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tabRatio="601" activeTab="0"/>
  </bookViews>
  <sheets>
    <sheet name="TOT" sheetId="1" r:id="rId1"/>
    <sheet name="OIT" sheetId="2" r:id="rId2"/>
    <sheet name="UNFPA" sheetId="3" r:id="rId3"/>
    <sheet name="OIM" sheetId="4" r:id="rId4"/>
    <sheet name="PNUD" sheetId="5" r:id="rId5"/>
  </sheets>
  <definedNames/>
  <calcPr fullCalcOnLoad="1"/>
</workbook>
</file>

<file path=xl/sharedStrings.xml><?xml version="1.0" encoding="utf-8"?>
<sst xmlns="http://schemas.openxmlformats.org/spreadsheetml/2006/main" count="132" uniqueCount="33">
  <si>
    <t>F-ODM</t>
  </si>
  <si>
    <t>INFORME FINANCIERO</t>
  </si>
  <si>
    <t>VENTANA TEMÁTICA</t>
  </si>
  <si>
    <t>Programa No:</t>
  </si>
  <si>
    <t>Monto ejecutado (desembolsado / gastado)</t>
  </si>
  <si>
    <t>Total</t>
  </si>
  <si>
    <t>Gastos totales del programa</t>
  </si>
  <si>
    <t>Gastos indirectos de apoyo (7%)</t>
  </si>
  <si>
    <t xml:space="preserve">Gastos totales  </t>
  </si>
  <si>
    <t>Ratio ejecución (columna D / columna C)</t>
  </si>
  <si>
    <t>Efecto directo / producto</t>
  </si>
  <si>
    <t>Presupuesto aprobado 
(de acuerdo con marco de resultados)</t>
  </si>
  <si>
    <t>Monto total transferido  (de acuerdo con marco de resultados / AWP)</t>
  </si>
  <si>
    <t>Ratio TOTAL (columna F / columna C)</t>
  </si>
  <si>
    <t>VENTANA TEMÁTICA: JUVENTUD, EMPLEO Y MIGRACION</t>
  </si>
  <si>
    <r>
      <t xml:space="preserve">INFORME FINANCIERO CONSOLIDADO </t>
    </r>
    <r>
      <rPr>
        <b/>
        <sz val="11"/>
        <color indexed="8"/>
        <rFont val="Arial Narrow"/>
        <family val="2"/>
      </rPr>
      <t>UNFPA</t>
    </r>
  </si>
  <si>
    <r>
      <t xml:space="preserve">INFORME FINANCIERO CONSOLIDADO </t>
    </r>
    <r>
      <rPr>
        <b/>
        <sz val="11"/>
        <color indexed="8"/>
        <rFont val="Arial Narrow"/>
        <family val="2"/>
      </rPr>
      <t>OIM</t>
    </r>
  </si>
  <si>
    <t>Ratio compromiso/no gastado (columna E / columna C)</t>
  </si>
  <si>
    <r>
      <t xml:space="preserve">INFORME FINANCIERO CONSOLIDADO </t>
    </r>
    <r>
      <rPr>
        <b/>
        <sz val="11"/>
        <color indexed="8"/>
        <rFont val="Arial Narrow"/>
        <family val="2"/>
      </rPr>
      <t>PNUD</t>
    </r>
  </si>
  <si>
    <t>UNFPA</t>
  </si>
  <si>
    <t>RESULTADO 1</t>
  </si>
  <si>
    <t>RESULTADO 2</t>
  </si>
  <si>
    <t>RESULTADO 3</t>
  </si>
  <si>
    <t>RESULTADO 4</t>
  </si>
  <si>
    <r>
      <t xml:space="preserve">INFORME FINANCIERO CONSOLIDADO </t>
    </r>
    <r>
      <rPr>
        <b/>
        <sz val="11"/>
        <color indexed="8"/>
        <rFont val="Arial Narrow"/>
        <family val="2"/>
      </rPr>
      <t>AGENCIAS*</t>
    </r>
  </si>
  <si>
    <t>Monto comprometido no gastado</t>
  </si>
  <si>
    <t>OIT</t>
  </si>
  <si>
    <t>OIM</t>
  </si>
  <si>
    <t>PNUD</t>
  </si>
  <si>
    <r>
      <t xml:space="preserve">INFORME FINANCIERO CONSOLIDADO </t>
    </r>
    <r>
      <rPr>
        <b/>
        <sz val="11"/>
        <color indexed="8"/>
        <rFont val="Arial Narrow"/>
        <family val="2"/>
      </rPr>
      <t>OIT*</t>
    </r>
  </si>
  <si>
    <t>* Estimado no certificado</t>
  </si>
  <si>
    <t>Al 31 de diciembre de 2011</t>
  </si>
  <si>
    <t>Al 31 de marzo de 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</si>
</sst>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%"/>
    <numFmt numFmtId="182" formatCode="#,##0.000"/>
    <numFmt numFmtId="183" formatCode="#,##0.0000"/>
    <numFmt numFmtId="184" formatCode="#,##0.000000"/>
    <numFmt numFmtId="185" formatCode="[$S/.-280A]\ #,##0"/>
    <numFmt numFmtId="186" formatCode="#,##0.00000000000"/>
    <numFmt numFmtId="187" formatCode="0.0"/>
    <numFmt numFmtId="188" formatCode="#,##0.00000000000000"/>
    <numFmt numFmtId="189" formatCode="#,##0.0000000000000"/>
    <numFmt numFmtId="190" formatCode="#,##0.000000000000"/>
    <numFmt numFmtId="191" formatCode="#,##0.0000000000"/>
    <numFmt numFmtId="192" formatCode="#,##0.000000000000000"/>
    <numFmt numFmtId="193" formatCode="#,##0.0000000000000000"/>
    <numFmt numFmtId="194" formatCode="#,##0.00000"/>
    <numFmt numFmtId="195" formatCode="#,##0.000000000"/>
    <numFmt numFmtId="196" formatCode="#,##0.00000000"/>
    <numFmt numFmtId="197" formatCode="#,##0.0000000"/>
    <numFmt numFmtId="198" formatCode="0.000"/>
    <numFmt numFmtId="199" formatCode="d/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3" borderId="15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9" fontId="4" fillId="0" borderId="12" xfId="63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9" fontId="2" fillId="0" borderId="12" xfId="63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187" fontId="50" fillId="0" borderId="0" xfId="0" applyNumberFormat="1" applyFont="1" applyAlignment="1">
      <alignment/>
    </xf>
    <xf numFmtId="183" fontId="0" fillId="0" borderId="0" xfId="0" applyNumberFormat="1" applyAlignment="1">
      <alignment/>
    </xf>
    <xf numFmtId="9" fontId="4" fillId="0" borderId="12" xfId="63" applyNumberFormat="1" applyFont="1" applyFill="1" applyBorder="1" applyAlignment="1">
      <alignment horizontal="center" vertical="center" wrapText="1"/>
    </xf>
    <xf numFmtId="182" fontId="50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92" fontId="50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Porcentual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9.7109375" style="0" customWidth="1"/>
    <col min="2" max="2" width="13.00390625" style="0" customWidth="1"/>
    <col min="3" max="4" width="13.421875" style="0" customWidth="1"/>
    <col min="5" max="5" width="13.140625" style="0" customWidth="1"/>
    <col min="6" max="6" width="17.57421875" style="0" bestFit="1" customWidth="1"/>
    <col min="7" max="7" width="11.421875" style="0" customWidth="1"/>
    <col min="8" max="8" width="12.57421875" style="0" customWidth="1"/>
  </cols>
  <sheetData>
    <row r="1" spans="1:7" ht="15">
      <c r="A1" s="2" t="s">
        <v>0</v>
      </c>
      <c r="B1" s="3"/>
      <c r="C1" s="3"/>
      <c r="D1" s="3"/>
      <c r="E1" s="3"/>
      <c r="F1" s="3"/>
      <c r="G1" s="3"/>
    </row>
    <row r="2" spans="1:7" ht="15">
      <c r="A2" s="2" t="s">
        <v>1</v>
      </c>
      <c r="B2" s="3"/>
      <c r="C2" s="3"/>
      <c r="D2" s="3"/>
      <c r="E2" s="3"/>
      <c r="F2" s="3"/>
      <c r="G2" s="3"/>
    </row>
    <row r="3" spans="1:7" ht="15">
      <c r="A3" s="3" t="s">
        <v>32</v>
      </c>
      <c r="B3" s="3"/>
      <c r="C3" s="3"/>
      <c r="D3" s="3"/>
      <c r="E3" s="3"/>
      <c r="F3" s="3"/>
      <c r="G3" s="3"/>
    </row>
    <row r="4" spans="1:7" ht="15">
      <c r="A4" s="3"/>
      <c r="B4" s="4"/>
      <c r="C4" s="4"/>
      <c r="D4" s="4"/>
      <c r="E4" s="4"/>
      <c r="F4" s="4"/>
      <c r="G4" s="3"/>
    </row>
    <row r="5" spans="1:7" ht="16.5">
      <c r="A5" s="3" t="s">
        <v>24</v>
      </c>
      <c r="B5" s="3"/>
      <c r="C5" s="3"/>
      <c r="D5" s="3"/>
      <c r="E5" s="26"/>
      <c r="F5" s="3"/>
      <c r="G5" s="3"/>
    </row>
    <row r="6" spans="1:7" ht="15">
      <c r="A6" s="3" t="s">
        <v>2</v>
      </c>
      <c r="B6" s="3"/>
      <c r="C6" s="3"/>
      <c r="D6" s="3"/>
      <c r="E6" s="3"/>
      <c r="F6" s="3"/>
      <c r="G6" s="3"/>
    </row>
    <row r="7" spans="1:7" ht="15">
      <c r="A7" s="3" t="s">
        <v>3</v>
      </c>
      <c r="B7" s="3"/>
      <c r="C7" s="3"/>
      <c r="D7" s="3"/>
      <c r="E7" s="3"/>
      <c r="F7" s="3"/>
      <c r="G7" s="3"/>
    </row>
    <row r="8" spans="1:7" ht="15.75" thickBot="1">
      <c r="A8" s="3"/>
      <c r="B8" s="3"/>
      <c r="C8" s="3"/>
      <c r="D8" s="3"/>
      <c r="E8" s="3"/>
      <c r="F8" s="3"/>
      <c r="G8" s="3"/>
    </row>
    <row r="9" spans="1:10" ht="77.25" thickBot="1">
      <c r="A9" s="14" t="s">
        <v>10</v>
      </c>
      <c r="B9" s="15" t="s">
        <v>11</v>
      </c>
      <c r="C9" s="16" t="s">
        <v>12</v>
      </c>
      <c r="D9" s="16" t="s">
        <v>4</v>
      </c>
      <c r="E9" s="17" t="s">
        <v>25</v>
      </c>
      <c r="F9" s="18" t="s">
        <v>5</v>
      </c>
      <c r="G9" s="19" t="s">
        <v>9</v>
      </c>
      <c r="H9" s="19" t="s">
        <v>17</v>
      </c>
      <c r="I9" s="20" t="s">
        <v>13</v>
      </c>
      <c r="J9" s="5"/>
    </row>
    <row r="10" spans="1:10" ht="19.5" customHeight="1">
      <c r="A10" s="13" t="s">
        <v>20</v>
      </c>
      <c r="B10" s="38">
        <f>+OIT!B10+UNFPA!B10+OIM!B10+PNUD!B10</f>
        <v>691203</v>
      </c>
      <c r="C10" s="38">
        <f>+OIT!C10+UNFPA!C10+OIM!C10+PNUD!C10</f>
        <v>764973.0855456806</v>
      </c>
      <c r="D10" s="38">
        <f>+OIT!D10+UNFPA!D10+OIM!D10+PNUD!D10</f>
        <v>732041.9835867323</v>
      </c>
      <c r="E10" s="38">
        <f>+OIT!E10+UNFPA!E10+OIM!E10+PNUD!E10</f>
        <v>22924.010000000002</v>
      </c>
      <c r="F10" s="35">
        <f>+E10+D10</f>
        <v>754965.9935867323</v>
      </c>
      <c r="G10" s="39">
        <f>+D10/C10</f>
        <v>0.956951293344579</v>
      </c>
      <c r="H10" s="39">
        <f>+E10/C10</f>
        <v>0.029967080454402585</v>
      </c>
      <c r="I10" s="39">
        <f>+F10/C10</f>
        <v>0.9869183737989815</v>
      </c>
      <c r="J10" s="5"/>
    </row>
    <row r="11" spans="1:10" ht="19.5" customHeight="1">
      <c r="A11" s="36" t="s">
        <v>21</v>
      </c>
      <c r="B11" s="38">
        <f>+OIT!B11+UNFPA!B11+OIM!B11+PNUD!B11</f>
        <v>995000</v>
      </c>
      <c r="C11" s="38">
        <f>+OIT!C11+UNFPA!C11+OIM!C11+PNUD!C11</f>
        <v>1016168.6363601054</v>
      </c>
      <c r="D11" s="38">
        <f>+OIT!D11+UNFPA!D11+OIM!D11+PNUD!D11</f>
        <v>876919.7861605115</v>
      </c>
      <c r="E11" s="38">
        <f>+OIT!E11+UNFPA!E11+OIM!E11+PNUD!E11</f>
        <v>94863.5</v>
      </c>
      <c r="F11" s="35">
        <f>+E11+D11</f>
        <v>971783.2861605115</v>
      </c>
      <c r="G11" s="39">
        <f>+D11/C11</f>
        <v>0.8629667899430745</v>
      </c>
      <c r="H11" s="39">
        <f>+E11/C11</f>
        <v>0.09335409163955213</v>
      </c>
      <c r="I11" s="39">
        <f>+F11/C11</f>
        <v>0.9563208815826266</v>
      </c>
      <c r="J11" s="41"/>
    </row>
    <row r="12" spans="1:10" s="1" customFormat="1" ht="19.5" customHeight="1">
      <c r="A12" s="37" t="s">
        <v>22</v>
      </c>
      <c r="B12" s="38">
        <f>+OIT!B12+UNFPA!B12+OIM!B12+PNUD!B12</f>
        <v>619300</v>
      </c>
      <c r="C12" s="38">
        <f>+OIT!C12+UNFPA!C12+OIM!C12+PNUD!C12</f>
        <v>546336.4299999999</v>
      </c>
      <c r="D12" s="38">
        <f>+OIT!D12+UNFPA!D12+OIM!D12+PNUD!D12</f>
        <v>454645.87560769217</v>
      </c>
      <c r="E12" s="38">
        <f>+OIT!E12+UNFPA!E12+OIM!E12+PNUD!E12</f>
        <v>53881.399999999994</v>
      </c>
      <c r="F12" s="35">
        <f>+E12+D12</f>
        <v>508527.2756076922</v>
      </c>
      <c r="G12" s="39">
        <f>+D12/C12</f>
        <v>0.8321719926450671</v>
      </c>
      <c r="H12" s="39">
        <f>+E12/C12</f>
        <v>0.09862311396660846</v>
      </c>
      <c r="I12" s="39">
        <f>+F12/C12</f>
        <v>0.9307951066116756</v>
      </c>
      <c r="J12" s="43"/>
    </row>
    <row r="13" spans="1:10" ht="19.5" customHeight="1">
      <c r="A13" s="37" t="s">
        <v>23</v>
      </c>
      <c r="B13" s="38">
        <f>+OIT!B13+UNFPA!B13+OIM!B13+PNUD!B13</f>
        <v>521600</v>
      </c>
      <c r="C13" s="38">
        <f>+OIT!C13+UNFPA!C13+OIM!C13+PNUD!C13</f>
        <v>499624.70126881945</v>
      </c>
      <c r="D13" s="38">
        <f>+OIT!D13+UNFPA!D13+OIM!D13+PNUD!D13</f>
        <v>407067.07706379856</v>
      </c>
      <c r="E13" s="38">
        <f>+OIT!E13+UNFPA!E13+OIM!E13+PNUD!E13</f>
        <v>49497.93</v>
      </c>
      <c r="F13" s="35">
        <f>+E13+D13</f>
        <v>456565.00706379855</v>
      </c>
      <c r="G13" s="39">
        <f>+D13/C13</f>
        <v>0.8147457001826238</v>
      </c>
      <c r="H13" s="39">
        <f>+E13/C13</f>
        <v>0.09907022185712151</v>
      </c>
      <c r="I13" s="39">
        <f>+F13/C13</f>
        <v>0.9138159220397453</v>
      </c>
      <c r="J13" s="5"/>
    </row>
    <row r="14" spans="1:11" ht="19.5" customHeight="1">
      <c r="A14" s="9" t="s">
        <v>6</v>
      </c>
      <c r="B14" s="12">
        <f>SUM(B10:B13)</f>
        <v>2827103</v>
      </c>
      <c r="C14" s="12">
        <f>SUM(C10:C13)</f>
        <v>2827102.853174606</v>
      </c>
      <c r="D14" s="12">
        <f>SUM(D10:D13)</f>
        <v>2470674.7224187343</v>
      </c>
      <c r="E14" s="12">
        <f>SUM(E10:E13)</f>
        <v>221166.84</v>
      </c>
      <c r="F14" s="12">
        <f>SUM(F10:F13)</f>
        <v>2691841.5624187347</v>
      </c>
      <c r="G14" s="32">
        <f>+D14/C14</f>
        <v>0.8739245972761013</v>
      </c>
      <c r="H14" s="32">
        <f>+E14/C14</f>
        <v>0.07823091393779597</v>
      </c>
      <c r="I14" s="32">
        <f>+F14/C14</f>
        <v>0.9521555112138974</v>
      </c>
      <c r="J14" s="42"/>
      <c r="K14" s="44"/>
    </row>
    <row r="15" spans="1:10" ht="19.5" customHeight="1">
      <c r="A15" s="21" t="s">
        <v>7</v>
      </c>
      <c r="B15" s="22">
        <f>0.07*B14</f>
        <v>197897.21000000002</v>
      </c>
      <c r="C15" s="22">
        <f>0.07*C14</f>
        <v>197897.19972222243</v>
      </c>
      <c r="D15" s="22">
        <f>0.07*D14</f>
        <v>172947.23056931142</v>
      </c>
      <c r="E15" s="22">
        <f>0.07*E14</f>
        <v>15481.678800000002</v>
      </c>
      <c r="F15" s="22">
        <f>0.07*F14</f>
        <v>188428.90936931144</v>
      </c>
      <c r="G15" s="32"/>
      <c r="H15" s="23"/>
      <c r="I15" s="31"/>
      <c r="J15" s="5"/>
    </row>
    <row r="16" spans="1:10" ht="19.5" customHeight="1">
      <c r="A16" s="9" t="s">
        <v>8</v>
      </c>
      <c r="B16" s="12">
        <f>+B15+B14</f>
        <v>3025000.21</v>
      </c>
      <c r="C16" s="12">
        <f>+C15+C14</f>
        <v>3025000.0528968284</v>
      </c>
      <c r="D16" s="12">
        <f>+D15+D14</f>
        <v>2643621.9529880458</v>
      </c>
      <c r="E16" s="12">
        <f>+E15+E14</f>
        <v>236648.5188</v>
      </c>
      <c r="F16" s="12">
        <f>+F15+F14</f>
        <v>2880270.471788046</v>
      </c>
      <c r="G16" s="32">
        <f>+D16/C16</f>
        <v>0.8739245972761013</v>
      </c>
      <c r="H16" s="32">
        <f>+E16/C16</f>
        <v>0.07823091393779595</v>
      </c>
      <c r="I16" s="32">
        <f>+F16/C16</f>
        <v>0.9521555112138973</v>
      </c>
      <c r="J16" s="5"/>
    </row>
    <row r="17" spans="1:10" ht="16.5">
      <c r="A17" s="3" t="s">
        <v>30</v>
      </c>
      <c r="B17" s="5"/>
      <c r="C17" s="5"/>
      <c r="D17" s="46"/>
      <c r="E17" s="47"/>
      <c r="F17" s="48"/>
      <c r="G17" s="5"/>
      <c r="H17" s="5"/>
      <c r="I17" s="5"/>
      <c r="J17" s="5"/>
    </row>
    <row r="18" spans="1:10" ht="17.25" thickBo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77.25" thickBot="1">
      <c r="A19" s="14" t="s">
        <v>10</v>
      </c>
      <c r="B19" s="15" t="s">
        <v>11</v>
      </c>
      <c r="C19" s="16" t="s">
        <v>12</v>
      </c>
      <c r="D19" s="16" t="s">
        <v>4</v>
      </c>
      <c r="E19" s="17" t="s">
        <v>25</v>
      </c>
      <c r="F19" s="18" t="s">
        <v>5</v>
      </c>
      <c r="G19" s="19" t="s">
        <v>9</v>
      </c>
      <c r="H19" s="19" t="s">
        <v>17</v>
      </c>
      <c r="I19" s="20" t="s">
        <v>13</v>
      </c>
      <c r="J19" s="5"/>
    </row>
    <row r="20" spans="1:10" ht="16.5">
      <c r="A20" s="13" t="s">
        <v>26</v>
      </c>
      <c r="B20" s="38">
        <f>+OIT!B14</f>
        <v>1400349</v>
      </c>
      <c r="C20" s="38">
        <f>+OIT!C14</f>
        <v>1400349</v>
      </c>
      <c r="D20" s="38">
        <f>+OIT!D14</f>
        <v>1261280.7446728968</v>
      </c>
      <c r="E20" s="38">
        <f>+OIT!E14</f>
        <v>80480.44</v>
      </c>
      <c r="F20" s="35">
        <f>+E20+D20</f>
        <v>1341761.1846728968</v>
      </c>
      <c r="G20" s="39">
        <f>+D20/C20</f>
        <v>0.9006902884016034</v>
      </c>
      <c r="H20" s="39">
        <f>+E20/C20</f>
        <v>0.05747170169721977</v>
      </c>
      <c r="I20" s="39">
        <f>+F20/C20</f>
        <v>0.9581619900988231</v>
      </c>
      <c r="J20" s="5"/>
    </row>
    <row r="21" spans="1:10" ht="16.5">
      <c r="A21" s="36" t="s">
        <v>19</v>
      </c>
      <c r="B21" s="38">
        <f>+UNFPA!B14</f>
        <v>818604</v>
      </c>
      <c r="C21" s="38">
        <f>+UNFPA!C14</f>
        <v>818604</v>
      </c>
      <c r="D21" s="38">
        <f>+UNFPA!D14</f>
        <v>631297.7111267606</v>
      </c>
      <c r="E21" s="38">
        <f>+UNFPA!E14</f>
        <v>124881.4</v>
      </c>
      <c r="F21" s="35">
        <f>+E21+D21</f>
        <v>756179.1111267606</v>
      </c>
      <c r="G21" s="39">
        <f>+D21/C21</f>
        <v>0.7711881582874754</v>
      </c>
      <c r="H21" s="39">
        <f>+E21/C21</f>
        <v>0.15255410430440114</v>
      </c>
      <c r="I21" s="39">
        <f>+F21/C21</f>
        <v>0.9237422625918766</v>
      </c>
      <c r="J21" s="5"/>
    </row>
    <row r="22" spans="1:10" ht="16.5">
      <c r="A22" s="37" t="s">
        <v>27</v>
      </c>
      <c r="B22" s="38">
        <f>+OIM!B14</f>
        <v>573142</v>
      </c>
      <c r="C22" s="38">
        <f>+OIM!C14</f>
        <v>573141.8531746054</v>
      </c>
      <c r="D22" s="38">
        <f>+OIM!D14</f>
        <v>550540.2066190772</v>
      </c>
      <c r="E22" s="38">
        <f>+OIM!E14</f>
        <v>13800</v>
      </c>
      <c r="F22" s="35">
        <f>+E22+D22</f>
        <v>564340.2066190772</v>
      </c>
      <c r="G22" s="39">
        <f>+D22/C22</f>
        <v>0.9605653531837909</v>
      </c>
      <c r="H22" s="39">
        <f>+E22/C22</f>
        <v>0.02407780887674222</v>
      </c>
      <c r="I22" s="39">
        <f>+F22/C22</f>
        <v>0.984643162060533</v>
      </c>
      <c r="J22" s="5"/>
    </row>
    <row r="23" spans="1:10" ht="16.5">
      <c r="A23" s="37" t="s">
        <v>28</v>
      </c>
      <c r="B23" s="38">
        <f>+PNUD!B14</f>
        <v>35008</v>
      </c>
      <c r="C23" s="38">
        <f>+PNUD!C14</f>
        <v>35008</v>
      </c>
      <c r="D23" s="38">
        <f>+PNUD!D14</f>
        <v>27556.06</v>
      </c>
      <c r="E23" s="38">
        <f>+PNUD!E14</f>
        <v>2005</v>
      </c>
      <c r="F23" s="35">
        <f>+E23+D23</f>
        <v>29561.06</v>
      </c>
      <c r="G23" s="39">
        <f>+D23/C23</f>
        <v>0.7871360831809873</v>
      </c>
      <c r="H23" s="39">
        <f>+E23/C23</f>
        <v>0.05727262340036563</v>
      </c>
      <c r="I23" s="39">
        <f>+F23/C23</f>
        <v>0.8444087065813529</v>
      </c>
      <c r="J23" s="5"/>
    </row>
    <row r="24" spans="1:10" ht="16.5">
      <c r="A24" s="9" t="s">
        <v>6</v>
      </c>
      <c r="B24" s="12">
        <f>SUM(B20:B23)</f>
        <v>2827103</v>
      </c>
      <c r="C24" s="12">
        <f>SUM(C20:C23)</f>
        <v>2827102.8531746054</v>
      </c>
      <c r="D24" s="12">
        <f>SUM(D20:D23)</f>
        <v>2470674.722418735</v>
      </c>
      <c r="E24" s="12">
        <f>SUM(E20:E23)</f>
        <v>221166.84</v>
      </c>
      <c r="F24" s="12">
        <f>SUM(F20:F23)</f>
        <v>2691841.5624187347</v>
      </c>
      <c r="G24" s="32">
        <f>+D24/C24</f>
        <v>0.8739245972761016</v>
      </c>
      <c r="H24" s="32">
        <f>+E24/C24</f>
        <v>0.07823091393779597</v>
      </c>
      <c r="I24" s="32">
        <f>+F24/C24</f>
        <v>0.9521555112138975</v>
      </c>
      <c r="J24" s="5"/>
    </row>
    <row r="25" spans="1:10" ht="16.5">
      <c r="A25" s="21" t="s">
        <v>7</v>
      </c>
      <c r="B25" s="22">
        <f>0.07*B24</f>
        <v>197897.21000000002</v>
      </c>
      <c r="C25" s="22">
        <f>0.07*C24</f>
        <v>197897.1997222224</v>
      </c>
      <c r="D25" s="22">
        <f>0.07*D24</f>
        <v>172947.23056931145</v>
      </c>
      <c r="E25" s="22">
        <f>0.07*E24</f>
        <v>15481.678800000002</v>
      </c>
      <c r="F25" s="22">
        <f>0.07*F24</f>
        <v>188428.90936931144</v>
      </c>
      <c r="G25" s="32"/>
      <c r="H25" s="23"/>
      <c r="I25" s="31"/>
      <c r="J25" s="5"/>
    </row>
    <row r="26" spans="1:10" ht="16.5">
      <c r="A26" s="9" t="s">
        <v>8</v>
      </c>
      <c r="B26" s="12">
        <f>+B25+B24</f>
        <v>3025000.21</v>
      </c>
      <c r="C26" s="12">
        <f>+C25+C24</f>
        <v>3025000.052896828</v>
      </c>
      <c r="D26" s="12">
        <f>+D25+D24</f>
        <v>2643621.952988046</v>
      </c>
      <c r="E26" s="12">
        <f>+E25+E24</f>
        <v>236648.5188</v>
      </c>
      <c r="F26" s="12">
        <f>+F25+F24</f>
        <v>2880270.471788046</v>
      </c>
      <c r="G26" s="32">
        <f>+D26/C26</f>
        <v>0.8739245972761015</v>
      </c>
      <c r="H26" s="32">
        <f>+E26/C26</f>
        <v>0.07823091393779597</v>
      </c>
      <c r="I26" s="32">
        <f>+F26/C26</f>
        <v>0.9521555112138974</v>
      </c>
      <c r="J26" s="5"/>
    </row>
    <row r="27" spans="1:10" ht="16.5">
      <c r="A27" s="3" t="s">
        <v>30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>
      <c r="A28" s="5"/>
      <c r="B28" s="41"/>
      <c r="C28" s="5"/>
      <c r="D28" s="5"/>
      <c r="E28" s="5"/>
      <c r="F28" s="5"/>
      <c r="G28" s="5"/>
      <c r="H28" s="5"/>
      <c r="I28" s="5"/>
      <c r="J28" s="5"/>
    </row>
  </sheetData>
  <sheetProtection/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4.28125" style="1" customWidth="1"/>
    <col min="2" max="2" width="13.00390625" style="1" customWidth="1"/>
    <col min="3" max="4" width="13.421875" style="6" customWidth="1"/>
    <col min="5" max="5" width="13.140625" style="6" customWidth="1"/>
    <col min="6" max="6" width="8.8515625" style="1" customWidth="1"/>
    <col min="7" max="7" width="11.421875" style="1" customWidth="1"/>
    <col min="8" max="8" width="12.57421875" style="1" customWidth="1"/>
    <col min="9" max="16384" width="11.421875" style="1" customWidth="1"/>
  </cols>
  <sheetData>
    <row r="1" spans="1:7" ht="15">
      <c r="A1" s="2" t="s">
        <v>0</v>
      </c>
      <c r="B1" s="3"/>
      <c r="C1" s="26"/>
      <c r="D1" s="26"/>
      <c r="E1" s="26"/>
      <c r="F1" s="3"/>
      <c r="G1" s="3"/>
    </row>
    <row r="2" spans="1:7" ht="15">
      <c r="A2" s="2" t="s">
        <v>1</v>
      </c>
      <c r="B2" s="3"/>
      <c r="C2" s="26"/>
      <c r="D2" s="26"/>
      <c r="E2" s="26"/>
      <c r="F2" s="3"/>
      <c r="G2" s="3"/>
    </row>
    <row r="3" spans="1:7" ht="15">
      <c r="A3" s="3" t="s">
        <v>32</v>
      </c>
      <c r="B3" s="3"/>
      <c r="C3" s="26"/>
      <c r="D3" s="26"/>
      <c r="E3" s="26"/>
      <c r="F3" s="3"/>
      <c r="G3" s="3"/>
    </row>
    <row r="4" spans="1:7" ht="15">
      <c r="A4" s="3"/>
      <c r="B4" s="4"/>
      <c r="C4" s="27"/>
      <c r="D4" s="27"/>
      <c r="E4" s="27"/>
      <c r="F4" s="4"/>
      <c r="G4" s="3"/>
    </row>
    <row r="5" spans="1:7" ht="16.5">
      <c r="A5" s="3" t="s">
        <v>29</v>
      </c>
      <c r="B5" s="3"/>
      <c r="C5" s="26"/>
      <c r="D5" s="26"/>
      <c r="E5" s="26"/>
      <c r="F5" s="3"/>
      <c r="G5" s="3"/>
    </row>
    <row r="6" spans="1:7" ht="15">
      <c r="A6" s="3" t="s">
        <v>14</v>
      </c>
      <c r="B6" s="3"/>
      <c r="C6" s="26"/>
      <c r="D6" s="26"/>
      <c r="E6" s="26"/>
      <c r="F6" s="3"/>
      <c r="G6" s="3"/>
    </row>
    <row r="7" spans="1:7" ht="15">
      <c r="A7" s="3" t="s">
        <v>3</v>
      </c>
      <c r="B7" s="3"/>
      <c r="C7" s="26"/>
      <c r="D7" s="26"/>
      <c r="E7" s="26"/>
      <c r="F7" s="3"/>
      <c r="G7" s="3"/>
    </row>
    <row r="8" spans="1:7" ht="15.75" thickBot="1">
      <c r="A8" s="3"/>
      <c r="B8" s="3"/>
      <c r="C8" s="26"/>
      <c r="D8" s="26"/>
      <c r="E8" s="26"/>
      <c r="F8" s="3"/>
      <c r="G8" s="3"/>
    </row>
    <row r="9" spans="1:11" ht="77.25" thickBot="1">
      <c r="A9" s="14" t="s">
        <v>10</v>
      </c>
      <c r="B9" s="15" t="s">
        <v>11</v>
      </c>
      <c r="C9" s="28" t="s">
        <v>12</v>
      </c>
      <c r="D9" s="28" t="s">
        <v>4</v>
      </c>
      <c r="E9" s="17" t="s">
        <v>25</v>
      </c>
      <c r="F9" s="18" t="s">
        <v>5</v>
      </c>
      <c r="G9" s="19" t="s">
        <v>9</v>
      </c>
      <c r="H9" s="19" t="s">
        <v>17</v>
      </c>
      <c r="I9" s="20" t="s">
        <v>13</v>
      </c>
      <c r="J9" s="5"/>
      <c r="K9" s="5"/>
    </row>
    <row r="10" spans="1:11" s="8" customFormat="1" ht="19.5" customHeight="1">
      <c r="A10" s="13" t="s">
        <v>20</v>
      </c>
      <c r="B10" s="40">
        <v>280349</v>
      </c>
      <c r="C10" s="40">
        <v>302538.2436413212</v>
      </c>
      <c r="D10" s="40">
        <v>292229.9653046374</v>
      </c>
      <c r="E10" s="40">
        <v>9919.01</v>
      </c>
      <c r="F10" s="33">
        <f>+E10+D10</f>
        <v>302148.9753046374</v>
      </c>
      <c r="G10" s="39">
        <f>+D10/C10</f>
        <v>0.96592735446397</v>
      </c>
      <c r="H10" s="39">
        <f>+E10/C10</f>
        <v>0.032785970727587196</v>
      </c>
      <c r="I10" s="39">
        <f>+F10/C10</f>
        <v>0.9987133251915572</v>
      </c>
      <c r="J10" s="7"/>
      <c r="K10" s="7"/>
    </row>
    <row r="11" spans="1:11" s="8" customFormat="1" ht="19.5" customHeight="1">
      <c r="A11" s="36" t="s">
        <v>21</v>
      </c>
      <c r="B11" s="10">
        <v>700000</v>
      </c>
      <c r="C11" s="10">
        <v>687448.6285570263</v>
      </c>
      <c r="D11" s="10">
        <v>604860.815033751</v>
      </c>
      <c r="E11" s="10">
        <v>46863.5</v>
      </c>
      <c r="F11" s="33">
        <f>+E11+D11</f>
        <v>651724.315033751</v>
      </c>
      <c r="G11" s="39">
        <f>+D11/C11</f>
        <v>0.8798632943720763</v>
      </c>
      <c r="H11" s="39">
        <f>+E11/C11</f>
        <v>0.06817018472837423</v>
      </c>
      <c r="I11" s="39">
        <f>+F11/C11</f>
        <v>0.9480334791004505</v>
      </c>
      <c r="J11" s="7"/>
      <c r="K11" s="7"/>
    </row>
    <row r="12" spans="1:11" s="8" customFormat="1" ht="19.5" customHeight="1">
      <c r="A12" s="37" t="s">
        <v>22</v>
      </c>
      <c r="B12" s="10">
        <v>110000</v>
      </c>
      <c r="C12" s="10">
        <v>75912</v>
      </c>
      <c r="D12" s="10">
        <v>75912</v>
      </c>
      <c r="E12" s="10">
        <v>0</v>
      </c>
      <c r="F12" s="33">
        <f>+E12+D12</f>
        <v>75912</v>
      </c>
      <c r="G12" s="39">
        <f>+D12/C12</f>
        <v>1</v>
      </c>
      <c r="H12" s="39">
        <f>+E12/C12</f>
        <v>0</v>
      </c>
      <c r="I12" s="39">
        <f>+F12/C12</f>
        <v>1</v>
      </c>
      <c r="J12" s="7"/>
      <c r="K12" s="7"/>
    </row>
    <row r="13" spans="1:11" s="8" customFormat="1" ht="19.5" customHeight="1">
      <c r="A13" s="37" t="s">
        <v>23</v>
      </c>
      <c r="B13" s="10">
        <v>310000</v>
      </c>
      <c r="C13" s="10">
        <v>334450.1278016524</v>
      </c>
      <c r="D13" s="10">
        <v>288277.9643345083</v>
      </c>
      <c r="E13" s="10">
        <v>23697.93</v>
      </c>
      <c r="F13" s="33">
        <f>+E13+D13</f>
        <v>311975.8943345083</v>
      </c>
      <c r="G13" s="39">
        <f>+D13/C13</f>
        <v>0.8619460432841372</v>
      </c>
      <c r="H13" s="39">
        <f>+E13/C13</f>
        <v>0.07085639391369644</v>
      </c>
      <c r="I13" s="39">
        <f>+F13/C13</f>
        <v>0.9328024371978335</v>
      </c>
      <c r="J13" s="7"/>
      <c r="K13" s="7"/>
    </row>
    <row r="14" spans="1:11" s="8" customFormat="1" ht="19.5" customHeight="1">
      <c r="A14" s="9" t="s">
        <v>6</v>
      </c>
      <c r="B14" s="12">
        <f>SUM(B10:B13)</f>
        <v>1400349</v>
      </c>
      <c r="C14" s="12">
        <f>SUM(C10:C13)</f>
        <v>1400349</v>
      </c>
      <c r="D14" s="12">
        <f>SUM(D10:D13)</f>
        <v>1261280.7446728968</v>
      </c>
      <c r="E14" s="12">
        <f>SUM(E10:E13)</f>
        <v>80480.44</v>
      </c>
      <c r="F14" s="12">
        <f>SUM(F10:F13)</f>
        <v>1341761.1846728968</v>
      </c>
      <c r="G14" s="32">
        <f>+D14/C14</f>
        <v>0.9006902884016034</v>
      </c>
      <c r="H14" s="32">
        <f>+E14/C14</f>
        <v>0.05747170169721977</v>
      </c>
      <c r="I14" s="32">
        <f>+F14/C14</f>
        <v>0.9581619900988231</v>
      </c>
      <c r="J14" s="7"/>
      <c r="K14" s="7"/>
    </row>
    <row r="15" spans="1:11" s="24" customFormat="1" ht="19.5" customHeight="1">
      <c r="A15" s="21" t="s">
        <v>7</v>
      </c>
      <c r="B15" s="22">
        <f>0.07*B14</f>
        <v>98024.43000000001</v>
      </c>
      <c r="C15" s="22">
        <f>0.07*C14</f>
        <v>98024.43000000001</v>
      </c>
      <c r="D15" s="22">
        <f>0.07*D14</f>
        <v>88289.65212710279</v>
      </c>
      <c r="E15" s="22">
        <f>0.07*E14</f>
        <v>5633.630800000001</v>
      </c>
      <c r="F15" s="22">
        <f>0.07*F14</f>
        <v>93923.28292710279</v>
      </c>
      <c r="G15" s="32"/>
      <c r="H15" s="23"/>
      <c r="I15" s="31"/>
      <c r="J15" s="25"/>
      <c r="K15" s="25"/>
    </row>
    <row r="16" spans="1:11" s="8" customFormat="1" ht="19.5" customHeight="1">
      <c r="A16" s="9" t="s">
        <v>8</v>
      </c>
      <c r="B16" s="12">
        <f>+B15+B14</f>
        <v>1498373.43</v>
      </c>
      <c r="C16" s="12">
        <f>+C15+C14</f>
        <v>1498373.43</v>
      </c>
      <c r="D16" s="12">
        <f>+D15+D14</f>
        <v>1349570.3967999995</v>
      </c>
      <c r="E16" s="12">
        <f>+E15+E14</f>
        <v>86114.0708</v>
      </c>
      <c r="F16" s="12">
        <f>+F15+F14</f>
        <v>1435684.4675999996</v>
      </c>
      <c r="G16" s="32">
        <f>+D16/C16</f>
        <v>0.9006902884016034</v>
      </c>
      <c r="H16" s="32">
        <f>+E16/C16</f>
        <v>0.05747170169721977</v>
      </c>
      <c r="I16" s="45">
        <f>+F16/C16</f>
        <v>0.9581619900988232</v>
      </c>
      <c r="J16" s="7"/>
      <c r="K16" s="7"/>
    </row>
    <row r="17" spans="1:11" ht="16.5">
      <c r="A17" s="3" t="s">
        <v>30</v>
      </c>
      <c r="B17" s="5"/>
      <c r="C17" s="29"/>
      <c r="D17" s="29"/>
      <c r="E17" s="29"/>
      <c r="F17" s="5"/>
      <c r="G17" s="5"/>
      <c r="H17" s="5"/>
      <c r="I17" s="5"/>
      <c r="J17" s="5"/>
      <c r="K17" s="5"/>
    </row>
    <row r="18" spans="1:11" ht="16.5">
      <c r="A18" s="5"/>
      <c r="B18" s="5"/>
      <c r="C18" s="29"/>
      <c r="D18" s="41"/>
      <c r="E18" s="29"/>
      <c r="F18" s="29"/>
      <c r="G18" s="5"/>
      <c r="H18" s="5"/>
      <c r="I18" s="5"/>
      <c r="J18" s="5"/>
      <c r="K18" s="5"/>
    </row>
    <row r="19" spans="1:11" ht="16.5">
      <c r="A19" s="5"/>
      <c r="B19" s="5"/>
      <c r="C19" s="29"/>
      <c r="D19" s="29"/>
      <c r="E19" s="29"/>
      <c r="F19" s="5"/>
      <c r="G19" s="5"/>
      <c r="H19" s="5"/>
      <c r="I19" s="5"/>
      <c r="J19" s="5"/>
      <c r="K19" s="5"/>
    </row>
    <row r="20" spans="1:11" ht="16.5">
      <c r="A20" s="5"/>
      <c r="B20" s="5"/>
      <c r="C20" s="29"/>
      <c r="D20" s="29"/>
      <c r="E20" s="29"/>
      <c r="F20" s="5"/>
      <c r="G20" s="5"/>
      <c r="H20" s="5"/>
      <c r="I20" s="5"/>
      <c r="J20" s="5"/>
      <c r="K20" s="5"/>
    </row>
    <row r="21" spans="1:11" ht="16.5">
      <c r="A21" s="5"/>
      <c r="B21" s="5"/>
      <c r="C21" s="29"/>
      <c r="D21" s="29"/>
      <c r="E21" s="29"/>
      <c r="F21" s="5"/>
      <c r="G21" s="5"/>
      <c r="H21" s="5"/>
      <c r="I21" s="5"/>
      <c r="J21" s="5"/>
      <c r="K21" s="5"/>
    </row>
    <row r="22" spans="1:11" ht="16.5">
      <c r="A22" s="5"/>
      <c r="B22" s="5"/>
      <c r="C22" s="29"/>
      <c r="D22" s="29"/>
      <c r="E22" s="29"/>
      <c r="F22" s="5"/>
      <c r="G22" s="5"/>
      <c r="H22" s="5"/>
      <c r="I22" s="5"/>
      <c r="J22" s="5"/>
      <c r="K22" s="5"/>
    </row>
    <row r="23" spans="1:11" ht="16.5">
      <c r="A23" s="5"/>
      <c r="B23" s="5"/>
      <c r="C23" s="29"/>
      <c r="D23" s="29"/>
      <c r="E23" s="29"/>
      <c r="F23" s="5"/>
      <c r="G23" s="5"/>
      <c r="H23" s="5"/>
      <c r="I23" s="5"/>
      <c r="J23" s="5"/>
      <c r="K23" s="5"/>
    </row>
    <row r="24" spans="1:11" ht="16.5">
      <c r="A24" s="5"/>
      <c r="B24" s="5"/>
      <c r="C24" s="29"/>
      <c r="D24" s="29"/>
      <c r="E24" s="29"/>
      <c r="F24" s="5"/>
      <c r="G24" s="5"/>
      <c r="H24" s="5"/>
      <c r="I24" s="5"/>
      <c r="J24" s="5"/>
      <c r="K24" s="5"/>
    </row>
    <row r="25" spans="1:11" ht="16.5">
      <c r="A25" s="5"/>
      <c r="B25" s="5"/>
      <c r="C25" s="29"/>
      <c r="D25" s="29"/>
      <c r="E25" s="29"/>
      <c r="F25" s="5"/>
      <c r="G25" s="5"/>
      <c r="H25" s="5"/>
      <c r="I25" s="5"/>
      <c r="J25" s="5"/>
      <c r="K25" s="5"/>
    </row>
    <row r="26" spans="1:11" ht="16.5">
      <c r="A26" s="5"/>
      <c r="B26" s="5"/>
      <c r="C26" s="29"/>
      <c r="D26" s="29"/>
      <c r="E26" s="29"/>
      <c r="F26" s="5"/>
      <c r="G26" s="5"/>
      <c r="H26" s="5"/>
      <c r="I26" s="5"/>
      <c r="J26" s="5"/>
      <c r="K26" s="5"/>
    </row>
    <row r="27" spans="1:11" ht="16.5">
      <c r="A27" s="5"/>
      <c r="B27" s="5"/>
      <c r="C27" s="29"/>
      <c r="D27" s="29"/>
      <c r="E27" s="29"/>
      <c r="F27" s="5"/>
      <c r="G27" s="5"/>
      <c r="H27" s="5"/>
      <c r="I27" s="5"/>
      <c r="J27" s="5"/>
      <c r="K27" s="5"/>
    </row>
    <row r="28" spans="1:11" ht="16.5">
      <c r="A28" s="5"/>
      <c r="B28" s="5"/>
      <c r="C28" s="29"/>
      <c r="D28" s="29"/>
      <c r="E28" s="29"/>
      <c r="F28" s="5"/>
      <c r="G28" s="5"/>
      <c r="H28" s="5"/>
      <c r="I28" s="5"/>
      <c r="J28" s="5"/>
      <c r="K28" s="5"/>
    </row>
    <row r="29" spans="1:11" ht="16.5">
      <c r="A29" s="5"/>
      <c r="B29" s="5"/>
      <c r="C29" s="29"/>
      <c r="D29" s="29"/>
      <c r="E29" s="29"/>
      <c r="F29" s="5"/>
      <c r="G29" s="5"/>
      <c r="H29" s="5"/>
      <c r="I29" s="5"/>
      <c r="J29" s="5"/>
      <c r="K29" s="5"/>
    </row>
    <row r="30" spans="1:11" ht="16.5">
      <c r="A30" s="5"/>
      <c r="B30" s="5"/>
      <c r="C30" s="29"/>
      <c r="D30" s="29"/>
      <c r="E30" s="29"/>
      <c r="F30" s="5"/>
      <c r="G30" s="5"/>
      <c r="H30" s="5"/>
      <c r="I30" s="5"/>
      <c r="J30" s="5"/>
      <c r="K30" s="5"/>
    </row>
    <row r="31" spans="1:11" ht="16.5">
      <c r="A31" s="5"/>
      <c r="B31" s="5"/>
      <c r="C31" s="29"/>
      <c r="D31" s="29"/>
      <c r="E31" s="29"/>
      <c r="F31" s="5"/>
      <c r="G31" s="5"/>
      <c r="H31" s="5"/>
      <c r="I31" s="5"/>
      <c r="J31" s="5"/>
      <c r="K31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4.28125" style="1" customWidth="1"/>
    <col min="2" max="2" width="13.00390625" style="1" customWidth="1"/>
    <col min="3" max="4" width="13.421875" style="6" customWidth="1"/>
    <col min="5" max="5" width="13.140625" style="6" customWidth="1"/>
    <col min="6" max="6" width="7.8515625" style="1" bestFit="1" customWidth="1"/>
    <col min="7" max="7" width="11.421875" style="1" customWidth="1"/>
    <col min="8" max="8" width="12.8515625" style="1" customWidth="1"/>
    <col min="9" max="16384" width="11.421875" style="1" customWidth="1"/>
  </cols>
  <sheetData>
    <row r="1" spans="1:7" ht="15">
      <c r="A1" s="2" t="s">
        <v>0</v>
      </c>
      <c r="B1" s="3"/>
      <c r="C1" s="26"/>
      <c r="D1" s="26"/>
      <c r="E1" s="26"/>
      <c r="F1" s="3"/>
      <c r="G1" s="3"/>
    </row>
    <row r="2" spans="1:7" ht="15">
      <c r="A2" s="2" t="s">
        <v>1</v>
      </c>
      <c r="B2" s="3"/>
      <c r="C2" s="26"/>
      <c r="D2" s="26"/>
      <c r="E2" s="26"/>
      <c r="F2" s="3"/>
      <c r="G2" s="3"/>
    </row>
    <row r="3" spans="1:7" ht="15">
      <c r="A3" s="3" t="s">
        <v>32</v>
      </c>
      <c r="B3" s="3"/>
      <c r="C3" s="26"/>
      <c r="D3" s="26"/>
      <c r="E3" s="26"/>
      <c r="F3" s="3"/>
      <c r="G3" s="3"/>
    </row>
    <row r="4" spans="1:7" ht="15">
      <c r="A4" s="3"/>
      <c r="B4" s="4"/>
      <c r="C4" s="27"/>
      <c r="D4" s="27"/>
      <c r="E4" s="27"/>
      <c r="F4" s="4"/>
      <c r="G4" s="3"/>
    </row>
    <row r="5" spans="1:7" ht="16.5">
      <c r="A5" s="3" t="s">
        <v>15</v>
      </c>
      <c r="B5" s="3"/>
      <c r="C5" s="26"/>
      <c r="D5" s="26"/>
      <c r="E5" s="26"/>
      <c r="F5" s="3"/>
      <c r="G5" s="3"/>
    </row>
    <row r="6" spans="1:7" ht="15">
      <c r="A6" s="3" t="s">
        <v>14</v>
      </c>
      <c r="B6" s="3"/>
      <c r="C6" s="26"/>
      <c r="D6" s="26"/>
      <c r="E6" s="26"/>
      <c r="F6" s="3"/>
      <c r="G6" s="3"/>
    </row>
    <row r="7" spans="1:7" ht="15">
      <c r="A7" s="3" t="s">
        <v>3</v>
      </c>
      <c r="B7" s="3"/>
      <c r="C7" s="26"/>
      <c r="D7" s="26"/>
      <c r="E7" s="26"/>
      <c r="F7" s="3"/>
      <c r="G7" s="3"/>
    </row>
    <row r="8" spans="1:7" ht="15.75" thickBot="1">
      <c r="A8" s="3"/>
      <c r="B8" s="3"/>
      <c r="C8" s="26"/>
      <c r="D8" s="26"/>
      <c r="E8" s="26"/>
      <c r="F8" s="3"/>
      <c r="G8" s="3"/>
    </row>
    <row r="9" spans="1:11" ht="77.25" thickBot="1">
      <c r="A9" s="14" t="s">
        <v>10</v>
      </c>
      <c r="B9" s="15" t="s">
        <v>11</v>
      </c>
      <c r="C9" s="28" t="s">
        <v>12</v>
      </c>
      <c r="D9" s="28" t="s">
        <v>4</v>
      </c>
      <c r="E9" s="17" t="s">
        <v>25</v>
      </c>
      <c r="F9" s="18" t="s">
        <v>5</v>
      </c>
      <c r="G9" s="19" t="s">
        <v>9</v>
      </c>
      <c r="H9" s="19" t="s">
        <v>17</v>
      </c>
      <c r="I9" s="20" t="s">
        <v>13</v>
      </c>
      <c r="J9" s="5"/>
      <c r="K9" s="5"/>
    </row>
    <row r="10" spans="1:11" s="8" customFormat="1" ht="19.5" customHeight="1">
      <c r="A10" s="13" t="s">
        <v>20</v>
      </c>
      <c r="B10" s="34">
        <v>210204</v>
      </c>
      <c r="C10" s="34">
        <v>250945.35980236306</v>
      </c>
      <c r="D10" s="34">
        <v>237016.11</v>
      </c>
      <c r="E10" s="34">
        <v>11000</v>
      </c>
      <c r="F10" s="30">
        <f>+E10+D10</f>
        <v>248016.11</v>
      </c>
      <c r="G10" s="39">
        <f>+D10/C10</f>
        <v>0.9444928975242526</v>
      </c>
      <c r="H10" s="39">
        <f>+E10/C10</f>
        <v>0.04383424347301447</v>
      </c>
      <c r="I10" s="39">
        <f>+F10/C10</f>
        <v>0.988327140997267</v>
      </c>
      <c r="J10" s="7"/>
      <c r="K10" s="7"/>
    </row>
    <row r="11" spans="1:11" s="8" customFormat="1" ht="19.5" customHeight="1">
      <c r="A11" s="36" t="s">
        <v>21</v>
      </c>
      <c r="B11" s="11">
        <v>295000</v>
      </c>
      <c r="C11" s="11">
        <v>328720.00780307915</v>
      </c>
      <c r="D11" s="11">
        <v>272058.9711267606</v>
      </c>
      <c r="E11" s="11">
        <v>48000</v>
      </c>
      <c r="F11" s="30">
        <f>+E11+D11</f>
        <v>320058.9711267606</v>
      </c>
      <c r="G11" s="39">
        <f>+D11/C11</f>
        <v>0.8276313113552202</v>
      </c>
      <c r="H11" s="39">
        <f>+E11/C11</f>
        <v>0.14602092620037466</v>
      </c>
      <c r="I11" s="39">
        <f>+F11/C11</f>
        <v>0.9736522375555948</v>
      </c>
      <c r="J11" s="7"/>
      <c r="K11" s="7"/>
    </row>
    <row r="12" spans="1:11" s="8" customFormat="1" ht="19.5" customHeight="1">
      <c r="A12" s="37" t="s">
        <v>22</v>
      </c>
      <c r="B12" s="10">
        <v>220000</v>
      </c>
      <c r="C12" s="11">
        <v>174424.33</v>
      </c>
      <c r="D12" s="11">
        <v>88201.05</v>
      </c>
      <c r="E12" s="11">
        <v>48881.399999999994</v>
      </c>
      <c r="F12" s="30">
        <f>+E12+D12</f>
        <v>137082.45</v>
      </c>
      <c r="G12" s="39">
        <f>+D12/C12</f>
        <v>0.5056694212326917</v>
      </c>
      <c r="H12" s="39">
        <f>+E12/C12</f>
        <v>0.280244160892004</v>
      </c>
      <c r="I12" s="39">
        <f>+F12/C12</f>
        <v>0.7859135821246956</v>
      </c>
      <c r="J12" s="7"/>
      <c r="K12" s="7"/>
    </row>
    <row r="13" spans="1:11" s="8" customFormat="1" ht="19.5" customHeight="1">
      <c r="A13" s="37" t="s">
        <v>23</v>
      </c>
      <c r="B13" s="10">
        <v>93400</v>
      </c>
      <c r="C13" s="10">
        <v>64514.30239455784</v>
      </c>
      <c r="D13" s="10">
        <v>34021.58</v>
      </c>
      <c r="E13" s="10">
        <v>17000</v>
      </c>
      <c r="F13" s="30">
        <f>+E13+D13</f>
        <v>51021.58</v>
      </c>
      <c r="G13" s="39">
        <f>+D13/C13</f>
        <v>0.5273494207831645</v>
      </c>
      <c r="H13" s="39">
        <f>+E13/C13</f>
        <v>0.26350746065625985</v>
      </c>
      <c r="I13" s="39">
        <f>+F13/C13</f>
        <v>0.7908568814394243</v>
      </c>
      <c r="J13" s="7"/>
      <c r="K13" s="7"/>
    </row>
    <row r="14" spans="1:11" s="8" customFormat="1" ht="19.5" customHeight="1">
      <c r="A14" s="9" t="s">
        <v>6</v>
      </c>
      <c r="B14" s="12">
        <f>SUM(B10:B13)</f>
        <v>818604</v>
      </c>
      <c r="C14" s="12">
        <f>SUM(C10:C13)</f>
        <v>818604</v>
      </c>
      <c r="D14" s="12">
        <f>SUM(D10:D13)</f>
        <v>631297.7111267606</v>
      </c>
      <c r="E14" s="12">
        <f>SUM(E10:E13)</f>
        <v>124881.4</v>
      </c>
      <c r="F14" s="12">
        <f>SUM(F10:F13)</f>
        <v>756179.1111267606</v>
      </c>
      <c r="G14" s="32">
        <f>+D14/C14</f>
        <v>0.7711881582874754</v>
      </c>
      <c r="H14" s="32">
        <f>+E14/C14</f>
        <v>0.15255410430440114</v>
      </c>
      <c r="I14" s="32">
        <f>+F14/C14</f>
        <v>0.9237422625918766</v>
      </c>
      <c r="J14" s="7"/>
      <c r="K14" s="7"/>
    </row>
    <row r="15" spans="1:11" s="24" customFormat="1" ht="19.5" customHeight="1">
      <c r="A15" s="21" t="s">
        <v>7</v>
      </c>
      <c r="B15" s="22">
        <f>0.07*B14</f>
        <v>57302.280000000006</v>
      </c>
      <c r="C15" s="22">
        <f>0.07*C14</f>
        <v>57302.280000000006</v>
      </c>
      <c r="D15" s="22">
        <f>0.07*D14</f>
        <v>44190.83977887325</v>
      </c>
      <c r="E15" s="22">
        <f>0.07*E14</f>
        <v>8741.698</v>
      </c>
      <c r="F15" s="22">
        <f>0.07*F14</f>
        <v>52932.537778873244</v>
      </c>
      <c r="G15" s="32"/>
      <c r="H15" s="23"/>
      <c r="I15" s="31"/>
      <c r="J15" s="25"/>
      <c r="K15" s="25"/>
    </row>
    <row r="16" spans="1:11" s="8" customFormat="1" ht="19.5" customHeight="1">
      <c r="A16" s="9" t="s">
        <v>8</v>
      </c>
      <c r="B16" s="12">
        <f>+B15+B14</f>
        <v>875906.28</v>
      </c>
      <c r="C16" s="12">
        <f>+C15+C14</f>
        <v>875906.28</v>
      </c>
      <c r="D16" s="12">
        <f>+D15+D14</f>
        <v>675488.5509056338</v>
      </c>
      <c r="E16" s="12">
        <f>+E15+E14</f>
        <v>133623.098</v>
      </c>
      <c r="F16" s="12">
        <f>+F15+F14</f>
        <v>809111.6489056338</v>
      </c>
      <c r="G16" s="32">
        <f>+D16/C16</f>
        <v>0.7711881582874754</v>
      </c>
      <c r="H16" s="32">
        <f>+E16/C16</f>
        <v>0.15255410430440114</v>
      </c>
      <c r="I16" s="45">
        <f>+F16/C16</f>
        <v>0.9237422625918766</v>
      </c>
      <c r="J16" s="7"/>
      <c r="K16" s="7"/>
    </row>
    <row r="17" spans="1:11" ht="16.5">
      <c r="A17" s="3" t="s">
        <v>30</v>
      </c>
      <c r="B17" s="5"/>
      <c r="C17" s="29"/>
      <c r="D17" s="29"/>
      <c r="E17" s="29"/>
      <c r="F17" s="5"/>
      <c r="G17" s="5"/>
      <c r="H17" s="5"/>
      <c r="I17" s="5"/>
      <c r="J17" s="5"/>
      <c r="K17" s="5"/>
    </row>
    <row r="18" spans="1:11" ht="16.5">
      <c r="A18" s="5"/>
      <c r="B18" s="5"/>
      <c r="C18" s="29"/>
      <c r="D18" s="29"/>
      <c r="E18" s="29"/>
      <c r="F18" s="5"/>
      <c r="G18" s="5"/>
      <c r="H18" s="5"/>
      <c r="I18" s="5"/>
      <c r="J18" s="5"/>
      <c r="K18" s="5"/>
    </row>
    <row r="19" spans="1:11" ht="16.5">
      <c r="A19" s="5"/>
      <c r="B19" s="5"/>
      <c r="C19" s="29"/>
      <c r="D19" s="29"/>
      <c r="E19" s="29"/>
      <c r="F19" s="5"/>
      <c r="G19" s="5"/>
      <c r="H19" s="5"/>
      <c r="I19" s="5"/>
      <c r="J19" s="5"/>
      <c r="K19" s="5"/>
    </row>
    <row r="20" spans="1:11" ht="16.5">
      <c r="A20" s="5"/>
      <c r="B20" s="5"/>
      <c r="C20" s="29"/>
      <c r="D20" s="29"/>
      <c r="E20" s="29"/>
      <c r="F20" s="5"/>
      <c r="G20" s="5"/>
      <c r="H20" s="5"/>
      <c r="I20" s="5"/>
      <c r="J20" s="5"/>
      <c r="K20" s="5"/>
    </row>
    <row r="21" spans="1:11" ht="16.5">
      <c r="A21" s="5"/>
      <c r="B21" s="5"/>
      <c r="C21" s="29"/>
      <c r="D21" s="29"/>
      <c r="E21" s="29"/>
      <c r="F21" s="5"/>
      <c r="G21" s="5"/>
      <c r="H21" s="5"/>
      <c r="I21" s="5"/>
      <c r="J21" s="5"/>
      <c r="K21" s="5"/>
    </row>
    <row r="22" spans="1:11" ht="16.5">
      <c r="A22" s="5"/>
      <c r="B22" s="5"/>
      <c r="C22" s="29"/>
      <c r="D22" s="29"/>
      <c r="E22" s="29"/>
      <c r="F22" s="5"/>
      <c r="G22" s="5"/>
      <c r="H22" s="5"/>
      <c r="I22" s="5"/>
      <c r="J22" s="5"/>
      <c r="K22" s="5"/>
    </row>
    <row r="23" spans="1:11" ht="16.5">
      <c r="A23" s="5"/>
      <c r="B23" s="5"/>
      <c r="C23" s="29"/>
      <c r="D23" s="29"/>
      <c r="E23" s="29"/>
      <c r="F23" s="5"/>
      <c r="G23" s="5"/>
      <c r="H23" s="5"/>
      <c r="I23" s="5"/>
      <c r="J23" s="5"/>
      <c r="K23" s="5"/>
    </row>
    <row r="24" spans="1:11" ht="16.5">
      <c r="A24" s="5"/>
      <c r="B24" s="5"/>
      <c r="C24" s="29"/>
      <c r="D24" s="29"/>
      <c r="E24" s="29"/>
      <c r="F24" s="5"/>
      <c r="G24" s="5"/>
      <c r="H24" s="5"/>
      <c r="I24" s="5"/>
      <c r="J24" s="5"/>
      <c r="K24" s="5"/>
    </row>
    <row r="25" spans="1:11" ht="16.5">
      <c r="A25" s="5"/>
      <c r="B25" s="5"/>
      <c r="C25" s="29"/>
      <c r="D25" s="29"/>
      <c r="E25" s="29"/>
      <c r="F25" s="5"/>
      <c r="G25" s="5"/>
      <c r="H25" s="5"/>
      <c r="I25" s="5"/>
      <c r="J25" s="5"/>
      <c r="K25" s="5"/>
    </row>
    <row r="26" spans="1:11" ht="16.5">
      <c r="A26" s="5"/>
      <c r="B26" s="5"/>
      <c r="C26" s="29"/>
      <c r="D26" s="29"/>
      <c r="E26" s="29"/>
      <c r="F26" s="5"/>
      <c r="G26" s="5"/>
      <c r="H26" s="5"/>
      <c r="I26" s="5"/>
      <c r="J26" s="5"/>
      <c r="K26" s="5"/>
    </row>
    <row r="27" spans="1:11" ht="16.5">
      <c r="A27" s="5"/>
      <c r="B27" s="5"/>
      <c r="C27" s="29"/>
      <c r="D27" s="29"/>
      <c r="E27" s="29"/>
      <c r="F27" s="5"/>
      <c r="G27" s="5"/>
      <c r="H27" s="5"/>
      <c r="I27" s="5"/>
      <c r="J27" s="5"/>
      <c r="K27" s="5"/>
    </row>
    <row r="28" spans="1:11" ht="16.5">
      <c r="A28" s="5"/>
      <c r="B28" s="5"/>
      <c r="C28" s="29"/>
      <c r="D28" s="29"/>
      <c r="E28" s="29"/>
      <c r="F28" s="5"/>
      <c r="G28" s="5"/>
      <c r="H28" s="5"/>
      <c r="I28" s="5"/>
      <c r="J28" s="5"/>
      <c r="K28" s="5"/>
    </row>
    <row r="29" spans="1:11" ht="16.5">
      <c r="A29" s="5"/>
      <c r="B29" s="5"/>
      <c r="C29" s="29"/>
      <c r="D29" s="29"/>
      <c r="E29" s="29"/>
      <c r="F29" s="5"/>
      <c r="G29" s="5"/>
      <c r="H29" s="5"/>
      <c r="I29" s="5"/>
      <c r="J29" s="5"/>
      <c r="K29" s="5"/>
    </row>
    <row r="30" spans="1:11" ht="16.5">
      <c r="A30" s="5"/>
      <c r="B30" s="5"/>
      <c r="C30" s="29"/>
      <c r="D30" s="29"/>
      <c r="E30" s="29"/>
      <c r="F30" s="5"/>
      <c r="G30" s="5"/>
      <c r="H30" s="5"/>
      <c r="I30" s="5"/>
      <c r="J30" s="5"/>
      <c r="K30" s="5"/>
    </row>
    <row r="31" spans="1:11" ht="16.5">
      <c r="A31" s="5"/>
      <c r="B31" s="5"/>
      <c r="C31" s="29"/>
      <c r="D31" s="29"/>
      <c r="E31" s="29"/>
      <c r="F31" s="5"/>
      <c r="G31" s="5"/>
      <c r="H31" s="5"/>
      <c r="I31" s="5"/>
      <c r="J31" s="5"/>
      <c r="K31" s="5"/>
    </row>
    <row r="32" spans="1:11" ht="16.5">
      <c r="A32" s="5"/>
      <c r="B32" s="5"/>
      <c r="C32" s="29"/>
      <c r="D32" s="29"/>
      <c r="E32" s="29"/>
      <c r="F32" s="5"/>
      <c r="G32" s="5"/>
      <c r="H32" s="5"/>
      <c r="I32" s="5"/>
      <c r="J32" s="5"/>
      <c r="K32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4.28125" style="1" customWidth="1"/>
    <col min="2" max="2" width="13.00390625" style="1" customWidth="1"/>
    <col min="3" max="4" width="13.421875" style="6" customWidth="1"/>
    <col min="5" max="5" width="13.140625" style="6" customWidth="1"/>
    <col min="6" max="6" width="7.8515625" style="1" bestFit="1" customWidth="1"/>
    <col min="7" max="7" width="11.421875" style="1" customWidth="1"/>
    <col min="8" max="8" width="13.28125" style="1" customWidth="1"/>
    <col min="9" max="16384" width="11.421875" style="1" customWidth="1"/>
  </cols>
  <sheetData>
    <row r="1" spans="1:7" ht="15">
      <c r="A1" s="2" t="s">
        <v>0</v>
      </c>
      <c r="B1" s="3"/>
      <c r="C1" s="26"/>
      <c r="D1" s="26"/>
      <c r="E1" s="26"/>
      <c r="F1" s="3"/>
      <c r="G1" s="3"/>
    </row>
    <row r="2" spans="1:7" ht="15">
      <c r="A2" s="2" t="s">
        <v>1</v>
      </c>
      <c r="B2" s="3"/>
      <c r="C2" s="26"/>
      <c r="D2" s="26"/>
      <c r="E2" s="26"/>
      <c r="F2" s="3"/>
      <c r="G2" s="3"/>
    </row>
    <row r="3" spans="1:7" ht="15">
      <c r="A3" s="3" t="s">
        <v>32</v>
      </c>
      <c r="B3" s="3"/>
      <c r="C3" s="26"/>
      <c r="D3" s="26"/>
      <c r="E3" s="26"/>
      <c r="F3" s="3"/>
      <c r="G3" s="3"/>
    </row>
    <row r="4" spans="1:7" ht="15">
      <c r="A4" s="3"/>
      <c r="B4" s="4"/>
      <c r="C4" s="27"/>
      <c r="D4" s="27"/>
      <c r="E4" s="27"/>
      <c r="F4" s="4"/>
      <c r="G4" s="3"/>
    </row>
    <row r="5" spans="1:7" ht="16.5">
      <c r="A5" s="3" t="s">
        <v>16</v>
      </c>
      <c r="B5" s="3"/>
      <c r="C5" s="26"/>
      <c r="D5" s="26"/>
      <c r="E5" s="26"/>
      <c r="F5" s="3"/>
      <c r="G5" s="3"/>
    </row>
    <row r="6" spans="1:7" ht="15">
      <c r="A6" s="3" t="s">
        <v>14</v>
      </c>
      <c r="B6" s="3"/>
      <c r="C6" s="26"/>
      <c r="D6" s="26"/>
      <c r="E6" s="26"/>
      <c r="F6" s="3"/>
      <c r="G6" s="3"/>
    </row>
    <row r="7" spans="1:7" ht="15">
      <c r="A7" s="3" t="s">
        <v>3</v>
      </c>
      <c r="B7" s="3"/>
      <c r="C7" s="26"/>
      <c r="D7" s="26"/>
      <c r="E7" s="26"/>
      <c r="F7" s="3"/>
      <c r="G7" s="3"/>
    </row>
    <row r="8" spans="1:7" ht="15.75" thickBot="1">
      <c r="A8" s="3"/>
      <c r="B8" s="3"/>
      <c r="C8" s="26"/>
      <c r="D8" s="26"/>
      <c r="E8" s="26"/>
      <c r="F8" s="3"/>
      <c r="G8" s="3"/>
    </row>
    <row r="9" spans="1:11" ht="77.25" thickBot="1">
      <c r="A9" s="14" t="s">
        <v>10</v>
      </c>
      <c r="B9" s="15" t="s">
        <v>11</v>
      </c>
      <c r="C9" s="28" t="s">
        <v>12</v>
      </c>
      <c r="D9" s="28" t="s">
        <v>4</v>
      </c>
      <c r="E9" s="17" t="s">
        <v>25</v>
      </c>
      <c r="F9" s="18" t="s">
        <v>5</v>
      </c>
      <c r="G9" s="19" t="s">
        <v>9</v>
      </c>
      <c r="H9" s="19" t="s">
        <v>17</v>
      </c>
      <c r="I9" s="20" t="s">
        <v>13</v>
      </c>
      <c r="J9" s="5"/>
      <c r="K9" s="5"/>
    </row>
    <row r="10" spans="1:11" s="8" customFormat="1" ht="19.5" customHeight="1">
      <c r="A10" s="13" t="s">
        <v>20</v>
      </c>
      <c r="B10" s="34">
        <v>185842</v>
      </c>
      <c r="C10" s="34">
        <v>196681.4821019963</v>
      </c>
      <c r="D10" s="34">
        <v>195439.84828209478</v>
      </c>
      <c r="E10" s="34">
        <v>0</v>
      </c>
      <c r="F10" s="30">
        <f>+E10+D10</f>
        <v>195439.84828209478</v>
      </c>
      <c r="G10" s="39">
        <f>+D10/C10</f>
        <v>0.9936870832646175</v>
      </c>
      <c r="H10" s="39">
        <f>+E10/C10</f>
        <v>0</v>
      </c>
      <c r="I10" s="39">
        <f>+F10/C10</f>
        <v>0.9936870832646175</v>
      </c>
      <c r="J10" s="7"/>
      <c r="K10" s="7"/>
    </row>
    <row r="11" spans="1:11" s="8" customFormat="1" ht="19.5" customHeight="1">
      <c r="A11" s="36" t="s">
        <v>21</v>
      </c>
      <c r="B11" s="11">
        <v>0</v>
      </c>
      <c r="C11" s="11">
        <v>0</v>
      </c>
      <c r="D11" s="11">
        <v>0</v>
      </c>
      <c r="E11" s="11">
        <v>0</v>
      </c>
      <c r="F11" s="30">
        <f>+E11+D11</f>
        <v>0</v>
      </c>
      <c r="G11" s="39">
        <v>0</v>
      </c>
      <c r="H11" s="39">
        <v>0</v>
      </c>
      <c r="I11" s="39">
        <v>0</v>
      </c>
      <c r="J11" s="7"/>
      <c r="K11" s="7"/>
    </row>
    <row r="12" spans="1:11" s="8" customFormat="1" ht="19.5" customHeight="1">
      <c r="A12" s="37" t="s">
        <v>22</v>
      </c>
      <c r="B12" s="11">
        <v>289300</v>
      </c>
      <c r="C12" s="11">
        <v>296000.0999999999</v>
      </c>
      <c r="D12" s="11">
        <v>290532.8256076922</v>
      </c>
      <c r="E12" s="11">
        <v>5000</v>
      </c>
      <c r="F12" s="30">
        <f>+E12+D12</f>
        <v>295532.8256076922</v>
      </c>
      <c r="G12" s="39">
        <f>+D12/C12</f>
        <v>0.9815294846444047</v>
      </c>
      <c r="H12" s="39">
        <f>+E12/C12</f>
        <v>0.01689188618517359</v>
      </c>
      <c r="I12" s="39">
        <f>+F12/C12</f>
        <v>0.9984213708295783</v>
      </c>
      <c r="J12" s="7"/>
      <c r="K12" s="7"/>
    </row>
    <row r="13" spans="1:11" s="8" customFormat="1" ht="19.5" customHeight="1">
      <c r="A13" s="37" t="s">
        <v>23</v>
      </c>
      <c r="B13" s="10">
        <v>98000</v>
      </c>
      <c r="C13" s="10">
        <v>80460.27107260918</v>
      </c>
      <c r="D13" s="10">
        <v>64567.53272929027</v>
      </c>
      <c r="E13" s="10">
        <v>8800</v>
      </c>
      <c r="F13" s="30">
        <f>+E13+D13</f>
        <v>73367.53272929028</v>
      </c>
      <c r="G13" s="39">
        <f>+D13/C13</f>
        <v>0.8024771961186045</v>
      </c>
      <c r="H13" s="39">
        <f>+E13/C13</f>
        <v>0.10937074760857667</v>
      </c>
      <c r="I13" s="39">
        <f>+F13/C13</f>
        <v>0.9118479437271813</v>
      </c>
      <c r="J13" s="7"/>
      <c r="K13" s="7"/>
    </row>
    <row r="14" spans="1:11" s="8" customFormat="1" ht="19.5" customHeight="1">
      <c r="A14" s="9" t="s">
        <v>6</v>
      </c>
      <c r="B14" s="12">
        <f>SUM(B10:B13)</f>
        <v>573142</v>
      </c>
      <c r="C14" s="12">
        <f>SUM(C10:C13)</f>
        <v>573141.8531746054</v>
      </c>
      <c r="D14" s="12">
        <f>SUM(D10:D13)</f>
        <v>550540.2066190772</v>
      </c>
      <c r="E14" s="12">
        <f>SUM(E10:E13)</f>
        <v>13800</v>
      </c>
      <c r="F14" s="12">
        <f>SUM(F10:F13)</f>
        <v>564340.2066190772</v>
      </c>
      <c r="G14" s="32">
        <f>+D14/C14</f>
        <v>0.9605653531837909</v>
      </c>
      <c r="H14" s="32">
        <f>+E14/C14</f>
        <v>0.02407780887674222</v>
      </c>
      <c r="I14" s="32">
        <f>+F14/C14</f>
        <v>0.984643162060533</v>
      </c>
      <c r="J14" s="7"/>
      <c r="K14" s="7"/>
    </row>
    <row r="15" spans="1:11" s="24" customFormat="1" ht="19.5" customHeight="1">
      <c r="A15" s="21" t="s">
        <v>7</v>
      </c>
      <c r="B15" s="22">
        <f>0.07*B14</f>
        <v>40119.94</v>
      </c>
      <c r="C15" s="22">
        <f>0.07*C14</f>
        <v>40119.92972222238</v>
      </c>
      <c r="D15" s="22">
        <f>0.07*D14</f>
        <v>38537.81446333541</v>
      </c>
      <c r="E15" s="22">
        <f>0.07*E14</f>
        <v>966.0000000000001</v>
      </c>
      <c r="F15" s="22">
        <f>0.07*F14</f>
        <v>39503.81446333541</v>
      </c>
      <c r="G15" s="32"/>
      <c r="H15" s="23"/>
      <c r="I15" s="31"/>
      <c r="J15" s="25"/>
      <c r="K15" s="25"/>
    </row>
    <row r="16" spans="1:11" s="8" customFormat="1" ht="19.5" customHeight="1">
      <c r="A16" s="9" t="s">
        <v>8</v>
      </c>
      <c r="B16" s="12">
        <f>+B15+B14</f>
        <v>613261.94</v>
      </c>
      <c r="C16" s="12">
        <f>+C15+C14</f>
        <v>613261.7828968278</v>
      </c>
      <c r="D16" s="12">
        <f>+D15+D14</f>
        <v>589078.0210824127</v>
      </c>
      <c r="E16" s="12">
        <f>+E15+E14</f>
        <v>14766</v>
      </c>
      <c r="F16" s="12">
        <f>+F15+F14</f>
        <v>603844.0210824127</v>
      </c>
      <c r="G16" s="32">
        <f>+D16/C16</f>
        <v>0.9605653531837909</v>
      </c>
      <c r="H16" s="32">
        <f>+E16/C16</f>
        <v>0.02407780887674222</v>
      </c>
      <c r="I16" s="32">
        <f>+F16/C16</f>
        <v>0.9846431620605332</v>
      </c>
      <c r="J16" s="7"/>
      <c r="K16" s="7"/>
    </row>
    <row r="17" spans="1:11" ht="16.5">
      <c r="A17" s="3" t="s">
        <v>30</v>
      </c>
      <c r="B17" s="5"/>
      <c r="C17" s="29"/>
      <c r="D17" s="29"/>
      <c r="E17" s="29"/>
      <c r="F17" s="5"/>
      <c r="G17" s="5"/>
      <c r="H17" s="5"/>
      <c r="I17" s="5"/>
      <c r="J17" s="5"/>
      <c r="K17" s="5"/>
    </row>
    <row r="18" spans="1:11" ht="16.5">
      <c r="A18" s="5"/>
      <c r="B18" s="5"/>
      <c r="C18" s="29"/>
      <c r="D18" s="29"/>
      <c r="E18" s="29"/>
      <c r="F18" s="5"/>
      <c r="G18" s="5"/>
      <c r="H18" s="5"/>
      <c r="I18" s="5"/>
      <c r="J18" s="5"/>
      <c r="K18" s="5"/>
    </row>
    <row r="19" spans="1:11" ht="16.5">
      <c r="A19" s="5"/>
      <c r="B19" s="5"/>
      <c r="C19" s="29"/>
      <c r="D19" s="29"/>
      <c r="E19" s="29"/>
      <c r="F19" s="5"/>
      <c r="G19" s="5"/>
      <c r="H19" s="5"/>
      <c r="I19" s="5"/>
      <c r="J19" s="5"/>
      <c r="K19" s="5"/>
    </row>
    <row r="20" spans="1:11" ht="16.5">
      <c r="A20" s="5"/>
      <c r="B20" s="5"/>
      <c r="C20" s="29"/>
      <c r="D20" s="29"/>
      <c r="E20" s="29"/>
      <c r="F20" s="5"/>
      <c r="G20" s="5"/>
      <c r="H20" s="5"/>
      <c r="I20" s="5"/>
      <c r="J20" s="5"/>
      <c r="K20" s="5"/>
    </row>
    <row r="21" spans="1:11" ht="16.5">
      <c r="A21" s="5"/>
      <c r="B21" s="5"/>
      <c r="C21" s="29"/>
      <c r="D21" s="29"/>
      <c r="E21" s="29"/>
      <c r="F21" s="5"/>
      <c r="G21" s="5"/>
      <c r="H21" s="5"/>
      <c r="I21" s="5"/>
      <c r="J21" s="5"/>
      <c r="K21" s="5"/>
    </row>
    <row r="22" spans="1:11" ht="16.5">
      <c r="A22" s="5"/>
      <c r="B22" s="5"/>
      <c r="C22" s="29"/>
      <c r="D22" s="29"/>
      <c r="E22" s="29"/>
      <c r="F22" s="5"/>
      <c r="G22" s="5"/>
      <c r="H22" s="5"/>
      <c r="I22" s="5"/>
      <c r="J22" s="5"/>
      <c r="K22" s="5"/>
    </row>
    <row r="23" spans="1:11" ht="16.5">
      <c r="A23" s="5"/>
      <c r="B23" s="5"/>
      <c r="C23" s="29"/>
      <c r="D23" s="29"/>
      <c r="E23" s="29"/>
      <c r="F23" s="5"/>
      <c r="G23" s="5"/>
      <c r="H23" s="5"/>
      <c r="I23" s="5"/>
      <c r="J23" s="5"/>
      <c r="K23" s="5"/>
    </row>
    <row r="24" spans="1:11" ht="16.5">
      <c r="A24" s="5"/>
      <c r="B24" s="5"/>
      <c r="C24" s="29"/>
      <c r="D24" s="29"/>
      <c r="E24" s="29"/>
      <c r="F24" s="5"/>
      <c r="G24" s="5"/>
      <c r="H24" s="5"/>
      <c r="I24" s="5"/>
      <c r="J24" s="5"/>
      <c r="K24" s="5"/>
    </row>
    <row r="25" spans="1:11" ht="16.5">
      <c r="A25" s="5"/>
      <c r="B25" s="5"/>
      <c r="C25" s="29"/>
      <c r="D25" s="29"/>
      <c r="E25" s="29"/>
      <c r="F25" s="5"/>
      <c r="G25" s="5"/>
      <c r="H25" s="5"/>
      <c r="I25" s="5"/>
      <c r="J25" s="5"/>
      <c r="K25" s="5"/>
    </row>
    <row r="26" spans="1:11" ht="16.5">
      <c r="A26" s="5"/>
      <c r="B26" s="5"/>
      <c r="C26" s="29"/>
      <c r="D26" s="29"/>
      <c r="E26" s="29"/>
      <c r="F26" s="5"/>
      <c r="G26" s="5"/>
      <c r="H26" s="5"/>
      <c r="I26" s="5"/>
      <c r="J26" s="5"/>
      <c r="K26" s="5"/>
    </row>
    <row r="27" spans="1:11" ht="16.5">
      <c r="A27" s="5"/>
      <c r="B27" s="5"/>
      <c r="C27" s="29"/>
      <c r="D27" s="29"/>
      <c r="E27" s="29"/>
      <c r="F27" s="5"/>
      <c r="G27" s="5"/>
      <c r="H27" s="5"/>
      <c r="I27" s="5"/>
      <c r="J27" s="5"/>
      <c r="K27" s="5"/>
    </row>
    <row r="28" spans="1:11" ht="16.5">
      <c r="A28" s="5"/>
      <c r="B28" s="5"/>
      <c r="C28" s="29"/>
      <c r="D28" s="29"/>
      <c r="E28" s="29"/>
      <c r="F28" s="5"/>
      <c r="G28" s="5"/>
      <c r="H28" s="5"/>
      <c r="I28" s="5"/>
      <c r="J28" s="5"/>
      <c r="K28" s="5"/>
    </row>
    <row r="29" spans="1:11" ht="16.5">
      <c r="A29" s="5"/>
      <c r="B29" s="5"/>
      <c r="C29" s="29"/>
      <c r="D29" s="29"/>
      <c r="E29" s="29"/>
      <c r="F29" s="5"/>
      <c r="G29" s="5"/>
      <c r="H29" s="5"/>
      <c r="I29" s="5"/>
      <c r="J29" s="5"/>
      <c r="K29" s="5"/>
    </row>
    <row r="30" spans="1:11" ht="16.5">
      <c r="A30" s="5"/>
      <c r="B30" s="5"/>
      <c r="C30" s="29"/>
      <c r="D30" s="29"/>
      <c r="E30" s="29"/>
      <c r="F30" s="5"/>
      <c r="G30" s="5"/>
      <c r="H30" s="5"/>
      <c r="I30" s="5"/>
      <c r="J30" s="5"/>
      <c r="K30" s="5"/>
    </row>
    <row r="31" spans="1:11" ht="16.5">
      <c r="A31" s="5"/>
      <c r="B31" s="5"/>
      <c r="C31" s="29"/>
      <c r="D31" s="29"/>
      <c r="E31" s="29"/>
      <c r="F31" s="5"/>
      <c r="G31" s="5"/>
      <c r="H31" s="5"/>
      <c r="I31" s="5"/>
      <c r="J31" s="5"/>
      <c r="K31" s="5"/>
    </row>
    <row r="32" spans="1:11" ht="16.5">
      <c r="A32" s="5"/>
      <c r="B32" s="5"/>
      <c r="C32" s="29"/>
      <c r="D32" s="29"/>
      <c r="E32" s="29"/>
      <c r="F32" s="5"/>
      <c r="G32" s="5"/>
      <c r="H32" s="5"/>
      <c r="I32" s="5"/>
      <c r="J32" s="5"/>
      <c r="K32" s="5"/>
    </row>
    <row r="33" spans="1:11" ht="16.5">
      <c r="A33" s="5"/>
      <c r="B33" s="5"/>
      <c r="C33" s="29"/>
      <c r="D33" s="29"/>
      <c r="E33" s="29"/>
      <c r="F33" s="5"/>
      <c r="G33" s="5"/>
      <c r="H33" s="5"/>
      <c r="I33" s="5"/>
      <c r="J33" s="5"/>
      <c r="K33" s="5"/>
    </row>
    <row r="34" spans="1:11" ht="16.5">
      <c r="A34" s="5"/>
      <c r="B34" s="5"/>
      <c r="C34" s="29"/>
      <c r="D34" s="29"/>
      <c r="E34" s="29"/>
      <c r="F34" s="5"/>
      <c r="G34" s="5"/>
      <c r="H34" s="5"/>
      <c r="I34" s="5"/>
      <c r="J34" s="5"/>
      <c r="K3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4.28125" style="1" customWidth="1"/>
    <col min="2" max="2" width="13.00390625" style="1" customWidth="1"/>
    <col min="3" max="4" width="13.421875" style="6" customWidth="1"/>
    <col min="5" max="5" width="13.140625" style="6" customWidth="1"/>
    <col min="6" max="6" width="7.8515625" style="1" bestFit="1" customWidth="1"/>
    <col min="7" max="7" width="11.421875" style="1" customWidth="1"/>
    <col min="8" max="8" width="13.00390625" style="1" customWidth="1"/>
    <col min="9" max="16384" width="11.421875" style="1" customWidth="1"/>
  </cols>
  <sheetData>
    <row r="1" spans="1:7" ht="15">
      <c r="A1" s="2" t="s">
        <v>0</v>
      </c>
      <c r="B1" s="3"/>
      <c r="C1" s="26"/>
      <c r="D1" s="26"/>
      <c r="E1" s="26"/>
      <c r="F1" s="3"/>
      <c r="G1" s="3"/>
    </row>
    <row r="2" spans="1:7" ht="15">
      <c r="A2" s="2" t="s">
        <v>1</v>
      </c>
      <c r="B2" s="3"/>
      <c r="C2" s="26"/>
      <c r="D2" s="26"/>
      <c r="E2" s="26"/>
      <c r="F2" s="3"/>
      <c r="G2" s="3"/>
    </row>
    <row r="3" spans="1:7" ht="15">
      <c r="A3" s="3" t="s">
        <v>31</v>
      </c>
      <c r="B3" s="3"/>
      <c r="C3" s="26"/>
      <c r="D3" s="26"/>
      <c r="E3" s="26"/>
      <c r="F3" s="3"/>
      <c r="G3" s="3"/>
    </row>
    <row r="4" spans="1:7" ht="15">
      <c r="A4" s="3"/>
      <c r="B4" s="4"/>
      <c r="C4" s="27"/>
      <c r="D4" s="27"/>
      <c r="E4" s="27"/>
      <c r="F4" s="4"/>
      <c r="G4" s="3"/>
    </row>
    <row r="5" spans="1:7" ht="16.5">
      <c r="A5" s="3" t="s">
        <v>18</v>
      </c>
      <c r="B5" s="3"/>
      <c r="C5" s="26"/>
      <c r="D5" s="26"/>
      <c r="E5" s="26"/>
      <c r="F5" s="3"/>
      <c r="G5" s="3"/>
    </row>
    <row r="6" spans="1:7" ht="15">
      <c r="A6" s="3" t="s">
        <v>14</v>
      </c>
      <c r="B6" s="3"/>
      <c r="C6" s="26"/>
      <c r="D6" s="26"/>
      <c r="E6" s="26"/>
      <c r="F6" s="3"/>
      <c r="G6" s="3"/>
    </row>
    <row r="7" spans="1:7" ht="15">
      <c r="A7" s="3" t="s">
        <v>3</v>
      </c>
      <c r="B7" s="3"/>
      <c r="C7" s="26"/>
      <c r="D7" s="26"/>
      <c r="E7" s="26"/>
      <c r="F7" s="3"/>
      <c r="G7" s="3"/>
    </row>
    <row r="8" spans="1:7" ht="15.75" thickBot="1">
      <c r="A8" s="3"/>
      <c r="B8" s="3"/>
      <c r="C8" s="26"/>
      <c r="D8" s="26"/>
      <c r="E8" s="26"/>
      <c r="F8" s="3"/>
      <c r="G8" s="3"/>
    </row>
    <row r="9" spans="1:11" ht="77.25" thickBot="1">
      <c r="A9" s="14" t="s">
        <v>10</v>
      </c>
      <c r="B9" s="15" t="s">
        <v>11</v>
      </c>
      <c r="C9" s="28" t="s">
        <v>12</v>
      </c>
      <c r="D9" s="28" t="s">
        <v>4</v>
      </c>
      <c r="E9" s="17" t="s">
        <v>25</v>
      </c>
      <c r="F9" s="18" t="s">
        <v>5</v>
      </c>
      <c r="G9" s="19" t="s">
        <v>9</v>
      </c>
      <c r="H9" s="19" t="s">
        <v>17</v>
      </c>
      <c r="I9" s="20" t="s">
        <v>13</v>
      </c>
      <c r="J9" s="5"/>
      <c r="K9" s="5"/>
    </row>
    <row r="10" spans="1:11" s="8" customFormat="1" ht="19.5" customHeight="1">
      <c r="A10" s="13" t="s">
        <v>20</v>
      </c>
      <c r="B10" s="34">
        <v>14807.999999999998</v>
      </c>
      <c r="C10" s="34">
        <v>14808</v>
      </c>
      <c r="D10" s="34">
        <v>7356.060000000001</v>
      </c>
      <c r="E10" s="34">
        <v>2005</v>
      </c>
      <c r="F10" s="30">
        <f>+E10+D10</f>
        <v>9361.060000000001</v>
      </c>
      <c r="G10" s="39">
        <f>+D10/C10</f>
        <v>0.49676256077795794</v>
      </c>
      <c r="H10" s="39">
        <f>+E10/C10</f>
        <v>0.13539978390059426</v>
      </c>
      <c r="I10" s="39">
        <f>+F10/C10</f>
        <v>0.6321623446785523</v>
      </c>
      <c r="J10" s="7"/>
      <c r="K10" s="7"/>
    </row>
    <row r="11" spans="1:11" s="8" customFormat="1" ht="19.5" customHeight="1">
      <c r="A11" s="36" t="s">
        <v>21</v>
      </c>
      <c r="B11" s="11">
        <v>0</v>
      </c>
      <c r="C11" s="11">
        <v>0</v>
      </c>
      <c r="D11" s="11">
        <v>0</v>
      </c>
      <c r="E11" s="11">
        <v>0</v>
      </c>
      <c r="F11" s="30">
        <v>0</v>
      </c>
      <c r="G11" s="39">
        <v>0</v>
      </c>
      <c r="H11" s="39">
        <v>0</v>
      </c>
      <c r="I11" s="39">
        <v>0</v>
      </c>
      <c r="J11" s="7"/>
      <c r="K11" s="7"/>
    </row>
    <row r="12" spans="1:11" s="8" customFormat="1" ht="19.5" customHeight="1">
      <c r="A12" s="37" t="s">
        <v>22</v>
      </c>
      <c r="B12" s="11">
        <v>0</v>
      </c>
      <c r="C12" s="11">
        <v>0</v>
      </c>
      <c r="D12" s="11">
        <v>0</v>
      </c>
      <c r="E12" s="11">
        <v>0</v>
      </c>
      <c r="F12" s="30">
        <v>0</v>
      </c>
      <c r="G12" s="39">
        <v>0</v>
      </c>
      <c r="H12" s="39">
        <v>0</v>
      </c>
      <c r="I12" s="39">
        <v>0</v>
      </c>
      <c r="J12" s="7"/>
      <c r="K12" s="7"/>
    </row>
    <row r="13" spans="1:11" s="8" customFormat="1" ht="19.5" customHeight="1">
      <c r="A13" s="37" t="s">
        <v>23</v>
      </c>
      <c r="B13" s="11">
        <v>20200</v>
      </c>
      <c r="C13" s="11">
        <v>20200</v>
      </c>
      <c r="D13" s="11">
        <v>20200</v>
      </c>
      <c r="E13" s="11">
        <v>0</v>
      </c>
      <c r="F13" s="30">
        <v>20200</v>
      </c>
      <c r="G13" s="39">
        <f>+D13/C13</f>
        <v>1</v>
      </c>
      <c r="H13" s="39">
        <f>+E13/C13</f>
        <v>0</v>
      </c>
      <c r="I13" s="39">
        <f>+F13/C13</f>
        <v>1</v>
      </c>
      <c r="J13" s="7"/>
      <c r="K13" s="7"/>
    </row>
    <row r="14" spans="1:11" s="8" customFormat="1" ht="19.5" customHeight="1">
      <c r="A14" s="9" t="s">
        <v>6</v>
      </c>
      <c r="B14" s="12">
        <f>SUM(B10:B13)</f>
        <v>35008</v>
      </c>
      <c r="C14" s="12">
        <f>SUM(C10:C13)</f>
        <v>35008</v>
      </c>
      <c r="D14" s="12">
        <f>SUM(D10:D13)</f>
        <v>27556.06</v>
      </c>
      <c r="E14" s="12">
        <f>SUM(E10:E13)</f>
        <v>2005</v>
      </c>
      <c r="F14" s="12">
        <f>SUM(F10:F13)</f>
        <v>29561.06</v>
      </c>
      <c r="G14" s="32">
        <f>+D14/C14</f>
        <v>0.7871360831809873</v>
      </c>
      <c r="H14" s="32">
        <f>+E14/C14</f>
        <v>0.05727262340036563</v>
      </c>
      <c r="I14" s="32">
        <f>+F14/C14</f>
        <v>0.8444087065813529</v>
      </c>
      <c r="J14" s="7"/>
      <c r="K14" s="7"/>
    </row>
    <row r="15" spans="1:11" s="24" customFormat="1" ht="19.5" customHeight="1">
      <c r="A15" s="21" t="s">
        <v>7</v>
      </c>
      <c r="B15" s="22">
        <f>0.07*B14</f>
        <v>2450.5600000000004</v>
      </c>
      <c r="C15" s="22">
        <f>0.07*C14</f>
        <v>2450.5600000000004</v>
      </c>
      <c r="D15" s="22">
        <f>0.07*D14</f>
        <v>1928.9242000000004</v>
      </c>
      <c r="E15" s="22">
        <f>0.07*E14</f>
        <v>140.35000000000002</v>
      </c>
      <c r="F15" s="22">
        <f>0.07*F14</f>
        <v>2069.2742000000003</v>
      </c>
      <c r="G15" s="32"/>
      <c r="H15" s="23"/>
      <c r="I15" s="31"/>
      <c r="J15" s="25"/>
      <c r="K15" s="25"/>
    </row>
    <row r="16" spans="1:11" s="8" customFormat="1" ht="19.5" customHeight="1">
      <c r="A16" s="9" t="s">
        <v>8</v>
      </c>
      <c r="B16" s="12">
        <f>+B15+B14</f>
        <v>37458.56</v>
      </c>
      <c r="C16" s="12">
        <f>+C15+C14</f>
        <v>37458.56</v>
      </c>
      <c r="D16" s="12">
        <f>+D15+D14</f>
        <v>29484.984200000003</v>
      </c>
      <c r="E16" s="12">
        <f>+E15+E14</f>
        <v>2145.35</v>
      </c>
      <c r="F16" s="12">
        <f>+F15+F14</f>
        <v>31630.3342</v>
      </c>
      <c r="G16" s="32">
        <f>+D16/C16</f>
        <v>0.7871360831809873</v>
      </c>
      <c r="H16" s="32">
        <f>+E16/C16</f>
        <v>0.05727262340036563</v>
      </c>
      <c r="I16" s="32">
        <f>+F16/C16</f>
        <v>0.8444087065813529</v>
      </c>
      <c r="J16" s="7"/>
      <c r="K16" s="7"/>
    </row>
    <row r="17" spans="1:11" ht="16.5">
      <c r="A17" s="3" t="s">
        <v>30</v>
      </c>
      <c r="B17" s="5"/>
      <c r="C17" s="29"/>
      <c r="D17" s="29"/>
      <c r="E17" s="29"/>
      <c r="F17" s="5"/>
      <c r="G17" s="5"/>
      <c r="H17" s="5"/>
      <c r="I17" s="5"/>
      <c r="J17" s="5"/>
      <c r="K17" s="5"/>
    </row>
    <row r="18" spans="1:11" ht="16.5">
      <c r="A18" s="5"/>
      <c r="B18" s="5"/>
      <c r="C18" s="29"/>
      <c r="D18" s="29"/>
      <c r="E18" s="29"/>
      <c r="F18" s="5"/>
      <c r="G18" s="5"/>
      <c r="H18" s="5"/>
      <c r="I18" s="5"/>
      <c r="J18" s="5"/>
      <c r="K18" s="5"/>
    </row>
    <row r="19" spans="1:11" ht="16.5">
      <c r="A19" s="5"/>
      <c r="B19" s="5"/>
      <c r="C19" s="29"/>
      <c r="D19" s="29"/>
      <c r="E19" s="29"/>
      <c r="F19" s="5"/>
      <c r="G19" s="5"/>
      <c r="H19" s="5"/>
      <c r="I19" s="5"/>
      <c r="J19" s="5"/>
      <c r="K19" s="5"/>
    </row>
    <row r="20" spans="1:11" ht="16.5">
      <c r="A20" s="5"/>
      <c r="B20" s="5"/>
      <c r="C20" s="29"/>
      <c r="D20" s="29"/>
      <c r="E20" s="29"/>
      <c r="F20" s="5"/>
      <c r="G20" s="5"/>
      <c r="H20" s="5"/>
      <c r="I20" s="5"/>
      <c r="J20" s="5"/>
      <c r="K20" s="5"/>
    </row>
    <row r="21" spans="1:11" ht="16.5">
      <c r="A21" s="5"/>
      <c r="B21" s="5"/>
      <c r="C21" s="29"/>
      <c r="D21" s="29"/>
      <c r="E21" s="29"/>
      <c r="F21" s="5"/>
      <c r="G21" s="5"/>
      <c r="H21" s="5"/>
      <c r="I21" s="5"/>
      <c r="J21" s="5"/>
      <c r="K21" s="5"/>
    </row>
    <row r="22" spans="1:11" ht="16.5">
      <c r="A22" s="5"/>
      <c r="B22" s="5"/>
      <c r="C22" s="29"/>
      <c r="D22" s="29"/>
      <c r="E22" s="29"/>
      <c r="F22" s="5"/>
      <c r="G22" s="5"/>
      <c r="H22" s="5"/>
      <c r="I22" s="5"/>
      <c r="J22" s="5"/>
      <c r="K22" s="5"/>
    </row>
    <row r="23" spans="1:11" ht="16.5">
      <c r="A23" s="5"/>
      <c r="B23" s="5"/>
      <c r="C23" s="29"/>
      <c r="D23" s="29"/>
      <c r="E23" s="29"/>
      <c r="F23" s="5"/>
      <c r="G23" s="5"/>
      <c r="H23" s="5"/>
      <c r="I23" s="5"/>
      <c r="J23" s="5"/>
      <c r="K23" s="5"/>
    </row>
    <row r="24" spans="1:11" ht="16.5">
      <c r="A24" s="5"/>
      <c r="B24" s="5"/>
      <c r="C24" s="29"/>
      <c r="D24" s="29"/>
      <c r="E24" s="29"/>
      <c r="F24" s="5"/>
      <c r="G24" s="5"/>
      <c r="H24" s="5"/>
      <c r="I24" s="5"/>
      <c r="J24" s="5"/>
      <c r="K24" s="5"/>
    </row>
    <row r="25" spans="1:11" ht="16.5">
      <c r="A25" s="5"/>
      <c r="B25" s="5"/>
      <c r="C25" s="29"/>
      <c r="D25" s="29"/>
      <c r="E25" s="29"/>
      <c r="F25" s="5"/>
      <c r="G25" s="5"/>
      <c r="H25" s="5"/>
      <c r="I25" s="5"/>
      <c r="J25" s="5"/>
      <c r="K25" s="5"/>
    </row>
    <row r="26" spans="1:11" ht="16.5">
      <c r="A26" s="5"/>
      <c r="B26" s="5"/>
      <c r="C26" s="29"/>
      <c r="D26" s="29"/>
      <c r="E26" s="29"/>
      <c r="F26" s="5"/>
      <c r="G26" s="5"/>
      <c r="H26" s="5"/>
      <c r="I26" s="5"/>
      <c r="J26" s="5"/>
      <c r="K26" s="5"/>
    </row>
    <row r="27" spans="1:11" ht="16.5">
      <c r="A27" s="5"/>
      <c r="B27" s="5"/>
      <c r="C27" s="29"/>
      <c r="D27" s="29"/>
      <c r="E27" s="29"/>
      <c r="F27" s="5"/>
      <c r="G27" s="5"/>
      <c r="H27" s="5"/>
      <c r="I27" s="5"/>
      <c r="J27" s="5"/>
      <c r="K27" s="5"/>
    </row>
    <row r="28" spans="1:11" ht="16.5">
      <c r="A28" s="5"/>
      <c r="B28" s="5"/>
      <c r="C28" s="29"/>
      <c r="D28" s="29"/>
      <c r="E28" s="29"/>
      <c r="F28" s="5"/>
      <c r="G28" s="5"/>
      <c r="H28" s="5"/>
      <c r="I28" s="5"/>
      <c r="J28" s="5"/>
      <c r="K28" s="5"/>
    </row>
    <row r="29" spans="1:11" ht="16.5">
      <c r="A29" s="5"/>
      <c r="B29" s="5"/>
      <c r="C29" s="29"/>
      <c r="D29" s="29"/>
      <c r="E29" s="29"/>
      <c r="F29" s="5"/>
      <c r="G29" s="5"/>
      <c r="H29" s="5"/>
      <c r="I29" s="5"/>
      <c r="J29" s="5"/>
      <c r="K29" s="5"/>
    </row>
    <row r="30" spans="1:11" ht="16.5">
      <c r="A30" s="5"/>
      <c r="B30" s="5"/>
      <c r="C30" s="29"/>
      <c r="D30" s="29"/>
      <c r="E30" s="29"/>
      <c r="F30" s="5"/>
      <c r="G30" s="5"/>
      <c r="H30" s="5"/>
      <c r="I30" s="5"/>
      <c r="J30" s="5"/>
      <c r="K30" s="5"/>
    </row>
    <row r="31" spans="1:11" ht="16.5">
      <c r="A31" s="5"/>
      <c r="B31" s="5"/>
      <c r="C31" s="29"/>
      <c r="D31" s="29"/>
      <c r="E31" s="29"/>
      <c r="F31" s="5"/>
      <c r="G31" s="5"/>
      <c r="H31" s="5"/>
      <c r="I31" s="5"/>
      <c r="J31" s="5"/>
      <c r="K31" s="5"/>
    </row>
    <row r="32" spans="1:11" ht="16.5">
      <c r="A32" s="5"/>
      <c r="B32" s="5"/>
      <c r="C32" s="29"/>
      <c r="D32" s="29"/>
      <c r="E32" s="29"/>
      <c r="F32" s="5"/>
      <c r="G32" s="5"/>
      <c r="H32" s="5"/>
      <c r="I32" s="5"/>
      <c r="J32" s="5"/>
      <c r="K32" s="5"/>
    </row>
    <row r="33" spans="1:11" ht="16.5">
      <c r="A33" s="5"/>
      <c r="B33" s="5"/>
      <c r="C33" s="29"/>
      <c r="D33" s="29"/>
      <c r="E33" s="29"/>
      <c r="F33" s="5"/>
      <c r="G33" s="5"/>
      <c r="H33" s="5"/>
      <c r="I33" s="5"/>
      <c r="J33" s="5"/>
      <c r="K33" s="5"/>
    </row>
    <row r="34" spans="1:11" ht="16.5">
      <c r="A34" s="5"/>
      <c r="B34" s="5"/>
      <c r="C34" s="29"/>
      <c r="D34" s="29"/>
      <c r="E34" s="29"/>
      <c r="F34" s="5"/>
      <c r="G34" s="5"/>
      <c r="H34" s="5"/>
      <c r="I34" s="5"/>
      <c r="J34" s="5"/>
      <c r="K34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nikica.grubnic</cp:lastModifiedBy>
  <cp:lastPrinted>2012-04-22T05:34:10Z</cp:lastPrinted>
  <dcterms:created xsi:type="dcterms:W3CDTF">2010-09-30T17:01:50Z</dcterms:created>
  <dcterms:modified xsi:type="dcterms:W3CDTF">2012-04-24T13:33:12Z</dcterms:modified>
  <cp:category/>
  <cp:version/>
  <cp:contentType/>
  <cp:contentStatus/>
</cp:coreProperties>
</file>