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RESU 1" sheetId="1" r:id="rId1"/>
    <sheet name="RESU 2" sheetId="2" r:id="rId2"/>
    <sheet name="RESU3" sheetId="3" r:id="rId3"/>
    <sheet name="RESU4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<sst xmlns="http://schemas.openxmlformats.org/spreadsheetml/2006/main" count="412" uniqueCount="110">
  <si>
    <t>Activity</t>
  </si>
  <si>
    <t>1.1 Conocimiento sobre la situación de la juventud en empleo, emprendimiento, demografía y migraciones laborales internacionales, con enfoque de género, actualizado y acrecentado para la elaboración, seguimiento y evaluación de una política nacional de promoción del empleo juvenil</t>
  </si>
  <si>
    <t>1.1.1 Dos informes con análisis de resultados de aplicar un módulo sobre empleo juvenil, en dos rondas de encuestas nacionales de hogares</t>
  </si>
  <si>
    <t>1.1.4 Dos informes nacionales, integrando y articulando los tres informes anteriores.</t>
  </si>
  <si>
    <t>1.2 Comisión interagencial de apoyo al sector público para la formulación, debate, apoyo (abogacía), aplicación e institucionalización de una Política Nacional de Promoción del Empleo Juvenil, que abarque demografía y migraciones laborales internacionales, con enfoque de género, que sea un eje central de la estrategia nacional de desarrollo, consultadas con empleadores y trabajadores.</t>
  </si>
  <si>
    <t>1.1.2 Dos informes con análisis de resultados de aplicar un módulo sobre migración laboral internacional juvenil en dos rondas de encuestas nacionales de hogares</t>
  </si>
  <si>
    <t>1.1.3 Dos informes con análisis de resultados de aplicar un módulo de demografía juvenil en dos rondas de encuestas nacionales de hogares</t>
  </si>
  <si>
    <t>UNFPA</t>
  </si>
  <si>
    <t>MIMDES</t>
  </si>
  <si>
    <t>OIT</t>
  </si>
  <si>
    <t>MTPE</t>
  </si>
  <si>
    <t>OIM</t>
  </si>
  <si>
    <t>INEI</t>
  </si>
  <si>
    <t>1.2.1 Establecimiento, funcionamiento e informes de la Comisión Interagencial.</t>
  </si>
  <si>
    <t>PNUD</t>
  </si>
  <si>
    <t>1.2.2 Establecimiento, funcionamiento e informes de subcomisión.</t>
  </si>
  <si>
    <t>1.2.4 Establecimiento, funcionamiento e informes de subcomisión.</t>
  </si>
  <si>
    <t>1.3 Política nacional de promoción del empleo juvenil, como un eje central en la Estrategia Nacional de Desarrollo, con enfoque de género, considerando la demografía y la migración laboral internacional juveniles, con participación activa del sector público y apoyo de agencias de NU, para contribuir a reducir la tasa de desempleo juvenil, formulada, consultada y adoptada por los actores sociales.</t>
  </si>
  <si>
    <t>1.3.1 Documento de propuestas de política de empleo y emprendimiento para jóvenes.</t>
  </si>
  <si>
    <t>1.3.2 Documento de propuestas de política de migración laboral internacional para jóvenes.</t>
  </si>
  <si>
    <t>1.3.4 Documento de propuestas de política nacional, integrando los tres componentes anteriores y como un eje central en la estrategia nacional de desarrollo.</t>
  </si>
  <si>
    <t>1.4 Promoción de una Política Nacional de Promoción del Empleo Juvenil y de políticas específicas sobre empleo, emprendimiento, migración y demografía, con enfoque de género, a niveles nacional y regional.</t>
  </si>
  <si>
    <t>1.4.1 Actividades de promoción y difusión.</t>
  </si>
  <si>
    <t>1.4.2 Actividades de promoción y difusión.</t>
  </si>
  <si>
    <t>1.4.3 Actividades de promoción y difusión.</t>
  </si>
  <si>
    <t>1.4.4 Actividades de promoción y difusión.</t>
  </si>
  <si>
    <t>2.1 Aumento de la inserción laboral de jóvenes mediante más colocaciones de jóvenes, y funcionarios más y mejor capacitados, a niveles nacional y regional.</t>
  </si>
  <si>
    <t>2.1.1 Diseño de programas, guías y materiales para los programas de capacitación de funcionarios.</t>
  </si>
  <si>
    <t>MTPE - DNPEFP - Gobiernos Regionales - DRTPE</t>
  </si>
  <si>
    <t>2.1.2 Red Nacional de información para jóvenes.</t>
  </si>
  <si>
    <t>2.1.3 Ejecución de Programa de capacitación para funcionarios de la DNPEFP.</t>
  </si>
  <si>
    <t>MTPE - DNPEFP</t>
  </si>
  <si>
    <t>2.1.4 Ejecución de Programa de capacitación para funcionarios de las DRTPE, en coordinación con OIT.
- Experiencia en tres regiones deberá ser replicada a otras regiones.</t>
  </si>
  <si>
    <t>Gobiernos Regionales -DRTPE</t>
  </si>
  <si>
    <t>2.2 Mayor orientación vocacional y ocupacional de los jóvenes, para mejorar su inserción laboral y formación de micro-negocios y emprendimientos, con énfasis en mujeres jóvenes, a niveles nacional y regional.</t>
  </si>
  <si>
    <t>2.2.1 Guías y materiales para funcionarios públicos.</t>
  </si>
  <si>
    <t>2.2.2 Guías y materiales para los cursos y talleres para jóvenes.</t>
  </si>
  <si>
    <t>2.2.3 Ejecución de dos (2) programas para mujeres jóvenes que las orienten para una inserción laboral compatible con su condición de madres-cuidadoras, uno de orientación vocacional y ocupacional, y otro de promoción de emprendimientos, en Lima y en las tres regiones que abarca el proyecto, a cargo del UNFPA, en coordinación con OIT.</t>
  </si>
  <si>
    <t>2.3 Mayor y mejor articulación entre el Servicio Público de Empleo y los centros de capacitación laboral para jóvenes, especialmente mujeres jóvenes, a niveles regional, nacional e internacional.</t>
  </si>
  <si>
    <t>2.3.1 Elaboración de propuesta normativa y diseño de Programa de capacitación para jóvenes en los centros de formación según demanda de trabajo actualizado y mejorado.</t>
  </si>
  <si>
    <t>2.3.2 Diseño e implementación de Programa de capacitación para funcionarios públicos del SPE y para funcionarios de los centros de capacitación.</t>
  </si>
  <si>
    <t>2.3.3 Implementación de un programa de capacitación para jóvenes, en Lima y en las tres regiones que abarca el proyecto, mediante concursos entre centros de formación profesional, a cargo de OIT. Estas experiencias serán replicadas en otras tres regiones.</t>
  </si>
  <si>
    <t>3.1 Contribuir a la creación de marcos bilaterales para la gestión pública de la migración laboral internacional, con especial atención a jóvenes y a mujeres jóvenes.</t>
  </si>
  <si>
    <t>3.1.1 Marcos bilaterales acordados.</t>
  </si>
  <si>
    <t>3.1.2 Protocolos bilaterales y procedimientos formulados y operando.</t>
  </si>
  <si>
    <t>3.2 Migrantes laborales internacionales jóvenes y mujeres jóvenes mejor informados y orentados, con calificaciones adecuadas, colocados por el servicio público de empleo en empresas de países de destino, según características y tendencias de la migración laboral nacional en internacional juvenil, a niveles nacional y regional.</t>
  </si>
  <si>
    <t>3.2.1 Informes en base al Módulo de migración laboral internacional de las dos rondas de encuestas nacionales de hogares y de registros administrativos.</t>
  </si>
  <si>
    <t>3.2.2 Programa de capacitación a funcionarios públicos.</t>
  </si>
  <si>
    <t>3.2.3 Elaboración de Manuales de Organización y Funciones de la DNPEFP y las DRTPE con inclusión de la migración laboral internacional juvenil.</t>
  </si>
  <si>
    <t>3.2.4 Programa Nacional de información y orientación ocupacional.</t>
  </si>
  <si>
    <t>3.2.5 Programas regionales de información y orientación ocupacional a jóvenes.</t>
  </si>
  <si>
    <t>3.2.6 Informes de flujos migratorios de mujeres migrantes laborales jóvenes para capacitación, mejoras organizativas e inclusión de aspectos sociodemográficos, en coordinación con OIT.</t>
  </si>
  <si>
    <t>DNPEFP - MTPE - Gobiernos Regionales - DRTPE</t>
  </si>
  <si>
    <t>3.2.7 Programas de capacitación a funcionarios, en coordinación con OIT.</t>
  </si>
  <si>
    <t>3.2.8 Programas de capacitación a mujeres jóvenes, en coordinación con OIT.</t>
  </si>
  <si>
    <t>3.3 Mayor y mejor articulación entre la capacitación laboral de jóvenes, especialmente de mujeres jóvenes, y sus perspectivas de inserción laboral en países de destino de la migración laboral internacional.</t>
  </si>
  <si>
    <t>3.3.1 Acuerdos entre MTPE y los centros de capacitación.</t>
  </si>
  <si>
    <t>3.3.2 Acuerdos entre Gobiernos Regionales y los centros de capacitación, en coordinación con OIT.</t>
  </si>
  <si>
    <t>Gobiernos Regionales - DRTPE</t>
  </si>
  <si>
    <t>4.1 Creación, consolidación, formalización y asociación emprendimientos de jóvenes y mujeres jóvenes, a través de asesoría y servicios de desarrollo empresarial por parte de la DNPEFP y de las DRTPE, a niveles nacional y regional.</t>
  </si>
  <si>
    <t>4.1.1 Diseño y aplicación del Módulo para emprendimientos de jóvenes en dos rondas de encuestas nacionales de hogares.</t>
  </si>
  <si>
    <t>DNPEFP - MTPE / Gobiernos Regionales - DRTPE</t>
  </si>
  <si>
    <t>4.1.2 Programa de capacitación para funcionarios de la DNPEFP y las DRTPE.</t>
  </si>
  <si>
    <t>4.1.3 Guías para promover emprendimientos de jóvenes.</t>
  </si>
  <si>
    <t xml:space="preserve">DNPEFP - MTPE </t>
  </si>
  <si>
    <t>4.1.4 Guías en base a las experiencias de PNUD en apoyo a emprendimientos en regiones del país para extender su uso a otras regiones.</t>
  </si>
  <si>
    <t xml:space="preserve">Gobiernos Regionales - DRTPE </t>
  </si>
  <si>
    <t>4.1.5 Programa de información y orientación en promoción de emprendimientos para jóvenes.</t>
  </si>
  <si>
    <t>4.2.1 Guía y programa de capacitación para funcionarios.</t>
  </si>
  <si>
    <t>4.2.2 Programa de información y orientación a jóvenes.</t>
  </si>
  <si>
    <t>4.2.3 Programa de experiencias piloto de incentivos para emprendimientos de  jóvenes a nivel nacional y en tres regiones, y réplica y difusión de resultados.</t>
  </si>
  <si>
    <t>x</t>
  </si>
  <si>
    <t>MDG-F</t>
  </si>
  <si>
    <t>1.3.3 Documento de propuestas de política sociodemográfica para jóvenes.</t>
  </si>
  <si>
    <t>1.2.3 Establecimiento, funcionamiento e informes de subcomisión.</t>
  </si>
  <si>
    <t>MREE</t>
  </si>
  <si>
    <t>4.2 Fomentar la canalización y utilización productiva de remesas para emprendimientos de jóvenes y mujeres jóvenes, a nivel nacional y regional, tomando en cuenta las redes sociales y las dinámicas familiares, para un mayor efecto positivo en la situación laboral de los y las jóvenes.</t>
  </si>
  <si>
    <t>Productos del Programa</t>
  </si>
  <si>
    <t>Actividad</t>
  </si>
  <si>
    <t>AÑO</t>
  </si>
  <si>
    <t>A1</t>
  </si>
  <si>
    <t>A2</t>
  </si>
  <si>
    <t>ORG. ONU</t>
  </si>
  <si>
    <t>RESPONSABLE</t>
  </si>
  <si>
    <t>NACIONAL/ LOCAL</t>
  </si>
  <si>
    <t>Fuente de Financiación</t>
  </si>
  <si>
    <t>Monto total previsto</t>
  </si>
  <si>
    <t>Monto total desembolsado</t>
  </si>
  <si>
    <t>% Cumplimiento</t>
  </si>
  <si>
    <t>Epígrafe Ppto</t>
  </si>
  <si>
    <t>RESULTADO 1: Existe una Política Nacional de Promoción del Empleo Juvenil y un fortalecimiento institucional para aumentar las oportunidades de trabajo y mejorar las condiciones laborales para jóvenes</t>
  </si>
  <si>
    <t xml:space="preserve">RESULTADO 2: Intermediación laboral juvenil- a través de la DNPEFP y las DRTPE- fortalecida y modernizada, a fin de mejorar la insersión laboral y reducir el desempleo de jóvenes. </t>
  </si>
  <si>
    <t>RESULTADO 3: Gestión Pública de la migración laboral internacional juvenil creada y fortalecida mediante una intermediación laboral institucionalizada.</t>
  </si>
  <si>
    <t>RESULTADO 4: Promoción de micro-negocios y MYPE para jóvenes, incluyendo la utilización de remesas.</t>
  </si>
  <si>
    <t>TOTAL PRODUCTO 2</t>
  </si>
  <si>
    <t>TOTAL PRODUCTO 3</t>
  </si>
  <si>
    <t>TOTAL PRODUCTO 1</t>
  </si>
  <si>
    <t>TOTAL PRODUCTO 4</t>
  </si>
  <si>
    <t>TOTAL PRODUCTO 1, 2, 3, 4</t>
  </si>
  <si>
    <r>
      <t xml:space="preserve">Progreso en la Ejecución </t>
    </r>
    <r>
      <rPr>
        <b/>
        <u val="single"/>
        <sz val="8"/>
        <color indexed="8"/>
        <rFont val="Arial"/>
        <family val="2"/>
      </rPr>
      <t>ESTIMADA 1/</t>
    </r>
  </si>
  <si>
    <t>Monto total comprometido 2/</t>
  </si>
  <si>
    <r>
      <t xml:space="preserve">Progreso en la Ejecución </t>
    </r>
    <r>
      <rPr>
        <b/>
        <u val="single"/>
        <sz val="8"/>
        <color indexed="8"/>
        <rFont val="Arial"/>
        <family val="2"/>
      </rPr>
      <t xml:space="preserve">ESTIMADA </t>
    </r>
    <r>
      <rPr>
        <b/>
        <sz val="8"/>
        <color indexed="8"/>
        <rFont val="Arial"/>
        <family val="2"/>
      </rPr>
      <t>1/</t>
    </r>
  </si>
  <si>
    <t>1/ Estimado no certificado</t>
  </si>
  <si>
    <r>
      <t xml:space="preserve">Progreso en la Ejecución </t>
    </r>
    <r>
      <rPr>
        <b/>
        <u val="single"/>
        <sz val="8"/>
        <color indexed="8"/>
        <rFont val="Arial"/>
        <family val="2"/>
      </rPr>
      <t>ESTIMADA</t>
    </r>
    <r>
      <rPr>
        <b/>
        <sz val="8"/>
        <color indexed="8"/>
        <rFont val="Arial"/>
        <family val="2"/>
      </rPr>
      <t xml:space="preserve"> 1/</t>
    </r>
  </si>
  <si>
    <r>
      <t xml:space="preserve">Progreso en la Ejecución </t>
    </r>
    <r>
      <rPr>
        <b/>
        <u val="single"/>
        <sz val="8"/>
        <color indexed="8"/>
        <rFont val="Arial"/>
        <family val="2"/>
      </rPr>
      <t>ESTIMADA 1/</t>
    </r>
  </si>
  <si>
    <t>PSC</t>
  </si>
  <si>
    <t>SUB TOTAL PRODUCTO 1, 2, 3, 4</t>
  </si>
  <si>
    <t>2/ Incluye sueldos de enero a marzo 2012</t>
  </si>
  <si>
    <t>MARCO DE RESULTADOS AL 31.03.12</t>
  </si>
  <si>
    <t>2/ Incluye sueldos a mayo 2012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</si>
</sst>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#,##0.0000"/>
    <numFmt numFmtId="182" formatCode="0.000"/>
    <numFmt numFmtId="183" formatCode="0.0"/>
    <numFmt numFmtId="184" formatCode="#,##0.0"/>
    <numFmt numFmtId="185" formatCode="#,##0.000"/>
    <numFmt numFmtId="18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/>
    </xf>
    <xf numFmtId="3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3" fontId="50" fillId="0" borderId="12" xfId="0" applyNumberFormat="1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9" fontId="50" fillId="0" borderId="14" xfId="59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3" fontId="51" fillId="0" borderId="12" xfId="0" applyNumberFormat="1" applyFont="1" applyBorder="1" applyAlignment="1">
      <alignment horizontal="center" vertical="center"/>
    </xf>
    <xf numFmtId="3" fontId="52" fillId="33" borderId="15" xfId="0" applyNumberFormat="1" applyFont="1" applyFill="1" applyBorder="1" applyAlignment="1">
      <alignment horizontal="center" vertical="center"/>
    </xf>
    <xf numFmtId="9" fontId="50" fillId="0" borderId="12" xfId="59" applyFont="1" applyBorder="1" applyAlignment="1">
      <alignment horizontal="center" vertical="center" wrapText="1"/>
    </xf>
    <xf numFmtId="9" fontId="50" fillId="0" borderId="12" xfId="59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3" fontId="52" fillId="33" borderId="12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9" fontId="50" fillId="0" borderId="0" xfId="59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2" fillId="0" borderId="17" xfId="0" applyNumberFormat="1" applyFont="1" applyFill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3" fontId="50" fillId="0" borderId="19" xfId="0" applyNumberFormat="1" applyFont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wrapText="1"/>
    </xf>
    <xf numFmtId="3" fontId="50" fillId="0" borderId="21" xfId="0" applyNumberFormat="1" applyFont="1" applyBorder="1" applyAlignment="1">
      <alignment horizontal="center" vertical="center"/>
    </xf>
    <xf numFmtId="9" fontId="50" fillId="0" borderId="22" xfId="59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9" fontId="50" fillId="0" borderId="0" xfId="59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3" fontId="50" fillId="0" borderId="0" xfId="0" applyNumberFormat="1" applyFont="1" applyAlignment="1">
      <alignment/>
    </xf>
    <xf numFmtId="181" fontId="5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9" fontId="52" fillId="33" borderId="12" xfId="59" applyNumberFormat="1" applyFont="1" applyFill="1" applyBorder="1" applyAlignment="1">
      <alignment horizontal="center" vertical="center"/>
    </xf>
    <xf numFmtId="9" fontId="52" fillId="33" borderId="23" xfId="59" applyNumberFormat="1" applyFont="1" applyFill="1" applyBorder="1" applyAlignment="1">
      <alignment horizontal="center" vertical="center"/>
    </xf>
    <xf numFmtId="9" fontId="52" fillId="33" borderId="12" xfId="59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/>
    </xf>
    <xf numFmtId="9" fontId="52" fillId="0" borderId="0" xfId="59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/>
    </xf>
    <xf numFmtId="0" fontId="50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3" fontId="50" fillId="0" borderId="24" xfId="0" applyNumberFormat="1" applyFont="1" applyBorder="1" applyAlignment="1">
      <alignment horizontal="center" vertical="center"/>
    </xf>
    <xf numFmtId="3" fontId="53" fillId="0" borderId="12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180" fontId="52" fillId="33" borderId="12" xfId="59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2" fillId="0" borderId="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3" fontId="50" fillId="34" borderId="10" xfId="0" applyNumberFormat="1" applyFont="1" applyFill="1" applyBorder="1" applyAlignment="1">
      <alignment horizontal="center" vertical="center" wrapText="1"/>
    </xf>
    <xf numFmtId="3" fontId="50" fillId="34" borderId="12" xfId="0" applyNumberFormat="1" applyFont="1" applyFill="1" applyBorder="1" applyAlignment="1">
      <alignment horizontal="center" vertical="center"/>
    </xf>
    <xf numFmtId="9" fontId="50" fillId="34" borderId="12" xfId="59" applyFont="1" applyFill="1" applyBorder="1" applyAlignment="1">
      <alignment horizontal="center" vertical="center" wrapText="1"/>
    </xf>
    <xf numFmtId="3" fontId="51" fillId="34" borderId="12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9" fontId="50" fillId="34" borderId="12" xfId="59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/>
    </xf>
    <xf numFmtId="0" fontId="52" fillId="33" borderId="18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 vertical="center"/>
    </xf>
    <xf numFmtId="0" fontId="55" fillId="0" borderId="18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left" vertical="center" wrapText="1"/>
    </xf>
    <xf numFmtId="0" fontId="50" fillId="33" borderId="18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0" fillId="33" borderId="25" xfId="0" applyFont="1" applyFill="1" applyBorder="1" applyAlignment="1">
      <alignment horizontal="left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textRotation="90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left"/>
    </xf>
    <xf numFmtId="0" fontId="56" fillId="0" borderId="16" xfId="0" applyFont="1" applyFill="1" applyBorder="1" applyAlignment="1">
      <alignment horizontal="left"/>
    </xf>
    <xf numFmtId="0" fontId="56" fillId="0" borderId="25" xfId="0" applyFont="1" applyFill="1" applyBorder="1" applyAlignment="1">
      <alignment horizontal="left"/>
    </xf>
    <xf numFmtId="0" fontId="50" fillId="33" borderId="18" xfId="0" applyFont="1" applyFill="1" applyBorder="1" applyAlignment="1">
      <alignment horizontal="left"/>
    </xf>
    <xf numFmtId="0" fontId="50" fillId="33" borderId="16" xfId="0" applyFont="1" applyFill="1" applyBorder="1" applyAlignment="1">
      <alignment horizontal="left"/>
    </xf>
    <xf numFmtId="0" fontId="50" fillId="33" borderId="25" xfId="0" applyFont="1" applyFill="1" applyBorder="1" applyAlignment="1">
      <alignment horizontal="left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3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left"/>
    </xf>
    <xf numFmtId="0" fontId="57" fillId="33" borderId="16" xfId="0" applyFont="1" applyFill="1" applyBorder="1" applyAlignment="1">
      <alignment horizontal="left"/>
    </xf>
    <xf numFmtId="0" fontId="57" fillId="33" borderId="25" xfId="0" applyFont="1" applyFill="1" applyBorder="1" applyAlignment="1">
      <alignment horizontal="left"/>
    </xf>
    <xf numFmtId="0" fontId="50" fillId="0" borderId="33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textRotation="90" wrapText="1"/>
    </xf>
    <xf numFmtId="0" fontId="50" fillId="0" borderId="3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5.00390625" style="0" customWidth="1"/>
    <col min="2" max="2" width="34.7109375" style="0" customWidth="1"/>
    <col min="3" max="4" width="3.00390625" style="0" customWidth="1"/>
    <col min="5" max="5" width="5.140625" style="49" customWidth="1"/>
    <col min="6" max="6" width="11.421875" style="0" customWidth="1"/>
    <col min="7" max="7" width="9.57421875" style="0" customWidth="1"/>
    <col min="8" max="8" width="6.7109375" style="0" customWidth="1"/>
    <col min="9" max="9" width="9.140625" style="0" bestFit="1" customWidth="1"/>
    <col min="10" max="10" width="10.7109375" style="0" bestFit="1" customWidth="1"/>
    <col min="11" max="11" width="11.00390625" style="0" bestFit="1" customWidth="1"/>
    <col min="12" max="12" width="14.421875" style="0" bestFit="1" customWidth="1"/>
    <col min="13" max="13" width="6.57421875" style="0" customWidth="1"/>
  </cols>
  <sheetData>
    <row r="1" ht="21">
      <c r="A1" s="72" t="s">
        <v>108</v>
      </c>
    </row>
    <row r="2" spans="1:12" ht="27" customHeight="1">
      <c r="A2" s="86" t="s">
        <v>90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21.75" customHeight="1">
      <c r="A3" s="92" t="s">
        <v>77</v>
      </c>
      <c r="B3" s="93" t="s">
        <v>78</v>
      </c>
      <c r="C3" s="93" t="s">
        <v>79</v>
      </c>
      <c r="D3" s="93"/>
      <c r="E3" s="96" t="s">
        <v>82</v>
      </c>
      <c r="F3" s="24" t="s">
        <v>83</v>
      </c>
      <c r="G3" s="93" t="s">
        <v>85</v>
      </c>
      <c r="H3" s="93" t="s">
        <v>89</v>
      </c>
      <c r="I3" s="92" t="s">
        <v>99</v>
      </c>
      <c r="J3" s="94"/>
      <c r="K3" s="94"/>
      <c r="L3" s="95"/>
    </row>
    <row r="4" spans="1:12" ht="33.75">
      <c r="A4" s="92"/>
      <c r="B4" s="93"/>
      <c r="C4" s="25" t="s">
        <v>80</v>
      </c>
      <c r="D4" s="25" t="s">
        <v>81</v>
      </c>
      <c r="E4" s="96"/>
      <c r="F4" s="25" t="s">
        <v>84</v>
      </c>
      <c r="G4" s="93"/>
      <c r="H4" s="93"/>
      <c r="I4" s="25" t="s">
        <v>86</v>
      </c>
      <c r="J4" s="53" t="s">
        <v>100</v>
      </c>
      <c r="K4" s="25" t="s">
        <v>87</v>
      </c>
      <c r="L4" s="25" t="s">
        <v>88</v>
      </c>
    </row>
    <row r="5" spans="1:13" ht="48.75" customHeight="1">
      <c r="A5" s="84" t="s">
        <v>1</v>
      </c>
      <c r="B5" s="16" t="s">
        <v>2</v>
      </c>
      <c r="C5" s="9" t="s">
        <v>71</v>
      </c>
      <c r="D5" s="9" t="s">
        <v>71</v>
      </c>
      <c r="E5" s="9" t="s">
        <v>9</v>
      </c>
      <c r="F5" s="9" t="s">
        <v>10</v>
      </c>
      <c r="G5" s="9" t="s">
        <v>72</v>
      </c>
      <c r="H5" s="18"/>
      <c r="I5" s="10">
        <v>99269.553536425</v>
      </c>
      <c r="J5" s="5">
        <v>99268.59353642496</v>
      </c>
      <c r="K5" s="5">
        <v>97968.59353642496</v>
      </c>
      <c r="L5" s="22">
        <f>+J5/I5</f>
        <v>0.9999903293611603</v>
      </c>
      <c r="M5" s="1"/>
    </row>
    <row r="6" spans="1:13" ht="45" customHeight="1">
      <c r="A6" s="85"/>
      <c r="B6" s="16" t="s">
        <v>5</v>
      </c>
      <c r="C6" s="9" t="s">
        <v>71</v>
      </c>
      <c r="D6" s="9" t="s">
        <v>71</v>
      </c>
      <c r="E6" s="9" t="s">
        <v>11</v>
      </c>
      <c r="F6" s="9" t="s">
        <v>12</v>
      </c>
      <c r="G6" s="9" t="s">
        <v>72</v>
      </c>
      <c r="H6" s="18"/>
      <c r="I6" s="10">
        <v>105700</v>
      </c>
      <c r="J6" s="5">
        <v>105699.63557537708</v>
      </c>
      <c r="K6" s="10">
        <v>105699.63557537708</v>
      </c>
      <c r="L6" s="22">
        <f aca="true" t="shared" si="0" ref="L6:L12">+J6/I6</f>
        <v>0.9999965522741445</v>
      </c>
      <c r="M6" s="1"/>
    </row>
    <row r="7" spans="1:13" ht="45" customHeight="1">
      <c r="A7" s="85"/>
      <c r="B7" s="16" t="s">
        <v>6</v>
      </c>
      <c r="C7" s="9" t="s">
        <v>71</v>
      </c>
      <c r="D7" s="9" t="s">
        <v>71</v>
      </c>
      <c r="E7" s="48" t="s">
        <v>7</v>
      </c>
      <c r="F7" s="9" t="s">
        <v>8</v>
      </c>
      <c r="G7" s="9" t="s">
        <v>72</v>
      </c>
      <c r="H7" s="18"/>
      <c r="I7" s="10">
        <v>125295.022122449</v>
      </c>
      <c r="J7" s="5">
        <v>124626.07387755103</v>
      </c>
      <c r="K7" s="5">
        <v>124626.07387755103</v>
      </c>
      <c r="L7" s="22">
        <f t="shared" si="0"/>
        <v>0.9946610149903304</v>
      </c>
      <c r="M7" s="1"/>
    </row>
    <row r="8" spans="1:13" ht="45" customHeight="1">
      <c r="A8" s="85"/>
      <c r="B8" s="16" t="s">
        <v>3</v>
      </c>
      <c r="C8" s="9" t="s">
        <v>71</v>
      </c>
      <c r="D8" s="9" t="s">
        <v>71</v>
      </c>
      <c r="E8" s="9" t="s">
        <v>9</v>
      </c>
      <c r="F8" s="9" t="s">
        <v>10</v>
      </c>
      <c r="G8" s="9" t="s">
        <v>72</v>
      </c>
      <c r="H8" s="20"/>
      <c r="I8" s="10">
        <v>31654.31588410625</v>
      </c>
      <c r="J8" s="5">
        <v>31654.31588410625</v>
      </c>
      <c r="K8" s="5">
        <v>26736.29588410625</v>
      </c>
      <c r="L8" s="22">
        <f t="shared" si="0"/>
        <v>1</v>
      </c>
      <c r="M8" s="1"/>
    </row>
    <row r="9" spans="1:12" ht="39.75" customHeight="1">
      <c r="A9" s="84" t="s">
        <v>4</v>
      </c>
      <c r="B9" s="74" t="s">
        <v>13</v>
      </c>
      <c r="C9" s="73"/>
      <c r="D9" s="73"/>
      <c r="E9" s="73" t="s">
        <v>14</v>
      </c>
      <c r="F9" s="73" t="s">
        <v>10</v>
      </c>
      <c r="G9" s="73" t="s">
        <v>72</v>
      </c>
      <c r="H9" s="81"/>
      <c r="I9" s="79">
        <v>5208</v>
      </c>
      <c r="J9" s="76">
        <v>5207.85</v>
      </c>
      <c r="K9" s="76">
        <v>3202.85</v>
      </c>
      <c r="L9" s="77">
        <f t="shared" si="0"/>
        <v>0.9999711981566821</v>
      </c>
    </row>
    <row r="10" spans="1:12" ht="39.75" customHeight="1">
      <c r="A10" s="85"/>
      <c r="B10" s="16" t="s">
        <v>15</v>
      </c>
      <c r="C10" s="9" t="s">
        <v>71</v>
      </c>
      <c r="D10" s="9" t="s">
        <v>71</v>
      </c>
      <c r="E10" s="9" t="s">
        <v>9</v>
      </c>
      <c r="F10" s="9" t="s">
        <v>10</v>
      </c>
      <c r="G10" s="9" t="s">
        <v>72</v>
      </c>
      <c r="H10" s="18"/>
      <c r="I10" s="10">
        <v>21349</v>
      </c>
      <c r="J10" s="5">
        <v>21349.000000000004</v>
      </c>
      <c r="K10" s="5">
        <v>21349.000000000004</v>
      </c>
      <c r="L10" s="22">
        <f t="shared" si="0"/>
        <v>1.0000000000000002</v>
      </c>
    </row>
    <row r="11" spans="1:12" ht="39.75" customHeight="1">
      <c r="A11" s="85"/>
      <c r="B11" s="16" t="s">
        <v>74</v>
      </c>
      <c r="C11" s="9" t="s">
        <v>71</v>
      </c>
      <c r="D11" s="9" t="s">
        <v>71</v>
      </c>
      <c r="E11" s="9" t="s">
        <v>11</v>
      </c>
      <c r="F11" s="9" t="s">
        <v>12</v>
      </c>
      <c r="G11" s="9" t="s">
        <v>72</v>
      </c>
      <c r="H11" s="19"/>
      <c r="I11" s="10">
        <v>30142</v>
      </c>
      <c r="J11" s="5">
        <v>29953.002923281663</v>
      </c>
      <c r="K11" s="10">
        <v>29953.002923281663</v>
      </c>
      <c r="L11" s="22">
        <f t="shared" si="0"/>
        <v>0.9937297765006192</v>
      </c>
    </row>
    <row r="12" spans="1:12" ht="39.75" customHeight="1">
      <c r="A12" s="85"/>
      <c r="B12" s="16" t="s">
        <v>16</v>
      </c>
      <c r="C12" s="9" t="s">
        <v>71</v>
      </c>
      <c r="D12" s="9" t="s">
        <v>71</v>
      </c>
      <c r="E12" s="48" t="s">
        <v>7</v>
      </c>
      <c r="F12" s="9" t="s">
        <v>8</v>
      </c>
      <c r="G12" s="9" t="s">
        <v>72</v>
      </c>
      <c r="H12" s="20"/>
      <c r="I12" s="10">
        <v>31163.02</v>
      </c>
      <c r="J12" s="5">
        <v>30024.3012244898</v>
      </c>
      <c r="K12" s="5">
        <v>30024.3012244898</v>
      </c>
      <c r="L12" s="22">
        <f t="shared" si="0"/>
        <v>0.9634592932421119</v>
      </c>
    </row>
    <row r="13" spans="1:13" ht="39.75" customHeight="1">
      <c r="A13" s="27"/>
      <c r="B13" s="28"/>
      <c r="C13" s="29"/>
      <c r="D13" s="29"/>
      <c r="E13" s="29"/>
      <c r="F13" s="29"/>
      <c r="G13" s="29"/>
      <c r="H13" s="30"/>
      <c r="I13" s="31"/>
      <c r="J13" s="32"/>
      <c r="K13" s="32"/>
      <c r="L13" s="33"/>
      <c r="M13" s="2"/>
    </row>
    <row r="14" spans="1:13" ht="39.75" customHeight="1">
      <c r="A14" s="27"/>
      <c r="B14" s="28"/>
      <c r="C14" s="29"/>
      <c r="D14" s="29"/>
      <c r="E14" s="29"/>
      <c r="F14" s="29"/>
      <c r="G14" s="29"/>
      <c r="H14" s="30"/>
      <c r="I14" s="31"/>
      <c r="J14" s="32"/>
      <c r="K14" s="32"/>
      <c r="L14" s="33"/>
      <c r="M14" s="2"/>
    </row>
    <row r="15" spans="1:13" ht="21" customHeight="1">
      <c r="A15" s="89" t="s">
        <v>90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1"/>
      <c r="M15" s="2"/>
    </row>
    <row r="16" spans="1:13" ht="22.5">
      <c r="A16" s="92" t="s">
        <v>77</v>
      </c>
      <c r="B16" s="93" t="s">
        <v>78</v>
      </c>
      <c r="C16" s="93" t="s">
        <v>79</v>
      </c>
      <c r="D16" s="93"/>
      <c r="E16" s="96" t="s">
        <v>82</v>
      </c>
      <c r="F16" s="24" t="s">
        <v>83</v>
      </c>
      <c r="G16" s="93" t="s">
        <v>85</v>
      </c>
      <c r="H16" s="93" t="s">
        <v>89</v>
      </c>
      <c r="I16" s="92" t="s">
        <v>101</v>
      </c>
      <c r="J16" s="94"/>
      <c r="K16" s="94"/>
      <c r="L16" s="95"/>
      <c r="M16" s="2"/>
    </row>
    <row r="17" spans="1:13" ht="33.75">
      <c r="A17" s="92"/>
      <c r="B17" s="93"/>
      <c r="C17" s="25" t="s">
        <v>80</v>
      </c>
      <c r="D17" s="25" t="s">
        <v>81</v>
      </c>
      <c r="E17" s="96"/>
      <c r="F17" s="25" t="s">
        <v>84</v>
      </c>
      <c r="G17" s="93"/>
      <c r="H17" s="93"/>
      <c r="I17" s="25" t="s">
        <v>86</v>
      </c>
      <c r="J17" s="53" t="s">
        <v>100</v>
      </c>
      <c r="K17" s="25" t="s">
        <v>87</v>
      </c>
      <c r="L17" s="25" t="s">
        <v>88</v>
      </c>
      <c r="M17" s="2"/>
    </row>
    <row r="18" spans="1:12" ht="49.5" customHeight="1">
      <c r="A18" s="84" t="s">
        <v>17</v>
      </c>
      <c r="B18" s="16" t="s">
        <v>18</v>
      </c>
      <c r="C18" s="9" t="s">
        <v>71</v>
      </c>
      <c r="D18" s="9" t="s">
        <v>71</v>
      </c>
      <c r="E18" s="9" t="s">
        <v>9</v>
      </c>
      <c r="F18" s="9" t="s">
        <v>10</v>
      </c>
      <c r="G18" s="9" t="s">
        <v>72</v>
      </c>
      <c r="H18" s="18"/>
      <c r="I18" s="10">
        <v>30700</v>
      </c>
      <c r="J18" s="5">
        <v>30700</v>
      </c>
      <c r="K18" s="5">
        <v>30280.01</v>
      </c>
      <c r="L18" s="23">
        <f>+J18/I18</f>
        <v>1</v>
      </c>
    </row>
    <row r="19" spans="1:12" ht="49.5" customHeight="1">
      <c r="A19" s="85"/>
      <c r="B19" s="16" t="s">
        <v>19</v>
      </c>
      <c r="C19" s="9" t="s">
        <v>71</v>
      </c>
      <c r="D19" s="9" t="s">
        <v>71</v>
      </c>
      <c r="E19" s="9" t="s">
        <v>11</v>
      </c>
      <c r="F19" s="9" t="s">
        <v>12</v>
      </c>
      <c r="G19" s="9" t="s">
        <v>72</v>
      </c>
      <c r="H19" s="19"/>
      <c r="I19" s="10">
        <v>20000</v>
      </c>
      <c r="J19" s="5">
        <v>19994.910097870954</v>
      </c>
      <c r="K19" s="10">
        <v>19994.910097870954</v>
      </c>
      <c r="L19" s="23">
        <f aca="true" t="shared" si="1" ref="L19:L25">+J19/I19</f>
        <v>0.9997455048935477</v>
      </c>
    </row>
    <row r="20" spans="1:12" ht="49.5" customHeight="1">
      <c r="A20" s="85"/>
      <c r="B20" s="16" t="s">
        <v>73</v>
      </c>
      <c r="C20" s="9" t="s">
        <v>71</v>
      </c>
      <c r="D20" s="9" t="s">
        <v>71</v>
      </c>
      <c r="E20" s="48" t="s">
        <v>7</v>
      </c>
      <c r="F20" s="9" t="s">
        <v>8</v>
      </c>
      <c r="G20" s="9" t="s">
        <v>72</v>
      </c>
      <c r="H20" s="20"/>
      <c r="I20" s="10">
        <v>43679.79767991407</v>
      </c>
      <c r="J20" s="5">
        <v>43636.03767991408</v>
      </c>
      <c r="K20" s="5">
        <v>43636.03767991408</v>
      </c>
      <c r="L20" s="23">
        <f t="shared" si="1"/>
        <v>0.9989981638577939</v>
      </c>
    </row>
    <row r="21" spans="1:12" ht="49.5" customHeight="1">
      <c r="A21" s="85"/>
      <c r="B21" s="74" t="s">
        <v>20</v>
      </c>
      <c r="C21" s="73" t="s">
        <v>71</v>
      </c>
      <c r="D21" s="73" t="s">
        <v>71</v>
      </c>
      <c r="E21" s="73" t="s">
        <v>14</v>
      </c>
      <c r="F21" s="73" t="s">
        <v>10</v>
      </c>
      <c r="G21" s="73" t="s">
        <v>72</v>
      </c>
      <c r="H21" s="78"/>
      <c r="I21" s="79">
        <v>9600</v>
      </c>
      <c r="J21" s="76">
        <v>4153.210000000001</v>
      </c>
      <c r="K21" s="76">
        <v>4153.210000000001</v>
      </c>
      <c r="L21" s="80">
        <f t="shared" si="1"/>
        <v>0.43262604166666674</v>
      </c>
    </row>
    <row r="22" spans="1:12" ht="39.75" customHeight="1">
      <c r="A22" s="84" t="s">
        <v>21</v>
      </c>
      <c r="B22" s="16" t="s">
        <v>22</v>
      </c>
      <c r="C22" s="9" t="s">
        <v>71</v>
      </c>
      <c r="D22" s="9" t="s">
        <v>71</v>
      </c>
      <c r="E22" s="9" t="s">
        <v>9</v>
      </c>
      <c r="F22" s="9" t="s">
        <v>10</v>
      </c>
      <c r="G22" s="9" t="s">
        <v>72</v>
      </c>
      <c r="H22" s="18"/>
      <c r="I22" s="10">
        <v>51510</v>
      </c>
      <c r="J22" s="5">
        <v>51510</v>
      </c>
      <c r="K22" s="5">
        <v>51510</v>
      </c>
      <c r="L22" s="23">
        <f t="shared" si="1"/>
        <v>1</v>
      </c>
    </row>
    <row r="23" spans="1:12" ht="39.75" customHeight="1">
      <c r="A23" s="84"/>
      <c r="B23" s="16" t="s">
        <v>23</v>
      </c>
      <c r="C23" s="9" t="s">
        <v>71</v>
      </c>
      <c r="D23" s="9" t="s">
        <v>71</v>
      </c>
      <c r="E23" s="9" t="s">
        <v>9</v>
      </c>
      <c r="F23" s="9" t="s">
        <v>10</v>
      </c>
      <c r="G23" s="9" t="s">
        <v>72</v>
      </c>
      <c r="H23" s="18"/>
      <c r="I23" s="10">
        <v>68055.37422079002</v>
      </c>
      <c r="J23" s="5">
        <v>67667.06588410612</v>
      </c>
      <c r="K23" s="5">
        <v>64386.06588410612</v>
      </c>
      <c r="L23" s="23">
        <f t="shared" si="1"/>
        <v>0.9942942296456394</v>
      </c>
    </row>
    <row r="24" spans="1:13" ht="39.75" customHeight="1">
      <c r="A24" s="84"/>
      <c r="B24" s="16" t="s">
        <v>24</v>
      </c>
      <c r="C24" s="9" t="s">
        <v>71</v>
      </c>
      <c r="D24" s="9" t="s">
        <v>71</v>
      </c>
      <c r="E24" s="9" t="s">
        <v>11</v>
      </c>
      <c r="F24" s="9" t="s">
        <v>12</v>
      </c>
      <c r="G24" s="9" t="s">
        <v>72</v>
      </c>
      <c r="H24" s="18"/>
      <c r="I24" s="10">
        <v>40839.48210199633</v>
      </c>
      <c r="J24" s="5">
        <v>39792.2996855651</v>
      </c>
      <c r="K24" s="10">
        <v>39792.2996855651</v>
      </c>
      <c r="L24" s="23">
        <f t="shared" si="1"/>
        <v>0.9743585774712838</v>
      </c>
      <c r="M24" s="1"/>
    </row>
    <row r="25" spans="1:12" ht="39.75" customHeight="1">
      <c r="A25" s="84"/>
      <c r="B25" s="16" t="s">
        <v>25</v>
      </c>
      <c r="C25" s="9" t="s">
        <v>71</v>
      </c>
      <c r="D25" s="9" t="s">
        <v>71</v>
      </c>
      <c r="E25" s="48" t="s">
        <v>7</v>
      </c>
      <c r="F25" s="9" t="s">
        <v>8</v>
      </c>
      <c r="G25" s="9" t="s">
        <v>72</v>
      </c>
      <c r="H25" s="18"/>
      <c r="I25" s="10">
        <v>50807.520000000004</v>
      </c>
      <c r="J25" s="5">
        <v>49729.69721804511</v>
      </c>
      <c r="K25" s="5">
        <v>38729.69721804511</v>
      </c>
      <c r="L25" s="23">
        <f t="shared" si="1"/>
        <v>0.9787861564202525</v>
      </c>
    </row>
    <row r="26" spans="1:12" ht="19.5" customHeight="1">
      <c r="A26" s="82" t="s">
        <v>96</v>
      </c>
      <c r="B26" s="83"/>
      <c r="C26" s="83"/>
      <c r="D26" s="83"/>
      <c r="E26" s="83"/>
      <c r="F26" s="83"/>
      <c r="G26" s="83"/>
      <c r="H26" s="83"/>
      <c r="I26" s="26">
        <f>SUM(I5:I25)</f>
        <v>764973.0855456807</v>
      </c>
      <c r="J26" s="26">
        <f>SUM(J5:J25)</f>
        <v>754965.9935867321</v>
      </c>
      <c r="K26" s="26">
        <f>SUM(K5:K25)</f>
        <v>732041.9835867321</v>
      </c>
      <c r="L26" s="50">
        <f>+J26/I26</f>
        <v>0.9869183737989811</v>
      </c>
    </row>
    <row r="27" spans="1:12" s="60" customFormat="1" ht="12.75" customHeight="1">
      <c r="A27" s="61" t="s">
        <v>102</v>
      </c>
      <c r="B27" s="57"/>
      <c r="C27" s="57"/>
      <c r="D27" s="57"/>
      <c r="E27" s="57"/>
      <c r="F27" s="57"/>
      <c r="G27" s="57"/>
      <c r="H27" s="57"/>
      <c r="I27" s="58"/>
      <c r="J27" s="58"/>
      <c r="K27" s="58"/>
      <c r="L27" s="59"/>
    </row>
    <row r="28" spans="1:12" s="60" customFormat="1" ht="12.75" customHeight="1">
      <c r="A28" s="61" t="s">
        <v>109</v>
      </c>
      <c r="B28" s="57"/>
      <c r="C28" s="57"/>
      <c r="D28" s="57"/>
      <c r="E28" s="57"/>
      <c r="F28" s="57"/>
      <c r="G28" s="57"/>
      <c r="H28" s="57"/>
      <c r="I28" s="58"/>
      <c r="J28" s="58"/>
      <c r="K28" s="58"/>
      <c r="L28" s="59"/>
    </row>
    <row r="29" spans="10:11" ht="15">
      <c r="J29" s="70"/>
      <c r="K29" s="1"/>
    </row>
  </sheetData>
  <sheetProtection/>
  <mergeCells count="21">
    <mergeCell ref="B3:B4"/>
    <mergeCell ref="I16:L16"/>
    <mergeCell ref="A3:A4"/>
    <mergeCell ref="E3:E4"/>
    <mergeCell ref="H16:H17"/>
    <mergeCell ref="G16:G17"/>
    <mergeCell ref="I3:L3"/>
    <mergeCell ref="E16:E17"/>
    <mergeCell ref="C3:D3"/>
    <mergeCell ref="G3:G4"/>
    <mergeCell ref="H3:H4"/>
    <mergeCell ref="A26:H26"/>
    <mergeCell ref="A5:A8"/>
    <mergeCell ref="A9:A12"/>
    <mergeCell ref="A18:A21"/>
    <mergeCell ref="A22:A25"/>
    <mergeCell ref="A2:L2"/>
    <mergeCell ref="A15:L15"/>
    <mergeCell ref="A16:A17"/>
    <mergeCell ref="B16:B17"/>
    <mergeCell ref="C16:D16"/>
  </mergeCells>
  <printOptions horizontalCentered="1"/>
  <pageMargins left="0" right="0" top="0.7480314960629921" bottom="0.7480314960629921" header="0" footer="0"/>
  <pageSetup horizontalDpi="1200" verticalDpi="12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B1">
      <selection activeCell="J10" sqref="J10:K10"/>
    </sheetView>
  </sheetViews>
  <sheetFormatPr defaultColWidth="11.421875" defaultRowHeight="15"/>
  <cols>
    <col min="1" max="1" width="25.00390625" style="34" customWidth="1"/>
    <col min="2" max="2" width="34.7109375" style="34" customWidth="1"/>
    <col min="3" max="3" width="2.8515625" style="35" customWidth="1"/>
    <col min="4" max="4" width="2.8515625" style="34" customWidth="1"/>
    <col min="5" max="5" width="4.8515625" style="34" customWidth="1"/>
    <col min="6" max="6" width="11.421875" style="34" customWidth="1"/>
    <col min="7" max="7" width="9.28125" style="34" customWidth="1"/>
    <col min="8" max="8" width="6.57421875" style="34" customWidth="1"/>
    <col min="9" max="9" width="12.7109375" style="34" bestFit="1" customWidth="1"/>
    <col min="10" max="10" width="13.8515625" style="34" bestFit="1" customWidth="1"/>
    <col min="11" max="11" width="11.00390625" style="34" bestFit="1" customWidth="1"/>
    <col min="12" max="12" width="11.7109375" style="34" bestFit="1" customWidth="1"/>
    <col min="13" max="16384" width="11.421875" style="34" customWidth="1"/>
  </cols>
  <sheetData>
    <row r="1" spans="1:12" ht="15" customHeight="1">
      <c r="A1" s="109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22.5">
      <c r="A2" s="107" t="s">
        <v>77</v>
      </c>
      <c r="B2" s="107" t="s">
        <v>78</v>
      </c>
      <c r="C2" s="107" t="s">
        <v>79</v>
      </c>
      <c r="D2" s="107"/>
      <c r="E2" s="107" t="s">
        <v>82</v>
      </c>
      <c r="F2" s="39" t="s">
        <v>83</v>
      </c>
      <c r="G2" s="107" t="s">
        <v>85</v>
      </c>
      <c r="H2" s="107" t="s">
        <v>89</v>
      </c>
      <c r="I2" s="104" t="s">
        <v>103</v>
      </c>
      <c r="J2" s="105"/>
      <c r="K2" s="105"/>
      <c r="L2" s="106"/>
    </row>
    <row r="3" spans="1:12" ht="22.5">
      <c r="A3" s="108"/>
      <c r="B3" s="108"/>
      <c r="C3" s="8" t="s">
        <v>80</v>
      </c>
      <c r="D3" s="8" t="s">
        <v>81</v>
      </c>
      <c r="E3" s="108"/>
      <c r="F3" s="8" t="s">
        <v>84</v>
      </c>
      <c r="G3" s="108"/>
      <c r="H3" s="108"/>
      <c r="I3" s="8" t="s">
        <v>86</v>
      </c>
      <c r="J3" s="56" t="s">
        <v>100</v>
      </c>
      <c r="K3" s="8" t="s">
        <v>87</v>
      </c>
      <c r="L3" s="8" t="s">
        <v>88</v>
      </c>
    </row>
    <row r="4" spans="1:12" ht="48" customHeight="1">
      <c r="A4" s="84" t="s">
        <v>26</v>
      </c>
      <c r="B4" s="16" t="s">
        <v>27</v>
      </c>
      <c r="C4" s="9" t="s">
        <v>71</v>
      </c>
      <c r="D4" s="9" t="s">
        <v>71</v>
      </c>
      <c r="E4" s="9" t="s">
        <v>9</v>
      </c>
      <c r="F4" s="9" t="s">
        <v>28</v>
      </c>
      <c r="G4" s="9" t="s">
        <v>72</v>
      </c>
      <c r="H4" s="7"/>
      <c r="I4" s="5">
        <v>73421.23</v>
      </c>
      <c r="J4" s="5">
        <v>70958.72029718591</v>
      </c>
      <c r="K4" s="37">
        <v>70958.72029718591</v>
      </c>
      <c r="L4" s="22">
        <f>+K4/I4</f>
        <v>0.9664605223473635</v>
      </c>
    </row>
    <row r="5" spans="1:12" ht="46.5" customHeight="1">
      <c r="A5" s="100"/>
      <c r="B5" s="16" t="s">
        <v>29</v>
      </c>
      <c r="C5" s="9" t="s">
        <v>71</v>
      </c>
      <c r="D5" s="9" t="s">
        <v>71</v>
      </c>
      <c r="E5" s="9" t="s">
        <v>9</v>
      </c>
      <c r="F5" s="9" t="s">
        <v>28</v>
      </c>
      <c r="G5" s="9" t="s">
        <v>72</v>
      </c>
      <c r="H5" s="3"/>
      <c r="I5" s="5">
        <v>110500.02999999998</v>
      </c>
      <c r="J5" s="36">
        <v>80469.87029718589</v>
      </c>
      <c r="K5" s="36">
        <v>48366.050297185895</v>
      </c>
      <c r="L5" s="22">
        <f aca="true" t="shared" si="0" ref="L5:L10">+K5/I5</f>
        <v>0.43770169381117724</v>
      </c>
    </row>
    <row r="6" spans="1:12" ht="36" customHeight="1">
      <c r="A6" s="100"/>
      <c r="B6" s="16" t="s">
        <v>30</v>
      </c>
      <c r="C6" s="9" t="s">
        <v>71</v>
      </c>
      <c r="D6" s="9" t="s">
        <v>71</v>
      </c>
      <c r="E6" s="9" t="s">
        <v>9</v>
      </c>
      <c r="F6" s="9" t="s">
        <v>31</v>
      </c>
      <c r="G6" s="9" t="s">
        <v>72</v>
      </c>
      <c r="H6" s="3"/>
      <c r="I6" s="5">
        <v>104671.07765231874</v>
      </c>
      <c r="J6" s="5">
        <v>104671.07765231874</v>
      </c>
      <c r="K6" s="37">
        <v>97911.39765231874</v>
      </c>
      <c r="L6" s="22">
        <f t="shared" si="0"/>
        <v>0.9354197916787165</v>
      </c>
    </row>
    <row r="7" spans="1:12" ht="62.25" customHeight="1">
      <c r="A7" s="100"/>
      <c r="B7" s="16" t="s">
        <v>32</v>
      </c>
      <c r="C7" s="9" t="s">
        <v>71</v>
      </c>
      <c r="D7" s="9" t="s">
        <v>71</v>
      </c>
      <c r="E7" s="48" t="s">
        <v>7</v>
      </c>
      <c r="F7" s="9" t="s">
        <v>33</v>
      </c>
      <c r="G7" s="9" t="s">
        <v>72</v>
      </c>
      <c r="H7" s="3"/>
      <c r="I7" s="5">
        <v>84000</v>
      </c>
      <c r="J7" s="5">
        <v>75622.68424572612</v>
      </c>
      <c r="K7" s="37">
        <v>64622.68424572612</v>
      </c>
      <c r="L7" s="22">
        <f t="shared" si="0"/>
        <v>0.7693176695919777</v>
      </c>
    </row>
    <row r="8" spans="1:12" ht="40.5" customHeight="1">
      <c r="A8" s="84" t="s">
        <v>34</v>
      </c>
      <c r="B8" s="16" t="s">
        <v>35</v>
      </c>
      <c r="C8" s="9" t="s">
        <v>71</v>
      </c>
      <c r="D8" s="9" t="s">
        <v>71</v>
      </c>
      <c r="E8" s="9" t="s">
        <v>9</v>
      </c>
      <c r="F8" s="9" t="s">
        <v>31</v>
      </c>
      <c r="G8" s="9" t="s">
        <v>72</v>
      </c>
      <c r="H8" s="7"/>
      <c r="I8" s="5">
        <v>51212.528826159374</v>
      </c>
      <c r="J8" s="5">
        <v>50407.40882615936</v>
      </c>
      <c r="K8" s="37">
        <v>50407.40882615936</v>
      </c>
      <c r="L8" s="22">
        <f t="shared" si="0"/>
        <v>0.984278847023294</v>
      </c>
    </row>
    <row r="9" spans="1:12" ht="48" customHeight="1">
      <c r="A9" s="100"/>
      <c r="B9" s="16" t="s">
        <v>36</v>
      </c>
      <c r="C9" s="9" t="s">
        <v>71</v>
      </c>
      <c r="D9" s="9" t="s">
        <v>71</v>
      </c>
      <c r="E9" s="9" t="s">
        <v>9</v>
      </c>
      <c r="F9" s="9" t="s">
        <v>28</v>
      </c>
      <c r="G9" s="9" t="s">
        <v>72</v>
      </c>
      <c r="H9" s="7"/>
      <c r="I9" s="5">
        <v>81947.87031033575</v>
      </c>
      <c r="J9" s="5">
        <v>79521.34619268871</v>
      </c>
      <c r="K9" s="37">
        <v>78132.53031033579</v>
      </c>
      <c r="L9" s="22">
        <f t="shared" si="0"/>
        <v>0.9534418651082535</v>
      </c>
    </row>
    <row r="10" spans="1:12" ht="93.75" customHeight="1">
      <c r="A10" s="100"/>
      <c r="B10" s="16" t="s">
        <v>37</v>
      </c>
      <c r="C10" s="9" t="s">
        <v>71</v>
      </c>
      <c r="D10" s="9" t="s">
        <v>71</v>
      </c>
      <c r="E10" s="48" t="s">
        <v>7</v>
      </c>
      <c r="F10" s="9" t="s">
        <v>28</v>
      </c>
      <c r="G10" s="9" t="s">
        <v>72</v>
      </c>
      <c r="H10" s="3"/>
      <c r="I10" s="5">
        <v>244720.00780307912</v>
      </c>
      <c r="J10" s="5">
        <v>244436.28688103444</v>
      </c>
      <c r="K10" s="37">
        <v>207436.28688103444</v>
      </c>
      <c r="L10" s="22">
        <f t="shared" si="0"/>
        <v>0.8476474348920171</v>
      </c>
    </row>
    <row r="11" spans="1:13" ht="42.75" customHeight="1">
      <c r="A11" s="63"/>
      <c r="B11" s="64"/>
      <c r="C11" s="65"/>
      <c r="D11" s="64"/>
      <c r="E11" s="65"/>
      <c r="F11" s="65"/>
      <c r="G11" s="65"/>
      <c r="H11" s="43"/>
      <c r="I11" s="66"/>
      <c r="J11" s="66"/>
      <c r="K11" s="66"/>
      <c r="L11" s="44"/>
      <c r="M11" s="45"/>
    </row>
    <row r="12" spans="1:12" ht="11.25">
      <c r="A12" s="112" t="s">
        <v>91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4"/>
    </row>
    <row r="13" spans="1:12" ht="22.5" customHeight="1">
      <c r="A13" s="107" t="s">
        <v>77</v>
      </c>
      <c r="B13" s="107" t="s">
        <v>78</v>
      </c>
      <c r="C13" s="107" t="s">
        <v>79</v>
      </c>
      <c r="D13" s="107"/>
      <c r="E13" s="107" t="s">
        <v>82</v>
      </c>
      <c r="F13" s="55" t="s">
        <v>83</v>
      </c>
      <c r="G13" s="107" t="s">
        <v>85</v>
      </c>
      <c r="H13" s="107" t="s">
        <v>89</v>
      </c>
      <c r="I13" s="104" t="s">
        <v>103</v>
      </c>
      <c r="J13" s="105"/>
      <c r="K13" s="105"/>
      <c r="L13" s="106"/>
    </row>
    <row r="14" spans="1:12" ht="22.5">
      <c r="A14" s="93"/>
      <c r="B14" s="93"/>
      <c r="C14" s="53" t="s">
        <v>80</v>
      </c>
      <c r="D14" s="53" t="s">
        <v>81</v>
      </c>
      <c r="E14" s="93"/>
      <c r="F14" s="53" t="s">
        <v>84</v>
      </c>
      <c r="G14" s="93"/>
      <c r="H14" s="93"/>
      <c r="I14" s="53" t="s">
        <v>86</v>
      </c>
      <c r="J14" s="53" t="s">
        <v>100</v>
      </c>
      <c r="K14" s="53" t="s">
        <v>87</v>
      </c>
      <c r="L14" s="53" t="s">
        <v>88</v>
      </c>
    </row>
    <row r="15" spans="1:12" ht="55.5" customHeight="1">
      <c r="A15" s="101" t="s">
        <v>38</v>
      </c>
      <c r="B15" s="13" t="s">
        <v>39</v>
      </c>
      <c r="C15" s="14" t="s">
        <v>71</v>
      </c>
      <c r="D15" s="14" t="s">
        <v>71</v>
      </c>
      <c r="E15" s="14" t="s">
        <v>9</v>
      </c>
      <c r="F15" s="14" t="s">
        <v>28</v>
      </c>
      <c r="G15" s="14" t="s">
        <v>72</v>
      </c>
      <c r="H15" s="3"/>
      <c r="I15" s="15">
        <v>50695.8917682125</v>
      </c>
      <c r="J15" s="15">
        <v>50695.8917682125</v>
      </c>
      <c r="K15" s="40">
        <v>49575.1417682125</v>
      </c>
      <c r="L15" s="41">
        <f>+J15/I15</f>
        <v>1</v>
      </c>
    </row>
    <row r="16" spans="1:12" ht="55.5" customHeight="1">
      <c r="A16" s="102"/>
      <c r="B16" s="16" t="s">
        <v>40</v>
      </c>
      <c r="C16" s="9" t="s">
        <v>71</v>
      </c>
      <c r="D16" s="9" t="s">
        <v>71</v>
      </c>
      <c r="E16" s="9" t="s">
        <v>9</v>
      </c>
      <c r="F16" s="9" t="s">
        <v>10</v>
      </c>
      <c r="G16" s="9" t="s">
        <v>72</v>
      </c>
      <c r="H16" s="7"/>
      <c r="I16" s="5">
        <v>39999.99999999999</v>
      </c>
      <c r="J16" s="5">
        <v>40000</v>
      </c>
      <c r="K16" s="37">
        <v>39449.59175155604</v>
      </c>
      <c r="L16" s="41">
        <f>+J16/I16</f>
        <v>1.0000000000000002</v>
      </c>
    </row>
    <row r="17" spans="1:12" ht="86.25" customHeight="1" thickBot="1">
      <c r="A17" s="103"/>
      <c r="B17" s="17" t="s">
        <v>41</v>
      </c>
      <c r="C17" s="11" t="s">
        <v>71</v>
      </c>
      <c r="D17" s="11" t="s">
        <v>71</v>
      </c>
      <c r="E17" s="11" t="s">
        <v>9</v>
      </c>
      <c r="F17" s="11" t="s">
        <v>28</v>
      </c>
      <c r="G17" s="11" t="s">
        <v>72</v>
      </c>
      <c r="H17" s="3"/>
      <c r="I17" s="4">
        <v>175000</v>
      </c>
      <c r="J17" s="4">
        <v>175000</v>
      </c>
      <c r="K17" s="38">
        <v>170059.97413079688</v>
      </c>
      <c r="L17" s="41">
        <f>+J17/I17</f>
        <v>1</v>
      </c>
    </row>
    <row r="18" spans="1:12" ht="19.5" customHeight="1" thickBot="1">
      <c r="A18" s="97" t="s">
        <v>94</v>
      </c>
      <c r="B18" s="98"/>
      <c r="C18" s="98"/>
      <c r="D18" s="98"/>
      <c r="E18" s="98"/>
      <c r="F18" s="98"/>
      <c r="G18" s="98"/>
      <c r="H18" s="99"/>
      <c r="I18" s="21">
        <f>SUM(I4:I17)</f>
        <v>1016168.6363601055</v>
      </c>
      <c r="J18" s="21">
        <f>SUM(J4:J17)</f>
        <v>971783.2861605118</v>
      </c>
      <c r="K18" s="21">
        <f>SUM(K4:K17)</f>
        <v>876919.7861605117</v>
      </c>
      <c r="L18" s="51">
        <f>+J18/I18</f>
        <v>0.9563208815826268</v>
      </c>
    </row>
    <row r="19" spans="1:12" s="62" customFormat="1" ht="12.75" customHeight="1">
      <c r="A19" s="61" t="s">
        <v>102</v>
      </c>
      <c r="B19" s="57"/>
      <c r="C19" s="57"/>
      <c r="D19" s="57"/>
      <c r="E19" s="57"/>
      <c r="F19" s="57"/>
      <c r="G19" s="57"/>
      <c r="H19" s="57"/>
      <c r="I19" s="58"/>
      <c r="J19" s="58"/>
      <c r="K19" s="58"/>
      <c r="L19" s="59"/>
    </row>
    <row r="20" spans="1:12" s="62" customFormat="1" ht="12.75" customHeight="1">
      <c r="A20" s="61" t="s">
        <v>107</v>
      </c>
      <c r="B20" s="57"/>
      <c r="C20" s="57"/>
      <c r="D20" s="57"/>
      <c r="E20" s="57"/>
      <c r="F20" s="57"/>
      <c r="G20" s="57"/>
      <c r="H20" s="57"/>
      <c r="I20" s="58"/>
      <c r="J20" s="71"/>
      <c r="K20" s="58"/>
      <c r="L20" s="59"/>
    </row>
    <row r="22" ht="11.25">
      <c r="I22" s="58"/>
    </row>
  </sheetData>
  <sheetProtection/>
  <mergeCells count="20">
    <mergeCell ref="H2:H3"/>
    <mergeCell ref="A1:L1"/>
    <mergeCell ref="A12:L12"/>
    <mergeCell ref="A13:A14"/>
    <mergeCell ref="B13:B14"/>
    <mergeCell ref="C13:D13"/>
    <mergeCell ref="E13:E14"/>
    <mergeCell ref="G13:G14"/>
    <mergeCell ref="H13:H14"/>
    <mergeCell ref="I13:L13"/>
    <mergeCell ref="A18:H18"/>
    <mergeCell ref="A4:A7"/>
    <mergeCell ref="A8:A10"/>
    <mergeCell ref="A15:A17"/>
    <mergeCell ref="I2:L2"/>
    <mergeCell ref="A2:A3"/>
    <mergeCell ref="B2:B3"/>
    <mergeCell ref="C2:D2"/>
    <mergeCell ref="E2:E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B21">
      <selection activeCell="J10" sqref="J10:K10"/>
    </sheetView>
  </sheetViews>
  <sheetFormatPr defaultColWidth="11.421875" defaultRowHeight="15"/>
  <cols>
    <col min="1" max="1" width="25.00390625" style="34" customWidth="1"/>
    <col min="2" max="2" width="34.7109375" style="34" customWidth="1"/>
    <col min="3" max="3" width="3.00390625" style="34" customWidth="1"/>
    <col min="4" max="4" width="3.140625" style="34" customWidth="1"/>
    <col min="5" max="5" width="5.140625" style="34" customWidth="1"/>
    <col min="6" max="6" width="11.421875" style="34" customWidth="1"/>
    <col min="7" max="7" width="9.57421875" style="34" customWidth="1"/>
    <col min="8" max="8" width="6.8515625" style="34" customWidth="1"/>
    <col min="9" max="9" width="12.140625" style="34" bestFit="1" customWidth="1"/>
    <col min="10" max="10" width="13.8515625" style="34" bestFit="1" customWidth="1"/>
    <col min="11" max="11" width="14.421875" style="34" bestFit="1" customWidth="1"/>
    <col min="12" max="12" width="11.8515625" style="34" bestFit="1" customWidth="1"/>
    <col min="13" max="16384" width="11.421875" style="34" customWidth="1"/>
  </cols>
  <sheetData>
    <row r="1" spans="1:12" ht="15.75">
      <c r="A1" s="109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22.5">
      <c r="A2" s="107" t="s">
        <v>77</v>
      </c>
      <c r="B2" s="107" t="s">
        <v>0</v>
      </c>
      <c r="C2" s="107" t="s">
        <v>79</v>
      </c>
      <c r="D2" s="107"/>
      <c r="E2" s="107" t="s">
        <v>82</v>
      </c>
      <c r="F2" s="39" t="s">
        <v>83</v>
      </c>
      <c r="G2" s="107" t="s">
        <v>85</v>
      </c>
      <c r="H2" s="107" t="s">
        <v>89</v>
      </c>
      <c r="I2" s="104" t="s">
        <v>104</v>
      </c>
      <c r="J2" s="105"/>
      <c r="K2" s="105"/>
      <c r="L2" s="106"/>
    </row>
    <row r="3" spans="1:12" ht="22.5">
      <c r="A3" s="108"/>
      <c r="B3" s="108"/>
      <c r="C3" s="8" t="s">
        <v>80</v>
      </c>
      <c r="D3" s="8" t="s">
        <v>81</v>
      </c>
      <c r="E3" s="108"/>
      <c r="F3" s="8" t="s">
        <v>84</v>
      </c>
      <c r="G3" s="108"/>
      <c r="H3" s="108"/>
      <c r="I3" s="8" t="s">
        <v>86</v>
      </c>
      <c r="J3" s="56" t="s">
        <v>100</v>
      </c>
      <c r="K3" s="8" t="s">
        <v>87</v>
      </c>
      <c r="L3" s="8" t="s">
        <v>88</v>
      </c>
    </row>
    <row r="4" spans="1:12" ht="43.5" customHeight="1">
      <c r="A4" s="84" t="s">
        <v>42</v>
      </c>
      <c r="B4" s="16" t="s">
        <v>43</v>
      </c>
      <c r="C4" s="9" t="s">
        <v>71</v>
      </c>
      <c r="D4" s="9" t="s">
        <v>71</v>
      </c>
      <c r="E4" s="9" t="s">
        <v>11</v>
      </c>
      <c r="F4" s="9" t="s">
        <v>75</v>
      </c>
      <c r="G4" s="9" t="s">
        <v>72</v>
      </c>
      <c r="H4" s="7"/>
      <c r="I4" s="5">
        <v>71000.2</v>
      </c>
      <c r="J4" s="5">
        <v>70978.3755875224</v>
      </c>
      <c r="K4" s="5">
        <v>68278.3755875224</v>
      </c>
      <c r="L4" s="22">
        <f>+J4/I4</f>
        <v>0.9996926147746401</v>
      </c>
    </row>
    <row r="5" spans="1:12" ht="40.5" customHeight="1">
      <c r="A5" s="100"/>
      <c r="B5" s="16" t="s">
        <v>44</v>
      </c>
      <c r="C5" s="9"/>
      <c r="D5" s="9"/>
      <c r="E5" s="9" t="s">
        <v>9</v>
      </c>
      <c r="F5" s="9" t="s">
        <v>10</v>
      </c>
      <c r="G5" s="9" t="s">
        <v>72</v>
      </c>
      <c r="H5" s="3"/>
      <c r="I5" s="5">
        <v>10412</v>
      </c>
      <c r="J5" s="5">
        <v>10412</v>
      </c>
      <c r="K5" s="5">
        <v>10412</v>
      </c>
      <c r="L5" s="22">
        <f aca="true" t="shared" si="0" ref="L5:L13">+J5/I5</f>
        <v>1</v>
      </c>
    </row>
    <row r="6" spans="1:12" ht="49.5" customHeight="1">
      <c r="A6" s="115" t="s">
        <v>45</v>
      </c>
      <c r="B6" s="16" t="s">
        <v>46</v>
      </c>
      <c r="C6" s="9" t="s">
        <v>71</v>
      </c>
      <c r="D6" s="9" t="s">
        <v>71</v>
      </c>
      <c r="E6" s="9" t="s">
        <v>11</v>
      </c>
      <c r="F6" s="9" t="s">
        <v>12</v>
      </c>
      <c r="G6" s="9" t="s">
        <v>72</v>
      </c>
      <c r="H6" s="6"/>
      <c r="I6" s="5">
        <v>135000.1</v>
      </c>
      <c r="J6" s="5">
        <v>134557.5831588692</v>
      </c>
      <c r="K6" s="5">
        <v>132257.5831588692</v>
      </c>
      <c r="L6" s="22">
        <f t="shared" si="0"/>
        <v>0.9967220999011793</v>
      </c>
    </row>
    <row r="7" spans="1:12" ht="22.5">
      <c r="A7" s="116"/>
      <c r="B7" s="16" t="s">
        <v>47</v>
      </c>
      <c r="C7" s="9" t="s">
        <v>71</v>
      </c>
      <c r="D7" s="9" t="s">
        <v>71</v>
      </c>
      <c r="E7" s="9" t="s">
        <v>9</v>
      </c>
      <c r="F7" s="9" t="s">
        <v>10</v>
      </c>
      <c r="G7" s="9" t="s">
        <v>72</v>
      </c>
      <c r="H7" s="3"/>
      <c r="I7" s="5">
        <v>14000</v>
      </c>
      <c r="J7" s="5">
        <v>13999.999999999998</v>
      </c>
      <c r="K7" s="5">
        <v>13999.999999999998</v>
      </c>
      <c r="L7" s="22">
        <f t="shared" si="0"/>
        <v>0.9999999999999999</v>
      </c>
    </row>
    <row r="8" spans="1:12" ht="49.5" customHeight="1">
      <c r="A8" s="116"/>
      <c r="B8" s="16" t="s">
        <v>48</v>
      </c>
      <c r="C8" s="9" t="s">
        <v>71</v>
      </c>
      <c r="D8" s="9" t="s">
        <v>71</v>
      </c>
      <c r="E8" s="9" t="s">
        <v>9</v>
      </c>
      <c r="F8" s="9" t="s">
        <v>10</v>
      </c>
      <c r="G8" s="9" t="s">
        <v>72</v>
      </c>
      <c r="H8" s="3"/>
      <c r="I8" s="5">
        <v>11000</v>
      </c>
      <c r="J8" s="5">
        <v>11000</v>
      </c>
      <c r="K8" s="5">
        <v>11000</v>
      </c>
      <c r="L8" s="22">
        <f t="shared" si="0"/>
        <v>1</v>
      </c>
    </row>
    <row r="9" spans="1:12" ht="22.5">
      <c r="A9" s="116"/>
      <c r="B9" s="16" t="s">
        <v>49</v>
      </c>
      <c r="C9" s="9" t="s">
        <v>71</v>
      </c>
      <c r="D9" s="9" t="s">
        <v>71</v>
      </c>
      <c r="E9" s="9" t="s">
        <v>9</v>
      </c>
      <c r="F9" s="9" t="s">
        <v>10</v>
      </c>
      <c r="G9" s="9" t="s">
        <v>72</v>
      </c>
      <c r="H9" s="3"/>
      <c r="I9" s="5">
        <v>30000</v>
      </c>
      <c r="J9" s="5">
        <v>30000.000000000004</v>
      </c>
      <c r="K9" s="5">
        <v>30000.000000000004</v>
      </c>
      <c r="L9" s="22">
        <f t="shared" si="0"/>
        <v>1.0000000000000002</v>
      </c>
    </row>
    <row r="10" spans="1:12" ht="33.75">
      <c r="A10" s="116"/>
      <c r="B10" s="16" t="s">
        <v>50</v>
      </c>
      <c r="C10" s="9" t="s">
        <v>71</v>
      </c>
      <c r="D10" s="9" t="s">
        <v>71</v>
      </c>
      <c r="E10" s="9" t="s">
        <v>11</v>
      </c>
      <c r="F10" s="9" t="s">
        <v>33</v>
      </c>
      <c r="G10" s="9" t="s">
        <v>72</v>
      </c>
      <c r="H10" s="6"/>
      <c r="I10" s="5">
        <v>89999.8</v>
      </c>
      <c r="J10" s="5">
        <v>89996.86686130053</v>
      </c>
      <c r="K10" s="5">
        <v>89996.86686130053</v>
      </c>
      <c r="L10" s="22">
        <f t="shared" si="0"/>
        <v>0.9999674094975824</v>
      </c>
    </row>
    <row r="11" spans="1:12" ht="64.5" customHeight="1">
      <c r="A11" s="116"/>
      <c r="B11" s="16" t="s">
        <v>51</v>
      </c>
      <c r="C11" s="9" t="s">
        <v>71</v>
      </c>
      <c r="D11" s="9" t="s">
        <v>71</v>
      </c>
      <c r="E11" s="48" t="s">
        <v>7</v>
      </c>
      <c r="F11" s="9" t="s">
        <v>52</v>
      </c>
      <c r="G11" s="9" t="s">
        <v>72</v>
      </c>
      <c r="H11" s="3"/>
      <c r="I11" s="5">
        <v>25176.659999999996</v>
      </c>
      <c r="J11" s="5">
        <v>20804.306359053895</v>
      </c>
      <c r="K11" s="5">
        <v>14804.306359053895</v>
      </c>
      <c r="L11" s="22">
        <f t="shared" si="0"/>
        <v>0.8263330544660769</v>
      </c>
    </row>
    <row r="12" spans="1:12" ht="48" customHeight="1">
      <c r="A12" s="116"/>
      <c r="B12" s="16" t="s">
        <v>53</v>
      </c>
      <c r="C12" s="9" t="s">
        <v>71</v>
      </c>
      <c r="D12" s="9" t="s">
        <v>71</v>
      </c>
      <c r="E12" s="48" t="s">
        <v>7</v>
      </c>
      <c r="F12" s="9" t="s">
        <v>52</v>
      </c>
      <c r="G12" s="9" t="s">
        <v>72</v>
      </c>
      <c r="H12" s="3"/>
      <c r="I12" s="5">
        <v>55679.59</v>
      </c>
      <c r="J12" s="5">
        <v>39941.3575727026</v>
      </c>
      <c r="K12" s="5">
        <v>25441.357572702596</v>
      </c>
      <c r="L12" s="22">
        <f t="shared" si="0"/>
        <v>0.7173428822428937</v>
      </c>
    </row>
    <row r="13" spans="1:12" ht="56.25">
      <c r="A13" s="117"/>
      <c r="B13" s="16" t="s">
        <v>54</v>
      </c>
      <c r="C13" s="9" t="s">
        <v>71</v>
      </c>
      <c r="D13" s="9" t="s">
        <v>71</v>
      </c>
      <c r="E13" s="48" t="s">
        <v>7</v>
      </c>
      <c r="F13" s="9" t="s">
        <v>52</v>
      </c>
      <c r="G13" s="9" t="s">
        <v>72</v>
      </c>
      <c r="H13" s="3"/>
      <c r="I13" s="5">
        <v>75147.08</v>
      </c>
      <c r="J13" s="5">
        <v>67537.5927181078</v>
      </c>
      <c r="K13" s="5">
        <v>45156.19271810779</v>
      </c>
      <c r="L13" s="22">
        <f t="shared" si="0"/>
        <v>0.8987387496374816</v>
      </c>
    </row>
    <row r="14" spans="1:12" s="45" customFormat="1" ht="11.25">
      <c r="A14" s="42"/>
      <c r="B14" s="28"/>
      <c r="C14" s="29"/>
      <c r="D14" s="29"/>
      <c r="E14" s="29"/>
      <c r="F14" s="29"/>
      <c r="G14" s="29"/>
      <c r="H14" s="43"/>
      <c r="I14" s="32"/>
      <c r="J14" s="32"/>
      <c r="K14" s="32"/>
      <c r="L14" s="44"/>
    </row>
    <row r="15" spans="1:12" s="45" customFormat="1" ht="11.25">
      <c r="A15" s="42"/>
      <c r="B15" s="28"/>
      <c r="C15" s="29"/>
      <c r="D15" s="29"/>
      <c r="E15" s="29"/>
      <c r="F15" s="29"/>
      <c r="G15" s="29"/>
      <c r="H15" s="43"/>
      <c r="I15" s="32"/>
      <c r="J15" s="32"/>
      <c r="K15" s="32"/>
      <c r="L15" s="44"/>
    </row>
    <row r="16" spans="1:12" s="45" customFormat="1" ht="11.25">
      <c r="A16" s="42"/>
      <c r="B16" s="28"/>
      <c r="C16" s="29"/>
      <c r="D16" s="29"/>
      <c r="E16" s="29"/>
      <c r="F16" s="29"/>
      <c r="G16" s="29"/>
      <c r="H16" s="43"/>
      <c r="I16" s="32"/>
      <c r="J16" s="32"/>
      <c r="K16" s="32"/>
      <c r="L16" s="44"/>
    </row>
    <row r="17" spans="1:12" s="45" customFormat="1" ht="11.25">
      <c r="A17" s="42"/>
      <c r="B17" s="28"/>
      <c r="C17" s="29"/>
      <c r="D17" s="29"/>
      <c r="E17" s="29"/>
      <c r="F17" s="29"/>
      <c r="G17" s="29"/>
      <c r="H17" s="43"/>
      <c r="I17" s="32"/>
      <c r="J17" s="32"/>
      <c r="K17" s="32"/>
      <c r="L17" s="44"/>
    </row>
    <row r="18" spans="1:12" s="45" customFormat="1" ht="12">
      <c r="A18" s="118" t="s">
        <v>92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</row>
    <row r="19" spans="1:12" s="45" customFormat="1" ht="11.25" customHeight="1">
      <c r="A19" s="93" t="s">
        <v>77</v>
      </c>
      <c r="B19" s="93" t="s">
        <v>0</v>
      </c>
      <c r="C19" s="93" t="s">
        <v>79</v>
      </c>
      <c r="D19" s="93"/>
      <c r="E19" s="93" t="s">
        <v>82</v>
      </c>
      <c r="F19" s="54" t="s">
        <v>83</v>
      </c>
      <c r="G19" s="93" t="s">
        <v>85</v>
      </c>
      <c r="H19" s="93" t="s">
        <v>89</v>
      </c>
      <c r="I19" s="92" t="s">
        <v>104</v>
      </c>
      <c r="J19" s="94"/>
      <c r="K19" s="94"/>
      <c r="L19" s="95"/>
    </row>
    <row r="20" spans="1:12" s="45" customFormat="1" ht="22.5">
      <c r="A20" s="93"/>
      <c r="B20" s="93"/>
      <c r="C20" s="53" t="s">
        <v>80</v>
      </c>
      <c r="D20" s="53" t="s">
        <v>81</v>
      </c>
      <c r="E20" s="93"/>
      <c r="F20" s="53" t="s">
        <v>84</v>
      </c>
      <c r="G20" s="93"/>
      <c r="H20" s="93"/>
      <c r="I20" s="53" t="s">
        <v>86</v>
      </c>
      <c r="J20" s="53" t="s">
        <v>100</v>
      </c>
      <c r="K20" s="53" t="s">
        <v>87</v>
      </c>
      <c r="L20" s="53" t="s">
        <v>88</v>
      </c>
    </row>
    <row r="21" spans="1:12" ht="79.5" customHeight="1">
      <c r="A21" s="101" t="s">
        <v>55</v>
      </c>
      <c r="B21" s="13" t="s">
        <v>56</v>
      </c>
      <c r="C21" s="14" t="s">
        <v>71</v>
      </c>
      <c r="D21" s="14" t="s">
        <v>71</v>
      </c>
      <c r="E21" s="14" t="s">
        <v>9</v>
      </c>
      <c r="F21" s="14" t="s">
        <v>10</v>
      </c>
      <c r="G21" s="14" t="s">
        <v>72</v>
      </c>
      <c r="H21" s="3"/>
      <c r="I21" s="15">
        <v>10500</v>
      </c>
      <c r="J21" s="15">
        <v>10500</v>
      </c>
      <c r="K21" s="15">
        <v>10500</v>
      </c>
      <c r="L21" s="41">
        <f>+J21/I21</f>
        <v>1</v>
      </c>
    </row>
    <row r="22" spans="1:12" ht="79.5" customHeight="1" thickBot="1">
      <c r="A22" s="103"/>
      <c r="B22" s="17" t="s">
        <v>57</v>
      </c>
      <c r="C22" s="11" t="s">
        <v>71</v>
      </c>
      <c r="D22" s="11" t="s">
        <v>71</v>
      </c>
      <c r="E22" s="48" t="s">
        <v>7</v>
      </c>
      <c r="F22" s="11" t="s">
        <v>58</v>
      </c>
      <c r="G22" s="11" t="s">
        <v>72</v>
      </c>
      <c r="H22" s="3"/>
      <c r="I22" s="4">
        <v>18421</v>
      </c>
      <c r="J22" s="4">
        <v>8799.193350135713</v>
      </c>
      <c r="K22" s="4">
        <v>2799.193350135712</v>
      </c>
      <c r="L22" s="12">
        <f>+J22/I22</f>
        <v>0.4776718609269699</v>
      </c>
    </row>
    <row r="23" spans="1:12" ht="19.5" customHeight="1" thickBot="1">
      <c r="A23" s="97" t="s">
        <v>95</v>
      </c>
      <c r="B23" s="98"/>
      <c r="C23" s="98"/>
      <c r="D23" s="98"/>
      <c r="E23" s="98"/>
      <c r="F23" s="98"/>
      <c r="G23" s="98"/>
      <c r="H23" s="98"/>
      <c r="I23" s="21">
        <f>SUM(I4:I22)</f>
        <v>546336.4299999999</v>
      </c>
      <c r="J23" s="21">
        <f>SUM(J4:J22)</f>
        <v>508527.27560769214</v>
      </c>
      <c r="K23" s="21">
        <f>SUM(K4:K22)</f>
        <v>454645.8756076921</v>
      </c>
      <c r="L23" s="51">
        <f>+J23/I23</f>
        <v>0.9307951066116755</v>
      </c>
    </row>
    <row r="24" ht="11.25">
      <c r="A24" s="61" t="s">
        <v>102</v>
      </c>
    </row>
    <row r="25" ht="11.25">
      <c r="A25" s="61" t="s">
        <v>107</v>
      </c>
    </row>
  </sheetData>
  <sheetProtection/>
  <mergeCells count="20">
    <mergeCell ref="H2:H3"/>
    <mergeCell ref="A1:L1"/>
    <mergeCell ref="A18:L18"/>
    <mergeCell ref="A19:A20"/>
    <mergeCell ref="B19:B20"/>
    <mergeCell ref="C19:D19"/>
    <mergeCell ref="E19:E20"/>
    <mergeCell ref="G19:G20"/>
    <mergeCell ref="H19:H20"/>
    <mergeCell ref="I19:L19"/>
    <mergeCell ref="A23:H23"/>
    <mergeCell ref="A6:A13"/>
    <mergeCell ref="A4:A5"/>
    <mergeCell ref="A21:A22"/>
    <mergeCell ref="I2:L2"/>
    <mergeCell ref="A2:A3"/>
    <mergeCell ref="B2:B3"/>
    <mergeCell ref="C2:D2"/>
    <mergeCell ref="E2:E3"/>
    <mergeCell ref="G2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B1">
      <selection activeCell="M11" sqref="M11"/>
    </sheetView>
  </sheetViews>
  <sheetFormatPr defaultColWidth="11.421875" defaultRowHeight="15"/>
  <cols>
    <col min="1" max="1" width="25.00390625" style="34" customWidth="1"/>
    <col min="2" max="2" width="34.7109375" style="34" customWidth="1"/>
    <col min="3" max="4" width="2.8515625" style="34" customWidth="1"/>
    <col min="5" max="5" width="7.7109375" style="34" customWidth="1"/>
    <col min="6" max="6" width="11.421875" style="34" customWidth="1"/>
    <col min="7" max="7" width="9.28125" style="34" customWidth="1"/>
    <col min="8" max="8" width="6.57421875" style="34" customWidth="1"/>
    <col min="9" max="9" width="16.140625" style="34" bestFit="1" customWidth="1"/>
    <col min="10" max="10" width="10.57421875" style="34" customWidth="1"/>
    <col min="11" max="11" width="10.7109375" style="34" customWidth="1"/>
    <col min="12" max="12" width="11.00390625" style="34" customWidth="1"/>
    <col min="13" max="16384" width="11.421875" style="34" customWidth="1"/>
  </cols>
  <sheetData>
    <row r="1" spans="1:12" ht="15.75">
      <c r="A1" s="109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22.5" customHeight="1">
      <c r="A2" s="93" t="s">
        <v>77</v>
      </c>
      <c r="B2" s="93" t="s">
        <v>0</v>
      </c>
      <c r="C2" s="93" t="s">
        <v>79</v>
      </c>
      <c r="D2" s="93"/>
      <c r="E2" s="93" t="s">
        <v>82</v>
      </c>
      <c r="F2" s="24" t="s">
        <v>83</v>
      </c>
      <c r="G2" s="93" t="s">
        <v>85</v>
      </c>
      <c r="H2" s="93" t="s">
        <v>89</v>
      </c>
      <c r="I2" s="104" t="s">
        <v>104</v>
      </c>
      <c r="J2" s="105"/>
      <c r="K2" s="105"/>
      <c r="L2" s="106"/>
    </row>
    <row r="3" spans="1:12" ht="35.25" customHeight="1">
      <c r="A3" s="93"/>
      <c r="B3" s="93"/>
      <c r="C3" s="25" t="s">
        <v>80</v>
      </c>
      <c r="D3" s="25" t="s">
        <v>81</v>
      </c>
      <c r="E3" s="93"/>
      <c r="F3" s="25" t="s">
        <v>84</v>
      </c>
      <c r="G3" s="93"/>
      <c r="H3" s="93"/>
      <c r="I3" s="56" t="s">
        <v>86</v>
      </c>
      <c r="J3" s="56" t="s">
        <v>100</v>
      </c>
      <c r="K3" s="56" t="s">
        <v>87</v>
      </c>
      <c r="L3" s="56" t="s">
        <v>88</v>
      </c>
    </row>
    <row r="4" spans="1:12" ht="60.75" customHeight="1">
      <c r="A4" s="115" t="s">
        <v>59</v>
      </c>
      <c r="B4" s="16" t="s">
        <v>60</v>
      </c>
      <c r="C4" s="9" t="s">
        <v>71</v>
      </c>
      <c r="D4" s="9" t="s">
        <v>71</v>
      </c>
      <c r="E4" s="9" t="s">
        <v>9</v>
      </c>
      <c r="F4" s="9" t="s">
        <v>61</v>
      </c>
      <c r="G4" s="9" t="s">
        <v>72</v>
      </c>
      <c r="H4" s="7"/>
      <c r="I4" s="5">
        <v>161324.34146080908</v>
      </c>
      <c r="J4" s="5">
        <v>145770.85799366492</v>
      </c>
      <c r="K4" s="5">
        <v>130166.39799366491</v>
      </c>
      <c r="L4" s="22">
        <f>+J4/I4</f>
        <v>0.9035887372835015</v>
      </c>
    </row>
    <row r="5" spans="1:12" ht="56.25">
      <c r="A5" s="121"/>
      <c r="B5" s="16" t="s">
        <v>62</v>
      </c>
      <c r="C5" s="9" t="s">
        <v>71</v>
      </c>
      <c r="D5" s="9" t="s">
        <v>71</v>
      </c>
      <c r="E5" s="9" t="s">
        <v>9</v>
      </c>
      <c r="F5" s="9" t="s">
        <v>61</v>
      </c>
      <c r="G5" s="9" t="s">
        <v>72</v>
      </c>
      <c r="H5" s="3"/>
      <c r="I5" s="5">
        <v>30000.445884106248</v>
      </c>
      <c r="J5" s="5">
        <v>27831.355884106248</v>
      </c>
      <c r="K5" s="5">
        <v>27831.355884106248</v>
      </c>
      <c r="L5" s="22">
        <f aca="true" t="shared" si="0" ref="L5:L11">+J5/I5</f>
        <v>0.9276980746093128</v>
      </c>
    </row>
    <row r="6" spans="1:12" ht="30" customHeight="1">
      <c r="A6" s="121"/>
      <c r="B6" s="16" t="s">
        <v>63</v>
      </c>
      <c r="C6" s="9" t="s">
        <v>71</v>
      </c>
      <c r="D6" s="9" t="s">
        <v>71</v>
      </c>
      <c r="E6" s="9" t="s">
        <v>9</v>
      </c>
      <c r="F6" s="9" t="s">
        <v>64</v>
      </c>
      <c r="G6" s="9" t="s">
        <v>72</v>
      </c>
      <c r="H6" s="3"/>
      <c r="I6" s="5">
        <v>30000.145884106238</v>
      </c>
      <c r="J6" s="5">
        <v>29043.145884106238</v>
      </c>
      <c r="K6" s="5">
        <v>21043.145884106238</v>
      </c>
      <c r="L6" s="22">
        <f t="shared" si="0"/>
        <v>0.9681001551226787</v>
      </c>
    </row>
    <row r="7" spans="1:12" ht="33.75">
      <c r="A7" s="121"/>
      <c r="B7" s="74" t="s">
        <v>65</v>
      </c>
      <c r="C7" s="73" t="s">
        <v>71</v>
      </c>
      <c r="D7" s="73" t="s">
        <v>71</v>
      </c>
      <c r="E7" s="73" t="s">
        <v>14</v>
      </c>
      <c r="F7" s="73" t="s">
        <v>66</v>
      </c>
      <c r="G7" s="73" t="s">
        <v>72</v>
      </c>
      <c r="H7" s="75"/>
      <c r="I7" s="76">
        <v>20200</v>
      </c>
      <c r="J7" s="76">
        <v>20200</v>
      </c>
      <c r="K7" s="76">
        <v>20200</v>
      </c>
      <c r="L7" s="77">
        <f t="shared" si="0"/>
        <v>1</v>
      </c>
    </row>
    <row r="8" spans="1:12" ht="49.5" customHeight="1">
      <c r="A8" s="122"/>
      <c r="B8" s="16" t="s">
        <v>67</v>
      </c>
      <c r="C8" s="9" t="s">
        <v>71</v>
      </c>
      <c r="D8" s="9" t="s">
        <v>71</v>
      </c>
      <c r="E8" s="9" t="s">
        <v>9</v>
      </c>
      <c r="F8" s="9" t="s">
        <v>61</v>
      </c>
      <c r="G8" s="9" t="s">
        <v>72</v>
      </c>
      <c r="H8" s="3"/>
      <c r="I8" s="5">
        <v>113125.19457263085</v>
      </c>
      <c r="J8" s="5">
        <v>109330.53457263083</v>
      </c>
      <c r="K8" s="5">
        <v>109237.06457263083</v>
      </c>
      <c r="L8" s="22">
        <f t="shared" si="0"/>
        <v>0.9664561018936971</v>
      </c>
    </row>
    <row r="9" spans="1:12" ht="56.25">
      <c r="A9" s="115" t="s">
        <v>76</v>
      </c>
      <c r="B9" s="16" t="s">
        <v>68</v>
      </c>
      <c r="C9" s="9" t="s">
        <v>71</v>
      </c>
      <c r="D9" s="9" t="s">
        <v>71</v>
      </c>
      <c r="E9" s="9" t="s">
        <v>11</v>
      </c>
      <c r="F9" s="9" t="s">
        <v>61</v>
      </c>
      <c r="G9" s="9" t="s">
        <v>72</v>
      </c>
      <c r="H9" s="6"/>
      <c r="I9" s="5">
        <v>28000</v>
      </c>
      <c r="J9" s="5">
        <v>28000.331465742587</v>
      </c>
      <c r="K9" s="5">
        <v>28000.331465742587</v>
      </c>
      <c r="L9" s="22">
        <f t="shared" si="0"/>
        <v>1.0000118380622351</v>
      </c>
    </row>
    <row r="10" spans="1:12" ht="56.25">
      <c r="A10" s="123"/>
      <c r="B10" s="16" t="s">
        <v>69</v>
      </c>
      <c r="C10" s="9" t="s">
        <v>71</v>
      </c>
      <c r="D10" s="9" t="s">
        <v>71</v>
      </c>
      <c r="E10" s="9" t="s">
        <v>7</v>
      </c>
      <c r="F10" s="9" t="s">
        <v>61</v>
      </c>
      <c r="G10" s="9" t="s">
        <v>72</v>
      </c>
      <c r="H10" s="3"/>
      <c r="I10" s="5">
        <v>64514.30239455784</v>
      </c>
      <c r="J10" s="5">
        <v>51021.58</v>
      </c>
      <c r="K10" s="5">
        <v>34021.58</v>
      </c>
      <c r="L10" s="22">
        <f t="shared" si="0"/>
        <v>0.7908568814394243</v>
      </c>
    </row>
    <row r="11" spans="1:12" ht="56.25">
      <c r="A11" s="124"/>
      <c r="B11" s="16" t="s">
        <v>70</v>
      </c>
      <c r="C11" s="9" t="s">
        <v>71</v>
      </c>
      <c r="D11" s="9" t="s">
        <v>71</v>
      </c>
      <c r="E11" s="9" t="s">
        <v>11</v>
      </c>
      <c r="F11" s="9" t="s">
        <v>61</v>
      </c>
      <c r="G11" s="9" t="s">
        <v>72</v>
      </c>
      <c r="H11" s="6"/>
      <c r="I11" s="5">
        <v>52460.2710726092</v>
      </c>
      <c r="J11" s="5">
        <v>45367.201263547686</v>
      </c>
      <c r="K11" s="5">
        <v>36567.201263547686</v>
      </c>
      <c r="L11" s="22">
        <f t="shared" si="0"/>
        <v>0.8647915905877777</v>
      </c>
    </row>
    <row r="12" spans="1:12" ht="16.5" customHeight="1">
      <c r="A12" s="82" t="s">
        <v>97</v>
      </c>
      <c r="B12" s="83"/>
      <c r="C12" s="83"/>
      <c r="D12" s="83"/>
      <c r="E12" s="83"/>
      <c r="F12" s="83"/>
      <c r="G12" s="83"/>
      <c r="H12" s="83"/>
      <c r="I12" s="26">
        <f>SUM(I4:I11)</f>
        <v>499624.70126881945</v>
      </c>
      <c r="J12" s="26">
        <f>SUM(J4:J11)</f>
        <v>456565.00706379855</v>
      </c>
      <c r="K12" s="26">
        <f>SUM(K4:K11)</f>
        <v>407067.0770637985</v>
      </c>
      <c r="L12" s="52">
        <f>+J12/I12</f>
        <v>0.9138159220397453</v>
      </c>
    </row>
    <row r="13" spans="1:12" ht="15.75" customHeight="1">
      <c r="A13" s="82" t="s">
        <v>106</v>
      </c>
      <c r="B13" s="83"/>
      <c r="C13" s="83"/>
      <c r="D13" s="83"/>
      <c r="E13" s="83"/>
      <c r="F13" s="83"/>
      <c r="G13" s="83"/>
      <c r="H13" s="83"/>
      <c r="I13" s="26">
        <f>+'RESU 1'!I26+'RESU 2'!I18+RESU3!I23+RESU4!I12</f>
        <v>2827102.853174606</v>
      </c>
      <c r="J13" s="26">
        <f>+'RESU 1'!J26+'RESU 2'!J18+RESU3!J23+RESU4!J12</f>
        <v>2691841.5624187347</v>
      </c>
      <c r="K13" s="26">
        <f>+'RESU 1'!K26+'RESU 2'!K18+RESU3!K23+RESU4!K12</f>
        <v>2470674.7224187343</v>
      </c>
      <c r="L13" s="52">
        <f>+J13/I13</f>
        <v>0.9521555112138974</v>
      </c>
    </row>
    <row r="14" spans="8:12" ht="11.25">
      <c r="H14" s="68" t="s">
        <v>105</v>
      </c>
      <c r="I14" s="67">
        <f>0.07*I13</f>
        <v>197897.19972222243</v>
      </c>
      <c r="J14" s="67">
        <f>0.07*J13</f>
        <v>188428.90936931144</v>
      </c>
      <c r="K14" s="67">
        <f>0.07*K13</f>
        <v>172947.23056931142</v>
      </c>
      <c r="L14" s="6"/>
    </row>
    <row r="15" spans="1:12" ht="17.25" customHeight="1">
      <c r="A15" s="82" t="s">
        <v>98</v>
      </c>
      <c r="B15" s="83"/>
      <c r="C15" s="83"/>
      <c r="D15" s="83"/>
      <c r="E15" s="83"/>
      <c r="F15" s="83"/>
      <c r="G15" s="83"/>
      <c r="H15" s="83"/>
      <c r="I15" s="26">
        <f>+I14+I13</f>
        <v>3025000.0528968284</v>
      </c>
      <c r="J15" s="26">
        <f>+J14+J13</f>
        <v>2880270.471788046</v>
      </c>
      <c r="K15" s="26">
        <f>+K14+K13</f>
        <v>2643621.9529880458</v>
      </c>
      <c r="L15" s="69">
        <f>+J15/I15</f>
        <v>0.9521555112138973</v>
      </c>
    </row>
    <row r="16" ht="11.25">
      <c r="A16" s="61" t="s">
        <v>102</v>
      </c>
    </row>
    <row r="17" spans="1:11" ht="11.25">
      <c r="A17" s="61" t="s">
        <v>107</v>
      </c>
      <c r="K17" s="46"/>
    </row>
    <row r="18" spans="9:11" ht="11.25">
      <c r="I18" s="46"/>
      <c r="J18" s="47"/>
      <c r="K18" s="47"/>
    </row>
    <row r="19" ht="11.25">
      <c r="J19" s="46"/>
    </row>
  </sheetData>
  <sheetProtection/>
  <mergeCells count="13">
    <mergeCell ref="B2:B3"/>
    <mergeCell ref="C2:D2"/>
    <mergeCell ref="E2:E3"/>
    <mergeCell ref="A15:H15"/>
    <mergeCell ref="A13:H13"/>
    <mergeCell ref="G2:G3"/>
    <mergeCell ref="H2:H3"/>
    <mergeCell ref="A1:L1"/>
    <mergeCell ref="A12:H12"/>
    <mergeCell ref="A4:A8"/>
    <mergeCell ref="A9:A11"/>
    <mergeCell ref="I2:L2"/>
    <mergeCell ref="A2:A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UNFPA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avalos</dc:creator>
  <cp:keywords/>
  <dc:description/>
  <cp:lastModifiedBy>nikica.grubnic</cp:lastModifiedBy>
  <cp:lastPrinted>2011-10-07T22:24:33Z</cp:lastPrinted>
  <dcterms:created xsi:type="dcterms:W3CDTF">2010-01-18T19:14:05Z</dcterms:created>
  <dcterms:modified xsi:type="dcterms:W3CDTF">2012-04-24T13:33:01Z</dcterms:modified>
  <cp:category/>
  <cp:version/>
  <cp:contentType/>
  <cp:contentStatus/>
</cp:coreProperties>
</file>