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https://unitednations-my.sharepoint.com/personal/sveva_pettorino_un_org/Documents/Desktop/"/>
    </mc:Choice>
  </mc:AlternateContent>
  <xr:revisionPtr revIDLastSave="0" documentId="8_{C2E52C9F-E3BF-4724-9F93-60ED7AAD8E8C}" xr6:coauthVersionLast="47" xr6:coauthVersionMax="47" xr10:uidLastSave="{00000000-0000-0000-0000-000000000000}"/>
  <bookViews>
    <workbookView xWindow="19090" yWindow="-110" windowWidth="19420" windowHeight="10420" tabRatio="848" activeTab="2"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s>
  <definedNames>
    <definedName name="_ftn1" localSheetId="3">'Project Indicators '!$A$37</definedName>
    <definedName name="_ftn5" localSheetId="1">'General Information'!$A$18</definedName>
    <definedName name="_ftn6" localSheetId="1">'General Information'!$A$19</definedName>
    <definedName name="_ftnref1" localSheetId="3">'Project Indicators '!$A$5</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6" i="14" l="1"/>
  <c r="O20" i="14"/>
  <c r="O12" i="14"/>
  <c r="N23" i="14"/>
  <c r="N20" i="14"/>
  <c r="N16" i="14"/>
  <c r="N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Inas SESALIM</author>
  </authors>
  <commentList>
    <comment ref="L9" authorId="0" shapeId="0" xr:uid="{B3C86916-F791-414B-8AC9-59E86291C458}">
      <text>
        <r>
          <rPr>
            <sz val="11"/>
            <color theme="1"/>
            <rFont val="Calibri"/>
            <family val="2"/>
            <scheme val="minor"/>
          </rPr>
          <t xml:space="preserve">Inas SESALIM:
38 women (individuals) direct beneficiaries belongs to 20 MSMEs in Gaza who were targeted also by FAO.
</t>
        </r>
        <r>
          <rPr>
            <sz val="14"/>
            <color theme="1"/>
            <rFont val="Calibri"/>
            <family val="2"/>
            <scheme val="minor"/>
          </rPr>
          <t xml:space="preserve">
This number is already included in FAO number</t>
        </r>
      </text>
    </comment>
    <comment ref="L10" authorId="0" shapeId="0" xr:uid="{3C1A3DA9-678F-43E1-935D-E7142096429D}">
      <text>
        <r>
          <rPr>
            <sz val="11"/>
            <color theme="1"/>
            <rFont val="Calibri"/>
            <family val="2"/>
            <scheme val="minor"/>
          </rPr>
          <t xml:space="preserve">Inas SESALIM:
20 lap tops were distributed to 20 SMEs to enable digitization of the cooperatives and enhance their accessibility to digital markets and supply chains . </t>
        </r>
      </text>
    </comment>
  </commentList>
</comments>
</file>

<file path=xl/sharedStrings.xml><?xml version="1.0" encoding="utf-8"?>
<sst xmlns="http://schemas.openxmlformats.org/spreadsheetml/2006/main" count="178" uniqueCount="153">
  <si>
    <t>OVERALL INSTRUCTIONS</t>
  </si>
  <si>
    <t>All questions/sections must be responded to before submitting to the secretariat. Once the document is uploaded in the relevant folder (as per instruction below) please email the secretariat.</t>
  </si>
  <si>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</si>
  <si>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Please fill out all sections of the reporting template before submitting to the secretariat via email to: nina.andersen@undp.org and cc.: maria.herrera@undp.org  </t>
  </si>
  <si>
    <t>B</t>
  </si>
  <si>
    <t xml:space="preserve">DEADLINE: MARCH 31 ST, 2022 </t>
  </si>
  <si>
    <r>
      <t xml:space="preserve">ALL projects receiving funds in late 2020 and in 2021 must complete an </t>
    </r>
    <r>
      <rPr>
        <b/>
        <sz val="11"/>
        <color theme="1"/>
        <rFont val="Calibri"/>
        <family val="2"/>
        <scheme val="minor"/>
      </rPr>
      <t>ANNUAL</t>
    </r>
    <r>
      <rPr>
        <sz val="11"/>
        <color theme="1"/>
        <rFont val="Calibri"/>
        <family val="2"/>
        <scheme val="minor"/>
      </rPr>
      <t xml:space="preserve"> report  as per  the end of the calendar year with a </t>
    </r>
    <r>
      <rPr>
        <b/>
        <sz val="11"/>
        <color theme="1"/>
        <rFont val="Calibri"/>
        <family val="2"/>
        <scheme val="minor"/>
      </rPr>
      <t>reporting period : date of start until 31 December 2021.</t>
    </r>
  </si>
  <si>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</si>
  <si>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The joint programmes completing activities in 2022 will be asked to submit a FINAL report (by 31 August 2022)</t>
  </si>
  <si>
    <t xml:space="preserve">ALL projects must report number of direct beneficiaries. </t>
  </si>
  <si>
    <t>ALL projects must provide an update on project indicators</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</si>
  <si>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</si>
  <si>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INDICATORS DESCRIPTION AND DATA </t>
  </si>
  <si>
    <r>
      <t xml:space="preserve">DATA: ACTUALS 2021 </t>
    </r>
    <r>
      <rPr>
        <b/>
        <sz val="14"/>
        <color theme="1"/>
        <rFont val="Arial"/>
        <family val="2"/>
      </rPr>
      <t xml:space="preserve"> </t>
    </r>
  </si>
  <si>
    <t xml:space="preserve">DATA: ACTUALS 2022 (if applicable) </t>
  </si>
  <si>
    <t>TOTAL  actuals  (agreggated 2021 and 2022 if applicable )</t>
  </si>
  <si>
    <t>Reasons for Variance with Planned Target (if any)</t>
  </si>
  <si>
    <t>Source of Verification</t>
  </si>
  <si>
    <t xml:space="preserve">TOTAL ACTUALS Aggregated for 2021 and 2022 UN Women </t>
  </si>
  <si>
    <t>TOTAL ACTUALS Aggregated for 2021 and 2022 UNDP</t>
  </si>
  <si>
    <t xml:space="preserve">TOTAL ACTUALS Aggregated for 2021 and 2022 FAO </t>
  </si>
  <si>
    <t>TOTAL ACTUALS Aggregated for 2021 and 2022 WFP</t>
  </si>
  <si>
    <t>Outcome 1 Improved and equitable access of women-led MSMEs impacted by COVID-19 to business support opportunities</t>
  </si>
  <si>
    <t xml:space="preserve">Output 1.1 Women-led MSME’s capabilities, skills and business models improved to withstand current and future shocks </t>
  </si>
  <si>
    <t>Indicator  1.1.1:</t>
  </si>
  <si>
    <t># of targeted women-led MSME obtaining tecnical and business development support   </t>
  </si>
  <si>
    <t xml:space="preserve">The participating UN agencies invested in various partnerships at the national and local level including grassroot organizations supporting women's economic empowerment in the State of Palestine. This approach improved the outreach and targeting of  disadvantaged women-led MSMEs leading to target exceedance. </t>
  </si>
  <si>
    <t xml:space="preserve"> Training attendance sheets, field visits and programme reports</t>
  </si>
  <si>
    <t>Baseline:</t>
  </si>
  <si>
    <t>Planned Target:</t>
  </si>
  <si>
    <t>N/A for this reporting period</t>
  </si>
  <si>
    <t>Indicator 1.1.2:</t>
  </si>
  <si>
    <t xml:space="preserve">% of targeted women adopting digital tools and solutions to their business operations </t>
  </si>
  <si>
    <t>Investing in digital tools for enhancing business operations. E.g. Digital Book Keeping Software by UCASC</t>
  </si>
  <si>
    <t xml:space="preserve">Programme reports, field visits and survey results </t>
  </si>
  <si>
    <t>Indicator 1.1.3:</t>
  </si>
  <si>
    <t xml:space="preserve"># of market actors including CBT shops sensitized on promoting and seling the products of women-led MSMEs </t>
  </si>
  <si>
    <t>Interest of shops/ factories in engaging in the programme activities</t>
  </si>
  <si>
    <t>Training records, field visits  and workshop reports</t>
  </si>
  <si>
    <t xml:space="preserve">-16 women cooperatives 
(having 300 members reported as in-direct beneficiaries) 
-26 individual women led agri_business 
</t>
  </si>
  <si>
    <t xml:space="preserve">169 shops </t>
  </si>
  <si>
    <t xml:space="preserve">Output 1.2 Improved access of women -led MSMEs impacted by COVID-19 to emergency funding and resilience-based support </t>
  </si>
  <si>
    <t>Indicator  1.2.1:</t>
  </si>
  <si>
    <t>% of targeted women-led MSMEs reporting improved skills in business planning and management during and beyond crisis </t>
  </si>
  <si>
    <t>Pre- and post self assessment survey</t>
  </si>
  <si>
    <t>Indicator 1.2.2:</t>
  </si>
  <si>
    <t xml:space="preserve"># of women-led MSMEs benefiting from in-kind grants delivered to restore their productivity </t>
  </si>
  <si>
    <t xml:space="preserve">Grants management system and reports </t>
  </si>
  <si>
    <t>90 in 2022</t>
  </si>
  <si>
    <t>Indicator 1.2.3:</t>
  </si>
  <si>
    <t>% of targeted women -led MSMEs reporting improved capabilities to pursue public and private procurement opportunities </t>
  </si>
  <si>
    <t>average</t>
  </si>
  <si>
    <t xml:space="preserve">Outcome 2 Improved access of women impacted by COVID-19 to decent work opportunities </t>
  </si>
  <si>
    <t xml:space="preserve">Output 2.1 Community awareness strengthened on the importance of promoting women’s access to decent work opportunities and the recognition of women’s work inside and outside the household is enhanced </t>
  </si>
  <si>
    <t>Indicator  2.1.1:</t>
  </si>
  <si>
    <t># of awareness raising and advocacy campaigns/events conducted to promote decent work opportunities and care services</t>
  </si>
  <si>
    <t xml:space="preserve">Programme reports and field visits  </t>
  </si>
  <si>
    <t>2 in 2022</t>
  </si>
  <si>
    <t>Output 2.2 Improved capacities of government and private sector entities for promoting care services that support women’s access to decent work opportunities</t>
  </si>
  <si>
    <t>Indicator  2.2.1:</t>
  </si>
  <si>
    <t># of government, private and civil society organizations promoting care services that support women’s access to decent work opportunities.</t>
  </si>
  <si>
    <t xml:space="preserve">Training attendance sheets, field visits and programme reports </t>
  </si>
  <si>
    <t>[1] Note: Outcomes, outputs, indicators and targets should be as outlined in the Project Document so that you report on your actual achievements against planned targets. Add rows as required for Outcome 2, 3 etc.</t>
  </si>
  <si>
    <t>Programme Title &amp; Project Number</t>
  </si>
  <si>
    <t>Programme Duration</t>
  </si>
  <si>
    <t>Programme Title:</t>
  </si>
  <si>
    <t>Mitigating the impacts of COVID-19 on women’s economic participation in the State of Palestine_x000D_</t>
  </si>
  <si>
    <r>
      <t xml:space="preserve">Overall Duration </t>
    </r>
    <r>
      <rPr>
        <i/>
        <sz val="10"/>
        <color theme="1"/>
        <rFont val="Arial"/>
        <family val="2"/>
      </rPr>
      <t>(months)</t>
    </r>
  </si>
  <si>
    <t>8 Months</t>
  </si>
  <si>
    <r>
      <t xml:space="preserve">Programme Number </t>
    </r>
    <r>
      <rPr>
        <i/>
        <sz val="10"/>
        <color theme="1"/>
        <rFont val="Arial"/>
        <family val="2"/>
      </rPr>
      <t xml:space="preserve">(if applicable)  </t>
    </r>
  </si>
  <si>
    <t>NA, 00127923  is MPTF Office Project Reference Number</t>
  </si>
  <si>
    <t>Start Date (dd.mm.yyyy)</t>
  </si>
  <si>
    <t>01 Aug, 2021</t>
  </si>
  <si>
    <t>MPTF Office Project Reference Number:</t>
  </si>
  <si>
    <t>Original End Date (dd.mm.yyyy)</t>
  </si>
  <si>
    <t>01 April, 2022</t>
  </si>
  <si>
    <t>Country</t>
  </si>
  <si>
    <t xml:space="preserve">Occupied Palestinian Territory </t>
  </si>
  <si>
    <t xml:space="preserve">In case of NCE Current End date(dd.mm.yyyy) </t>
  </si>
  <si>
    <t>NA</t>
  </si>
  <si>
    <t>Recipient UN Organizations</t>
  </si>
  <si>
    <t>Implementing Partners</t>
  </si>
  <si>
    <t>Organizations that have received direct funding from the MPTF Office under this programme</t>
  </si>
  <si>
    <t xml:space="preserve">UNDP, UN Women, FAO and WFP </t>
  </si>
  <si>
    <t>National counterparts (government, private, NGOs &amp; others) and other International Organizations</t>
  </si>
  <si>
    <t>UNDP/PAPP Partners: Bethlehem Fair Trade Artisan (BFTA), Hebron Chamber of Commerce and Industry- Hebron Leather and Shoe Cluster  (HLSC), The Union of Cooperative Associations for Saving and Credit (UCASC), MA'AN Development Center.                                               WFP: Global Communities (GC)                                 FAO: Business Women Forum (BWF)                  UN Women: Ministry of National Economy (MoNE) and Ministry of Finance (MoF)</t>
  </si>
  <si>
    <t>Report Cleared By</t>
  </si>
  <si>
    <t>o   Name:</t>
  </si>
  <si>
    <t>o   Title:</t>
  </si>
  <si>
    <t>o   Email address:</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</si>
  <si>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</si>
  <si>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</si>
  <si>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</si>
  <si>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</si>
  <si>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 xml:space="preserve">1. Impact Stories from the Field </t>
  </si>
  <si>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</si>
  <si>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 xml:space="preserve">2. Uploaded: Communications and Visibility </t>
  </si>
  <si>
    <t>To share the video as well as picture material please make sure you include all credits and share them in high resolution.</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</si>
  <si>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</si>
  <si>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</si>
  <si>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</si>
  <si>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</si>
  <si>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t>
  </si>
  <si>
    <t>Questions</t>
  </si>
  <si>
    <t>Guidance to respondents</t>
  </si>
  <si>
    <t>Responses</t>
  </si>
  <si>
    <t>Executive Summary</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</si>
  <si>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</si>
  <si>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 xml:space="preserve">Purpose </t>
  </si>
  <si>
    <r>
      <t xml:space="preserve">Please describe the project general objective </t>
    </r>
    <r>
      <rPr>
        <b/>
        <sz val="8"/>
        <color theme="1"/>
        <rFont val="Arial"/>
        <family val="2"/>
      </rPr>
      <t xml:space="preserve">specifying its link to COVID-19 response. </t>
    </r>
  </si>
  <si>
    <t>The project aims at mitigating the negative socio-economic impact of the COVID-19 crisis on women-led MSMEs including cooperatives and contributes to integrating and introducing measures and innovative solutions that enhances women’s access to equal economic opportunities and can mitigate and reduce the disproportionate burden of unpaid care on women during crisis.</t>
  </si>
  <si>
    <t>Results: Outcome Level</t>
  </si>
  <si>
    <t>Please include narratives describing  the main project achievements against the project's overall goal (up to 300 words)</t>
  </si>
  <si>
    <t>Results: Output Level</t>
  </si>
  <si>
    <t xml:space="preserve">Please include narratives describing the main annual/ final results of each output included in the project document (up to 200 words) </t>
  </si>
  <si>
    <t xml:space="preserve">Results:           Gender </t>
  </si>
  <si>
    <t>Please include project Gender results and its linkage with COVID- 19 response. If applicable, refer to the project's  gender equality marker and any impacts they may have had on programming quality and results (up to 150 words).</t>
  </si>
  <si>
    <r>
      <t xml:space="preserve">Results:           </t>
    </r>
    <r>
      <rPr>
        <b/>
        <sz val="11"/>
        <color theme="1"/>
        <rFont val="Arial"/>
        <family val="2"/>
      </rPr>
      <t>Direct</t>
    </r>
    <r>
      <rPr>
        <sz val="11"/>
        <color theme="1"/>
        <rFont val="Arial"/>
        <family val="2"/>
      </rPr>
      <t xml:space="preserve"> Beneficiaries</t>
    </r>
  </si>
  <si>
    <r>
      <t>Please include total number of</t>
    </r>
    <r>
      <rPr>
        <b/>
        <sz val="8"/>
        <color theme="1"/>
        <rFont val="Arial"/>
        <family val="2"/>
      </rPr>
      <t xml:space="preserve"> DIRECT BENEFICIARIES </t>
    </r>
    <r>
      <rPr>
        <sz val="8"/>
        <color theme="1"/>
        <rFont val="Arial"/>
        <family val="2"/>
      </rPr>
      <t xml:space="preserve">disaggregated by gender, age , location (rural, urban, any other location). Please avoid duplicating beneficiaries ensuring the dissagregated data adds to the total presented. </t>
    </r>
  </si>
  <si>
    <r>
      <t xml:space="preserve">Results:  </t>
    </r>
    <r>
      <rPr>
        <b/>
        <sz val="11"/>
        <color theme="1"/>
        <rFont val="Arial"/>
        <family val="2"/>
      </rPr>
      <t>Indirect</t>
    </r>
    <r>
      <rPr>
        <sz val="11"/>
        <color theme="1"/>
        <rFont val="Arial"/>
        <family val="2"/>
      </rPr>
      <t xml:space="preserve">  Beneficiaries</t>
    </r>
  </si>
  <si>
    <r>
      <t>Please include total number of</t>
    </r>
    <r>
      <rPr>
        <b/>
        <sz val="8"/>
        <color theme="1"/>
        <rFont val="Arial"/>
        <family val="2"/>
      </rPr>
      <t xml:space="preserve"> INDIRECT  BENEFICIARIES. Please clarify if these are estimated and/or verified. If possible, </t>
    </r>
    <r>
      <rPr>
        <sz val="8"/>
        <color theme="1"/>
        <rFont val="Arial"/>
        <family val="2"/>
      </rPr>
      <t xml:space="preserve">disaggregate  beneficiries by gender. </t>
    </r>
  </si>
  <si>
    <t xml:space="preserve">Do not Harm </t>
  </si>
  <si>
    <t>Please reflect on use of the “Do no harm” approach to avoid exacerbating inequalities and vulnerability as a result of the intervention. ( up to 100 words)</t>
  </si>
  <si>
    <t xml:space="preserve">Results: Challenges/Difficulties Encountered and Measures Taken </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</si>
  <si>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</si>
  <si>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Results: Qualitative Assessment and Learning</t>
  </si>
  <si>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</si>
  <si>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</si>
  <si>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t>
    </r>
    <r>
      <rPr>
        <sz val="8"/>
        <color theme="1"/>
        <rFont val="Arial"/>
        <family val="2"/>
      </rPr>
      <t>(up to 250 words)</t>
    </r>
  </si>
  <si>
    <t>Other Assessments or Evaluations (if applicable)</t>
  </si>
  <si>
    <t xml:space="preserve">Report on any assessments, evaluations or studies undertaken (up to 200 words).
</t>
  </si>
  <si>
    <t xml:space="preserve">Programmatic Revisions (if applicable) </t>
  </si>
  <si>
    <t>Indicate any major adjustments in strategies, targets or key outcomes and outputs that took place (Up to 100 words).</t>
  </si>
  <si>
    <t>Resources (Optional)</t>
  </si>
  <si>
    <t xml:space="preserve">• Provide any information on financial management, procurement and human resources. 
• Indicate if the Programme mobilized any additional resources or interventions from other partners.  </t>
  </si>
  <si>
    <t>Engagement of young women and men and existing partnerships with service providers and local NGOs.</t>
  </si>
  <si>
    <t xml:space="preserve">Engagement of women business owners, civil society and government institutions with focused policy making discussions. </t>
  </si>
  <si>
    <t xml:space="preserve">The shared folder for communications and visibility has stories, videos and photos featuring the JP interventions in the West Bank and Gaza </t>
  </si>
  <si>
    <r>
      <rPr>
        <b/>
        <sz val="8"/>
        <color theme="1"/>
        <rFont val="Arial"/>
        <family val="2"/>
      </rPr>
      <t>Women-led businesses:</t>
    </r>
    <r>
      <rPr>
        <sz val="8"/>
        <color theme="1"/>
        <rFont val="Arial"/>
        <family val="2"/>
      </rPr>
      <t xml:space="preserve">
TOTAL 379 women-led businesses. 
Disaggregated by Gender: Female: 379, Male: 0
Disaggregated by Location: Rural: 174, Urban: 205
</t>
    </r>
    <r>
      <rPr>
        <b/>
        <sz val="8"/>
        <color theme="1"/>
        <rFont val="Arial"/>
        <family val="2"/>
      </rPr>
      <t>UNDP</t>
    </r>
    <r>
      <rPr>
        <sz val="8"/>
        <color theme="1"/>
        <rFont val="Arial"/>
        <family val="2"/>
      </rPr>
      <t xml:space="preserve">: 181 women-led MSMEs from the West Bank and Gaza (30 youth, 151 elder) (105 Urban, 76 Rural)
</t>
    </r>
    <r>
      <rPr>
        <b/>
        <sz val="8"/>
        <color theme="1"/>
        <rFont val="Arial"/>
        <family val="2"/>
      </rPr>
      <t>FAO and WFP</t>
    </r>
    <r>
      <rPr>
        <sz val="8"/>
        <color theme="1"/>
        <rFont val="Arial"/>
        <family val="2"/>
      </rPr>
      <t xml:space="preserve">: 40 women-led MSMEs from the West Bank and Gaza, 
(24 individuals and 16 cooperatives) (4 urban, 36 rural) 
</t>
    </r>
    <r>
      <rPr>
        <b/>
        <sz val="8"/>
        <color theme="1"/>
        <rFont val="Arial"/>
        <family val="2"/>
      </rPr>
      <t xml:space="preserve">UN Women: </t>
    </r>
    <r>
      <rPr>
        <sz val="8"/>
        <color theme="1"/>
        <rFont val="Arial"/>
        <family val="2"/>
      </rPr>
      <t>158 women business owners (110 youth, 63 in the informal sector, 17 are women with disabilities, 62 rural and 96 urban)
In addition to 68 representatives (49 women and 19 men) from government, private and civil society institutions, labour union members, and young women and men activists.</t>
    </r>
  </si>
  <si>
    <r>
      <t xml:space="preserve">Total Estimated: 2,907 women and men, about 50 per cent women and girls/men and boys, including female and male workers in the targeted women-led MSMEs as well as family members of the direct beneficiaries (calculated based on the national average number of household members = 5)
</t>
    </r>
    <r>
      <rPr>
        <b/>
        <sz val="8"/>
        <color theme="1"/>
        <rFont val="Arial"/>
        <family val="2"/>
      </rPr>
      <t>UNDP and WFP</t>
    </r>
    <r>
      <rPr>
        <sz val="8"/>
        <color theme="1"/>
        <rFont val="Arial"/>
        <family val="2"/>
      </rPr>
      <t xml:space="preserve"> CBT shop and factory owners: 277  
</t>
    </r>
    <r>
      <rPr>
        <b/>
        <sz val="8"/>
        <color theme="1"/>
        <rFont val="Arial"/>
        <family val="2"/>
      </rPr>
      <t>UNDP</t>
    </r>
    <r>
      <rPr>
        <sz val="8"/>
        <color theme="1"/>
        <rFont val="Arial"/>
        <family val="2"/>
      </rPr>
      <t xml:space="preserve">: 731 
</t>
    </r>
    <r>
      <rPr>
        <b/>
        <sz val="8"/>
        <color theme="1"/>
        <rFont val="Arial"/>
        <family val="2"/>
      </rPr>
      <t>UN Women:</t>
    </r>
    <r>
      <rPr>
        <sz val="8"/>
        <color theme="1"/>
        <rFont val="Arial"/>
        <family val="2"/>
      </rPr>
      <t xml:space="preserve"> 1130 
</t>
    </r>
    <r>
      <rPr>
        <b/>
        <sz val="8"/>
        <color theme="1"/>
        <rFont val="Arial"/>
        <family val="2"/>
      </rPr>
      <t>FAO and WFP:</t>
    </r>
    <r>
      <rPr>
        <sz val="8"/>
        <color theme="1"/>
        <rFont val="Arial"/>
        <family val="2"/>
      </rPr>
      <t xml:space="preserve"> 769 (684 females and 85 males) </t>
    </r>
  </si>
  <si>
    <t>The JP avoided unintended harm and mitigated contextual challenges for women. Staff used communication sensitivity techniques to avoid any potential harm while implementing the JP interventions with beneficiaries, including women and men, women GBV survivors and women with disabilities. The partners like MoNE, Bethlehem Fair Trade Artisan (BFTA), and UCASC worked on improving women’s participation in the respective value chains without overburdening them (i.e., through direct financing, assistance in marketing interventions, logistical support and quality assurance), while using on-the-job training and human-centered approaches that took into consideration the potential of and opportunities for women to become leaders and influencers in their communities.
The interventions followed a participatory approach of both engaging women as the direct beneficiaries as well as the staff members of the partner organizations in the design of the JP interventions. The interventions included an in-depth analysis of women’s context and needs in the entrepreneurial sector in Palestine. Women were also engaged in piloting the new interventions such as the grants mechanism, procurement processes and the bookkeeping software to ensure the applicability to their priorities and businesses and the ease of use.</t>
  </si>
  <si>
    <t>N/A</t>
  </si>
  <si>
    <t xml:space="preserve">The impactful story is available with photos on the shared folder for the JP communications materials </t>
  </si>
  <si>
    <t xml:space="preserve">Outcome 1: Improved and equitable access of women-led MSMEs impacted by COVID-19 to business support opportunities
In total, 379 women-led MSMEs and cooperatives have had access to business development opportunities and services throughout the JP lifetime, exceeding the target of 280. Technical support and skills enhancement provided by the JP contributed to improving the business models, competitiveness and sustainability of women-led MSMEs through complying with relevant quality and safety standards, adopting green solutions and best practices in business management. As a result of the JP, 88% of the targeted women-led MSMEs reported improved skills in business planning and management. Moreover, women were supported to adopt ICT solutions to improve business operations and access to markets, where 79% of the targeted women-led MSMEs under this intervention reported that they are now adopting digital tools to support business management including digital marketing platforms and accounting management systems.
Among the targeted women-led businesses, 189 benefited from financial support including in-kind grants and blended loans. Through the financial support of the JP, the targeted women enhanced and restored their business productivity through purchasing machines, equipment, and raw materials. Furthermore, 277 Cash Based Transfer (CBT) contracted shops and factory owners, mostly led by men, were sensitized on the role of MSMEs in the local economy and how shops can support and promote the products of women-led MSMEs. 34 products made by 12 women-led MSMEs are now available at 20 CBT shops in Gaza Strip and 7 agreements were signed between women-led business in the West Bank and traders to sell their products. 
As a result of the JP, women business owners had better access to services developed by the Ministry of National Economy (MoNE), which focused on business formalization including awareness on registration and procurement procedures. As a result of the JP, 87% of targeted women are reporting improved capabilities to pursue public and private procurement opportunities.
Outcome 2 – Improved access of women impacted by COVID-19 to decent work opportunities
Almost 40% of women who benefitted from the grants reported that, as a result of the support they were provided by their male counterparts, including sharing household responsibilities and supporting their marketing efforts, they were able to better engage in the granting process and had more time to benefit from the MoNE services and develop/use their skills on procurement and registration processes.
Most of the trained staff of MoNE and MoF (service providers and policy makers), reported gaining and using new ways of communication and working with women business owners directly. Additionally, all of the trained staff of MoNE reported that they learned how to address the needs of women and were able to provide better services for women grantees.
The MoNE and MoF developed two policy tools proposing tax reductions for micro businesses, including women-led and procurement procedures to give preference to micro businesses in public tenders and government procurement, as per the Procurement Law. Upon completion of the JP, the developed tools are now on the agenda of MoNE and MoF to further validate and adopt the ministers and other   national partners in the short-medium terms (through 2022 and beyond). In total, 68 representatives (49 women and 19 men) from ten governmental, private and civil society institutions, labour union members, women business owners, including 19 young women and men activists accessed information and skills about decent work concepts and gender responsive policies during awareness sessions and on the job trainings and policy making interventions. </t>
  </si>
  <si>
    <t>Output 1.1 Women-led MSME’s capabilities, skills and business models improved to withstand current and future shocks
289 women-led MSMEs from various sectors such as handicrafts, shoe sewing, ICT, and agri-food were provided with business development services by the JP (exceeding the target of 80), through civil society and national partners, to re-engineer their businesses, adopt innovative business models, and apply innovative marketing strategies. The support included conducting a needs assessment of the businesses, designing customized trainings according to their needs, followed by individual coaching and mentoring sessions. Technical training included: food processing, packaging, branding, digital marketing, food quality and safety standards and good practices, products registration, and greening and digitalization practices. Examples of concrete results from those interventions include creating new product lines for women businesses such as products from leather waste recycling in collaboration with the Hebron Leather and Shoe Cluster (HLSC), and the development of a user-friendly accounting software, tailored to the needs of women-led businesses and cooperatives to improve their operations and financial management in partnership with the Union of Cooperative Associations for Saving and Credit (UCASC). Additionally, Ma’an Development Center in the Gaza Strip has created a thinktank group to address the challenge of the lack of an online marketplace for women-led MSMEs. Ma’an conducted a Hackathon to develop and pitch a technological solution recommended by the think tank. An online application called Wasila shop was created to connect women-led MSMEs with suppliers and customers in their area. 
Additionally, the JP carried out a series of activities to facilitate the establishment of market linkages between women-led MSMEs and key market actors, especially Cash-Based Transfer (CBT) shops. Women-led MSMEs and cooperatives in the agri-food sector underwent training on best marketing practices, and the JP provided 20 cooperatives in Gaza with laptops to enhance their digital marketing and communications capacities. Meanwhile, the JP conducted awareness raising activities for local market actors about the high quality of the women-led enterprises products. This included the implementation of two business to business (B2B) events—one in the Gaza Strip and one in the West Bank—that brought together women-led MSMEs, retailers and shop owners.
As a result of the JP's programming, 34 products made by 12 women-led MSMEs are now available at 20 CBT shops in Gaza Strip. JP members will monitor sales through PayPal.  In the West Bank, seven women have signed agreements with traders who will sell their products. In coordination with the Ministry of Agriculture, the JP connected 20 women-led businesses to a permanent point of sale in the City of Hebron. Beneficiaries were also educated of how registering their business officially could enhance access to economic opportunities and other kinds of support. 
Output 1.2 Improved access of women-led MSMEs impacted by COVID-19 to emergency funding and resilience-based support
In total, 189 women business owners and entrepreneurs (exceeding the target of 50) received in-kind grants and blended loans to enhance their businesses, among which 9% were women with disabilities. The financial support was mostly utilized for the purchase of machines, equipment, and raw materials, to restore MSMEs productivity. A new modality was tested through a blended finance approach by the programme local partner, UCASC. This modality gave women business owners access to zero-interest loans as the programme covered the costs of managing these loans. This model proved successful as women showed tremendous ownership of their businesses and willingness to invest in improving them. 75% of the women who benefited from the JP reported improved capabilities to pursue public and private procurement opportunities. Through the support of the implementing partners, procurement orders were aggregated, which gave women bargaining power over the high prices of raw materials purchased as part of this programme. Organizing the efforts of women and encouraging them to work together and to learn from each other, resulted in a positive impact on their businesses and will continue even beyond the programme time period.
Output 2.1 Community awareness strengthened on the importance of promoting women’s access to decent work opportunities and the recognition of women’s work inside and outside the household is enhanced.
In total, 37 persons (31 women and 6 men), including women business owners, university students and young advocates, academics, and labour union members, gained exposure to critical ideas about attitudes and practices for promoting women’s work inside and outside the household at two awareness-raising and advocacy events (exceeding the target of 1). Participants have offered solutions including 1) youth and civil society engagement in holding the government accountable for fulfilling their obligations for the curriculum reform in schools to promote shared household responsibilities 2) enhancing the role of civil society in policy reforms and dialogues to enhance women’s access to services and economic opportunities. 
Output 2.2 Improved capacities of government and private sector entities for promoting care services that support women’s access to decent work opportunities
During the awareness events, 21 representatives (18 women and 3 men) from government, private and civil society institutions, women business owners, and young women and men, accessed information and skills about decent work and gender responsive policies, including on the job trainings and policy making interventions. Participants in the awareness events and in-depth policy dialogues 1) reaffirmed the need for valuing unpaid care work and its contribution in the national economy 2) subsidizing care services within a reformed social protection scheme will enhance women's access to equal economic opportunities.
The MoNE and MoF trained teams (29 persons; 18 women and 11 men) developed two policy tools proposing tax reductions for micro businesses and procurement procedures to give preference for businesses in public tenders and government procurement procedures. The developed tools will enhance women’s access to formal economic opportunities and will support creating more jobs for women.</t>
  </si>
  <si>
    <t xml:space="preserve">The JP is marked as GEN3 since gender equality and women empowerment is the principal objective of the JP. The selection of women-led businesses and cooperatives and targeted sectors was based on vulnerability criteria, identified through a consultative workshop with different stakeholders and built on the results of previous assessments conducted on the impact of the COVID-19 crisis on MSMEs including those led by women. The JP was inclusive in targeting MSMEs- including informal businesses and MSMEs led by female heads of households and businesses led by GBV survivors in Gaza.
The grants mechanism established as part of the WEE Fund is the first gender responsive service of its kind at MoNE. It was designed to serve women led businesses that were most affected by COVID-19 pandemic. The mechanism will enable MoNE to widen its database of registered, formal women-led businesses to improve their access to gender responsive services. Additionally, the JP created a space for engaging men, as service providers, decision makers and community members to showcase their positive behaviours and attitudes towards women’s economic participation. These segments were also actively engaged in establishing the Fund and proposing policy reforms to enhance women’s economic participation and leadership. </t>
  </si>
  <si>
    <r>
      <rPr>
        <b/>
        <sz val="8"/>
        <color theme="1"/>
        <rFont val="Arial"/>
        <family val="2"/>
      </rPr>
      <t>Lack of digital literacy of beneficiaries:</t>
    </r>
    <r>
      <rPr>
        <sz val="8"/>
        <color theme="1"/>
        <rFont val="Arial"/>
        <family val="2"/>
      </rPr>
      <t xml:space="preserve"> some beneficiaries could not fill in the digital forms/needs assessment to benefit from the programme activities, as they did not have the digital skills to do so. To tackle this challenge, implementing partners provided the option for written applications and enhanced the digital knowledge of the beneficiaries. For example, the MoNE provided regular, in-person guidance for women applicants through its 12 directorate offices and ensured a large number of women could submit applications.
</t>
    </r>
    <r>
      <rPr>
        <b/>
        <sz val="8"/>
        <color theme="1"/>
        <rFont val="Arial"/>
        <family val="2"/>
      </rPr>
      <t xml:space="preserve">Changing the attitude of women and their families on their formal and organized engagement </t>
    </r>
    <r>
      <rPr>
        <sz val="8"/>
        <color theme="1"/>
        <rFont val="Arial"/>
        <family val="2"/>
      </rPr>
      <t xml:space="preserve">in the economy was challenging; for example, while organizing them in the leather and shoe value chain instead of working as subcontractors, and in registering their informal businesses. To mitigate this challenge, partners offered multiple awareness raising sessions and on-the-job training sessions. 
</t>
    </r>
    <r>
      <rPr>
        <b/>
        <sz val="8"/>
        <color theme="1"/>
        <rFont val="Arial"/>
        <family val="2"/>
      </rPr>
      <t>Procurement challenges</t>
    </r>
    <r>
      <rPr>
        <sz val="8"/>
        <color theme="1"/>
        <rFont val="Arial"/>
        <family val="2"/>
      </rPr>
      <t xml:space="preserve"> for women-led businesses related to complex procedures and high material prices: partners engaged women in collective procurement orders for their grants items to mitigate the high material prices, and to benefit a larger number of women in underserved communities. Partners also enhanced the knowledge of women on the different procurement processes and tendering procedures. 
T</t>
    </r>
    <r>
      <rPr>
        <b/>
        <sz val="8"/>
        <color theme="1"/>
        <rFont val="Arial"/>
        <family val="2"/>
      </rPr>
      <t xml:space="preserve">he short implementation duration and short-term programmes: </t>
    </r>
    <r>
      <rPr>
        <sz val="8"/>
        <color theme="1"/>
        <rFont val="Arial"/>
        <family val="2"/>
      </rPr>
      <t>an extensive work plan has been developed to ensure timely implementation of all programme activities. Regular follow-up was carried out with all partners. However, addressing challenges facing women-led MSMEs requires long-term interventions and continuous coordination among various stakeholders in order to build on current and previous results.</t>
    </r>
  </si>
  <si>
    <r>
      <rPr>
        <b/>
        <sz val="8"/>
        <color theme="1"/>
        <rFont val="Arial"/>
        <family val="2"/>
      </rPr>
      <t xml:space="preserve">A blended and participatory approach for responding to crisis: </t>
    </r>
    <r>
      <rPr>
        <sz val="8"/>
        <color theme="1"/>
        <rFont val="Arial"/>
        <family val="2"/>
      </rPr>
      <t xml:space="preserve">
It is of paramount importance to co-design interventions, with beneficiaries and partners, that follow a multifaceted approach. Such an approach includes 1) providing both financial and non-financial support services to women-led MSMEs 2) policy reforms 3) tackling community-based social norms challenging the interventions. 
The JP was built on a participatory approach which engaged women beneficiaries and stakeholders at an early stage of the design and implementation of the JP. Both women and national stakeholders expressed their satisfaction with this approach, demonstrating the importance of it in generating programme buy-in and successful achievement of intended results and impact, based on feedback of UN implementing agencies and national partners.
</t>
    </r>
    <r>
      <rPr>
        <b/>
        <sz val="8"/>
        <color theme="1"/>
        <rFont val="Arial"/>
        <family val="2"/>
      </rPr>
      <t>Delivering as one:</t>
    </r>
    <r>
      <rPr>
        <sz val="8"/>
        <color theme="1"/>
        <rFont val="Arial"/>
        <family val="2"/>
      </rPr>
      <t xml:space="preserve"> Importance of coordination, joint interventions and intersectionality in gender related programmes: UN agencies worked together to avoid overlapping in interventions and building on the work of each other to maximize the impact on beneficiaries. 
</t>
    </r>
    <r>
      <rPr>
        <b/>
        <sz val="8"/>
        <color theme="1"/>
        <rFont val="Arial"/>
        <family val="2"/>
      </rPr>
      <t xml:space="preserve">
Importance of joint pre-set criteria for the selection of beneficiaries, based on their vulnerabilities: </t>
    </r>
    <r>
      <rPr>
        <sz val="8"/>
        <color theme="1"/>
        <rFont val="Arial"/>
        <family val="2"/>
      </rPr>
      <t xml:space="preserve">developing a joint list of criteria has supported the partners to adopt a fair evaluation and shortlisting system and give all applicants a fair opportunity to apply and benefit from the programme.
</t>
    </r>
    <r>
      <rPr>
        <b/>
        <sz val="8"/>
        <color theme="1"/>
        <rFont val="Arial"/>
        <family val="2"/>
      </rPr>
      <t>The grant mechanism</t>
    </r>
    <r>
      <rPr>
        <sz val="8"/>
        <color theme="1"/>
        <rFont val="Arial"/>
        <family val="2"/>
      </rPr>
      <t xml:space="preserve"> </t>
    </r>
    <r>
      <rPr>
        <b/>
        <sz val="8"/>
        <color theme="1"/>
        <rFont val="Arial"/>
        <family val="2"/>
      </rPr>
      <t>has provided a national model that can be expanded, sustained, and replicated,</t>
    </r>
    <r>
      <rPr>
        <sz val="8"/>
        <color theme="1"/>
        <rFont val="Arial"/>
        <family val="2"/>
      </rPr>
      <t xml:space="preserve"> due to its importance in enhancing nationally owned and gender responsive mechanisms in addressing the effects of COVID-19 on women’s economic participation. It has strengthened the government ability to reach out to women directly through financing opportunities, which promotes and protects women’s access to services during and beyond the crisis.  </t>
    </r>
  </si>
  <si>
    <r>
      <rPr>
        <b/>
        <sz val="8"/>
        <color theme="1"/>
        <rFont val="Arial"/>
        <family val="2"/>
      </rPr>
      <t>A technical committee was established by the JP</t>
    </r>
    <r>
      <rPr>
        <sz val="8"/>
        <color theme="1"/>
        <rFont val="Arial"/>
        <family val="2"/>
      </rPr>
      <t xml:space="preserve">, comprised of various partners and created a participatory platform for developing selection criteria, ensuring synergies and sharing progress updates. Members included: MA’AN Development Center, Union of Cooperative Associations for Saving and Credit (UCASC), Hebron Chamber of Commerce/ Hebron Leather and Shoe Cluster (HLSC), Bethlehem Fair Trade Artisans (BFTA), Business Women Forum, Global Communities, Ministry of National Economy, Ministry of Agriculture (MoA), Palestinian Agricultural Cooperatives Union (PACU) and the Palestine Monetary Authority and the Federation of Palestinian Chambers of Commerce, Agriculture and Industry. The technical committee agreed on the roles and responsibilities, and beneficiaries’ selection criteria based on their vulnerabilities, which ensured accelerating implementation by working with women-led grassroot organizations and national actors. 
</t>
    </r>
    <r>
      <rPr>
        <b/>
        <sz val="8"/>
        <color theme="1"/>
        <rFont val="Arial"/>
        <family val="2"/>
      </rPr>
      <t xml:space="preserve">Testing new partnership modalities: </t>
    </r>
    <r>
      <rPr>
        <sz val="8"/>
        <color theme="1"/>
        <rFont val="Arial"/>
        <family val="2"/>
      </rPr>
      <t xml:space="preserve">A partnership with the Hebron Chamber of Commerce and Industry was done and tested to initiate a women-led unit for sewing services as part of the leather and shoe cluster within the Chamber. This initiative aimed to aggregate and organize the scattered women initiatives and enhance the economic representation of women in this industry. The blended financing approach was tested in partnership with UCASC, by which loans to women-led MSMEs were complemented with UNDP contribution to support MSMEs’ recovery and ownership. 
Additionally, the MoNE expanded its partnership base with civil society, governmental and private sector institutions. The establishment of ongoing exchange and signed MoUs, acted as a vehicle and a successful approach for executing the MoNE services in an inclusive and coordinated manner, especially in rural and disadvantaged communities across the West Bank and Gaza Strip. As a result of the JP interventions, MoNE Minister issued an official letter for the Minister of MoF urging endorsement of tax exemptions for micro women-led businesses, for the coming two years, as an immediate measure to support women’s resilience and business sustainability. As a sustainability mechanism, a multi-stakeholder board was formed and launched for the WEE Fund, which consisted of about 17 national member organizations. The members will provide the guidance and advice needed on the management, monitoring, and evaluation of the Fund.
</t>
    </r>
    <r>
      <rPr>
        <b/>
        <sz val="8"/>
        <color theme="1"/>
        <rFont val="Arial"/>
        <family val="2"/>
      </rPr>
      <t>Coordination and joint implementation between FAO and WFP:</t>
    </r>
    <r>
      <rPr>
        <sz val="8"/>
        <color theme="1"/>
        <rFont val="Arial"/>
        <family val="2"/>
      </rPr>
      <t xml:space="preserve"> FAO and WFP partnered to optimize the JP's capacity to link women-led agribusinesses to CBT shops. Joint activities included joint mapping exercises, the identification of the relevant women-led MSMEs and coordination on training topics and materials to avoid overlapty.
WFP and FAO also collaborated on technical and marketing training for women on topics including food quality, food safety, administration, accounting and finance, quality control and online marketing. As a result of these coordinated efforts, many women beneficiaries are now marketing their agri-food products in WFP-contracted shops. </t>
    </r>
  </si>
  <si>
    <t>The JP finalized a draft national assessment on the gender responsiveness of the Palestinian Authority’s (PA) stimulus packages and services provided during COVID-19 crisis. The JP conducted the assessment in collaboration with the MoNE, Ministry of Finance (MoF), and Palestine Palestinian Central Bureau of Statistics (PCBS). The assessment used a broad consultation with national actors from private and public institutions. Findings and policy recommendations of the assessment informed the JP’s planned support to MoNE and MoF on developing and implementing gender responsive stimulus packages, with a special focus on women-led businesses. Evidence collected through the assessment showed that the Palestinian Authority provided stimulus packages and interventions within its power and focused mostly on loan facilitation and guarantees. Although they were gender responsive in coverage, and benefited women and women-led MSMEs, women businesses remain a small fraction of the overall Palestinian economy. Please see Annex 1 for detailed findings and recommendations.</t>
  </si>
  <si>
    <t xml:space="preserve">This programme was linked with The National Helpdesk Scheme-Monshati that was established by UNDP to streamline the MSMEs recovery and resilience packages through coordinated efforts by Palestinian Monetary Authority (PMA) along with the Palestinian Banking Institute, Federation of Palestinian Chambers of Commerce, Industry and Agriculture (FPCCIA) and MoNE. The beneficiaries of this programme were informed about the services of the National Helpdesk Scheme and were given access to non-financial services.
UN agencies applied a cost-effective approach in managing human resources under the JP, where salaries were co-funded by the JP and the different UN agencies. Additionally, the national assessment was produced and co-funded by the JP, UN Women, and the UN Women Regional Programme “Promoting productive employment and decent work for women”, funded by Sida. Also, the targeted young women and men under the regional programme actively engaged in the awareness events and debates under the JP. This provided a space for exchange of expertise and knowledge and yielded informative and interactive discussions. Further, this created space for young women and men to lead debates and showcase their positive behaviors and attitudes to participating community members and stakeholders. Additionally, the women grantees will be benefitting furtherly from the regional JP interventions and services provided by MoNE. </t>
  </si>
  <si>
    <t>Throughout the Joint Programme (JP), a total of 379* women-led MSMEs and cooperatives from various sectors such as handicrafts, ICT, shoe sewing, and agri-food benefitted from technical business development, market linkages and financial support to re-engineer and sustain their businesses and adopt innovative models to respond to COVID-19 pandemic. Women beneficiaries accessed services by civil society and governmental partners. Also, women participated in capacity assessments and in-depth consultations to identify their priorities for technical and financial services, to mitigate the impact of COVID-19 pandemic on their businesses and enhance their economic opportunities. As a result of the JP interventions, 88% of the targeted women-led MSMEs reported improved skills in business planning and management. 
Among the targeted women-led businesses, 189 benefited from financial support including in-kind grants and blended loans. The financial support was mostly utilized for purchasing machines, equipment, and raw materials, to restore their productivity. An accounting software was developed and tailored to the needs of women-led businesses and cooperatives to improve MSMEs’ operations and financial management. An online application called Wasila shop was created to connect 80 women-led MSMEs in Gaza with suppliers and customers in their area and 20 cooperatives in Gaza were provided laptops to enhance their digital marketing and communication capacities. Furthermore, 277 contracted Cash Bashed Transfer (CBT) shops and factory owners were sensitized on the role of the MSMEs in the local market and how shops and factories can support and promote the products of women-led MSMEs.
As a result of the JP, women business owners had access to Ministry of National Economy’s (MoNE) developed services which focused on the formalization of businesses including awareness, registration, and procurement procedures. This is part of the newly established and piloted Women’s Economic Empowerment (WEE) Fund by the MoNE with the support of the JP. Women grantees were engaged in the development and testing of the MoNE grant procedure manual. All women grantees applied the skills and knowledge gained during the procurement awareness workshops, provided by MoNE, in purchasing items as part of the grants.  Almost 40% of women reported that as a result of the support they were provided by their male counterparts, including sharing household responsibilities and marketing support, women better engaged in the JP interventions to recover their businesses from the losses they witnessed during the pandemic.
The MoNE and Ministry of Finance (MoF) developed two priority policy tools proposing tax reductions for micro businesses, including women-led, and procurement procedures to give preference for micro businesses in public tenders and government procurement, as per the Procurement Law. Upon completion of the JP, the developed tools are on the agenda of MoNE and MoF to be further validated and adopted by the ministers and other national partners in the short-medium terms (through 2022 and beyond).
Among the reached groups, 68 representatives (49 women and 19 men) from 21 governmental, private and civil society institutions, labour union members, women business owners, including 19 young women and men activists accessed information and skills about decent work concepts and gender responsive policies during awareness sessions and on-the-job trainings and policy making interventions. 
To ensure an effective and relevant implementation of the JP, a technical committee was established, comprised of various partners of the project. The technical committee provided a participatory platform for developing selection criteria of beneficiaries, ensuring synergies and sharing progress updates. The JP technical committee developed beneficiaries’ selection criteria advised on during a consultative workshop conducted with relevant stakeholders during the project initiation phase. Engaging diverse and women-led grassroots organizations and national actors in this programme helped in creating, sustaining and testing new partnerships. This approach also supported in facilitating outreach to disadvantaged women and testing new modalities and approaches to accelerate implementation and effectively meet the objectives of the JP, given the short timeframe for implementation.</t>
  </si>
  <si>
    <t>* The narrative report refers to 379 total women-led MSMEs, while the result matrix Indicators 1.1.1 and 1.2.1 show 478 total number of beneficiaries (289 + 189). This is due to the fact that 99 beneficiaries (the same ones) were targeted under both indicators 1.1 and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</si>
</sst>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b/>
      <sz val="11"/>
      <color theme="1"/>
      <name val="Arial"/>
      <family val="2"/>
    </font>
    <font>
      <i/>
      <sz val="11"/>
      <color theme="1"/>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b/>
      <sz val="12"/>
      <color rgb="FF000000"/>
      <name val="Arial"/>
      <family val="2"/>
    </font>
    <font>
      <b/>
      <sz val="11"/>
      <color rgb="FFFF0000"/>
      <name val="Arial"/>
      <family val="2"/>
    </font>
    <font>
      <sz val="11"/>
      <color rgb="FFFF0000"/>
      <name val="Arial"/>
      <family val="2"/>
    </font>
    <font>
      <b/>
      <sz val="11"/>
      <color rgb="FF000000"/>
      <name val="Arial"/>
      <family val="2"/>
    </font>
    <font>
      <sz val="11"/>
      <color rgb="FF000000"/>
      <name val="Arial"/>
      <family val="2"/>
    </font>
    <font>
      <sz val="11"/>
      <color rgb="FF000000"/>
      <name val="Calibri"/>
      <family val="2"/>
    </font>
    <font>
      <sz val="11"/>
      <color rgb="FF000000"/>
      <name val="Calibri"/>
      <family val="2"/>
      <charset val="1"/>
    </font>
    <font>
      <b/>
      <u/>
      <sz val="14"/>
      <color rgb="FFFF0000"/>
      <name val="Arial"/>
      <family val="2"/>
    </font>
    <font>
      <sz val="11"/>
      <color theme="1"/>
      <name val="Calibri"/>
      <family val="2"/>
      <charset val="1"/>
    </font>
    <font>
      <b/>
      <u/>
      <sz val="11"/>
      <color rgb="FF4472C4"/>
      <name val="Arial"/>
      <family val="2"/>
    </font>
    <font>
      <sz val="11"/>
      <color rgb="FF4472C4"/>
      <name val="Arial"/>
      <family val="2"/>
    </font>
    <font>
      <sz val="11"/>
      <color theme="1"/>
      <name val="Arial"/>
    </font>
    <font>
      <sz val="14"/>
      <color theme="1"/>
      <name val="Calibri"/>
      <family val="2"/>
      <scheme val="minor"/>
    </font>
  </fonts>
  <fills count="8">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s>
  <borders count="3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right style="medium">
        <color rgb="FF000000"/>
      </right>
      <top/>
      <bottom/>
      <diagonal/>
    </border>
    <border>
      <left/>
      <right style="medium">
        <color rgb="FF000000"/>
      </right>
      <top style="medium">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139">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6" xfId="0" applyFont="1" applyBorder="1" applyAlignment="1">
      <alignment vertical="center"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8" fillId="0" borderId="0" xfId="0" applyFont="1"/>
    <xf numFmtId="0" fontId="11" fillId="0" borderId="0" xfId="0" applyFont="1" applyAlignment="1">
      <alignment horizontal="left" vertical="center" wrapText="1"/>
    </xf>
    <xf numFmtId="0" fontId="12" fillId="0" borderId="0" xfId="0" applyFont="1" applyAlignment="1">
      <alignment vertical="center" wrapText="1"/>
    </xf>
    <xf numFmtId="0" fontId="8" fillId="0" borderId="0" xfId="0" applyFont="1" applyAlignment="1">
      <alignment vertical="center" wrapText="1"/>
    </xf>
    <xf numFmtId="0" fontId="3" fillId="0" borderId="0" xfId="0" applyFont="1" applyAlignment="1">
      <alignment horizontal="center" vertical="center" wrapText="1"/>
    </xf>
    <xf numFmtId="0" fontId="0" fillId="0" borderId="8" xfId="0" applyBorder="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3" fillId="5" borderId="1" xfId="0" applyFont="1" applyFill="1" applyBorder="1"/>
    <xf numFmtId="0" fontId="13" fillId="5" borderId="2" xfId="0" applyFont="1" applyFill="1" applyBorder="1"/>
    <xf numFmtId="0" fontId="15"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13" fillId="0" borderId="4" xfId="0" applyFont="1" applyBorder="1"/>
    <xf numFmtId="0" fontId="13" fillId="0" borderId="4" xfId="0" applyFont="1" applyBorder="1" applyAlignment="1">
      <alignment vertical="center"/>
    </xf>
    <xf numFmtId="0" fontId="4" fillId="0" borderId="8" xfId="0" applyFont="1" applyBorder="1"/>
    <xf numFmtId="0" fontId="8" fillId="0" borderId="0" xfId="0" applyFont="1" applyProtection="1">
      <protection locked="0"/>
    </xf>
    <xf numFmtId="0" fontId="9" fillId="0" borderId="0" xfId="0" applyFont="1" applyAlignment="1">
      <alignment horizontal="left" vertical="center" wrapText="1"/>
    </xf>
    <xf numFmtId="0" fontId="9" fillId="0" borderId="0" xfId="0" applyFont="1" applyAlignment="1">
      <alignment vertical="center" wrapText="1"/>
    </xf>
    <xf numFmtId="0" fontId="0" fillId="0" borderId="4" xfId="0" applyBorder="1"/>
    <xf numFmtId="0" fontId="13" fillId="0" borderId="3" xfId="0" applyFont="1" applyBorder="1"/>
    <xf numFmtId="0" fontId="13" fillId="0" borderId="9" xfId="0" applyFont="1" applyBorder="1" applyAlignment="1">
      <alignment vertical="center"/>
    </xf>
    <xf numFmtId="0" fontId="16" fillId="0" borderId="0" xfId="0" applyFont="1" applyAlignment="1" applyProtection="1">
      <alignment horizontal="left"/>
      <protection locked="0"/>
    </xf>
    <xf numFmtId="0" fontId="8" fillId="0" borderId="10" xfId="0" applyFont="1" applyBorder="1" applyAlignment="1" applyProtection="1">
      <alignment horizontal="justify" vertical="center" wrapText="1"/>
      <protection locked="0"/>
    </xf>
    <xf numFmtId="0" fontId="17" fillId="7" borderId="12" xfId="0" applyFont="1" applyFill="1" applyBorder="1" applyAlignment="1" applyProtection="1">
      <alignment horizontal="center" vertical="center" wrapText="1"/>
      <protection locked="0"/>
    </xf>
    <xf numFmtId="0" fontId="16" fillId="7" borderId="12" xfId="0" applyFont="1" applyFill="1" applyBorder="1" applyAlignment="1" applyProtection="1">
      <alignment horizontal="center" vertical="center" wrapText="1"/>
      <protection locked="0"/>
    </xf>
    <xf numFmtId="0" fontId="16" fillId="7" borderId="2" xfId="0" applyFont="1" applyFill="1" applyBorder="1" applyAlignment="1" applyProtection="1">
      <alignment horizontal="center" vertical="center" wrapText="1"/>
      <protection locked="0"/>
    </xf>
    <xf numFmtId="0" fontId="8" fillId="0" borderId="18" xfId="0" applyFont="1" applyBorder="1" applyAlignment="1">
      <alignment horizontal="justify" vertical="center" wrapText="1"/>
    </xf>
    <xf numFmtId="0" fontId="11" fillId="0" borderId="18" xfId="0" applyFont="1" applyBorder="1" applyAlignment="1">
      <alignment vertical="center" wrapText="1"/>
    </xf>
    <xf numFmtId="0" fontId="11" fillId="0" borderId="18" xfId="0" applyFont="1" applyBorder="1" applyAlignment="1">
      <alignment horizontal="center" vertical="center" wrapText="1"/>
    </xf>
    <xf numFmtId="0" fontId="8" fillId="0" borderId="18" xfId="0" applyFont="1" applyBorder="1" applyAlignment="1">
      <alignment vertical="center" wrapText="1"/>
    </xf>
    <xf numFmtId="0" fontId="8" fillId="0" borderId="18" xfId="0" applyFont="1" applyBorder="1" applyAlignment="1">
      <alignment horizontal="center" vertical="center" wrapText="1"/>
    </xf>
    <xf numFmtId="0" fontId="11" fillId="0" borderId="18" xfId="0" applyFont="1" applyBorder="1" applyAlignment="1">
      <alignment horizontal="center" vertical="top" wrapText="1"/>
    </xf>
    <xf numFmtId="9" fontId="11" fillId="0" borderId="18" xfId="0" applyNumberFormat="1" applyFont="1" applyBorder="1" applyAlignment="1">
      <alignment horizontal="center" vertical="center" wrapText="1"/>
    </xf>
    <xf numFmtId="0" fontId="24" fillId="0" borderId="18" xfId="0" applyFont="1" applyBorder="1" applyAlignment="1">
      <alignment horizontal="center" vertical="center" wrapText="1"/>
    </xf>
    <xf numFmtId="0" fontId="24" fillId="0" borderId="18" xfId="0" applyFont="1" applyBorder="1" applyAlignment="1">
      <alignment vertical="center" wrapText="1"/>
    </xf>
    <xf numFmtId="0" fontId="22" fillId="0" borderId="18" xfId="0" applyFont="1" applyBorder="1" applyAlignment="1">
      <alignment horizontal="center" vertical="center" wrapText="1"/>
    </xf>
    <xf numFmtId="0" fontId="25" fillId="0" borderId="18" xfId="0" applyFont="1" applyBorder="1" applyAlignment="1">
      <alignment vertical="center" wrapText="1"/>
    </xf>
    <xf numFmtId="0" fontId="23" fillId="0" borderId="18" xfId="0" applyFont="1" applyBorder="1" applyAlignment="1">
      <alignment horizontal="center" vertical="center" wrapText="1"/>
    </xf>
    <xf numFmtId="0" fontId="8" fillId="0" borderId="18" xfId="0" applyFont="1" applyBorder="1"/>
    <xf numFmtId="0" fontId="25" fillId="0" borderId="18" xfId="0" applyFont="1" applyBorder="1" applyAlignment="1">
      <alignment horizontal="center" vertical="center" wrapText="1"/>
    </xf>
    <xf numFmtId="0" fontId="2" fillId="0" borderId="3" xfId="0" applyFont="1" applyBorder="1" applyAlignment="1">
      <alignment horizontal="left" wrapText="1"/>
    </xf>
    <xf numFmtId="0" fontId="9" fillId="0" borderId="0" xfId="0" applyFont="1" applyAlignment="1">
      <alignment vertical="center"/>
    </xf>
    <xf numFmtId="0" fontId="4" fillId="0" borderId="0" xfId="0" applyFont="1" applyAlignment="1">
      <alignment horizontal="center" vertical="center" wrapText="1"/>
    </xf>
    <xf numFmtId="0" fontId="8"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4" fillId="0" borderId="28" xfId="0" applyFont="1" applyBorder="1"/>
    <xf numFmtId="0" fontId="8" fillId="0" borderId="7" xfId="0" applyFont="1" applyBorder="1"/>
    <xf numFmtId="0" fontId="23" fillId="0" borderId="7" xfId="0" applyFont="1" applyBorder="1"/>
    <xf numFmtId="9" fontId="23" fillId="0" borderId="7" xfId="0" applyNumberFormat="1" applyFont="1" applyBorder="1"/>
    <xf numFmtId="0" fontId="8" fillId="0" borderId="29" xfId="0" applyFont="1" applyBorder="1"/>
    <xf numFmtId="0" fontId="29" fillId="0" borderId="0" xfId="0" quotePrefix="1" applyFont="1"/>
    <xf numFmtId="0" fontId="29" fillId="0" borderId="0" xfId="0" quotePrefix="1" applyFont="1" applyAlignment="1">
      <alignment wrapText="1"/>
    </xf>
    <xf numFmtId="0" fontId="4" fillId="0" borderId="0" xfId="0" applyFont="1"/>
    <xf numFmtId="0" fontId="23" fillId="0" borderId="18" xfId="0" applyFont="1" applyBorder="1"/>
    <xf numFmtId="9" fontId="23" fillId="0" borderId="18" xfId="0" applyNumberFormat="1" applyFont="1" applyBorder="1"/>
    <xf numFmtId="9" fontId="8" fillId="0" borderId="18" xfId="0" applyNumberFormat="1" applyFont="1" applyBorder="1"/>
    <xf numFmtId="0" fontId="8" fillId="0" borderId="21" xfId="0" applyFont="1" applyBorder="1"/>
    <xf numFmtId="0" fontId="31" fillId="0" borderId="18" xfId="0" applyFont="1" applyBorder="1"/>
    <xf numFmtId="9" fontId="31" fillId="0" borderId="18" xfId="0" applyNumberFormat="1" applyFont="1" applyBorder="1"/>
    <xf numFmtId="0" fontId="31" fillId="0" borderId="21" xfId="0" applyFont="1" applyBorder="1"/>
    <xf numFmtId="0" fontId="4" fillId="0" borderId="18" xfId="0" applyFont="1" applyBorder="1"/>
    <xf numFmtId="0" fontId="28" fillId="7" borderId="28" xfId="0" applyFont="1" applyFill="1" applyBorder="1" applyAlignment="1" applyProtection="1">
      <alignment horizontal="center" vertical="center" wrapText="1"/>
      <protection locked="0"/>
    </xf>
    <xf numFmtId="0" fontId="30" fillId="7" borderId="28" xfId="0" applyFont="1" applyFill="1" applyBorder="1" applyAlignment="1" applyProtection="1">
      <alignment horizontal="center" vertical="center" wrapText="1"/>
      <protection locked="0"/>
    </xf>
    <xf numFmtId="0" fontId="31" fillId="0" borderId="21" xfId="0" applyFont="1" applyBorder="1" applyAlignment="1">
      <alignment horizontal="right"/>
    </xf>
    <xf numFmtId="0" fontId="29" fillId="0" borderId="0" xfId="0" applyFont="1" applyAlignment="1">
      <alignment wrapText="1"/>
    </xf>
    <xf numFmtId="0" fontId="23" fillId="0" borderId="0" xfId="0" applyFont="1"/>
    <xf numFmtId="9" fontId="22" fillId="0" borderId="18" xfId="0" applyNumberFormat="1" applyFont="1" applyBorder="1" applyAlignment="1">
      <alignment horizontal="center" vertical="center" wrapText="1"/>
    </xf>
    <xf numFmtId="9" fontId="8" fillId="0" borderId="0" xfId="0" applyNumberFormat="1" applyFont="1"/>
    <xf numFmtId="10" fontId="8" fillId="0" borderId="0" xfId="0" applyNumberFormat="1" applyFont="1"/>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1" fillId="0" borderId="0" xfId="1" applyAlignment="1">
      <alignment vertical="center" wrapText="1"/>
    </xf>
    <xf numFmtId="0" fontId="1" fillId="0" borderId="0" xfId="1" applyAlignment="1">
      <alignment horizontal="left" vertical="center" wrapText="1"/>
    </xf>
    <xf numFmtId="0" fontId="14" fillId="4" borderId="1" xfId="0" applyFont="1" applyFill="1" applyBorder="1" applyAlignment="1">
      <alignment horizontal="center"/>
    </xf>
    <xf numFmtId="0" fontId="14" fillId="4" borderId="2" xfId="0" applyFont="1" applyFill="1" applyBorder="1" applyAlignment="1">
      <alignment horizontal="center"/>
    </xf>
    <xf numFmtId="0" fontId="9" fillId="6"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11" xfId="0" applyFont="1" applyBorder="1" applyAlignment="1">
      <alignment horizontal="left" vertical="center" wrapText="1"/>
    </xf>
    <xf numFmtId="0" fontId="2" fillId="0" borderId="17" xfId="0" applyFont="1" applyBorder="1" applyAlignment="1">
      <alignment horizontal="left" vertical="center" wrapText="1"/>
    </xf>
    <xf numFmtId="0" fontId="2" fillId="0" borderId="4" xfId="0" applyFont="1" applyBorder="1" applyAlignment="1">
      <alignmen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4" fillId="0" borderId="27" xfId="0" applyFont="1" applyBorder="1" applyAlignment="1">
      <alignment horizontal="left" vertical="center"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8" xfId="0" applyFont="1" applyBorder="1" applyAlignment="1">
      <alignment horizontal="left" vertical="center" wrapText="1"/>
    </xf>
    <xf numFmtId="0" fontId="8" fillId="0" borderId="18" xfId="0" applyFont="1" applyBorder="1" applyAlignment="1">
      <alignment horizontal="center" vertical="center" wrapText="1"/>
    </xf>
    <xf numFmtId="0" fontId="18" fillId="0" borderId="0" xfId="0" applyFont="1" applyAlignment="1" applyProtection="1">
      <alignment horizontal="center" vertical="center" wrapText="1"/>
      <protection locked="0"/>
    </xf>
    <xf numFmtId="0" fontId="4" fillId="0" borderId="18" xfId="0" applyFont="1" applyBorder="1" applyAlignment="1">
      <alignment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7"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4" xfId="0" applyFont="1" applyBorder="1" applyAlignment="1">
      <alignment horizontal="center" vertical="center" wrapText="1"/>
    </xf>
    <xf numFmtId="0" fontId="32" fillId="0" borderId="19" xfId="0" applyFont="1" applyBorder="1" applyAlignment="1">
      <alignment horizontal="left" vertical="center" wrapText="1"/>
    </xf>
    <xf numFmtId="0" fontId="32" fillId="0" borderId="20" xfId="0" applyFont="1" applyBorder="1" applyAlignment="1">
      <alignment horizontal="left" vertical="center" wrapText="1"/>
    </xf>
    <xf numFmtId="0" fontId="32" fillId="0" borderId="21" xfId="0" applyFont="1" applyBorder="1" applyAlignment="1">
      <alignment horizontal="left"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341</xdr:rowOff>
    </xdr:from>
    <xdr:to>
      <xdr:col>0</xdr:col>
      <xdr:colOff>5502275</xdr:colOff>
      <xdr:row>25</xdr:row>
      <xdr:rowOff>164030</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7" Type="http://schemas.openxmlformats.org/officeDocument/2006/relationships/drawing" Target="../drawings/drawing1.xml"/><Relationship Id="rId2" Type="http://schemas.openxmlformats.org/officeDocument/2006/relationships/hyperlink" Target="file:///C:\Users\maria.herrera\AppData\Local\AppData\Local\AppData\Local\Microsoft\Windows\INetCache\Content.Outlook\AppData\Local\Microsoft\Windows\AppData\Local\Microsoft\olga.aleshina\AppData\Local\Microsoft\covid19mptfcall1\Shared%20Documents\Forms\AllItems.aspx" TargetMode="External"/><Relationship Id="rId1" Type="http://schemas.openxmlformats.org/officeDocument/2006/relationships/hyperlink" Target="file:///C:\Users\spettorino\:f:\g\personal\alice_dalgobbo_undp_org\EusasknXef1NuvM-_j_VqV0B85qJw-4jmiz-tJ6Xr3c5Uw%3femail=ruba.aladham@undp.org&amp;e=egK384" TargetMode="External"/><Relationship Id="rId6" Type="http://schemas.openxmlformats.org/officeDocument/2006/relationships/printerSettings" Target="../printerSettings/printerSettings5.bin"/><Relationship Id="rId5" Type="http://schemas.openxmlformats.org/officeDocument/2006/relationships/hyperlink" Target="file:///C:\Users\spettorino\:f:\g\personal\alice_dalgobbo_undp_org\EusasknXef1NuvM-_j_VqV0B85qJw-4jmiz-tJ6Xr3c5Uw%3femail=ruba.aladham@undp.org&amp;e=egK384" TargetMode="External"/><Relationship Id="rId4" Type="http://schemas.openxmlformats.org/officeDocument/2006/relationships/hyperlink" Target="file:///C:\Users\spettorino\:f:\g\personal\alice_dalgobbo_undp_org\EusasknXef1NuvM-_j_VqV0B85qJw-4jmiz-tJ6Xr3c5Uw%3femail=ruba.aladham@undp.org&amp;e=egK38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zoomScaleNormal="100" workbookViewId="0">
      <selection activeCell="C7" sqref="C7"/>
    </sheetView>
  </sheetViews>
  <sheetFormatPr defaultColWidth="9.140625" defaultRowHeight="15" x14ac:dyDescent="0.25"/>
  <cols>
    <col min="1" max="1" width="1.5703125" customWidth="1"/>
    <col min="2" max="2" width="2.7109375" customWidth="1"/>
    <col min="3" max="3" width="113.5703125" customWidth="1"/>
  </cols>
  <sheetData>
    <row r="1" spans="2:3" ht="17.25" x14ac:dyDescent="0.3">
      <c r="B1" s="91" t="s">
        <v>0</v>
      </c>
      <c r="C1" s="92"/>
    </row>
    <row r="2" spans="2:3" ht="30" x14ac:dyDescent="0.25">
      <c r="B2" s="28">
        <v>1</v>
      </c>
      <c r="C2" s="19" t="s">
        <v>1</v>
      </c>
    </row>
    <row r="3" spans="2:3" ht="195" x14ac:dyDescent="0.25">
      <c r="B3" s="29">
        <v>2</v>
      </c>
      <c r="C3" s="20" t="s">
        <v>2</v>
      </c>
    </row>
    <row r="4" spans="2:3" ht="30" x14ac:dyDescent="0.25">
      <c r="B4" s="29">
        <v>3</v>
      </c>
      <c r="C4" s="19" t="s">
        <v>3</v>
      </c>
    </row>
    <row r="5" spans="2:3" ht="15.75" thickBot="1" x14ac:dyDescent="0.3">
      <c r="B5" s="21"/>
      <c r="C5" s="22"/>
    </row>
    <row r="6" spans="2:3" x14ac:dyDescent="0.25">
      <c r="B6" s="23" t="s">
        <v>4</v>
      </c>
      <c r="C6" s="24"/>
    </row>
    <row r="7" spans="2:3" x14ac:dyDescent="0.25">
      <c r="B7" s="34"/>
      <c r="C7" s="35" t="s">
        <v>5</v>
      </c>
    </row>
    <row r="8" spans="2:3" ht="26.1" customHeight="1" x14ac:dyDescent="0.25">
      <c r="B8" s="28">
        <v>1</v>
      </c>
      <c r="C8" s="19" t="s">
        <v>6</v>
      </c>
    </row>
    <row r="9" spans="2:3" ht="30" x14ac:dyDescent="0.25">
      <c r="B9" s="29">
        <v>2</v>
      </c>
      <c r="C9" s="19" t="s">
        <v>7</v>
      </c>
    </row>
    <row r="10" spans="2:3" x14ac:dyDescent="0.25">
      <c r="B10" s="29">
        <v>3</v>
      </c>
      <c r="C10" s="19" t="s">
        <v>8</v>
      </c>
    </row>
    <row r="11" spans="2:3" x14ac:dyDescent="0.25">
      <c r="B11" s="29">
        <v>4</v>
      </c>
      <c r="C11" s="19" t="s">
        <v>9</v>
      </c>
    </row>
    <row r="12" spans="2:3" ht="15.75" thickBot="1" x14ac:dyDescent="0.3">
      <c r="B12" s="36">
        <v>5</v>
      </c>
      <c r="C12" s="22" t="s">
        <v>10</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E19"/>
  <sheetViews>
    <sheetView zoomScaleNormal="100" workbookViewId="0">
      <selection activeCell="B3" sqref="B3"/>
    </sheetView>
  </sheetViews>
  <sheetFormatPr defaultColWidth="9.140625" defaultRowHeight="15" x14ac:dyDescent="0.25"/>
  <cols>
    <col min="1" max="1" width="15.5703125" style="10" customWidth="1"/>
    <col min="2" max="2" width="43.5703125" style="10" customWidth="1"/>
    <col min="3" max="3" width="2.5703125" style="10" customWidth="1"/>
    <col min="4" max="4" width="16.140625" style="10" customWidth="1"/>
    <col min="5" max="5" width="40.85546875" style="10" customWidth="1"/>
  </cols>
  <sheetData>
    <row r="1" spans="1:5" x14ac:dyDescent="0.25">
      <c r="A1" s="94" t="s">
        <v>63</v>
      </c>
      <c r="B1" s="95"/>
      <c r="C1" s="96"/>
      <c r="D1" s="97" t="s">
        <v>64</v>
      </c>
      <c r="E1" s="98"/>
    </row>
    <row r="2" spans="1:5" ht="25.5" x14ac:dyDescent="0.25">
      <c r="A2" s="7" t="s">
        <v>65</v>
      </c>
      <c r="B2" s="8" t="s">
        <v>66</v>
      </c>
      <c r="C2" s="96"/>
      <c r="D2" s="7" t="s">
        <v>67</v>
      </c>
      <c r="E2" s="8" t="s">
        <v>68</v>
      </c>
    </row>
    <row r="3" spans="1:5" ht="38.25" x14ac:dyDescent="0.25">
      <c r="A3" s="7" t="s">
        <v>69</v>
      </c>
      <c r="B3" s="8" t="s">
        <v>70</v>
      </c>
      <c r="C3" s="96"/>
      <c r="D3" s="1" t="s">
        <v>71</v>
      </c>
      <c r="E3" s="8" t="s">
        <v>72</v>
      </c>
    </row>
    <row r="4" spans="1:5" ht="60" x14ac:dyDescent="0.25">
      <c r="A4" s="1" t="s">
        <v>73</v>
      </c>
      <c r="B4" s="56">
        <v>127923</v>
      </c>
      <c r="C4" s="96"/>
      <c r="D4" s="1" t="s">
        <v>74</v>
      </c>
      <c r="E4" s="8" t="s">
        <v>75</v>
      </c>
    </row>
    <row r="5" spans="1:5" ht="60" x14ac:dyDescent="0.25">
      <c r="A5" s="7" t="s">
        <v>76</v>
      </c>
      <c r="B5" s="11" t="s">
        <v>77</v>
      </c>
      <c r="C5" s="96"/>
      <c r="D5" s="1" t="s">
        <v>78</v>
      </c>
      <c r="E5" s="11" t="s">
        <v>79</v>
      </c>
    </row>
    <row r="6" spans="1:5" ht="15.75" thickBot="1" x14ac:dyDescent="0.3">
      <c r="A6" s="12"/>
      <c r="B6" s="11"/>
      <c r="C6" s="96"/>
      <c r="D6"/>
      <c r="E6" s="11"/>
    </row>
    <row r="7" spans="1:5" ht="14.25" customHeight="1" x14ac:dyDescent="0.25">
      <c r="A7" s="94" t="s">
        <v>80</v>
      </c>
      <c r="B7" s="95"/>
      <c r="C7" s="99"/>
      <c r="D7" s="100" t="s">
        <v>81</v>
      </c>
      <c r="E7" s="101"/>
    </row>
    <row r="8" spans="1:5" ht="24.4" customHeight="1" x14ac:dyDescent="0.25">
      <c r="A8" s="102" t="s">
        <v>82</v>
      </c>
      <c r="B8" s="104" t="s">
        <v>83</v>
      </c>
      <c r="C8" s="99"/>
      <c r="D8" s="106" t="s">
        <v>84</v>
      </c>
      <c r="E8" s="108" t="s">
        <v>85</v>
      </c>
    </row>
    <row r="9" spans="1:5" x14ac:dyDescent="0.25">
      <c r="A9" s="102"/>
      <c r="B9" s="104"/>
      <c r="C9" s="99"/>
      <c r="D9" s="106"/>
      <c r="E9" s="108"/>
    </row>
    <row r="10" spans="1:5" ht="89.25" customHeight="1" x14ac:dyDescent="0.25">
      <c r="A10" s="103"/>
      <c r="B10" s="105"/>
      <c r="C10" s="99"/>
      <c r="D10" s="107"/>
      <c r="E10" s="109"/>
    </row>
    <row r="11" spans="1:5" ht="14.25" customHeight="1" x14ac:dyDescent="0.25">
      <c r="A11" s="94" t="s">
        <v>86</v>
      </c>
      <c r="B11" s="95"/>
      <c r="C11" s="17"/>
      <c r="D11"/>
      <c r="E11"/>
    </row>
    <row r="12" spans="1:5" ht="14.25" customHeight="1" x14ac:dyDescent="0.25">
      <c r="A12" s="7" t="s">
        <v>87</v>
      </c>
      <c r="B12" s="8"/>
      <c r="C12" s="110"/>
      <c r="D12"/>
      <c r="E12"/>
    </row>
    <row r="13" spans="1:5" x14ac:dyDescent="0.25">
      <c r="A13" s="7" t="s">
        <v>88</v>
      </c>
      <c r="B13" s="8"/>
      <c r="C13" s="110"/>
      <c r="D13"/>
      <c r="E13"/>
    </row>
    <row r="14" spans="1:5" ht="26.25" thickBot="1" x14ac:dyDescent="0.3">
      <c r="A14" s="9" t="s">
        <v>89</v>
      </c>
      <c r="B14" s="6"/>
      <c r="C14" s="110"/>
      <c r="D14"/>
      <c r="E14"/>
    </row>
    <row r="15" spans="1:5" x14ac:dyDescent="0.25">
      <c r="A15" s="18"/>
      <c r="B15" s="18"/>
      <c r="C15" s="7"/>
      <c r="D15"/>
      <c r="E15"/>
    </row>
    <row r="16" spans="1:5" ht="22.15" customHeight="1" x14ac:dyDescent="0.25">
      <c r="A16" s="93" t="s">
        <v>90</v>
      </c>
      <c r="B16" s="93"/>
      <c r="C16" s="93"/>
      <c r="D16" s="93"/>
      <c r="E16" s="93"/>
    </row>
    <row r="17" spans="1:5" x14ac:dyDescent="0.25">
      <c r="A17" s="93" t="s">
        <v>91</v>
      </c>
      <c r="B17" s="93"/>
      <c r="C17" s="93"/>
      <c r="D17" s="93"/>
      <c r="E17" s="93"/>
    </row>
    <row r="18" spans="1:5" x14ac:dyDescent="0.25">
      <c r="A18" s="93" t="s">
        <v>92</v>
      </c>
      <c r="B18" s="93"/>
      <c r="C18" s="93"/>
      <c r="D18" s="93"/>
      <c r="E18" s="93"/>
    </row>
    <row r="19" spans="1:5" ht="28.9" customHeight="1" x14ac:dyDescent="0.25">
      <c r="A19" s="93" t="s">
        <v>93</v>
      </c>
      <c r="B19" s="93"/>
      <c r="C19" s="93"/>
      <c r="D19" s="93"/>
      <c r="E19" s="93"/>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G25"/>
  <sheetViews>
    <sheetView tabSelected="1" zoomScale="88" zoomScaleNormal="88" workbookViewId="0">
      <pane xSplit="3" ySplit="1" topLeftCell="D14" activePane="bottomRight" state="frozen"/>
      <selection pane="topRight" sqref="A1:XFD1048576"/>
      <selection pane="bottomLeft" sqref="A1:XFD1048576"/>
      <selection pane="bottomRight" activeCell="D19" sqref="D19"/>
    </sheetView>
  </sheetViews>
  <sheetFormatPr defaultColWidth="9.140625" defaultRowHeight="14.25" x14ac:dyDescent="0.25"/>
  <cols>
    <col min="1" max="1" width="3.7109375" style="57" bestFit="1" customWidth="1"/>
    <col min="2" max="2" width="14.28515625" style="16" customWidth="1"/>
    <col min="3" max="3" width="33.42578125" style="16" customWidth="1"/>
    <col min="4" max="4" width="138.85546875" style="16" customWidth="1"/>
    <col min="5" max="16384" width="9.140625" style="59"/>
  </cols>
  <sheetData>
    <row r="1" spans="1:7" ht="56.45" customHeight="1" x14ac:dyDescent="0.25">
      <c r="A1" s="57" t="s">
        <v>102</v>
      </c>
      <c r="B1" s="58" t="s">
        <v>103</v>
      </c>
      <c r="C1" s="58" t="s">
        <v>104</v>
      </c>
      <c r="D1" s="58" t="s">
        <v>105</v>
      </c>
    </row>
    <row r="2" spans="1:7" ht="348.75" x14ac:dyDescent="0.25">
      <c r="A2" s="27">
        <v>1</v>
      </c>
      <c r="B2" s="26" t="s">
        <v>106</v>
      </c>
      <c r="C2" s="33" t="s">
        <v>107</v>
      </c>
      <c r="D2" s="33" t="s">
        <v>151</v>
      </c>
    </row>
    <row r="3" spans="1:7" ht="112.5" customHeight="1" x14ac:dyDescent="0.25">
      <c r="A3" s="27">
        <v>2</v>
      </c>
      <c r="B3" s="26" t="s">
        <v>108</v>
      </c>
      <c r="C3" s="33" t="s">
        <v>109</v>
      </c>
      <c r="D3" s="33" t="s">
        <v>110</v>
      </c>
    </row>
    <row r="4" spans="1:7" ht="326.25" x14ac:dyDescent="0.25">
      <c r="A4" s="27">
        <v>3</v>
      </c>
      <c r="B4" s="26" t="s">
        <v>111</v>
      </c>
      <c r="C4" s="32" t="s">
        <v>112</v>
      </c>
      <c r="D4" s="33" t="s">
        <v>143</v>
      </c>
    </row>
    <row r="5" spans="1:7" ht="293.10000000000002" customHeight="1" x14ac:dyDescent="0.25">
      <c r="A5" s="27">
        <v>3.1</v>
      </c>
      <c r="B5" s="26" t="s">
        <v>113</v>
      </c>
      <c r="C5" s="32" t="s">
        <v>114</v>
      </c>
      <c r="D5" s="32" t="s">
        <v>144</v>
      </c>
    </row>
    <row r="6" spans="1:7" ht="123.6" customHeight="1" x14ac:dyDescent="0.25">
      <c r="A6" s="27">
        <v>3.2</v>
      </c>
      <c r="B6" s="26" t="s">
        <v>115</v>
      </c>
      <c r="C6" s="32" t="s">
        <v>116</v>
      </c>
      <c r="D6" s="32" t="s">
        <v>145</v>
      </c>
    </row>
    <row r="7" spans="1:7" ht="122.45" customHeight="1" x14ac:dyDescent="0.25">
      <c r="A7" s="27">
        <v>3.3</v>
      </c>
      <c r="B7" s="26" t="s">
        <v>117</v>
      </c>
      <c r="C7" s="32" t="s">
        <v>118</v>
      </c>
      <c r="D7" s="33" t="s">
        <v>138</v>
      </c>
    </row>
    <row r="8" spans="1:7" ht="79.5" customHeight="1" x14ac:dyDescent="0.25">
      <c r="A8" s="27">
        <v>3.4</v>
      </c>
      <c r="B8" s="26" t="s">
        <v>119</v>
      </c>
      <c r="C8" s="32" t="s">
        <v>120</v>
      </c>
      <c r="D8" s="33" t="s">
        <v>139</v>
      </c>
    </row>
    <row r="9" spans="1:7" ht="107.1" customHeight="1" x14ac:dyDescent="0.25">
      <c r="A9" s="27">
        <v>3.5</v>
      </c>
      <c r="B9" s="26" t="s">
        <v>121</v>
      </c>
      <c r="C9" s="33" t="s">
        <v>122</v>
      </c>
      <c r="D9" s="33" t="s">
        <v>140</v>
      </c>
    </row>
    <row r="10" spans="1:7" ht="162" customHeight="1" x14ac:dyDescent="0.25">
      <c r="A10" s="27">
        <v>3.6</v>
      </c>
      <c r="B10" s="26" t="s">
        <v>123</v>
      </c>
      <c r="C10" s="33" t="s">
        <v>124</v>
      </c>
      <c r="D10" s="33" t="s">
        <v>146</v>
      </c>
    </row>
    <row r="11" spans="1:7" ht="180" x14ac:dyDescent="0.25">
      <c r="A11" s="27">
        <v>3.7</v>
      </c>
      <c r="B11" s="26" t="s">
        <v>125</v>
      </c>
      <c r="C11" s="33" t="s">
        <v>126</v>
      </c>
      <c r="D11" s="33" t="s">
        <v>147</v>
      </c>
    </row>
    <row r="12" spans="1:7" ht="215.45" customHeight="1" x14ac:dyDescent="0.25">
      <c r="A12" s="27">
        <v>3.8</v>
      </c>
      <c r="B12" s="26" t="s">
        <v>127</v>
      </c>
      <c r="C12" s="33" t="s">
        <v>128</v>
      </c>
      <c r="D12" s="33" t="s">
        <v>148</v>
      </c>
    </row>
    <row r="13" spans="1:7" ht="133.5" customHeight="1" x14ac:dyDescent="0.25">
      <c r="A13" s="27">
        <v>3.9</v>
      </c>
      <c r="B13" s="26" t="s">
        <v>129</v>
      </c>
      <c r="C13" s="33" t="s">
        <v>130</v>
      </c>
      <c r="D13" s="33" t="s">
        <v>149</v>
      </c>
      <c r="G13" s="60"/>
    </row>
    <row r="14" spans="1:7" ht="42.75" x14ac:dyDescent="0.25">
      <c r="A14" s="27">
        <v>4</v>
      </c>
      <c r="B14" s="26" t="s">
        <v>131</v>
      </c>
      <c r="C14" s="33" t="s">
        <v>132</v>
      </c>
      <c r="D14" s="61" t="s">
        <v>141</v>
      </c>
    </row>
    <row r="15" spans="1:7" ht="134.25" customHeight="1" x14ac:dyDescent="0.25">
      <c r="A15" s="27">
        <v>5</v>
      </c>
      <c r="B15" s="26" t="s">
        <v>133</v>
      </c>
      <c r="C15" s="33" t="s">
        <v>134</v>
      </c>
      <c r="D15" s="33" t="s">
        <v>150</v>
      </c>
    </row>
    <row r="16" spans="1:7" x14ac:dyDescent="0.25">
      <c r="C16" s="33"/>
    </row>
    <row r="17" spans="3:4" ht="22.5" x14ac:dyDescent="0.25">
      <c r="C17" s="33"/>
      <c r="D17" s="33" t="s">
        <v>152</v>
      </c>
    </row>
    <row r="18" spans="3:4" x14ac:dyDescent="0.25">
      <c r="C18" s="33"/>
    </row>
    <row r="19" spans="3:4" x14ac:dyDescent="0.25">
      <c r="C19" s="33"/>
    </row>
    <row r="20" spans="3:4" x14ac:dyDescent="0.25">
      <c r="C20" s="33"/>
    </row>
    <row r="21" spans="3:4" x14ac:dyDescent="0.25">
      <c r="C21" s="33"/>
    </row>
    <row r="22" spans="3:4" x14ac:dyDescent="0.25">
      <c r="C22" s="33"/>
    </row>
    <row r="23" spans="3:4" x14ac:dyDescent="0.25">
      <c r="C23" s="33"/>
    </row>
    <row r="24" spans="3:4" x14ac:dyDescent="0.25">
      <c r="C24" s="33"/>
    </row>
    <row r="25" spans="3:4" x14ac:dyDescent="0.25">
      <c r="C25" s="33"/>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P37"/>
  <sheetViews>
    <sheetView zoomScale="84" zoomScaleNormal="84" workbookViewId="0">
      <pane xSplit="1" ySplit="4" topLeftCell="B5" activePane="bottomRight" state="frozen"/>
      <selection pane="topRight" sqref="A1:XFD1048576"/>
      <selection pane="bottomLeft" sqref="A1:XFD1048576"/>
      <selection pane="bottomRight" activeCell="B12" sqref="B12"/>
    </sheetView>
  </sheetViews>
  <sheetFormatPr defaultColWidth="9.140625" defaultRowHeight="14.25" x14ac:dyDescent="0.2"/>
  <cols>
    <col min="1" max="1" width="39.28515625" style="13" customWidth="1"/>
    <col min="2" max="2" width="45" style="13" customWidth="1"/>
    <col min="3" max="3" width="33.5703125" style="13" customWidth="1"/>
    <col min="4" max="4" width="33.5703125" style="13" hidden="1" customWidth="1"/>
    <col min="5" max="5" width="55.7109375" style="13" customWidth="1"/>
    <col min="6" max="6" width="62.85546875" style="13" customWidth="1"/>
    <col min="7" max="7" width="27.85546875" style="13" customWidth="1"/>
    <col min="8" max="8" width="4.140625" style="13" hidden="1" customWidth="1"/>
    <col min="9" max="9" width="41.42578125" style="13" hidden="1" customWidth="1"/>
    <col min="10" max="10" width="19.85546875" style="13" hidden="1" customWidth="1"/>
    <col min="11" max="11" width="27.85546875" style="13" hidden="1" customWidth="1"/>
    <col min="12" max="12" width="16.28515625" style="13" hidden="1" customWidth="1"/>
    <col min="13" max="14" width="9.140625" style="13" hidden="1" customWidth="1"/>
    <col min="15" max="15" width="9.140625" style="13" customWidth="1"/>
    <col min="16" max="16384" width="9.140625" style="13"/>
  </cols>
  <sheetData>
    <row r="1" spans="1:15" s="31" customFormat="1" x14ac:dyDescent="0.2"/>
    <row r="2" spans="1:15" s="37" customFormat="1" ht="93" customHeight="1" x14ac:dyDescent="0.25">
      <c r="A2" s="122" t="s">
        <v>11</v>
      </c>
      <c r="B2" s="122"/>
      <c r="C2" s="122"/>
      <c r="D2" s="122"/>
      <c r="E2" s="122"/>
      <c r="F2" s="122"/>
      <c r="G2" s="122"/>
    </row>
    <row r="3" spans="1:15" s="31" customFormat="1" x14ac:dyDescent="0.2"/>
    <row r="4" spans="1:15" s="31" customFormat="1" ht="90" x14ac:dyDescent="0.2">
      <c r="A4" s="38"/>
      <c r="B4" s="39" t="s">
        <v>12</v>
      </c>
      <c r="C4" s="39" t="s">
        <v>13</v>
      </c>
      <c r="D4" s="39" t="s">
        <v>14</v>
      </c>
      <c r="E4" s="39" t="s">
        <v>15</v>
      </c>
      <c r="F4" s="40" t="s">
        <v>16</v>
      </c>
      <c r="G4" s="41" t="s">
        <v>17</v>
      </c>
      <c r="I4" s="78" t="s">
        <v>18</v>
      </c>
      <c r="J4" s="78" t="s">
        <v>19</v>
      </c>
      <c r="K4" s="78" t="s">
        <v>20</v>
      </c>
      <c r="L4" s="79" t="s">
        <v>21</v>
      </c>
    </row>
    <row r="5" spans="1:15" s="30" customFormat="1" ht="27.95" customHeight="1" x14ac:dyDescent="0.25">
      <c r="A5" s="114" t="s">
        <v>22</v>
      </c>
      <c r="B5" s="115"/>
      <c r="C5" s="115"/>
      <c r="D5" s="115"/>
      <c r="E5" s="115"/>
      <c r="F5" s="115"/>
      <c r="G5" s="116"/>
      <c r="I5" s="69"/>
      <c r="J5" s="77"/>
      <c r="K5" s="77"/>
      <c r="L5" s="77"/>
    </row>
    <row r="6" spans="1:15" ht="45.6" customHeight="1" x14ac:dyDescent="0.2">
      <c r="A6" s="114" t="s">
        <v>23</v>
      </c>
      <c r="B6" s="115"/>
      <c r="C6" s="115"/>
      <c r="D6" s="115"/>
      <c r="E6" s="115"/>
      <c r="F6" s="115"/>
      <c r="G6" s="116"/>
      <c r="J6" s="73"/>
      <c r="K6" s="73"/>
      <c r="L6" s="73"/>
    </row>
    <row r="7" spans="1:15" ht="74.25" customHeight="1" x14ac:dyDescent="0.2">
      <c r="A7" s="43" t="s">
        <v>24</v>
      </c>
      <c r="B7" s="47" t="s">
        <v>25</v>
      </c>
      <c r="C7" s="46"/>
      <c r="D7" s="46"/>
      <c r="E7" s="46"/>
      <c r="F7" s="111" t="s">
        <v>26</v>
      </c>
      <c r="G7" s="117" t="s">
        <v>27</v>
      </c>
      <c r="J7" s="54"/>
      <c r="K7" s="54"/>
      <c r="L7" s="54"/>
    </row>
    <row r="8" spans="1:15" ht="14.1" customHeight="1" x14ac:dyDescent="0.2">
      <c r="A8" s="45" t="s">
        <v>28</v>
      </c>
      <c r="B8" s="44">
        <v>0</v>
      </c>
      <c r="C8" s="46"/>
      <c r="D8" s="46"/>
      <c r="E8" s="46"/>
      <c r="F8" s="112"/>
      <c r="G8" s="118"/>
      <c r="J8" s="73"/>
      <c r="K8" s="73"/>
      <c r="L8" s="73"/>
    </row>
    <row r="9" spans="1:15" ht="30" customHeight="1" x14ac:dyDescent="0.2">
      <c r="A9" s="45" t="s">
        <v>29</v>
      </c>
      <c r="B9" s="44">
        <v>80</v>
      </c>
      <c r="C9" s="44">
        <v>225</v>
      </c>
      <c r="D9" s="44" t="s">
        <v>30</v>
      </c>
      <c r="E9" s="51">
        <v>289</v>
      </c>
      <c r="F9" s="113"/>
      <c r="G9" s="119"/>
      <c r="I9" s="82">
        <v>68</v>
      </c>
      <c r="J9" s="70">
        <v>181</v>
      </c>
      <c r="K9" s="54">
        <v>40</v>
      </c>
      <c r="L9" s="74">
        <v>20</v>
      </c>
    </row>
    <row r="10" spans="1:15" ht="59.45" customHeight="1" x14ac:dyDescent="0.2">
      <c r="A10" s="43" t="s">
        <v>31</v>
      </c>
      <c r="B10" s="44" t="s">
        <v>32</v>
      </c>
      <c r="C10" s="46"/>
      <c r="D10" s="46"/>
      <c r="E10" s="46"/>
      <c r="F10" s="120" t="s">
        <v>33</v>
      </c>
      <c r="G10" s="117" t="s">
        <v>34</v>
      </c>
      <c r="J10" s="54"/>
      <c r="K10" s="54"/>
      <c r="L10" s="74">
        <v>20</v>
      </c>
    </row>
    <row r="11" spans="1:15" ht="14.25" customHeight="1" x14ac:dyDescent="0.2">
      <c r="A11" s="45" t="s">
        <v>28</v>
      </c>
      <c r="B11" s="44">
        <v>0</v>
      </c>
      <c r="C11" s="46"/>
      <c r="D11" s="46"/>
      <c r="E11" s="46"/>
      <c r="F11" s="120"/>
      <c r="G11" s="118"/>
      <c r="J11" s="54"/>
      <c r="K11" s="54"/>
      <c r="L11" s="74"/>
    </row>
    <row r="12" spans="1:15" ht="14.25" customHeight="1" x14ac:dyDescent="0.2">
      <c r="A12" s="45" t="s">
        <v>29</v>
      </c>
      <c r="B12" s="48">
        <v>0.6</v>
      </c>
      <c r="C12" s="44">
        <v>0</v>
      </c>
      <c r="D12" s="44" t="s">
        <v>30</v>
      </c>
      <c r="E12" s="83">
        <v>0.79</v>
      </c>
      <c r="F12" s="120"/>
      <c r="G12" s="118"/>
      <c r="J12" s="71">
        <v>0.74</v>
      </c>
      <c r="K12" s="72">
        <v>1</v>
      </c>
      <c r="L12" s="75">
        <v>1</v>
      </c>
      <c r="N12" s="13">
        <f>(J12+K12)/2</f>
        <v>0.87</v>
      </c>
      <c r="O12" s="13">
        <f>((J12*(181-16))+(K12*K9))/((181-16)+(K9))</f>
        <v>0.7907317073170731</v>
      </c>
    </row>
    <row r="13" spans="1:15" ht="14.25" customHeight="1" x14ac:dyDescent="0.2">
      <c r="A13" s="45"/>
      <c r="B13" s="44"/>
      <c r="C13" s="44"/>
      <c r="D13" s="44"/>
      <c r="E13" s="44"/>
      <c r="F13" s="120"/>
      <c r="G13" s="119"/>
      <c r="J13" s="54"/>
      <c r="K13" s="54"/>
      <c r="L13" s="54"/>
    </row>
    <row r="14" spans="1:15" ht="77.099999999999994" customHeight="1" x14ac:dyDescent="0.2">
      <c r="A14" s="43" t="s">
        <v>35</v>
      </c>
      <c r="B14" s="44" t="s">
        <v>36</v>
      </c>
      <c r="C14" s="46"/>
      <c r="D14" s="46"/>
      <c r="E14" s="46"/>
      <c r="F14" s="121" t="s">
        <v>37</v>
      </c>
      <c r="G14" s="117" t="s">
        <v>38</v>
      </c>
      <c r="J14" s="54"/>
      <c r="K14" s="54"/>
      <c r="L14" s="54"/>
    </row>
    <row r="15" spans="1:15" ht="35.25" customHeight="1" x14ac:dyDescent="0.2">
      <c r="A15" s="45" t="s">
        <v>28</v>
      </c>
      <c r="B15" s="44">
        <v>0</v>
      </c>
      <c r="C15" s="46"/>
      <c r="D15" s="46"/>
      <c r="E15" s="46"/>
      <c r="F15" s="121"/>
      <c r="G15" s="118"/>
      <c r="J15" s="63"/>
      <c r="L15" s="76"/>
    </row>
    <row r="16" spans="1:15" ht="81.75" customHeight="1" x14ac:dyDescent="0.25">
      <c r="A16" s="45" t="s">
        <v>29</v>
      </c>
      <c r="B16" s="44">
        <v>200</v>
      </c>
      <c r="C16" s="44">
        <v>169</v>
      </c>
      <c r="D16" s="44" t="s">
        <v>30</v>
      </c>
      <c r="E16" s="51">
        <v>277</v>
      </c>
      <c r="F16" s="121"/>
      <c r="G16" s="119"/>
      <c r="J16" s="64">
        <v>108</v>
      </c>
      <c r="K16" s="68" t="s">
        <v>39</v>
      </c>
      <c r="L16" s="80" t="s">
        <v>40</v>
      </c>
      <c r="N16" s="13">
        <f>J16+169</f>
        <v>277</v>
      </c>
    </row>
    <row r="17" spans="1:16" ht="62.1" customHeight="1" x14ac:dyDescent="0.25">
      <c r="A17" s="136" t="s">
        <v>41</v>
      </c>
      <c r="B17" s="137"/>
      <c r="C17" s="137"/>
      <c r="D17" s="137"/>
      <c r="E17" s="137"/>
      <c r="F17" s="137"/>
      <c r="G17" s="138"/>
      <c r="J17" s="63"/>
      <c r="K17" s="67"/>
      <c r="L17" s="54"/>
    </row>
    <row r="18" spans="1:16" ht="78.95" customHeight="1" x14ac:dyDescent="0.2">
      <c r="A18" s="43" t="s">
        <v>42</v>
      </c>
      <c r="B18" s="44" t="s">
        <v>43</v>
      </c>
      <c r="C18" s="46"/>
      <c r="D18" s="46"/>
      <c r="E18" s="46"/>
      <c r="F18" s="111" t="s">
        <v>26</v>
      </c>
      <c r="G18" s="117" t="s">
        <v>44</v>
      </c>
      <c r="J18" s="63"/>
      <c r="L18" s="54"/>
    </row>
    <row r="19" spans="1:16" ht="14.25" customHeight="1" x14ac:dyDescent="0.2">
      <c r="A19" s="45" t="s">
        <v>28</v>
      </c>
      <c r="B19" s="44">
        <v>0</v>
      </c>
      <c r="C19" s="46"/>
      <c r="D19" s="46"/>
      <c r="E19" s="46"/>
      <c r="F19" s="112"/>
      <c r="G19" s="118"/>
      <c r="J19" s="63"/>
      <c r="L19" s="54"/>
    </row>
    <row r="20" spans="1:16" ht="14.25" customHeight="1" x14ac:dyDescent="0.2">
      <c r="A20" s="45" t="s">
        <v>29</v>
      </c>
      <c r="B20" s="48">
        <v>0.7</v>
      </c>
      <c r="C20" s="44">
        <v>0</v>
      </c>
      <c r="D20" s="44" t="s">
        <v>30</v>
      </c>
      <c r="E20" s="83">
        <v>0.88</v>
      </c>
      <c r="F20" s="113"/>
      <c r="G20" s="119"/>
      <c r="J20" s="65">
        <v>0.85</v>
      </c>
      <c r="K20" s="84">
        <v>1</v>
      </c>
      <c r="L20" s="54"/>
      <c r="N20" s="85">
        <f>(J20+K20)/2</f>
        <v>0.92500000000000004</v>
      </c>
      <c r="O20" s="13">
        <f>((J20*J9)+(K9*K20))/(K9+J9)</f>
        <v>0.87714932126696832</v>
      </c>
    </row>
    <row r="21" spans="1:16" ht="84.6" customHeight="1" x14ac:dyDescent="0.2">
      <c r="A21" s="43" t="s">
        <v>45</v>
      </c>
      <c r="B21" s="44" t="s">
        <v>46</v>
      </c>
      <c r="C21" s="46"/>
      <c r="D21" s="46"/>
      <c r="E21" s="46"/>
      <c r="F21" s="111" t="s">
        <v>26</v>
      </c>
      <c r="G21" s="117" t="s">
        <v>47</v>
      </c>
      <c r="J21" s="63"/>
      <c r="L21" s="54"/>
    </row>
    <row r="22" spans="1:16" ht="14.25" customHeight="1" x14ac:dyDescent="0.2">
      <c r="A22" s="45" t="s">
        <v>28</v>
      </c>
      <c r="B22" s="44">
        <v>0</v>
      </c>
      <c r="C22" s="46"/>
      <c r="D22" s="46"/>
      <c r="E22" s="46"/>
      <c r="F22" s="112"/>
      <c r="G22" s="118"/>
      <c r="J22" s="63"/>
      <c r="L22" s="54"/>
    </row>
    <row r="23" spans="1:16" ht="32.25" customHeight="1" x14ac:dyDescent="0.2">
      <c r="A23" s="45" t="s">
        <v>29</v>
      </c>
      <c r="B23" s="44">
        <v>50</v>
      </c>
      <c r="C23" s="44">
        <v>0</v>
      </c>
      <c r="D23" s="44" t="s">
        <v>30</v>
      </c>
      <c r="E23" s="51">
        <v>189</v>
      </c>
      <c r="F23" s="113"/>
      <c r="G23" s="119"/>
      <c r="I23" s="82" t="s">
        <v>48</v>
      </c>
      <c r="J23" s="64">
        <v>99</v>
      </c>
      <c r="L23" s="54"/>
      <c r="N23" s="13">
        <f>90+99</f>
        <v>189</v>
      </c>
    </row>
    <row r="24" spans="1:16" ht="66.599999999999994" customHeight="1" x14ac:dyDescent="0.2">
      <c r="A24" s="43" t="s">
        <v>49</v>
      </c>
      <c r="B24" s="44" t="s">
        <v>50</v>
      </c>
      <c r="C24" s="46"/>
      <c r="D24" s="46"/>
      <c r="E24" s="46"/>
      <c r="F24" s="117" t="s">
        <v>26</v>
      </c>
      <c r="G24" s="117" t="s">
        <v>44</v>
      </c>
      <c r="J24" s="63"/>
      <c r="L24" s="54"/>
    </row>
    <row r="25" spans="1:16" ht="14.25" customHeight="1" x14ac:dyDescent="0.2">
      <c r="A25" s="45" t="s">
        <v>28</v>
      </c>
      <c r="B25" s="44">
        <v>0</v>
      </c>
      <c r="C25" s="46"/>
      <c r="D25" s="46"/>
      <c r="E25" s="46"/>
      <c r="F25" s="118"/>
      <c r="G25" s="118"/>
      <c r="J25" s="63"/>
      <c r="L25" s="54"/>
    </row>
    <row r="26" spans="1:16" ht="14.25" customHeight="1" x14ac:dyDescent="0.2">
      <c r="A26" s="45" t="s">
        <v>29</v>
      </c>
      <c r="B26" s="48">
        <v>0.6</v>
      </c>
      <c r="C26" s="44">
        <v>0</v>
      </c>
      <c r="D26" s="44" t="s">
        <v>30</v>
      </c>
      <c r="E26" s="83">
        <v>0.87</v>
      </c>
      <c r="F26" s="118"/>
      <c r="G26" s="118"/>
      <c r="I26" s="84">
        <v>1</v>
      </c>
      <c r="J26" s="65">
        <v>0.75</v>
      </c>
      <c r="L26" s="54"/>
      <c r="N26" s="84">
        <v>0.87</v>
      </c>
      <c r="O26" s="13" t="s">
        <v>51</v>
      </c>
      <c r="P26" s="13">
        <f>((J26*J9)+(I26*(90+68)))/(181+90+68)</f>
        <v>0.86651917404129797</v>
      </c>
    </row>
    <row r="27" spans="1:16" ht="14.45" customHeight="1" x14ac:dyDescent="0.2">
      <c r="A27" s="42"/>
      <c r="B27" s="42"/>
      <c r="C27" s="46"/>
      <c r="D27" s="46"/>
      <c r="E27" s="46"/>
      <c r="F27" s="119"/>
      <c r="G27" s="119"/>
      <c r="J27" s="63"/>
      <c r="L27" s="54"/>
    </row>
    <row r="28" spans="1:16" s="30" customFormat="1" ht="39" customHeight="1" x14ac:dyDescent="0.25">
      <c r="A28" s="130" t="s">
        <v>52</v>
      </c>
      <c r="B28" s="131"/>
      <c r="C28" s="131"/>
      <c r="D28" s="131"/>
      <c r="E28" s="131"/>
      <c r="F28" s="131"/>
      <c r="G28" s="132"/>
      <c r="J28" s="62"/>
      <c r="L28" s="69"/>
    </row>
    <row r="29" spans="1:16" ht="77.45" customHeight="1" x14ac:dyDescent="0.2">
      <c r="A29" s="124" t="s">
        <v>53</v>
      </c>
      <c r="B29" s="125"/>
      <c r="C29" s="125"/>
      <c r="D29" s="125"/>
      <c r="E29" s="125"/>
      <c r="F29" s="125"/>
      <c r="G29" s="126"/>
      <c r="J29" s="63"/>
    </row>
    <row r="30" spans="1:16" ht="72.599999999999994" customHeight="1" x14ac:dyDescent="0.2">
      <c r="A30" s="50" t="s">
        <v>54</v>
      </c>
      <c r="B30" s="49" t="s">
        <v>55</v>
      </c>
      <c r="C30" s="53"/>
      <c r="D30" s="53"/>
      <c r="E30" s="127">
        <v>2</v>
      </c>
      <c r="F30" s="86" t="s">
        <v>135</v>
      </c>
      <c r="G30" s="117" t="s">
        <v>56</v>
      </c>
      <c r="J30" s="63"/>
    </row>
    <row r="31" spans="1:16" ht="14.25" customHeight="1" x14ac:dyDescent="0.2">
      <c r="A31" s="52" t="s">
        <v>28</v>
      </c>
      <c r="B31" s="49">
        <v>2</v>
      </c>
      <c r="C31" s="54"/>
      <c r="D31" s="53"/>
      <c r="E31" s="128"/>
      <c r="F31" s="87"/>
      <c r="G31" s="118"/>
      <c r="J31" s="63"/>
    </row>
    <row r="32" spans="1:16" ht="14.25" customHeight="1" x14ac:dyDescent="0.2">
      <c r="A32" s="52" t="s">
        <v>29</v>
      </c>
      <c r="B32" s="49">
        <v>1</v>
      </c>
      <c r="C32" s="55">
        <v>0</v>
      </c>
      <c r="D32" s="44" t="s">
        <v>30</v>
      </c>
      <c r="E32" s="129"/>
      <c r="F32" s="88"/>
      <c r="G32" s="119"/>
      <c r="I32" s="13" t="s">
        <v>57</v>
      </c>
      <c r="J32" s="63"/>
    </row>
    <row r="33" spans="1:10" ht="54.6" customHeight="1" x14ac:dyDescent="0.2">
      <c r="A33" s="124" t="s">
        <v>58</v>
      </c>
      <c r="B33" s="125"/>
      <c r="C33" s="125"/>
      <c r="D33" s="125"/>
      <c r="E33" s="125"/>
      <c r="F33" s="125"/>
      <c r="G33" s="126"/>
      <c r="J33" s="63"/>
    </row>
    <row r="34" spans="1:10" ht="67.5" customHeight="1" x14ac:dyDescent="0.2">
      <c r="A34" s="50" t="s">
        <v>59</v>
      </c>
      <c r="B34" s="49" t="s">
        <v>60</v>
      </c>
      <c r="C34" s="53"/>
      <c r="D34" s="53"/>
      <c r="E34" s="53"/>
      <c r="F34" s="133" t="s">
        <v>136</v>
      </c>
      <c r="G34" s="117" t="s">
        <v>61</v>
      </c>
      <c r="J34" s="63"/>
    </row>
    <row r="35" spans="1:10" ht="14.25" customHeight="1" x14ac:dyDescent="0.2">
      <c r="A35" s="52" t="s">
        <v>28</v>
      </c>
      <c r="B35" s="49">
        <v>0</v>
      </c>
      <c r="C35" s="55"/>
      <c r="D35" s="53"/>
      <c r="E35" s="53"/>
      <c r="F35" s="134"/>
      <c r="G35" s="118"/>
      <c r="J35" s="63"/>
    </row>
    <row r="36" spans="1:10" ht="35.450000000000003" customHeight="1" x14ac:dyDescent="0.25">
      <c r="A36" s="52" t="s">
        <v>29</v>
      </c>
      <c r="B36" s="49">
        <v>20</v>
      </c>
      <c r="C36" s="49">
        <v>0</v>
      </c>
      <c r="D36" s="44" t="s">
        <v>30</v>
      </c>
      <c r="E36" s="51">
        <v>21</v>
      </c>
      <c r="F36" s="135"/>
      <c r="G36" s="118"/>
      <c r="I36" s="81">
        <v>10</v>
      </c>
      <c r="J36" s="63"/>
    </row>
    <row r="37" spans="1:10" ht="77.25" customHeight="1" x14ac:dyDescent="0.2">
      <c r="A37" s="123" t="s">
        <v>62</v>
      </c>
      <c r="B37" s="123"/>
      <c r="C37" s="123"/>
      <c r="D37" s="123"/>
      <c r="E37" s="123"/>
      <c r="F37" s="123"/>
      <c r="G37" s="123"/>
      <c r="J37" s="66"/>
    </row>
  </sheetData>
  <mergeCells count="24">
    <mergeCell ref="A2:G2"/>
    <mergeCell ref="A37:G37"/>
    <mergeCell ref="A33:G33"/>
    <mergeCell ref="G34:G36"/>
    <mergeCell ref="G18:G20"/>
    <mergeCell ref="F18:F20"/>
    <mergeCell ref="A29:G29"/>
    <mergeCell ref="E30:E32"/>
    <mergeCell ref="G30:G32"/>
    <mergeCell ref="G21:G23"/>
    <mergeCell ref="G24:G27"/>
    <mergeCell ref="A28:G28"/>
    <mergeCell ref="F21:F23"/>
    <mergeCell ref="F24:F27"/>
    <mergeCell ref="F34:F36"/>
    <mergeCell ref="A17:G17"/>
    <mergeCell ref="F7:F9"/>
    <mergeCell ref="A6:G6"/>
    <mergeCell ref="A5:G5"/>
    <mergeCell ref="G10:G13"/>
    <mergeCell ref="G14:G16"/>
    <mergeCell ref="G7:G9"/>
    <mergeCell ref="F10:F13"/>
    <mergeCell ref="F14:F16"/>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11"/>
  <sheetViews>
    <sheetView topLeftCell="A2" zoomScaleNormal="100" workbookViewId="0">
      <selection activeCell="A3" sqref="A3"/>
    </sheetView>
  </sheetViews>
  <sheetFormatPr defaultColWidth="9.140625" defaultRowHeight="15" x14ac:dyDescent="0.25"/>
  <cols>
    <col min="1" max="1" width="117.42578125" style="1" customWidth="1"/>
  </cols>
  <sheetData>
    <row r="1" spans="1:1" x14ac:dyDescent="0.25">
      <c r="A1" s="14" t="s">
        <v>94</v>
      </c>
    </row>
    <row r="2" spans="1:1" ht="33.75" x14ac:dyDescent="0.25">
      <c r="A2" s="2" t="s">
        <v>95</v>
      </c>
    </row>
    <row r="3" spans="1:1" x14ac:dyDescent="0.25">
      <c r="A3" s="89" t="s">
        <v>142</v>
      </c>
    </row>
    <row r="4" spans="1:1" x14ac:dyDescent="0.25">
      <c r="A4" s="15"/>
    </row>
    <row r="5" spans="1:1" x14ac:dyDescent="0.25">
      <c r="A5" s="90" t="s">
        <v>96</v>
      </c>
    </row>
    <row r="6" spans="1:1" ht="30" x14ac:dyDescent="0.25">
      <c r="A6" s="89" t="s">
        <v>137</v>
      </c>
    </row>
    <row r="7" spans="1:1" x14ac:dyDescent="0.25">
      <c r="A7" s="3" t="s">
        <v>97</v>
      </c>
    </row>
    <row r="8" spans="1:1" ht="22.5" x14ac:dyDescent="0.25">
      <c r="A8" s="4" t="s">
        <v>98</v>
      </c>
    </row>
    <row r="9" spans="1:1" x14ac:dyDescent="0.25">
      <c r="A9" s="5" t="s">
        <v>99</v>
      </c>
    </row>
    <row r="10" spans="1:1" x14ac:dyDescent="0.25">
      <c r="A10" s="5" t="s">
        <v>100</v>
      </c>
    </row>
    <row r="11" spans="1:1" x14ac:dyDescent="0.25">
      <c r="A11" s="25" t="s">
        <v>101</v>
      </c>
    </row>
  </sheetData>
  <hyperlinks>
    <hyperlink ref="A5" r:id="rId1" xr:uid="{00000000-0004-0000-0400-000000000000}"/>
    <hyperlink ref="A7" r:id="rId2" display="../../../../covid19mptfcall1/Shared Documents/Forms/AllItems.aspx" xr:uid="{00000000-0004-0000-0400-000001000000}"/>
    <hyperlink ref="A11"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 ref="A3" r:id="rId4" display="The impactful story is available with photos on the shared folders for the JP communications materials " xr:uid="{F282C55B-3A92-4B84-92C3-9B2F20549069}"/>
    <hyperlink ref="A6" r:id="rId5" display="The communications and Visibility folder has stories and videos for the JP " xr:uid="{600D82B4-55DA-46FF-BD98-4851E31471E9}"/>
  </hyperlinks>
  <pageMargins left="0.7" right="0.7" top="0.75" bottom="0.75" header="0.3" footer="0.3"/>
  <pageSetup orientation="landscape"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MPTF_00209_00216</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22A27-B1A6-48BB-90DD-20582ECB12B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7B4735B-1771-4019-A88C-4ABAF4C87BA4}"/>
</file>

<file path=customXml/itemProps3.xml><?xml version="1.0" encoding="utf-8"?>
<ds:datastoreItem xmlns:ds="http://schemas.openxmlformats.org/officeDocument/2006/customXml" ds:itemID="{06ACF0C9-0EBE-4C2B-A5B7-98CD6AD179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OVERALL REPORTING INSTRUCTIONS</vt:lpstr>
      <vt:lpstr>General Information</vt:lpstr>
      <vt:lpstr>Narrative</vt:lpstr>
      <vt:lpstr>Project Indicators </vt:lpstr>
      <vt:lpstr>Communication</vt:lpstr>
      <vt:lpstr>'Project Indicators '!_ftn1</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Palestine_Final Report_FAO_WFP_UNDP_UNWomen.xlsx</dc:title>
  <dc:subject/>
  <dc:creator>Piyoo</dc:creator>
  <cp:keywords/>
  <dc:description/>
  <cp:lastModifiedBy>Sveva pettorino</cp:lastModifiedBy>
  <cp:revision/>
  <dcterms:created xsi:type="dcterms:W3CDTF">2020-12-07T17:58:50Z</dcterms:created>
  <dcterms:modified xsi:type="dcterms:W3CDTF">2022-08-31T12:01:35Z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