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alexandre.yessoufou\Documents\Mauritanie PBF\Rapport annuel 2022\"/>
    </mc:Choice>
  </mc:AlternateContent>
  <xr:revisionPtr revIDLastSave="0" documentId="8_{F85C5E6C-C715-4986-95D6-175725E662CF}" xr6:coauthVersionLast="47" xr6:coauthVersionMax="47" xr10:uidLastSave="{00000000-0000-0000-0000-000000000000}"/>
  <bookViews>
    <workbookView xWindow="-110" yWindow="-110" windowWidth="19420" windowHeight="10420" xr2:uid="{C6EE362B-4C0D-44FC-9483-EF333E05B45F}"/>
  </bookViews>
  <sheets>
    <sheet name="Rapport au 15-03-202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1" l="1"/>
  <c r="E43" i="1"/>
  <c r="E8" i="1"/>
  <c r="D51" i="1"/>
  <c r="D50" i="1"/>
  <c r="F42" i="1"/>
  <c r="E42" i="1"/>
  <c r="F36" i="1"/>
  <c r="E36" i="1"/>
  <c r="D36" i="1"/>
  <c r="G33" i="1"/>
  <c r="F28" i="1"/>
  <c r="E28" i="1"/>
  <c r="D28" i="1"/>
  <c r="D27" i="1"/>
  <c r="G24" i="1"/>
  <c r="F22" i="1"/>
  <c r="D22" i="1"/>
  <c r="E22" i="1"/>
  <c r="G17" i="1"/>
  <c r="F15" i="1"/>
  <c r="E15" i="1"/>
  <c r="D15" i="1"/>
  <c r="D9" i="1"/>
  <c r="F7" i="1"/>
  <c r="G7" i="1"/>
  <c r="F8" i="1" l="1"/>
  <c r="F9" i="1" s="1"/>
  <c r="G8" i="1"/>
</calcChain>
</file>

<file path=xl/sharedStrings.xml><?xml version="1.0" encoding="utf-8"?>
<sst xmlns="http://schemas.openxmlformats.org/spreadsheetml/2006/main" count="81" uniqueCount="76">
  <si>
    <t>Budget du projet Secretariat PBF</t>
  </si>
  <si>
    <t>Nombre de resultat/ produit</t>
  </si>
  <si>
    <t>Formulation du resultat/ produit/activite</t>
  </si>
  <si>
    <t>Budget en USD</t>
  </si>
  <si>
    <t>Transactions effectuées (dépenses en USD)</t>
  </si>
  <si>
    <t>Balance du budget</t>
  </si>
  <si>
    <t>Pourcentage de consommation</t>
  </si>
  <si>
    <t xml:space="preserve">RESULTAT 1: </t>
  </si>
  <si>
    <t>La coordination, le suivi &amp; évaluation et le rapportage des résultats du portefeuille du PBF sont assurés par le Secrétariat PBF</t>
  </si>
  <si>
    <t>Produit 1.1:</t>
  </si>
  <si>
    <t>Le Secrétariat PBF est mis en place.</t>
  </si>
  <si>
    <t>Activite 1.1.1:</t>
  </si>
  <si>
    <t>Préparation des TDRs du Staff non professionnel (le cas échéant) et recrutement du personnel du Secrétariat).</t>
  </si>
  <si>
    <t>Activite 1.1.2:</t>
  </si>
  <si>
    <t>Mise en place du bureau du Secrétariat PBF (bureau et équipement fonctionnels).</t>
  </si>
  <si>
    <t>Produit total</t>
  </si>
  <si>
    <t>Produit 1.2:</t>
  </si>
  <si>
    <t>Le cadre stratégique et technique pour l’identification de projets de consolidation de la paix ayant un effet catalytique est mis en place, en complémentarité avec d’autres plans stratégiques (UNDAFs, PRSP, Stratégies régionales, etc.)</t>
  </si>
  <si>
    <t>Activite 1.2.1</t>
  </si>
  <si>
    <t>Elaboration, et mise à jour, d’une cartographie des acteurs (UN, Gouvernement, SCOs, PTF) dans le domaine de la consolidation de la paix qui est mise à jour régulièrement et identification des gaps et points d’entrées programmatiques pour les projets du PBF.</t>
  </si>
  <si>
    <t>Activite 1.2.2</t>
  </si>
  <si>
    <t>Facilitation de l’élaboration et la mise à jour périodique de l’analyse de conflits en étroite coordination avec le PDA et en collaboration entre le SNU, le Gouvernement, la Société Civile et les PTF.</t>
  </si>
  <si>
    <t>Activite 1.2.3</t>
  </si>
  <si>
    <t>Sur la base de l’analyse de conflit et de la cartographie, facilitation de la coordination et un appui stratégique conséquent pour le développement de projets de qualité en matière de consolidation de la paix en étroite collaboration entre le SNU, le Gouvernement, la Société Civile et les PTF, pour soumission au PBF.</t>
  </si>
  <si>
    <t>Activite 1.2.4</t>
  </si>
  <si>
    <t>S’assurer qu’au moins 15% de l’enveloppe totale du PBF soit alloué aux questions de genre et/ou a un soutien pour l’autonomisation des femmes.</t>
  </si>
  <si>
    <t>Produit 1.3:</t>
  </si>
  <si>
    <t xml:space="preserve">Des mécanismes de coordination entre les projets et les partenaires clés sont mise en place pour assurer la réalisation des résultats stratégiques du portefeuille PBF et la cohérence/synergies entre les projets et les activités </t>
  </si>
  <si>
    <t>Activite 1.3.1</t>
  </si>
  <si>
    <t>Appui au rôle de coordination du RC dans le cadre de la programmation en consolidation de la paix, en étroite collaboration avec le Conseiller en Paix et Développement (PDA) en poste au sein du bureau du RC.</t>
  </si>
  <si>
    <t>Activite 1.3.5</t>
  </si>
  <si>
    <t>Documentation, analyse et dissémination des leçons apprises dans le cadre de la mise en œuvre des projets PBF (par le biais d’atelier de mise en œuvre et mini-retraite, etc.).</t>
  </si>
  <si>
    <t>Activite 1.3.6</t>
  </si>
  <si>
    <t>Organisation, le cas échéant des réunions régionales dans le cadre des projets transfrontaliers et s’assurer de la coordination avec les autres pays impliques.</t>
  </si>
  <si>
    <t>Activite 1.3.7</t>
  </si>
  <si>
    <t>Renforcement des capacités des agences récipiendaires et des partenaires en matière d’approches sensibles aux conflits, consolidation de la paix, suivi/évaluation en matière de consolidation de la paix et programmation sensible au genre et aux Droits de l’Homme.</t>
  </si>
  <si>
    <t>Activite 1.3.8</t>
  </si>
  <si>
    <t>Produit 1.4:</t>
  </si>
  <si>
    <t>Le suivi et évaluation du portefeuille du PBF est assuré</t>
  </si>
  <si>
    <t>Activite 1.4.4</t>
  </si>
  <si>
    <t xml:space="preserve">Effectuer des missions régulières sur le terrain pour le suivi des projets PBF et produire des rapports de mission à partager avec le RCO et PBSO. </t>
  </si>
  <si>
    <t>Activite 1.4.5</t>
  </si>
  <si>
    <t xml:space="preserve">Etablir un échange entre les communautés bénéficiaires et le Comité de Pilotage à travers les mécanismes de suivi communautaire, et garantir que les voix des bénéficiaires sont utilisées de manière stratégique pour promouvoir les responsabilités communes. Etablir un mécanisme de communication systématique entre les communautés de bénéficiaires et le Comité de Pilotage. </t>
  </si>
  <si>
    <t>Activite 1.4.6</t>
  </si>
  <si>
    <t xml:space="preserve">Assurer la gestion des connaissances et meilleures pratiques pour les prochaines activités de consolidation de la paix ; assurer que ces leçons soient publiées et communiquées à travers les plateformes adéquates. </t>
  </si>
  <si>
    <t>Activite 1.4.8</t>
  </si>
  <si>
    <t xml:space="preserve">RESULTAT 2: </t>
  </si>
  <si>
    <t>Le Comité de Pilotage et le Bureau du Coordonnateur Résident du Système des Nations Unies sont appuyés afin d’assurer leur rôle d’orientation stratégique, de l’endossement des projets PBF et de suivi et évaluation du portefeuille PBF</t>
  </si>
  <si>
    <t>Activite 2.1.1</t>
  </si>
  <si>
    <t xml:space="preserve">Organisation de réunions régulières du Comité de Pilotage (y compris au niveau technique) pour examiner et évaluer les propositions de projets, leur suivi et évaluation, le progrès de la mise en œuvre de l’ensemble du portefeuille PBF. </t>
  </si>
  <si>
    <t>Activite 2.1.2</t>
  </si>
  <si>
    <t xml:space="preserve">Identifier et répondre aux besoins en renforcements des capacités de supervision et conseils stratégiques et fonctions de S&amp;E des partenaires du PBF tels que le Comité de Pilotage, les partenaires nationaux, les organisations de mise en œuvre, et tout autre partenaire pertinent au PBF. </t>
  </si>
  <si>
    <t>Activite 2.1.5</t>
  </si>
  <si>
    <t xml:space="preserve">Faciliter l’organisation de missions de monitoring par le Comité de Pilotage pour revoir la mise en œuvre du portefeuille du PBF, tel que requis. </t>
  </si>
  <si>
    <t>Activite 2.1.7</t>
  </si>
  <si>
    <t>Activite 2.1.8</t>
  </si>
  <si>
    <t>Produit 2.2</t>
  </si>
  <si>
    <t>Le plaidoyer, la communication et le partenariat/création de réseaux sont assures pour promouvoir une meilleure compréhension et connaissance du portefeuille PBF et de ses résultats au sein des autorités nationales, de la société civile, des bailleurs de fonds et du grand public.</t>
  </si>
  <si>
    <t>Activite 2.2.1</t>
  </si>
  <si>
    <t xml:space="preserve">S’assurer que les partenaires de mise en œuvre du portefeuille du PBF et les autres partenaires clé comprennent et s’approprient les orientations du PBF, y compris les questions de genre et les demandes et matière de rapportage. </t>
  </si>
  <si>
    <t>Activite' 2.2.2</t>
  </si>
  <si>
    <t xml:space="preserve">Mise en place d’un plan de communication afin de promouvoir la visibilité des activités du PBF dans le pays et parmi les parties intéressées. </t>
  </si>
  <si>
    <t>Activite 2.2.3</t>
  </si>
  <si>
    <t>Développement et mise en œuvre d’une stratégie de mobilisation de ressources pour la pérennisation des programmes du PBF (Assurer les effets catalytiques des projets PBF).</t>
  </si>
  <si>
    <t>Activite 2.2.6</t>
  </si>
  <si>
    <t>Organisation de missions de supervision inter-agences élargies au siège et appuyer les missions de suivi du PBSO (le cas échéant).</t>
  </si>
  <si>
    <t>Total depenses/ ptoduits</t>
  </si>
  <si>
    <t xml:space="preserve">Budget Recaputulatif </t>
  </si>
  <si>
    <t>Descriptif</t>
  </si>
  <si>
    <t>Montant</t>
  </si>
  <si>
    <t>1er tranche recu du budget</t>
  </si>
  <si>
    <t>Depense effecturées</t>
  </si>
  <si>
    <t>Balance</t>
  </si>
  <si>
    <t>Taux de  comsommation du budget</t>
  </si>
  <si>
    <t>338 341</t>
  </si>
  <si>
    <t>Total committement dans Atlas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</si>
</sst>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43" formatCode="_-* #,##0.00_-;\-* #,##0.00_-;_-* &quot;-&quot;??_-;_-@_-"/>
    <numFmt numFmtId="164" formatCode="_(* #,##0_);_(* \(#,##0\);_(* &quot;-&quot;??_);_(@_)"/>
    <numFmt numFmtId="165" formatCode="_(&quot;$&quot;* #,##0.00_);_(&quot;$&quot;* \(#,##0.00\);_(&quot;$&quot;* &quot;-&quot;??_);_(@_)"/>
    <numFmt numFmtId="166" formatCode="_(&quot;$&quot;* #,##0_);_(&quot;$&quot;* \(#,##0\);_(&quot;$&quot;* &quot;-&quot;??_);_(@_)"/>
  </numFmts>
  <fonts count="12" x14ac:knownFonts="1">
    <font>
      <sz val="11"/>
      <color theme="1"/>
      <name val="Calibri"/>
      <family val="2"/>
      <scheme val="minor"/>
    </font>
    <font>
      <sz val="11"/>
      <color theme="1"/>
      <name val="Calibri"/>
      <family val="2"/>
      <scheme val="minor"/>
    </font>
    <font>
      <b/>
      <sz val="20"/>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
      <sz val="12"/>
      <color rgb="FF000000"/>
      <name val="Calibri"/>
      <family val="2"/>
      <scheme val="minor"/>
    </font>
    <font>
      <sz val="11"/>
      <name val="Calibri"/>
      <family val="2"/>
      <scheme val="minor"/>
    </font>
    <font>
      <b/>
      <sz val="16"/>
      <color theme="1"/>
      <name val="Calibri"/>
      <family val="2"/>
      <scheme val="minor"/>
    </font>
    <font>
      <b/>
      <sz val="14"/>
      <color theme="1"/>
      <name val="Calibri"/>
      <family val="2"/>
      <scheme val="minor"/>
    </font>
    <font>
      <sz val="14"/>
      <color theme="1"/>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8">
    <xf numFmtId="0" fontId="0" fillId="0" borderId="0" xfId="0"/>
    <xf numFmtId="0" fontId="0" fillId="0" borderId="0" xfId="0" applyAlignment="1">
      <alignment wrapText="1"/>
    </xf>
    <xf numFmtId="0" fontId="0" fillId="0" borderId="0" xfId="0" applyAlignment="1">
      <alignment horizontal="center" wrapText="1"/>
    </xf>
    <xf numFmtId="0" fontId="3" fillId="3" borderId="4" xfId="0" applyFont="1" applyFill="1" applyBorder="1" applyAlignment="1">
      <alignment horizontal="center" vertical="center" wrapText="1"/>
    </xf>
    <xf numFmtId="0" fontId="3" fillId="4" borderId="4" xfId="0" applyFont="1" applyFill="1" applyBorder="1" applyAlignment="1">
      <alignment vertical="center" wrapText="1"/>
    </xf>
    <xf numFmtId="49" fontId="3" fillId="5" borderId="4" xfId="0" applyNumberFormat="1" applyFont="1" applyFill="1" applyBorder="1" applyAlignment="1" applyProtection="1">
      <alignment horizontal="left" vertical="top" wrapText="1"/>
      <protection locked="0"/>
    </xf>
    <xf numFmtId="49" fontId="3" fillId="5" borderId="4" xfId="0" applyNumberFormat="1" applyFont="1" applyFill="1" applyBorder="1" applyAlignment="1" applyProtection="1">
      <alignment vertical="top" wrapText="1"/>
      <protection locked="0"/>
    </xf>
    <xf numFmtId="49" fontId="4" fillId="5" borderId="4" xfId="0" applyNumberFormat="1" applyFont="1" applyFill="1" applyBorder="1" applyAlignment="1" applyProtection="1">
      <alignment horizontal="left" vertical="top" wrapText="1"/>
      <protection locked="0"/>
    </xf>
    <xf numFmtId="49" fontId="4" fillId="5" borderId="4" xfId="0" applyNumberFormat="1" applyFont="1" applyFill="1" applyBorder="1" applyAlignment="1" applyProtection="1">
      <alignment vertical="top" wrapText="1"/>
      <protection locked="0"/>
    </xf>
    <xf numFmtId="0" fontId="4" fillId="4" borderId="4" xfId="0" applyFont="1" applyFill="1" applyBorder="1" applyAlignment="1">
      <alignment vertical="center" wrapText="1"/>
    </xf>
    <xf numFmtId="0" fontId="4" fillId="0" borderId="4" xfId="0" applyFont="1" applyBorder="1" applyAlignment="1" applyProtection="1">
      <alignment horizontal="left" vertical="top" wrapText="1"/>
      <protection locked="0"/>
    </xf>
    <xf numFmtId="164" fontId="4" fillId="0" borderId="4" xfId="1" applyNumberFormat="1" applyFont="1" applyFill="1" applyBorder="1" applyAlignment="1" applyProtection="1">
      <alignment horizontal="center" vertical="center" wrapText="1"/>
      <protection locked="0"/>
    </xf>
    <xf numFmtId="164" fontId="5" fillId="5" borderId="4" xfId="1" applyNumberFormat="1" applyFont="1" applyFill="1" applyBorder="1" applyAlignment="1" applyProtection="1">
      <alignment horizontal="center" vertical="center" wrapText="1"/>
      <protection locked="0"/>
    </xf>
    <xf numFmtId="164" fontId="4" fillId="0" borderId="4" xfId="1" applyNumberFormat="1" applyFont="1" applyFill="1" applyBorder="1" applyAlignment="1" applyProtection="1">
      <alignment horizontal="center" vertical="center" wrapText="1"/>
    </xf>
    <xf numFmtId="9" fontId="4" fillId="0" borderId="4" xfId="3" applyFont="1" applyFill="1" applyBorder="1" applyAlignment="1" applyProtection="1">
      <alignment horizontal="center" vertical="center" wrapText="1"/>
      <protection locked="0"/>
    </xf>
    <xf numFmtId="0" fontId="3" fillId="3" borderId="4" xfId="0" applyFont="1" applyFill="1" applyBorder="1" applyAlignment="1">
      <alignment vertical="center" wrapText="1"/>
    </xf>
    <xf numFmtId="164" fontId="3" fillId="3" borderId="4" xfId="1" applyNumberFormat="1" applyFont="1" applyFill="1" applyBorder="1" applyAlignment="1" applyProtection="1">
      <alignment horizontal="center" vertical="center" wrapText="1"/>
    </xf>
    <xf numFmtId="164" fontId="6" fillId="5" borderId="4" xfId="1" applyNumberFormat="1" applyFont="1" applyFill="1" applyBorder="1" applyAlignment="1" applyProtection="1">
      <alignment horizontal="center" vertical="center" wrapText="1"/>
    </xf>
    <xf numFmtId="0" fontId="4" fillId="5" borderId="4" xfId="0" applyFont="1" applyFill="1" applyBorder="1" applyAlignment="1" applyProtection="1">
      <alignment horizontal="left" vertical="top" wrapText="1"/>
      <protection locked="0"/>
    </xf>
    <xf numFmtId="0" fontId="4" fillId="5" borderId="4" xfId="0" applyFont="1" applyFill="1" applyBorder="1" applyAlignment="1" applyProtection="1">
      <alignment vertical="top" wrapText="1"/>
      <protection locked="0"/>
    </xf>
    <xf numFmtId="0" fontId="5" fillId="5" borderId="4" xfId="0" applyFont="1" applyFill="1" applyBorder="1" applyAlignment="1" applyProtection="1">
      <alignment vertical="top" wrapText="1"/>
      <protection locked="0"/>
    </xf>
    <xf numFmtId="164" fontId="4" fillId="0" borderId="4" xfId="1" applyNumberFormat="1" applyFont="1" applyBorder="1" applyAlignment="1" applyProtection="1">
      <alignment horizontal="center" vertical="center" wrapText="1"/>
      <protection locked="0"/>
    </xf>
    <xf numFmtId="0" fontId="7" fillId="5" borderId="4" xfId="0" applyFont="1" applyFill="1" applyBorder="1" applyAlignment="1" applyProtection="1">
      <alignment horizontal="left" vertical="top" wrapText="1"/>
      <protection locked="0"/>
    </xf>
    <xf numFmtId="0" fontId="4" fillId="6" borderId="4" xfId="0" applyFont="1" applyFill="1" applyBorder="1" applyAlignment="1" applyProtection="1">
      <alignment horizontal="left" vertical="top" wrapText="1"/>
      <protection locked="0"/>
    </xf>
    <xf numFmtId="164" fontId="3" fillId="3" borderId="5" xfId="1" applyNumberFormat="1" applyFont="1" applyFill="1" applyBorder="1" applyAlignment="1" applyProtection="1">
      <alignment horizontal="center" vertical="center" wrapText="1"/>
    </xf>
    <xf numFmtId="164" fontId="6" fillId="5" borderId="5" xfId="1" applyNumberFormat="1" applyFont="1" applyFill="1" applyBorder="1" applyAlignment="1" applyProtection="1">
      <alignment horizontal="center" vertical="center" wrapText="1"/>
    </xf>
    <xf numFmtId="164" fontId="4" fillId="5" borderId="4" xfId="1" applyNumberFormat="1" applyFont="1" applyFill="1" applyBorder="1" applyAlignment="1" applyProtection="1">
      <alignment horizontal="center" vertical="center" wrapText="1"/>
      <protection locked="0"/>
    </xf>
    <xf numFmtId="165" fontId="4" fillId="5" borderId="4" xfId="2" applyNumberFormat="1" applyFont="1" applyFill="1" applyBorder="1" applyAlignment="1" applyProtection="1">
      <alignment horizontal="center" vertical="center" wrapText="1"/>
      <protection locked="0"/>
    </xf>
    <xf numFmtId="165" fontId="5" fillId="5" borderId="4" xfId="2" applyNumberFormat="1" applyFont="1" applyFill="1" applyBorder="1" applyAlignment="1" applyProtection="1">
      <alignment horizontal="center" vertical="center" wrapText="1"/>
      <protection locked="0"/>
    </xf>
    <xf numFmtId="165" fontId="3" fillId="3" borderId="5" xfId="2" applyNumberFormat="1" applyFont="1" applyFill="1" applyBorder="1" applyAlignment="1" applyProtection="1">
      <alignment horizontal="center" vertical="center" wrapText="1"/>
    </xf>
    <xf numFmtId="165" fontId="6" fillId="5" borderId="5" xfId="2" applyNumberFormat="1" applyFont="1" applyFill="1" applyBorder="1" applyAlignment="1" applyProtection="1">
      <alignment horizontal="center" vertical="center" wrapText="1"/>
    </xf>
    <xf numFmtId="0" fontId="4" fillId="6" borderId="4" xfId="1" applyNumberFormat="1" applyFont="1" applyFill="1" applyBorder="1" applyAlignment="1" applyProtection="1">
      <alignment horizontal="left" vertical="top" wrapText="1"/>
      <protection locked="0"/>
    </xf>
    <xf numFmtId="0" fontId="4" fillId="5" borderId="4" xfId="1" applyNumberFormat="1" applyFont="1" applyFill="1" applyBorder="1" applyAlignment="1" applyProtection="1">
      <alignment horizontal="left" vertical="top" wrapText="1"/>
      <protection locked="0"/>
    </xf>
    <xf numFmtId="0" fontId="3" fillId="3" borderId="4" xfId="1" applyNumberFormat="1" applyFont="1" applyFill="1" applyBorder="1" applyAlignment="1" applyProtection="1">
      <alignment vertical="center" wrapText="1"/>
    </xf>
    <xf numFmtId="0" fontId="4" fillId="5" borderId="0" xfId="0" applyFont="1" applyFill="1" applyAlignment="1" applyProtection="1">
      <alignment vertical="center" wrapText="1"/>
      <protection locked="0"/>
    </xf>
    <xf numFmtId="0" fontId="4" fillId="5" borderId="0" xfId="1" applyNumberFormat="1" applyFont="1" applyFill="1" applyBorder="1" applyAlignment="1" applyProtection="1">
      <alignment horizontal="left" vertical="top" wrapText="1"/>
      <protection locked="0"/>
    </xf>
    <xf numFmtId="164" fontId="4" fillId="5" borderId="0" xfId="1" applyNumberFormat="1" applyFont="1" applyFill="1" applyBorder="1" applyAlignment="1" applyProtection="1">
      <alignment horizontal="center" vertical="center" wrapText="1"/>
      <protection locked="0"/>
    </xf>
    <xf numFmtId="164" fontId="5" fillId="5" borderId="0" xfId="1" applyNumberFormat="1" applyFont="1" applyFill="1" applyBorder="1" applyAlignment="1" applyProtection="1">
      <alignment horizontal="center" vertical="center" wrapText="1"/>
      <protection locked="0"/>
    </xf>
    <xf numFmtId="164" fontId="3" fillId="5" borderId="4" xfId="1" applyNumberFormat="1" applyFont="1" applyFill="1" applyBorder="1" applyAlignment="1" applyProtection="1">
      <alignment vertical="top" wrapText="1"/>
      <protection locked="0"/>
    </xf>
    <xf numFmtId="164" fontId="6" fillId="5" borderId="4" xfId="1" applyNumberFormat="1" applyFont="1" applyFill="1" applyBorder="1" applyAlignment="1" applyProtection="1">
      <alignment vertical="top" wrapText="1"/>
      <protection locked="0"/>
    </xf>
    <xf numFmtId="0" fontId="4" fillId="0" borderId="4" xfId="1" applyNumberFormat="1" applyFont="1" applyBorder="1" applyAlignment="1" applyProtection="1">
      <alignment horizontal="left" vertical="top" wrapText="1"/>
      <protection locked="0"/>
    </xf>
    <xf numFmtId="0" fontId="4" fillId="0" borderId="4" xfId="1" applyNumberFormat="1" applyFont="1" applyFill="1" applyBorder="1" applyAlignment="1" applyProtection="1">
      <alignment horizontal="left" vertical="top" wrapText="1"/>
      <protection locked="0"/>
    </xf>
    <xf numFmtId="0" fontId="3" fillId="5" borderId="4" xfId="1" applyNumberFormat="1" applyFont="1" applyFill="1" applyBorder="1" applyAlignment="1" applyProtection="1">
      <alignment vertical="top" wrapText="1"/>
      <protection locked="0"/>
    </xf>
    <xf numFmtId="0" fontId="4" fillId="5" borderId="4" xfId="1" applyNumberFormat="1" applyFont="1" applyFill="1" applyBorder="1" applyAlignment="1" applyProtection="1">
      <alignment vertical="top" wrapText="1"/>
      <protection locked="0"/>
    </xf>
    <xf numFmtId="0" fontId="5" fillId="5" borderId="4" xfId="1" applyNumberFormat="1" applyFont="1" applyFill="1" applyBorder="1" applyAlignment="1" applyProtection="1">
      <alignment vertical="top" wrapText="1"/>
      <protection locked="0"/>
    </xf>
    <xf numFmtId="0" fontId="3" fillId="3" borderId="5" xfId="1" applyNumberFormat="1" applyFont="1" applyFill="1" applyBorder="1" applyAlignment="1" applyProtection="1">
      <alignment vertical="center" wrapText="1"/>
    </xf>
    <xf numFmtId="0" fontId="3" fillId="5" borderId="0" xfId="0" applyFont="1" applyFill="1" applyAlignment="1">
      <alignment vertical="center" wrapText="1"/>
    </xf>
    <xf numFmtId="0" fontId="3" fillId="5" borderId="4" xfId="1" applyNumberFormat="1" applyFont="1" applyFill="1" applyBorder="1" applyAlignment="1" applyProtection="1">
      <alignment vertical="center" wrapText="1"/>
      <protection locked="0"/>
    </xf>
    <xf numFmtId="164" fontId="3" fillId="5" borderId="4" xfId="1" applyNumberFormat="1" applyFont="1" applyFill="1" applyBorder="1" applyAlignment="1" applyProtection="1">
      <alignment vertical="center" wrapText="1"/>
      <protection locked="0"/>
    </xf>
    <xf numFmtId="164" fontId="6" fillId="5" borderId="4" xfId="1" applyNumberFormat="1" applyFont="1" applyFill="1" applyBorder="1" applyAlignment="1" applyProtection="1">
      <alignment vertical="center" wrapText="1"/>
      <protection locked="0"/>
    </xf>
    <xf numFmtId="164" fontId="4" fillId="5" borderId="0" xfId="1" applyNumberFormat="1" applyFont="1" applyFill="1" applyBorder="1" applyAlignment="1" applyProtection="1">
      <alignment vertical="center" wrapText="1"/>
      <protection locked="0"/>
    </xf>
    <xf numFmtId="166" fontId="8" fillId="5" borderId="0" xfId="0" applyNumberFormat="1" applyFont="1" applyFill="1" applyAlignment="1">
      <alignment wrapText="1"/>
    </xf>
    <xf numFmtId="164" fontId="8" fillId="5" borderId="0" xfId="0" applyNumberFormat="1" applyFont="1" applyFill="1" applyAlignment="1">
      <alignment wrapText="1"/>
    </xf>
    <xf numFmtId="0" fontId="10" fillId="3" borderId="6" xfId="0" applyFont="1" applyFill="1" applyBorder="1" applyAlignment="1">
      <alignment horizontal="center" vertical="center" wrapText="1"/>
    </xf>
    <xf numFmtId="44" fontId="10" fillId="3" borderId="7" xfId="2" applyFont="1" applyFill="1" applyBorder="1" applyAlignment="1" applyProtection="1">
      <alignment horizontal="center" vertical="center" wrapText="1"/>
    </xf>
    <xf numFmtId="0" fontId="8" fillId="5" borderId="0" xfId="0" applyFont="1" applyFill="1" applyAlignment="1">
      <alignment wrapText="1"/>
    </xf>
    <xf numFmtId="0" fontId="11" fillId="3" borderId="8" xfId="0" applyFont="1" applyFill="1" applyBorder="1" applyAlignment="1">
      <alignment vertical="center" wrapText="1"/>
    </xf>
    <xf numFmtId="166" fontId="10" fillId="3" borderId="9" xfId="0" applyNumberFormat="1" applyFont="1" applyFill="1" applyBorder="1" applyAlignment="1">
      <alignment vertical="center" wrapText="1"/>
    </xf>
    <xf numFmtId="0" fontId="10" fillId="3" borderId="8" xfId="0" applyFont="1" applyFill="1" applyBorder="1" applyAlignment="1">
      <alignment vertical="center" wrapText="1"/>
    </xf>
    <xf numFmtId="166" fontId="10" fillId="3" borderId="9" xfId="2" applyNumberFormat="1" applyFont="1" applyFill="1" applyBorder="1" applyAlignment="1" applyProtection="1">
      <alignment vertical="center" wrapText="1"/>
    </xf>
    <xf numFmtId="0" fontId="10" fillId="3" borderId="10" xfId="0" applyFont="1" applyFill="1" applyBorder="1" applyAlignment="1">
      <alignment wrapText="1"/>
    </xf>
    <xf numFmtId="9" fontId="10" fillId="3" borderId="11" xfId="3" applyFont="1" applyFill="1" applyBorder="1" applyAlignment="1">
      <alignment wrapText="1"/>
    </xf>
    <xf numFmtId="164" fontId="6" fillId="5" borderId="4" xfId="1" applyNumberFormat="1" applyFont="1" applyFill="1" applyBorder="1" applyAlignment="1" applyProtection="1">
      <alignment horizontal="right" vertical="center" wrapText="1"/>
      <protection locked="0"/>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cellXfs>
  <cellStyles count="4">
    <cellStyle name="Milliers" xfId="1" builtinId="3"/>
    <cellStyle name="Monétaire" xfId="2" builtinId="4"/>
    <cellStyle name="Normal" xfId="0" builtinId="0"/>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9C07B-9C24-4A26-993F-4267ECF032EA}">
  <dimension ref="B1:G59"/>
  <sheetViews>
    <sheetView tabSelected="1" topLeftCell="A19" workbookViewId="0">
      <selection activeCell="E48" sqref="E48"/>
    </sheetView>
  </sheetViews>
  <sheetFormatPr baseColWidth="10" defaultColWidth="9.1796875" defaultRowHeight="14.5" x14ac:dyDescent="0.35"/>
  <cols>
    <col min="1" max="1" width="9.1796875" style="1"/>
    <col min="2" max="2" width="30.7265625" style="1" customWidth="1"/>
    <col min="3" max="3" width="55.453125" style="1" customWidth="1"/>
    <col min="4" max="6" width="23.1796875" style="1" customWidth="1"/>
    <col min="7" max="7" width="22.453125" style="1" customWidth="1"/>
    <col min="8" max="8" width="9.1796875" style="1"/>
    <col min="9" max="9" width="17.7265625" style="1" customWidth="1"/>
    <col min="10" max="10" width="26.453125" style="1" customWidth="1"/>
    <col min="11" max="11" width="22.453125" style="1" customWidth="1"/>
    <col min="12" max="12" width="29.7265625" style="1" customWidth="1"/>
    <col min="13" max="13" width="23.453125" style="1" customWidth="1"/>
    <col min="14" max="14" width="18.453125" style="1" customWidth="1"/>
    <col min="15" max="15" width="17.453125" style="1" customWidth="1"/>
    <col min="16" max="16" width="25.1796875" style="1" customWidth="1"/>
    <col min="17" max="16384" width="9.1796875" style="1"/>
  </cols>
  <sheetData>
    <row r="1" spans="2:7" ht="27" customHeight="1" thickBot="1" x14ac:dyDescent="0.65">
      <c r="B1" s="63" t="s">
        <v>0</v>
      </c>
      <c r="C1" s="64"/>
      <c r="D1" s="64"/>
      <c r="E1" s="64"/>
      <c r="F1" s="64"/>
      <c r="G1" s="65"/>
    </row>
    <row r="3" spans="2:7" ht="25" customHeight="1" x14ac:dyDescent="0.35">
      <c r="D3" s="2"/>
      <c r="E3" s="2"/>
      <c r="F3" s="2"/>
    </row>
    <row r="4" spans="2:7" ht="36" customHeight="1" x14ac:dyDescent="0.35">
      <c r="B4" s="3" t="s">
        <v>1</v>
      </c>
      <c r="C4" s="3" t="s">
        <v>2</v>
      </c>
      <c r="D4" s="3" t="s">
        <v>3</v>
      </c>
      <c r="E4" s="3" t="s">
        <v>4</v>
      </c>
      <c r="F4" s="3" t="s">
        <v>5</v>
      </c>
      <c r="G4" s="3" t="s">
        <v>6</v>
      </c>
    </row>
    <row r="5" spans="2:7" ht="27" customHeight="1" x14ac:dyDescent="0.35">
      <c r="B5" s="4" t="s">
        <v>7</v>
      </c>
      <c r="C5" s="5" t="s">
        <v>8</v>
      </c>
      <c r="D5" s="6"/>
      <c r="E5" s="6"/>
      <c r="F5" s="6"/>
      <c r="G5" s="6"/>
    </row>
    <row r="6" spans="2:7" ht="23.15" customHeight="1" x14ac:dyDescent="0.35">
      <c r="B6" s="4" t="s">
        <v>9</v>
      </c>
      <c r="C6" s="7" t="s">
        <v>10</v>
      </c>
      <c r="D6" s="8"/>
      <c r="E6" s="8"/>
      <c r="F6" s="8"/>
      <c r="G6" s="8"/>
    </row>
    <row r="7" spans="2:7" ht="31" x14ac:dyDescent="0.35">
      <c r="B7" s="9" t="s">
        <v>11</v>
      </c>
      <c r="C7" s="10" t="s">
        <v>12</v>
      </c>
      <c r="D7" s="11">
        <v>239552.718066092</v>
      </c>
      <c r="E7" s="12">
        <v>214684</v>
      </c>
      <c r="F7" s="13">
        <f>D7-E7</f>
        <v>24868.718066091998</v>
      </c>
      <c r="G7" s="14">
        <f>E7/D7</f>
        <v>0.89618686748012277</v>
      </c>
    </row>
    <row r="8" spans="2:7" ht="31" x14ac:dyDescent="0.35">
      <c r="B8" s="9" t="s">
        <v>13</v>
      </c>
      <c r="C8" s="10" t="s">
        <v>14</v>
      </c>
      <c r="D8" s="11">
        <v>75614</v>
      </c>
      <c r="E8" s="12">
        <f>65409+10205</f>
        <v>75614</v>
      </c>
      <c r="F8" s="13">
        <f>D8-E8</f>
        <v>0</v>
      </c>
      <c r="G8" s="14">
        <f>E8/D8</f>
        <v>1</v>
      </c>
    </row>
    <row r="9" spans="2:7" ht="15" customHeight="1" x14ac:dyDescent="0.35">
      <c r="C9" s="15" t="s">
        <v>15</v>
      </c>
      <c r="D9" s="16">
        <f>SUM(D7:D8)</f>
        <v>315166.718066092</v>
      </c>
      <c r="E9" s="17">
        <v>75614</v>
      </c>
      <c r="F9" s="16">
        <f>SUM(F7:F8)</f>
        <v>24868.718066091998</v>
      </c>
      <c r="G9" s="14"/>
    </row>
    <row r="10" spans="2:7" ht="30" customHeight="1" x14ac:dyDescent="0.35">
      <c r="B10" s="4" t="s">
        <v>16</v>
      </c>
      <c r="C10" s="18" t="s">
        <v>17</v>
      </c>
      <c r="D10" s="19"/>
      <c r="E10" s="20"/>
      <c r="F10" s="19"/>
      <c r="G10" s="14"/>
    </row>
    <row r="11" spans="2:7" ht="16" customHeight="1" x14ac:dyDescent="0.35">
      <c r="B11" s="9" t="s">
        <v>18</v>
      </c>
      <c r="C11" s="10" t="s">
        <v>19</v>
      </c>
      <c r="D11" s="21">
        <v>17000</v>
      </c>
      <c r="E11" s="12">
        <v>15840</v>
      </c>
      <c r="F11" s="21"/>
      <c r="G11" s="14"/>
    </row>
    <row r="12" spans="2:7" ht="40.5" customHeight="1" x14ac:dyDescent="0.35">
      <c r="B12" s="9" t="s">
        <v>20</v>
      </c>
      <c r="C12" s="10" t="s">
        <v>21</v>
      </c>
      <c r="D12" s="21">
        <v>10000</v>
      </c>
      <c r="E12" s="12">
        <v>10000</v>
      </c>
      <c r="F12" s="21"/>
      <c r="G12" s="14"/>
    </row>
    <row r="13" spans="2:7" ht="41.25" customHeight="1" x14ac:dyDescent="0.35">
      <c r="B13" s="9" t="s">
        <v>22</v>
      </c>
      <c r="C13" s="22" t="s">
        <v>23</v>
      </c>
      <c r="D13" s="21">
        <v>10000</v>
      </c>
      <c r="E13" s="12">
        <v>10000</v>
      </c>
      <c r="F13" s="21"/>
      <c r="G13" s="14"/>
    </row>
    <row r="14" spans="2:7" ht="51.75" customHeight="1" x14ac:dyDescent="0.35">
      <c r="B14" s="9" t="s">
        <v>24</v>
      </c>
      <c r="C14" s="23" t="s">
        <v>25</v>
      </c>
      <c r="D14" s="21">
        <v>80000</v>
      </c>
      <c r="E14" s="12">
        <v>40000</v>
      </c>
      <c r="F14" s="21"/>
      <c r="G14" s="14"/>
    </row>
    <row r="15" spans="2:7" ht="25.5" customHeight="1" x14ac:dyDescent="0.35">
      <c r="C15" s="15" t="s">
        <v>15</v>
      </c>
      <c r="D15" s="24">
        <f>SUM(D11:D14)</f>
        <v>117000</v>
      </c>
      <c r="E15" s="25">
        <f>SUM(E11:E14)</f>
        <v>75840</v>
      </c>
      <c r="F15" s="24">
        <f>SUM(F11:F14)</f>
        <v>0</v>
      </c>
      <c r="G15" s="14"/>
    </row>
    <row r="16" spans="2:7" ht="62" x14ac:dyDescent="0.35">
      <c r="B16" s="4" t="s">
        <v>26</v>
      </c>
      <c r="C16" s="19" t="s">
        <v>27</v>
      </c>
      <c r="D16" s="19"/>
      <c r="E16" s="20"/>
      <c r="F16" s="19"/>
      <c r="G16" s="14"/>
    </row>
    <row r="17" spans="2:7" ht="62" x14ac:dyDescent="0.35">
      <c r="B17" s="9" t="s">
        <v>28</v>
      </c>
      <c r="C17" s="10" t="s">
        <v>29</v>
      </c>
      <c r="D17" s="21">
        <v>15000</v>
      </c>
      <c r="E17" s="12">
        <v>15000</v>
      </c>
      <c r="F17" s="21"/>
      <c r="G17" s="14">
        <f>E17/D17</f>
        <v>1</v>
      </c>
    </row>
    <row r="18" spans="2:7" ht="62" x14ac:dyDescent="0.35">
      <c r="B18" s="9" t="s">
        <v>30</v>
      </c>
      <c r="C18" s="10" t="s">
        <v>31</v>
      </c>
      <c r="D18" s="21">
        <v>25000</v>
      </c>
      <c r="E18" s="12">
        <v>24000</v>
      </c>
      <c r="F18" s="21"/>
      <c r="G18" s="14"/>
    </row>
    <row r="19" spans="2:7" ht="46.5" x14ac:dyDescent="0.35">
      <c r="B19" s="9" t="s">
        <v>32</v>
      </c>
      <c r="C19" s="10" t="s">
        <v>33</v>
      </c>
      <c r="D19" s="21">
        <v>20000</v>
      </c>
      <c r="E19" s="12"/>
      <c r="F19" s="21"/>
      <c r="G19" s="14"/>
    </row>
    <row r="20" spans="2:7" ht="77.5" x14ac:dyDescent="0.35">
      <c r="B20" s="9" t="s">
        <v>34</v>
      </c>
      <c r="C20" s="10" t="s">
        <v>35</v>
      </c>
      <c r="D20" s="26">
        <v>10000</v>
      </c>
      <c r="E20" s="12"/>
      <c r="F20" s="26"/>
      <c r="G20" s="14"/>
    </row>
    <row r="21" spans="2:7" ht="15.5" x14ac:dyDescent="0.35">
      <c r="B21" s="9" t="s">
        <v>36</v>
      </c>
      <c r="C21" s="18"/>
      <c r="D21" s="27"/>
      <c r="E21" s="28"/>
      <c r="F21" s="27"/>
      <c r="G21" s="14"/>
    </row>
    <row r="22" spans="2:7" ht="15.5" x14ac:dyDescent="0.35">
      <c r="C22" s="15" t="s">
        <v>15</v>
      </c>
      <c r="D22" s="29">
        <f>SUM(D17:D21)</f>
        <v>70000</v>
      </c>
      <c r="E22" s="30">
        <f>SUM(E17:E21)</f>
        <v>39000</v>
      </c>
      <c r="F22" s="29">
        <f>SUM(F17:F21)</f>
        <v>0</v>
      </c>
      <c r="G22" s="14"/>
    </row>
    <row r="23" spans="2:7" ht="15.5" x14ac:dyDescent="0.35">
      <c r="B23" s="4" t="s">
        <v>37</v>
      </c>
      <c r="C23" s="19" t="s">
        <v>38</v>
      </c>
      <c r="D23" s="19"/>
      <c r="E23" s="20"/>
      <c r="F23" s="19"/>
      <c r="G23" s="14"/>
    </row>
    <row r="24" spans="2:7" ht="46.5" x14ac:dyDescent="0.35">
      <c r="B24" s="9" t="s">
        <v>39</v>
      </c>
      <c r="C24" s="31" t="s">
        <v>40</v>
      </c>
      <c r="D24" s="21">
        <v>20000</v>
      </c>
      <c r="E24" s="12">
        <v>11905.05</v>
      </c>
      <c r="F24" s="21"/>
      <c r="G24" s="14">
        <f>E24/D24</f>
        <v>0.59525249999999996</v>
      </c>
    </row>
    <row r="25" spans="2:7" ht="108.5" x14ac:dyDescent="0.35">
      <c r="B25" s="9" t="s">
        <v>41</v>
      </c>
      <c r="C25" s="32" t="s">
        <v>42</v>
      </c>
      <c r="D25" s="21">
        <v>10000</v>
      </c>
      <c r="E25" s="12"/>
      <c r="F25" s="21"/>
      <c r="G25" s="14"/>
    </row>
    <row r="26" spans="2:7" ht="62" x14ac:dyDescent="0.35">
      <c r="B26" s="9" t="s">
        <v>43</v>
      </c>
      <c r="C26" s="32" t="s">
        <v>44</v>
      </c>
      <c r="D26" s="21">
        <v>30000</v>
      </c>
      <c r="E26" s="12"/>
      <c r="F26" s="21"/>
      <c r="G26" s="14"/>
    </row>
    <row r="27" spans="2:7" ht="15.5" x14ac:dyDescent="0.35">
      <c r="B27" s="9" t="s">
        <v>45</v>
      </c>
      <c r="C27" s="32"/>
      <c r="D27" s="26">
        <f>10496.83</f>
        <v>10496.83</v>
      </c>
      <c r="E27" s="12"/>
      <c r="F27" s="26"/>
      <c r="G27" s="14"/>
    </row>
    <row r="28" spans="2:7" ht="15.5" x14ac:dyDescent="0.35">
      <c r="C28" s="33" t="s">
        <v>15</v>
      </c>
      <c r="D28" s="16">
        <f>SUM(D24:D27)</f>
        <v>70496.83</v>
      </c>
      <c r="E28" s="17">
        <f>SUM(E24:E27)</f>
        <v>11905.05</v>
      </c>
      <c r="F28" s="16">
        <f>SUM(F24:F27)</f>
        <v>0</v>
      </c>
      <c r="G28" s="14"/>
    </row>
    <row r="29" spans="2:7" ht="15.5" x14ac:dyDescent="0.35">
      <c r="B29" s="34"/>
      <c r="C29" s="35"/>
      <c r="D29" s="36"/>
      <c r="E29" s="37"/>
      <c r="F29" s="36"/>
      <c r="G29" s="14"/>
    </row>
    <row r="30" spans="2:7" ht="77.5" x14ac:dyDescent="0.35">
      <c r="B30" s="15" t="s">
        <v>46</v>
      </c>
      <c r="C30" s="38" t="s">
        <v>47</v>
      </c>
      <c r="D30" s="38"/>
      <c r="E30" s="39"/>
      <c r="F30" s="38"/>
      <c r="G30" s="14"/>
    </row>
    <row r="31" spans="2:7" ht="77.5" x14ac:dyDescent="0.35">
      <c r="B31" s="9" t="s">
        <v>48</v>
      </c>
      <c r="C31" s="40" t="s">
        <v>49</v>
      </c>
      <c r="D31" s="21">
        <v>5000</v>
      </c>
      <c r="E31" s="12">
        <v>4500</v>
      </c>
      <c r="F31" s="21"/>
      <c r="G31" s="14"/>
    </row>
    <row r="32" spans="2:7" ht="77.5" x14ac:dyDescent="0.35">
      <c r="B32" s="9" t="s">
        <v>50</v>
      </c>
      <c r="C32" s="40" t="s">
        <v>51</v>
      </c>
      <c r="D32" s="21">
        <v>10000</v>
      </c>
      <c r="E32" s="12"/>
      <c r="F32" s="21"/>
      <c r="G32" s="14"/>
    </row>
    <row r="33" spans="2:7" ht="46.5" x14ac:dyDescent="0.35">
      <c r="B33" s="9" t="s">
        <v>52</v>
      </c>
      <c r="C33" s="41" t="s">
        <v>53</v>
      </c>
      <c r="D33" s="11">
        <v>20000</v>
      </c>
      <c r="E33" s="12">
        <v>14800</v>
      </c>
      <c r="F33" s="21"/>
      <c r="G33" s="14">
        <f>E33/D33</f>
        <v>0.74</v>
      </c>
    </row>
    <row r="34" spans="2:7" ht="15.5" x14ac:dyDescent="0.35">
      <c r="B34" s="9" t="s">
        <v>54</v>
      </c>
      <c r="C34" s="32"/>
      <c r="D34" s="26"/>
      <c r="E34" s="12"/>
      <c r="F34" s="26"/>
      <c r="G34" s="14"/>
    </row>
    <row r="35" spans="2:7" ht="15.5" x14ac:dyDescent="0.35">
      <c r="B35" s="9" t="s">
        <v>55</v>
      </c>
      <c r="C35" s="32"/>
      <c r="D35" s="26"/>
      <c r="E35" s="12"/>
      <c r="F35" s="26"/>
      <c r="G35" s="14"/>
    </row>
    <row r="36" spans="2:7" ht="15.5" x14ac:dyDescent="0.35">
      <c r="C36" s="33" t="s">
        <v>15</v>
      </c>
      <c r="D36" s="16">
        <f>SUM(D31:D35)</f>
        <v>35000</v>
      </c>
      <c r="E36" s="17">
        <f>SUM(E31:E35)</f>
        <v>19300</v>
      </c>
      <c r="F36" s="16">
        <f>SUM(F31:F35)</f>
        <v>0</v>
      </c>
      <c r="G36" s="14"/>
    </row>
    <row r="37" spans="2:7" ht="77.5" x14ac:dyDescent="0.35">
      <c r="B37" s="4" t="s">
        <v>56</v>
      </c>
      <c r="C37" s="42" t="s">
        <v>57</v>
      </c>
      <c r="D37" s="43"/>
      <c r="E37" s="44"/>
      <c r="F37" s="43"/>
      <c r="G37" s="14"/>
    </row>
    <row r="38" spans="2:7" ht="77.5" x14ac:dyDescent="0.35">
      <c r="B38" s="9" t="s">
        <v>58</v>
      </c>
      <c r="C38" s="41" t="s">
        <v>59</v>
      </c>
      <c r="D38" s="11">
        <v>10000</v>
      </c>
      <c r="E38" s="12"/>
      <c r="F38" s="21"/>
      <c r="G38" s="14"/>
    </row>
    <row r="39" spans="2:7" ht="46.5" x14ac:dyDescent="0.35">
      <c r="B39" s="9" t="s">
        <v>60</v>
      </c>
      <c r="C39" s="40" t="s">
        <v>61</v>
      </c>
      <c r="D39" s="21">
        <v>30000</v>
      </c>
      <c r="E39" s="12"/>
      <c r="F39" s="21"/>
      <c r="G39" s="14"/>
    </row>
    <row r="40" spans="2:7" ht="62" x14ac:dyDescent="0.35">
      <c r="B40" s="9" t="s">
        <v>62</v>
      </c>
      <c r="C40" s="40" t="s">
        <v>63</v>
      </c>
      <c r="D40" s="21">
        <v>10000</v>
      </c>
      <c r="E40" s="12"/>
      <c r="F40" s="21"/>
      <c r="G40" s="14"/>
    </row>
    <row r="41" spans="2:7" ht="46.5" x14ac:dyDescent="0.35">
      <c r="B41" s="9" t="s">
        <v>64</v>
      </c>
      <c r="C41" s="40" t="s">
        <v>65</v>
      </c>
      <c r="D41" s="21">
        <v>20000</v>
      </c>
      <c r="E41" s="12"/>
      <c r="F41" s="21"/>
      <c r="G41" s="14"/>
    </row>
    <row r="42" spans="2:7" ht="15.5" x14ac:dyDescent="0.35">
      <c r="C42" s="45" t="s">
        <v>15</v>
      </c>
      <c r="D42" s="24">
        <f>SUM(D38:D41)</f>
        <v>70000</v>
      </c>
      <c r="E42" s="25">
        <f>SUM(E38:E41)</f>
        <v>0</v>
      </c>
      <c r="F42" s="24">
        <f>SUM(F38:F41)</f>
        <v>0</v>
      </c>
      <c r="G42" s="24"/>
    </row>
    <row r="43" spans="2:7" ht="15.5" x14ac:dyDescent="0.35">
      <c r="B43" s="46"/>
      <c r="C43" s="47" t="s">
        <v>66</v>
      </c>
      <c r="D43" s="48"/>
      <c r="E43" s="49">
        <f>E42+E36+E28+E22+E15+E9</f>
        <v>221659.05</v>
      </c>
      <c r="F43" s="50"/>
      <c r="G43" s="50"/>
    </row>
    <row r="44" spans="2:7" ht="15.5" x14ac:dyDescent="0.35">
      <c r="B44" s="46"/>
      <c r="C44" s="47" t="s">
        <v>75</v>
      </c>
      <c r="D44" s="50"/>
      <c r="E44" s="62" t="s">
        <v>74</v>
      </c>
      <c r="F44" s="50"/>
      <c r="G44" s="50"/>
    </row>
    <row r="45" spans="2:7" ht="15" thickBot="1" x14ac:dyDescent="0.4">
      <c r="E45" s="51"/>
    </row>
    <row r="46" spans="2:7" ht="21.5" thickBot="1" x14ac:dyDescent="0.4">
      <c r="C46" s="66" t="s">
        <v>67</v>
      </c>
      <c r="D46" s="67"/>
      <c r="E46" s="52"/>
    </row>
    <row r="47" spans="2:7" ht="18.5" x14ac:dyDescent="0.35">
      <c r="C47" s="53" t="s">
        <v>68</v>
      </c>
      <c r="D47" s="54" t="s">
        <v>69</v>
      </c>
      <c r="E47" s="55"/>
    </row>
    <row r="48" spans="2:7" ht="18.5" x14ac:dyDescent="0.35">
      <c r="C48" s="56" t="s">
        <v>70</v>
      </c>
      <c r="D48" s="57">
        <v>560000</v>
      </c>
      <c r="E48" s="55"/>
    </row>
    <row r="49" spans="3:5" ht="18.5" x14ac:dyDescent="0.35">
      <c r="C49" s="56" t="s">
        <v>71</v>
      </c>
      <c r="D49" s="57">
        <v>560000</v>
      </c>
      <c r="E49" s="55"/>
    </row>
    <row r="50" spans="3:5" ht="18.5" x14ac:dyDescent="0.35">
      <c r="C50" s="58" t="s">
        <v>72</v>
      </c>
      <c r="D50" s="59">
        <f>D48-D49</f>
        <v>0</v>
      </c>
      <c r="E50" s="55"/>
    </row>
    <row r="51" spans="3:5" ht="19" thickBot="1" x14ac:dyDescent="0.5">
      <c r="C51" s="60" t="s">
        <v>73</v>
      </c>
      <c r="D51" s="61">
        <f>D49/D48</f>
        <v>1</v>
      </c>
      <c r="E51" s="55"/>
    </row>
    <row r="52" spans="3:5" x14ac:dyDescent="0.35">
      <c r="E52" s="55"/>
    </row>
    <row r="53" spans="3:5" x14ac:dyDescent="0.35">
      <c r="E53" s="55"/>
    </row>
    <row r="54" spans="3:5" x14ac:dyDescent="0.35">
      <c r="E54" s="55"/>
    </row>
    <row r="55" spans="3:5" x14ac:dyDescent="0.35">
      <c r="E55" s="55"/>
    </row>
    <row r="56" spans="3:5" x14ac:dyDescent="0.35">
      <c r="E56" s="52"/>
    </row>
    <row r="57" spans="3:5" x14ac:dyDescent="0.35">
      <c r="E57" s="55"/>
    </row>
    <row r="58" spans="3:5" x14ac:dyDescent="0.35">
      <c r="E58" s="55"/>
    </row>
    <row r="59" spans="3:5" x14ac:dyDescent="0.35">
      <c r="E59" s="55"/>
    </row>
  </sheetData>
  <mergeCells count="2">
    <mergeCell ref="B1:G1"/>
    <mergeCell ref="C46:D46"/>
  </mergeCells>
  <dataValidations count="3">
    <dataValidation allowBlank="1" showInputMessage="1" showErrorMessage="1" prompt="Insert *text* description of Outcome here" sqref="C5:G5 C30:F30" xr:uid="{ECFB74FF-8723-4D3A-B631-460F6FDC47EC}"/>
    <dataValidation allowBlank="1" showInputMessage="1" showErrorMessage="1" prompt="Insert *text* description of Output here" sqref="C6 C10 C16 C23 C37" xr:uid="{C6534F56-4F5A-41BC-A55B-4B52906E9304}"/>
    <dataValidation allowBlank="1" showInputMessage="1" showErrorMessage="1" prompt="Insert *text* description of Activity here" sqref="C7 C11 C17 C31 C38" xr:uid="{319BCAA8-AD42-4A88-AB2A-F4F6CBFF6984}"/>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MPTF_00006_00749</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2022-12-09T08:00:00+00:00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D6EB6A98-35FF-4B2B-9894-99A5AECC90AE}"/>
</file>

<file path=customXml/itemProps2.xml><?xml version="1.0" encoding="utf-8"?>
<ds:datastoreItem xmlns:ds="http://schemas.openxmlformats.org/officeDocument/2006/customXml" ds:itemID="{01977C2C-283A-4A04-80D4-F55B43FA28BE}"/>
</file>

<file path=customXml/itemProps3.xml><?xml version="1.0" encoding="utf-8"?>
<ds:datastoreItem xmlns:ds="http://schemas.openxmlformats.org/officeDocument/2006/customXml" ds:itemID="{E9AD4D9C-0B9F-4186-8311-866CECEE0A7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Rapport au 15-03-2022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Mauritanie_00123890_Finance Report_nov22.xlsx</dc:title>
  <dc:creator>Abdallahi Diop</dc:creator>
  <cp:lastModifiedBy>Ayeditin Alexandre Yessoufou</cp:lastModifiedBy>
  <dcterms:created xsi:type="dcterms:W3CDTF">2022-03-15T09:10:12Z</dcterms:created>
  <dcterms:modified xsi:type="dcterms:W3CDTF">2022-12-09T09:59:32Z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