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imenteelea.grimes1\Documents\"/>
    </mc:Choice>
  </mc:AlternateContent>
  <xr:revisionPtr revIDLastSave="0" documentId="8_{459D3F9C-C972-4A78-8830-1C31DCEB6C5E}" xr6:coauthVersionLast="47" xr6:coauthVersionMax="47" xr10:uidLastSave="{00000000-0000-0000-0000-000000000000}"/>
  <bookViews>
    <workbookView xWindow="-110" yWindow="-110" windowWidth="19420" windowHeight="10300" xr2:uid="{00000000-000D-0000-FFFF-FFFF00000000}"/>
  </bookViews>
  <sheets>
    <sheet name="Combined Projects Report" sheetId="5" r:id="rId1"/>
    <sheet name="Income &amp; Expenditure Summar (2)"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8" l="1"/>
  <c r="G7" i="8"/>
  <c r="C7" i="8"/>
  <c r="C9" i="8" s="1"/>
  <c r="B7" i="8"/>
  <c r="B9" i="8" s="1"/>
  <c r="F6" i="8"/>
  <c r="D6" i="8"/>
  <c r="E5" i="8"/>
  <c r="F5" i="8" s="1"/>
  <c r="D5" i="8"/>
  <c r="K11" i="5"/>
  <c r="K12" i="5"/>
  <c r="K13" i="5"/>
  <c r="K14" i="5"/>
  <c r="K16" i="5"/>
  <c r="K17" i="5"/>
  <c r="K18" i="5"/>
  <c r="K19" i="5"/>
  <c r="K20" i="5"/>
  <c r="K21" i="5"/>
  <c r="K22" i="5"/>
  <c r="K23" i="5"/>
  <c r="K25" i="5"/>
  <c r="K26" i="5"/>
  <c r="K27" i="5"/>
  <c r="K10" i="5"/>
  <c r="J23" i="5"/>
  <c r="J26" i="5" s="1"/>
  <c r="J14" i="5"/>
  <c r="J27" i="5" s="1"/>
  <c r="J32" i="5" s="1"/>
  <c r="D7" i="8" l="1"/>
  <c r="D9" i="8" s="1"/>
  <c r="F7" i="8"/>
  <c r="F9" i="8" s="1"/>
  <c r="E9" i="8"/>
  <c r="H23" i="5"/>
  <c r="H26" i="5" s="1"/>
  <c r="H14" i="5"/>
  <c r="H32" i="5" l="1"/>
  <c r="H27" i="5"/>
  <c r="K32" i="5" l="1"/>
</calcChain>
</file>

<file path=xl/sharedStrings.xml><?xml version="1.0" encoding="utf-8"?>
<sst xmlns="http://schemas.openxmlformats.org/spreadsheetml/2006/main" count="68" uniqueCount="43">
  <si>
    <t/>
  </si>
  <si>
    <t>(in United States dollars)</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</si>
  <si>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</si>
  <si>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</si>
  <si>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</si>
  <si>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</si>
  <si>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</si>
  <si>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</si>
  <si>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</si>
  <si>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</si>
  <si>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</si>
  <si>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</si>
  <si>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</si>
  <si>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</si>
  <si>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</si>
  <si>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</si>
  <si>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</si>
  <si>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</si>
  <si>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</si>
  <si>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</si>
  <si>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Less: Contributions receivable from donors</t>
  </si>
  <si>
    <t>Available Resourcesᶠ</t>
  </si>
  <si>
    <t>This is to certify that the above statement of revenue, expenses and available resources is correct and that the expenses were incurred in connection with the approved projects for which funds have been received.</t>
  </si>
  <si>
    <t>(Date)</t>
  </si>
  <si>
    <r>
      <rPr>
        <b/>
        <sz val="9"/>
        <color rgb="FF000000"/>
        <rFont val="Calibri"/>
        <family val="2"/>
      </rPr>
      <t>Receivables Past due, less advance receipts</t>
    </r>
    <r>
      <rPr>
        <b/>
        <sz val="9"/>
        <color rgb="FF000000"/>
        <rFont val="Calibri"/>
        <family val="2"/>
      </rPr>
      <t>ᵉ</t>
    </r>
  </si>
  <si>
    <r>
      <rPr>
        <sz val="8"/>
        <color rgb="FF000000"/>
        <rFont val="Calibri"/>
        <family val="2"/>
      </rPr>
      <t xml:space="preserve">a. Contributions represent recognized revenue based on the payment schedule dates of signed agreements.
</t>
    </r>
    <r>
      <rPr>
        <sz val="8"/>
        <color rgb="FF000000"/>
        <rFont val="Calibri"/>
        <family val="2"/>
      </rPr>
      <t xml:space="preserve">b. Other Revenue represents revenue resulting from miscellaneous activities.
</t>
    </r>
    <r>
      <rPr>
        <sz val="8"/>
        <color rgb="FF000000"/>
        <rFont val="Calibri"/>
        <family val="2"/>
      </rPr>
      <t xml:space="preserve">c. Programme support (indirect) cost is calculated based on the expenses excluding amounts of foreign exchange gain/loss.
</t>
    </r>
    <r>
      <rPr>
        <sz val="8"/>
        <color rgb="FF000000"/>
        <rFont val="Calibri"/>
        <family val="2"/>
      </rPr>
      <t xml:space="preserve">d. Balance in column (2) is inclusive of balance in column (1).
</t>
    </r>
    <r>
      <rPr>
        <sz val="8"/>
        <color rgb="FF000000"/>
        <rFont val="Calibri"/>
        <family val="2"/>
      </rPr>
      <t>e. Amounts in column (2) are the balances outstanding as of the report date which are included in the available resources. Amounts in column (1) are shown for information purpose only.</t>
    </r>
  </si>
  <si>
    <r>
      <rPr>
        <sz val="8"/>
        <color rgb="FF000000"/>
        <rFont val="Calibri"/>
        <family val="2"/>
      </rPr>
      <t xml:space="preserve">f. Balance after future expenses, and contributions receivable from donors (i.e. amounts past due) have been accounted for.
</t>
    </r>
    <r>
      <rPr>
        <sz val="8"/>
        <color rgb="FF000000"/>
        <rFont val="Calibri"/>
        <family val="2"/>
      </rPr>
      <t xml:space="preserve">g. Total value of donor contribution as per the signed date of the agreement.
</t>
    </r>
    <r>
      <rPr>
        <sz val="8"/>
        <color rgb="FF000000"/>
        <rFont val="Calibri"/>
        <family val="2"/>
      </rPr>
      <t xml:space="preserve">h. Total cash received to-date.
</t>
    </r>
    <r>
      <rPr>
        <sz val="8"/>
        <color rgb="FF000000"/>
        <rFont val="Calibri"/>
        <family val="2"/>
      </rPr>
      <t xml:space="preserve">i. Total outstanding amount due from donors, comprising both past due and future due receivables.
</t>
    </r>
    <r>
      <rPr>
        <sz val="8"/>
        <color rgb="FF000000"/>
        <rFont val="Calibri"/>
        <family val="2"/>
      </rPr>
      <t>j. Contributions that have been received from donors but yet to be recognized as revenue in future years when payment schedules are realized.</t>
    </r>
  </si>
  <si>
    <r>
      <rPr>
        <sz val="9"/>
        <color rgb="FF000000"/>
        <rFont val="Calibri"/>
        <family val="2"/>
      </rPr>
      <t xml:space="preserve">Name:
</t>
    </r>
    <r>
      <rPr>
        <sz val="9"/>
        <color rgb="FF000000"/>
        <rFont val="Calibri"/>
        <family val="2"/>
      </rPr>
      <t>Title:</t>
    </r>
  </si>
  <si>
    <t>Cumulative to 2023</t>
  </si>
  <si>
    <t>Contributions reference no:                               
Country:
Projects:
Outputs:
Output status:
Fund:</t>
  </si>
  <si>
    <t>00114518
Liberia
00116597 - Support to LMPTF-PBF Joint Secretariat / 00137066 - Support to PBF Secretariat
00113678 - Support to LMPTF-PBF Joint Sec / 00127708 - Support to PBF Secretariat
On Going
OR - Support to StrngCom JP</t>
  </si>
  <si>
    <t>Project 127708</t>
  </si>
  <si>
    <t>PROJECT ID</t>
  </si>
  <si>
    <t>TOTAL INCOME</t>
  </si>
  <si>
    <t>TOTAL EXPENSE</t>
  </si>
  <si>
    <t>UNSPENT BALANCE</t>
  </si>
  <si>
    <t>INCOME RECEIVABLE</t>
  </si>
  <si>
    <t>TOTAL INCOME COMMITTED</t>
  </si>
  <si>
    <t>TOTAL</t>
  </si>
  <si>
    <t>Delivery %</t>
  </si>
  <si>
    <t>United Nations Development Programme
Interim Financial Report to the Liberia
As of 15 November 2023</t>
  </si>
  <si>
    <t>Project 113678                               (2019-2020)</t>
  </si>
  <si>
    <t>Project 127708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</si>
</sst>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409]#,##0.00;\(#,##0.00\);&quot;-&quot;"/>
  </numFmts>
  <fonts count="9" x14ac:knownFonts="1">
    <font>
      <sz val="11"/>
      <color rgb="FF000000"/>
      <name val="Calibri"/>
      <family val="2"/>
      <scheme val="minor"/>
    </font>
    <font>
      <sz val="11"/>
      <color rgb="FF000000"/>
      <name val="Calibri"/>
      <family val="2"/>
      <scheme val="minor"/>
    </font>
    <font>
      <sz val="9"/>
      <color rgb="FF000000"/>
      <name val="Calibri"/>
      <family val="2"/>
    </font>
    <font>
      <sz val="11"/>
      <name val="Calibri"/>
      <family val="2"/>
    </font>
    <font>
      <b/>
      <sz val="10"/>
      <color rgb="FF000000"/>
      <name val="Calibri"/>
      <family val="2"/>
    </font>
    <font>
      <b/>
      <sz val="9"/>
      <color rgb="FF000000"/>
      <name val="Calibri"/>
      <family val="2"/>
    </font>
    <font>
      <sz val="8"/>
      <color rgb="FF000000"/>
      <name val="Calibri"/>
      <family val="2"/>
    </font>
    <font>
      <b/>
      <sz val="11"/>
      <name val="Calibri"/>
      <family val="2"/>
    </font>
    <font>
      <sz val="9"/>
      <name val="Calibri"/>
      <family val="2"/>
    </font>
  </fonts>
  <fills count="2">
    <fill>
      <patternFill patternType="none"/>
    </fill>
    <fill>
      <patternFill patternType="gray125"/>
    </fill>
  </fills>
  <borders count="2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applyFont="1" applyFill="1" applyBorder="1"/>
    <xf numFmtId="0" fontId="3" fillId="0" borderId="0" xfId="0" applyFont="1"/>
    <xf numFmtId="0" fontId="7" fillId="0" borderId="0" xfId="0" applyFont="1"/>
    <xf numFmtId="0" fontId="7" fillId="0" borderId="0" xfId="0" applyFont="1" applyAlignment="1">
      <alignment wrapText="1"/>
    </xf>
    <xf numFmtId="0" fontId="3" fillId="0" borderId="0" xfId="0" applyFont="1" applyAlignment="1">
      <alignment horizontal="center"/>
    </xf>
    <xf numFmtId="43" fontId="3" fillId="0" borderId="0" xfId="1" applyFont="1" applyFill="1" applyBorder="1"/>
    <xf numFmtId="43" fontId="3" fillId="0" borderId="0" xfId="0" applyNumberFormat="1" applyFont="1" applyAlignment="1">
      <alignment horizontal="center"/>
    </xf>
    <xf numFmtId="43" fontId="3" fillId="0" borderId="0" xfId="0" applyNumberFormat="1" applyFont="1"/>
    <xf numFmtId="0" fontId="7" fillId="0" borderId="0" xfId="0" applyFont="1" applyAlignment="1">
      <alignment horizontal="center"/>
    </xf>
    <xf numFmtId="43" fontId="7" fillId="0" borderId="0" xfId="0" applyNumberFormat="1" applyFont="1"/>
    <xf numFmtId="43" fontId="7" fillId="0" borderId="0" xfId="0" applyNumberFormat="1" applyFont="1" applyAlignment="1">
      <alignment horizontal="center"/>
    </xf>
    <xf numFmtId="43" fontId="3" fillId="0" borderId="0" xfId="1" applyFont="1"/>
    <xf numFmtId="9" fontId="3" fillId="0" borderId="0" xfId="2" applyFont="1"/>
    <xf numFmtId="0" fontId="3" fillId="0" borderId="0" xfId="0" applyFont="1"/>
    <xf numFmtId="0" fontId="5" fillId="0" borderId="7" xfId="0" applyFont="1" applyBorder="1" applyAlignment="1">
      <alignment vertical="top" wrapText="1" readingOrder="1"/>
    </xf>
    <xf numFmtId="0" fontId="5" fillId="0" borderId="14" xfId="0" applyFont="1" applyBorder="1" applyAlignment="1">
      <alignment vertical="top" wrapText="1" readingOrder="1"/>
    </xf>
    <xf numFmtId="43" fontId="8" fillId="0" borderId="0" xfId="1" applyFont="1"/>
    <xf numFmtId="43" fontId="8" fillId="0" borderId="7" xfId="1" applyFont="1" applyBorder="1" applyAlignment="1">
      <alignment vertical="top" wrapText="1"/>
    </xf>
    <xf numFmtId="43" fontId="3" fillId="0" borderId="0" xfId="2" applyNumberFormat="1" applyFont="1"/>
    <xf numFmtId="43" fontId="8" fillId="0" borderId="10" xfId="0" applyNumberFormat="1" applyFont="1" applyBorder="1" applyAlignment="1">
      <alignment vertical="top" wrapText="1"/>
    </xf>
    <xf numFmtId="0" fontId="3" fillId="0" borderId="0" xfId="0" applyFont="1"/>
    <xf numFmtId="43" fontId="8" fillId="0" borderId="16" xfId="1" applyFont="1" applyBorder="1" applyAlignment="1">
      <alignment vertical="top" wrapText="1"/>
    </xf>
    <xf numFmtId="43" fontId="8" fillId="0" borderId="0" xfId="1" applyFont="1" applyBorder="1" applyAlignment="1">
      <alignment vertical="top" wrapText="1"/>
    </xf>
    <xf numFmtId="43" fontId="8" fillId="0" borderId="22" xfId="1" applyFont="1" applyBorder="1" applyAlignment="1">
      <alignment vertical="top" wrapText="1"/>
    </xf>
    <xf numFmtId="0" fontId="7" fillId="0" borderId="0" xfId="0" applyFont="1" applyAlignment="1">
      <alignment horizontal="center" wrapText="1"/>
    </xf>
    <xf numFmtId="0" fontId="5" fillId="0" borderId="0" xfId="0" applyFont="1" applyAlignment="1">
      <alignment vertical="top" wrapText="1" readingOrder="1"/>
    </xf>
    <xf numFmtId="0" fontId="3" fillId="0" borderId="0" xfId="0" applyFont="1"/>
    <xf numFmtId="0" fontId="2" fillId="0" borderId="0" xfId="0" applyFont="1" applyAlignment="1">
      <alignment vertical="top" wrapText="1" readingOrder="1"/>
    </xf>
    <xf numFmtId="0" fontId="6" fillId="0" borderId="0" xfId="0" applyFont="1" applyAlignment="1">
      <alignment vertical="top" wrapText="1" readingOrder="1"/>
    </xf>
    <xf numFmtId="0" fontId="2" fillId="0" borderId="7" xfId="0" applyFont="1" applyBorder="1" applyAlignment="1">
      <alignment horizontal="left" vertical="top" wrapText="1" readingOrder="1"/>
    </xf>
    <xf numFmtId="0" fontId="3" fillId="0" borderId="7" xfId="0" applyFont="1" applyBorder="1" applyAlignment="1">
      <alignment vertical="top" wrapText="1"/>
    </xf>
    <xf numFmtId="0" fontId="2" fillId="0" borderId="7" xfId="0" applyFont="1" applyBorder="1" applyAlignment="1">
      <alignment horizontal="center" vertical="top" wrapText="1" readingOrder="1"/>
    </xf>
    <xf numFmtId="0" fontId="2" fillId="0" borderId="4" xfId="0" applyFont="1" applyBorder="1" applyAlignment="1">
      <alignment vertical="top" wrapText="1" readingOrder="1"/>
    </xf>
    <xf numFmtId="0" fontId="3" fillId="0" borderId="5" xfId="0" applyFont="1" applyBorder="1" applyAlignment="1">
      <alignment vertical="top" wrapText="1"/>
    </xf>
    <xf numFmtId="0" fontId="2" fillId="0" borderId="0" xfId="0" applyFont="1" applyBorder="1" applyAlignment="1">
      <alignment vertical="top" wrapText="1" readingOrder="1"/>
    </xf>
    <xf numFmtId="164" fontId="2" fillId="0" borderId="4" xfId="0" applyNumberFormat="1" applyFont="1" applyBorder="1" applyAlignment="1">
      <alignment vertical="top" wrapText="1" readingOrder="1"/>
    </xf>
    <xf numFmtId="164" fontId="2" fillId="0" borderId="0" xfId="0" applyNumberFormat="1" applyFont="1" applyAlignment="1">
      <alignment vertical="top" wrapText="1" readingOrder="1"/>
    </xf>
    <xf numFmtId="164" fontId="2" fillId="0" borderId="0" xfId="0" applyNumberFormat="1" applyFont="1" applyBorder="1" applyAlignment="1">
      <alignment vertical="top" wrapText="1" readingOrder="1"/>
    </xf>
    <xf numFmtId="164" fontId="2" fillId="0" borderId="9" xfId="0" applyNumberFormat="1" applyFont="1" applyBorder="1" applyAlignment="1">
      <alignment vertical="top" wrapText="1" readingOrder="1"/>
    </xf>
    <xf numFmtId="0" fontId="3" fillId="0" borderId="10" xfId="0" applyFont="1" applyBorder="1" applyAlignment="1">
      <alignment vertical="top" wrapText="1"/>
    </xf>
    <xf numFmtId="0" fontId="3" fillId="0" borderId="11" xfId="0" applyFont="1" applyBorder="1" applyAlignment="1">
      <alignment vertical="top" wrapText="1"/>
    </xf>
    <xf numFmtId="164" fontId="2" fillId="0" borderId="10" xfId="0" applyNumberFormat="1" applyFont="1" applyBorder="1" applyAlignment="1">
      <alignment vertical="top" wrapText="1" readingOrder="1"/>
    </xf>
    <xf numFmtId="43" fontId="2" fillId="0" borderId="21" xfId="1" applyFont="1" applyBorder="1" applyAlignment="1">
      <alignment vertical="top" wrapText="1" readingOrder="1"/>
    </xf>
    <xf numFmtId="43" fontId="3" fillId="0" borderId="22" xfId="1" applyFont="1" applyBorder="1" applyAlignment="1">
      <alignment vertical="top" wrapText="1"/>
    </xf>
    <xf numFmtId="43" fontId="3" fillId="0" borderId="23" xfId="1" applyFont="1" applyBorder="1" applyAlignment="1">
      <alignment vertical="top" wrapText="1"/>
    </xf>
    <xf numFmtId="43" fontId="2" fillId="0" borderId="22" xfId="1" applyFont="1" applyBorder="1" applyAlignment="1">
      <alignment vertical="top" wrapText="1" readingOrder="1"/>
    </xf>
    <xf numFmtId="43" fontId="2" fillId="0" borderId="18" xfId="1" applyFont="1" applyBorder="1" applyAlignment="1">
      <alignment vertical="top" wrapText="1" readingOrder="1"/>
    </xf>
    <xf numFmtId="43" fontId="2" fillId="0" borderId="19" xfId="1" applyFont="1" applyBorder="1" applyAlignment="1">
      <alignment vertical="top" wrapText="1" readingOrder="1"/>
    </xf>
    <xf numFmtId="43" fontId="3" fillId="0" borderId="19" xfId="1" applyFont="1" applyBorder="1"/>
    <xf numFmtId="43" fontId="3" fillId="0" borderId="20" xfId="1" applyFont="1" applyBorder="1" applyAlignment="1">
      <alignment vertical="top" wrapText="1"/>
    </xf>
    <xf numFmtId="43" fontId="2" fillId="0" borderId="4" xfId="1" applyFont="1" applyBorder="1" applyAlignment="1">
      <alignment vertical="top" wrapText="1" readingOrder="1"/>
    </xf>
    <xf numFmtId="43" fontId="3" fillId="0" borderId="0" xfId="1" applyFont="1"/>
    <xf numFmtId="43" fontId="3" fillId="0" borderId="5" xfId="1" applyFont="1" applyBorder="1" applyAlignment="1">
      <alignment vertical="top" wrapText="1"/>
    </xf>
    <xf numFmtId="43" fontId="2" fillId="0" borderId="0" xfId="1" applyFont="1" applyAlignment="1">
      <alignment vertical="top" wrapText="1" readingOrder="1"/>
    </xf>
    <xf numFmtId="43" fontId="2" fillId="0" borderId="0" xfId="1" applyFont="1" applyBorder="1" applyAlignment="1">
      <alignment vertical="top" wrapText="1" readingOrder="1"/>
    </xf>
    <xf numFmtId="43" fontId="2" fillId="0" borderId="6" xfId="1" applyFont="1" applyBorder="1" applyAlignment="1">
      <alignment vertical="top" wrapText="1" readingOrder="1"/>
    </xf>
    <xf numFmtId="43" fontId="3" fillId="0" borderId="7" xfId="1" applyFont="1" applyBorder="1" applyAlignment="1">
      <alignment vertical="top" wrapText="1"/>
    </xf>
    <xf numFmtId="43" fontId="3" fillId="0" borderId="8" xfId="1" applyFont="1" applyBorder="1" applyAlignment="1">
      <alignment vertical="top" wrapText="1"/>
    </xf>
    <xf numFmtId="43" fontId="2" fillId="0" borderId="7" xfId="1" applyFont="1" applyBorder="1" applyAlignment="1">
      <alignment vertical="top" wrapText="1" readingOrder="1"/>
    </xf>
    <xf numFmtId="43" fontId="2" fillId="0" borderId="17" xfId="1" applyFont="1" applyBorder="1" applyAlignment="1">
      <alignment vertical="top" wrapText="1" readingOrder="1"/>
    </xf>
    <xf numFmtId="43" fontId="3" fillId="0" borderId="17" xfId="1" applyFont="1" applyBorder="1"/>
    <xf numFmtId="43" fontId="3" fillId="0" borderId="17" xfId="1" applyFont="1" applyBorder="1" applyAlignment="1">
      <alignment vertical="top" wrapText="1"/>
    </xf>
    <xf numFmtId="43" fontId="2" fillId="0" borderId="16" xfId="1" applyFont="1" applyBorder="1" applyAlignment="1">
      <alignment vertical="top" wrapText="1" readingOrder="1"/>
    </xf>
    <xf numFmtId="43" fontId="3" fillId="0" borderId="16" xfId="1" applyFont="1" applyBorder="1" applyAlignment="1">
      <alignment vertical="top" wrapText="1"/>
    </xf>
    <xf numFmtId="43" fontId="3" fillId="0" borderId="16" xfId="1" applyFont="1" applyBorder="1"/>
    <xf numFmtId="43" fontId="2" fillId="0" borderId="1" xfId="1" applyFont="1" applyBorder="1" applyAlignment="1">
      <alignment vertical="top" wrapText="1" readingOrder="1"/>
    </xf>
    <xf numFmtId="43" fontId="3" fillId="0" borderId="2" xfId="1" applyFont="1" applyBorder="1" applyAlignment="1">
      <alignment vertical="top" wrapText="1"/>
    </xf>
    <xf numFmtId="43" fontId="3" fillId="0" borderId="3" xfId="1" applyFont="1" applyBorder="1" applyAlignment="1">
      <alignment vertical="top" wrapText="1"/>
    </xf>
    <xf numFmtId="0" fontId="4" fillId="0" borderId="0" xfId="0" applyFont="1" applyAlignment="1">
      <alignment horizontal="center" vertical="center" wrapText="1" readingOrder="1"/>
    </xf>
    <xf numFmtId="0" fontId="2" fillId="0" borderId="0" xfId="0" applyFont="1" applyAlignment="1">
      <alignment horizontal="center" vertical="top" wrapText="1" readingOrder="1"/>
    </xf>
    <xf numFmtId="0" fontId="4" fillId="0" borderId="12"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14" xfId="0" applyFont="1" applyBorder="1" applyAlignment="1">
      <alignment horizontal="center" vertical="center" wrapText="1" readingOrder="1"/>
    </xf>
    <xf numFmtId="0" fontId="4" fillId="0" borderId="15"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8"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12" xfId="0" applyFont="1" applyBorder="1" applyAlignment="1">
      <alignment horizontal="center" vertical="top" wrapText="1" readingOrder="1"/>
    </xf>
    <xf numFmtId="0" fontId="5" fillId="0" borderId="7" xfId="0" applyFont="1" applyBorder="1" applyAlignment="1">
      <alignment horizontal="center" vertical="top" wrapText="1" readingOrder="1"/>
    </xf>
    <xf numFmtId="0" fontId="5" fillId="0" borderId="8" xfId="0" applyFont="1" applyBorder="1" applyAlignment="1">
      <alignment horizontal="center" vertical="top" wrapText="1" readingOrder="1"/>
    </xf>
    <xf numFmtId="0" fontId="5" fillId="0" borderId="13" xfId="0" applyFont="1" applyBorder="1" applyAlignment="1">
      <alignment horizontal="center" vertical="top" wrapText="1" readingOrder="1"/>
    </xf>
    <xf numFmtId="0" fontId="5" fillId="0" borderId="14" xfId="0" applyFont="1" applyBorder="1" applyAlignment="1">
      <alignment horizontal="center" vertical="top" wrapText="1" readingOrder="1"/>
    </xf>
    <xf numFmtId="0" fontId="5" fillId="0" borderId="15" xfId="0" applyFont="1" applyBorder="1" applyAlignment="1">
      <alignment horizontal="center" vertical="top" wrapText="1" readingOrder="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675985</xdr:colOff>
      <xdr:row>3</xdr:row>
      <xdr:rowOff>787400</xdr:rowOff>
    </xdr:to>
    <xdr:pic>
      <xdr:nvPicPr>
        <xdr:cNvPr id="3" name="Picture 2">
          <a:extLst>
            <a:ext uri="{FF2B5EF4-FFF2-40B4-BE49-F238E27FC236}">
              <a16:creationId xmlns:a16="http://schemas.microsoft.com/office/drawing/2014/main" id="{A4B385F7-E218-4DEF-BDAF-0C9C220BC8D5}"/>
            </a:ext>
          </a:extLst>
        </xdr:cNvPr>
        <xdr:cNvPicPr/>
      </xdr:nvPicPr>
      <xdr:blipFill>
        <a:blip xmlns:r="http://schemas.openxmlformats.org/officeDocument/2006/relationships" r:embed="rId1" cstate="print"/>
        <a:stretch>
          <a:fillRect/>
        </a:stretch>
      </xdr:blipFill>
      <xdr:spPr>
        <a:xfrm>
          <a:off x="6296025" y="0"/>
          <a:ext cx="675985" cy="1520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4FCAC-2D67-4E23-B202-46D55EB18BF1}">
  <dimension ref="A2:Q40"/>
  <sheetViews>
    <sheetView tabSelected="1" topLeftCell="A6" workbookViewId="0">
      <selection activeCell="K17" sqref="K17:Q17"/>
    </sheetView>
  </sheetViews>
  <sheetFormatPr defaultColWidth="8.7265625" defaultRowHeight="14.5" x14ac:dyDescent="0.35"/>
  <cols>
    <col min="1" max="1" width="13.7265625" style="1" customWidth="1"/>
    <col min="2" max="2" width="8.1796875" style="1" customWidth="1"/>
    <col min="3" max="3" width="30.1796875" style="1" customWidth="1"/>
    <col min="4" max="4" width="2.7265625" style="1" customWidth="1"/>
    <col min="5" max="5" width="1.453125" style="1" customWidth="1"/>
    <col min="6" max="6" width="11.54296875" style="1" customWidth="1"/>
    <col min="7" max="7" width="4.1796875" style="1" customWidth="1"/>
    <col min="8" max="8" width="15.1796875" style="1" customWidth="1"/>
    <col min="9" max="9" width="4.1796875" style="1" customWidth="1"/>
    <col min="10" max="10" width="15.26953125" style="13" customWidth="1"/>
    <col min="11" max="11" width="17.54296875" style="1" customWidth="1"/>
    <col min="12" max="12" width="0.81640625" style="13" customWidth="1"/>
    <col min="13" max="13" width="17" style="1" hidden="1" customWidth="1"/>
    <col min="14" max="14" width="0.453125" style="1" customWidth="1"/>
    <col min="15" max="15" width="14.7265625" style="1" hidden="1" customWidth="1"/>
    <col min="16" max="16" width="0.453125" style="1" hidden="1" customWidth="1"/>
    <col min="17" max="17" width="0.1796875" style="1" customWidth="1"/>
    <col min="18" max="16384" width="8.7265625" style="1"/>
  </cols>
  <sheetData>
    <row r="2" spans="1:17" ht="54" customHeight="1" x14ac:dyDescent="0.35">
      <c r="A2" s="13"/>
      <c r="B2" s="68" t="s">
        <v>40</v>
      </c>
      <c r="C2" s="26"/>
      <c r="D2" s="26"/>
      <c r="E2" s="26"/>
      <c r="F2" s="26"/>
      <c r="G2" s="26"/>
      <c r="H2" s="26"/>
      <c r="I2" s="26"/>
      <c r="J2" s="26"/>
      <c r="K2" s="26"/>
      <c r="M2" s="13"/>
      <c r="N2" s="13"/>
      <c r="O2" s="26"/>
      <c r="P2" s="13"/>
      <c r="Q2" s="13"/>
    </row>
    <row r="3" spans="1:17" x14ac:dyDescent="0.35">
      <c r="A3" s="13"/>
      <c r="B3" s="13"/>
      <c r="C3" s="13"/>
      <c r="D3" s="13"/>
      <c r="E3" s="13"/>
      <c r="F3" s="13"/>
      <c r="G3" s="13"/>
      <c r="H3" s="13"/>
      <c r="I3" s="13"/>
      <c r="K3" s="13"/>
      <c r="M3" s="13"/>
      <c r="N3" s="13"/>
      <c r="O3" s="26"/>
      <c r="P3" s="13"/>
      <c r="Q3" s="13"/>
    </row>
    <row r="4" spans="1:17" x14ac:dyDescent="0.35">
      <c r="A4" s="25" t="s">
        <v>29</v>
      </c>
      <c r="B4" s="26"/>
      <c r="C4" s="25" t="s">
        <v>30</v>
      </c>
      <c r="D4" s="26"/>
      <c r="E4" s="26"/>
      <c r="F4" s="26"/>
      <c r="G4" s="26"/>
      <c r="H4" s="26"/>
      <c r="I4" s="26"/>
      <c r="J4" s="26"/>
      <c r="K4" s="26"/>
      <c r="L4" s="26"/>
      <c r="M4" s="26"/>
      <c r="N4" s="13"/>
      <c r="O4" s="26"/>
      <c r="P4" s="13"/>
      <c r="Q4" s="13"/>
    </row>
    <row r="5" spans="1:17" ht="74.25" customHeight="1" x14ac:dyDescent="0.35">
      <c r="A5" s="26"/>
      <c r="B5" s="26"/>
      <c r="C5" s="26"/>
      <c r="D5" s="26"/>
      <c r="E5" s="26"/>
      <c r="F5" s="26"/>
      <c r="G5" s="26"/>
      <c r="H5" s="26"/>
      <c r="I5" s="26"/>
      <c r="J5" s="26"/>
      <c r="K5" s="26"/>
      <c r="L5" s="26"/>
      <c r="M5" s="26"/>
      <c r="N5" s="13"/>
      <c r="O5" s="13"/>
      <c r="P5" s="13"/>
      <c r="Q5" s="13"/>
    </row>
    <row r="6" spans="1:17" x14ac:dyDescent="0.35">
      <c r="A6" s="27" t="s">
        <v>0</v>
      </c>
      <c r="B6" s="26"/>
      <c r="C6" s="26"/>
      <c r="D6" s="69" t="s">
        <v>1</v>
      </c>
      <c r="E6" s="26"/>
      <c r="F6" s="26"/>
      <c r="G6" s="26"/>
      <c r="H6" s="26"/>
      <c r="I6" s="26"/>
      <c r="J6" s="26"/>
      <c r="K6" s="26"/>
      <c r="L6" s="26"/>
      <c r="M6" s="26"/>
      <c r="N6" s="26"/>
      <c r="O6" s="26"/>
      <c r="P6" s="26"/>
      <c r="Q6" s="26"/>
    </row>
    <row r="7" spans="1:17" x14ac:dyDescent="0.35">
      <c r="A7" s="27" t="s">
        <v>0</v>
      </c>
      <c r="B7" s="26"/>
      <c r="C7" s="26"/>
      <c r="D7" s="70" t="s">
        <v>41</v>
      </c>
      <c r="E7" s="71"/>
      <c r="F7" s="71"/>
      <c r="G7" s="72"/>
      <c r="H7" s="76" t="s">
        <v>42</v>
      </c>
      <c r="I7" s="77"/>
      <c r="J7" s="14" t="s">
        <v>31</v>
      </c>
      <c r="K7" s="80" t="s">
        <v>28</v>
      </c>
      <c r="L7" s="81"/>
      <c r="M7" s="81"/>
      <c r="N7" s="81"/>
      <c r="O7" s="81"/>
      <c r="P7" s="81"/>
      <c r="Q7" s="82"/>
    </row>
    <row r="8" spans="1:17" x14ac:dyDescent="0.35">
      <c r="A8" s="27" t="s">
        <v>0</v>
      </c>
      <c r="B8" s="26"/>
      <c r="C8" s="26"/>
      <c r="D8" s="73"/>
      <c r="E8" s="74"/>
      <c r="F8" s="74"/>
      <c r="G8" s="75"/>
      <c r="H8" s="78"/>
      <c r="I8" s="79"/>
      <c r="J8" s="15">
        <v>2023</v>
      </c>
      <c r="K8" s="83"/>
      <c r="L8" s="84"/>
      <c r="M8" s="84"/>
      <c r="N8" s="84"/>
      <c r="O8" s="84"/>
      <c r="P8" s="84"/>
      <c r="Q8" s="85"/>
    </row>
    <row r="9" spans="1:17" x14ac:dyDescent="0.35">
      <c r="A9" s="25" t="s">
        <v>2</v>
      </c>
      <c r="B9" s="26"/>
      <c r="C9" s="26"/>
      <c r="D9" s="32" t="s">
        <v>0</v>
      </c>
      <c r="E9" s="26"/>
      <c r="F9" s="26"/>
      <c r="G9" s="33"/>
      <c r="H9" s="27" t="s">
        <v>0</v>
      </c>
      <c r="I9" s="26"/>
      <c r="K9" s="32" t="s">
        <v>0</v>
      </c>
      <c r="L9" s="34"/>
      <c r="M9" s="26"/>
      <c r="N9" s="26"/>
      <c r="O9" s="26"/>
      <c r="P9" s="26"/>
      <c r="Q9" s="33"/>
    </row>
    <row r="10" spans="1:17" x14ac:dyDescent="0.35">
      <c r="A10" s="27" t="s">
        <v>3</v>
      </c>
      <c r="B10" s="26"/>
      <c r="C10" s="26"/>
      <c r="D10" s="50">
        <v>1139276.8500000001</v>
      </c>
      <c r="E10" s="51"/>
      <c r="F10" s="51"/>
      <c r="G10" s="52"/>
      <c r="H10" s="53">
        <v>401591.65</v>
      </c>
      <c r="I10" s="51"/>
      <c r="J10" s="16">
        <v>1057932.32</v>
      </c>
      <c r="K10" s="50">
        <f>D10+H10+J10</f>
        <v>2598800.8200000003</v>
      </c>
      <c r="L10" s="54"/>
      <c r="M10" s="51"/>
      <c r="N10" s="51"/>
      <c r="O10" s="51"/>
      <c r="P10" s="51"/>
      <c r="Q10" s="52"/>
    </row>
    <row r="11" spans="1:17" x14ac:dyDescent="0.35">
      <c r="A11" s="27" t="s">
        <v>4</v>
      </c>
      <c r="B11" s="26"/>
      <c r="C11" s="26"/>
      <c r="D11" s="50">
        <v>0</v>
      </c>
      <c r="E11" s="51"/>
      <c r="F11" s="51"/>
      <c r="G11" s="52"/>
      <c r="H11" s="53">
        <v>0</v>
      </c>
      <c r="I11" s="51"/>
      <c r="J11" s="16"/>
      <c r="K11" s="50">
        <f t="shared" ref="K11:K27" si="0">D11+H11+J11</f>
        <v>0</v>
      </c>
      <c r="L11" s="54"/>
      <c r="M11" s="51"/>
      <c r="N11" s="51"/>
      <c r="O11" s="51"/>
      <c r="P11" s="51"/>
      <c r="Q11" s="52"/>
    </row>
    <row r="12" spans="1:17" x14ac:dyDescent="0.35">
      <c r="A12" s="27" t="s">
        <v>5</v>
      </c>
      <c r="B12" s="26"/>
      <c r="C12" s="26"/>
      <c r="D12" s="50">
        <v>0</v>
      </c>
      <c r="E12" s="51"/>
      <c r="F12" s="51"/>
      <c r="G12" s="52"/>
      <c r="H12" s="53">
        <v>0</v>
      </c>
      <c r="I12" s="51"/>
      <c r="J12" s="16"/>
      <c r="K12" s="50">
        <f t="shared" si="0"/>
        <v>0</v>
      </c>
      <c r="L12" s="54"/>
      <c r="M12" s="51"/>
      <c r="N12" s="51"/>
      <c r="O12" s="51"/>
      <c r="P12" s="51"/>
      <c r="Q12" s="52"/>
    </row>
    <row r="13" spans="1:17" x14ac:dyDescent="0.35">
      <c r="A13" s="27" t="s">
        <v>6</v>
      </c>
      <c r="B13" s="26"/>
      <c r="C13" s="26"/>
      <c r="D13" s="50">
        <v>0</v>
      </c>
      <c r="E13" s="51"/>
      <c r="F13" s="51"/>
      <c r="G13" s="52"/>
      <c r="H13" s="53">
        <v>0</v>
      </c>
      <c r="I13" s="51"/>
      <c r="J13" s="16"/>
      <c r="K13" s="50">
        <f t="shared" si="0"/>
        <v>0</v>
      </c>
      <c r="L13" s="54"/>
      <c r="M13" s="51"/>
      <c r="N13" s="51"/>
      <c r="O13" s="51"/>
      <c r="P13" s="51"/>
      <c r="Q13" s="52"/>
    </row>
    <row r="14" spans="1:17" x14ac:dyDescent="0.35">
      <c r="A14" s="25" t="s">
        <v>7</v>
      </c>
      <c r="B14" s="26"/>
      <c r="C14" s="26"/>
      <c r="D14" s="65">
        <v>1139276.8500000001</v>
      </c>
      <c r="E14" s="66"/>
      <c r="F14" s="66"/>
      <c r="G14" s="67"/>
      <c r="H14" s="65">
        <f>SUM(H10:I13)</f>
        <v>401591.65</v>
      </c>
      <c r="I14" s="66"/>
      <c r="J14" s="21">
        <f>SUM(J10:J13)</f>
        <v>1057932.32</v>
      </c>
      <c r="K14" s="62">
        <f t="shared" si="0"/>
        <v>2598800.8200000003</v>
      </c>
      <c r="L14" s="62"/>
      <c r="M14" s="64"/>
      <c r="N14" s="64"/>
      <c r="O14" s="64"/>
      <c r="P14" s="64"/>
      <c r="Q14" s="63"/>
    </row>
    <row r="15" spans="1:17" x14ac:dyDescent="0.35">
      <c r="A15" s="25" t="s">
        <v>8</v>
      </c>
      <c r="B15" s="26"/>
      <c r="C15" s="26"/>
      <c r="D15" s="50" t="s">
        <v>0</v>
      </c>
      <c r="E15" s="51"/>
      <c r="F15" s="51"/>
      <c r="G15" s="52"/>
      <c r="H15" s="53" t="s">
        <v>0</v>
      </c>
      <c r="I15" s="51"/>
      <c r="J15" s="16"/>
      <c r="K15" s="50"/>
      <c r="L15" s="54"/>
      <c r="M15" s="51"/>
      <c r="N15" s="51"/>
      <c r="O15" s="51"/>
      <c r="P15" s="51"/>
      <c r="Q15" s="52"/>
    </row>
    <row r="16" spans="1:17" x14ac:dyDescent="0.35">
      <c r="A16" s="27" t="s">
        <v>9</v>
      </c>
      <c r="B16" s="26"/>
      <c r="C16" s="26"/>
      <c r="D16" s="50">
        <v>485338.63000000099</v>
      </c>
      <c r="E16" s="51"/>
      <c r="F16" s="51"/>
      <c r="G16" s="52"/>
      <c r="H16" s="53">
        <v>0</v>
      </c>
      <c r="I16" s="51"/>
      <c r="J16" s="16">
        <v>58866.14</v>
      </c>
      <c r="K16" s="50">
        <f t="shared" si="0"/>
        <v>544204.77000000095</v>
      </c>
      <c r="L16" s="54"/>
      <c r="M16" s="51"/>
      <c r="N16" s="51"/>
      <c r="O16" s="51"/>
      <c r="P16" s="51"/>
      <c r="Q16" s="52"/>
    </row>
    <row r="17" spans="1:17" x14ac:dyDescent="0.35">
      <c r="A17" s="27" t="s">
        <v>10</v>
      </c>
      <c r="B17" s="26"/>
      <c r="C17" s="26"/>
      <c r="D17" s="50">
        <v>0</v>
      </c>
      <c r="E17" s="51"/>
      <c r="F17" s="51"/>
      <c r="G17" s="52"/>
      <c r="H17" s="53">
        <v>1255.24</v>
      </c>
      <c r="I17" s="51"/>
      <c r="J17" s="16">
        <v>332.06</v>
      </c>
      <c r="K17" s="50">
        <f t="shared" si="0"/>
        <v>1587.3</v>
      </c>
      <c r="L17" s="54"/>
      <c r="M17" s="51"/>
      <c r="N17" s="51"/>
      <c r="O17" s="51"/>
      <c r="P17" s="51"/>
      <c r="Q17" s="52"/>
    </row>
    <row r="18" spans="1:17" x14ac:dyDescent="0.35">
      <c r="A18" s="27" t="s">
        <v>11</v>
      </c>
      <c r="B18" s="26"/>
      <c r="C18" s="26"/>
      <c r="D18" s="50">
        <v>3825</v>
      </c>
      <c r="E18" s="51"/>
      <c r="F18" s="51"/>
      <c r="G18" s="52"/>
      <c r="H18" s="53">
        <v>8697</v>
      </c>
      <c r="I18" s="51"/>
      <c r="J18" s="16">
        <v>12390.74</v>
      </c>
      <c r="K18" s="50">
        <f t="shared" si="0"/>
        <v>24912.739999999998</v>
      </c>
      <c r="L18" s="54"/>
      <c r="M18" s="51"/>
      <c r="N18" s="51"/>
      <c r="O18" s="51"/>
      <c r="P18" s="51"/>
      <c r="Q18" s="52"/>
    </row>
    <row r="19" spans="1:17" x14ac:dyDescent="0.35">
      <c r="A19" s="27" t="s">
        <v>12</v>
      </c>
      <c r="B19" s="26"/>
      <c r="C19" s="26"/>
      <c r="D19" s="50">
        <v>363779.56</v>
      </c>
      <c r="E19" s="51"/>
      <c r="F19" s="51"/>
      <c r="G19" s="52"/>
      <c r="H19" s="53">
        <v>73952.22</v>
      </c>
      <c r="I19" s="51"/>
      <c r="J19" s="16">
        <v>44926.34</v>
      </c>
      <c r="K19" s="50">
        <f t="shared" si="0"/>
        <v>482658.12</v>
      </c>
      <c r="L19" s="54"/>
      <c r="M19" s="51"/>
      <c r="N19" s="51"/>
      <c r="O19" s="51"/>
      <c r="P19" s="51"/>
      <c r="Q19" s="52"/>
    </row>
    <row r="20" spans="1:17" x14ac:dyDescent="0.35">
      <c r="A20" s="27" t="s">
        <v>13</v>
      </c>
      <c r="B20" s="26"/>
      <c r="C20" s="26"/>
      <c r="D20" s="50">
        <v>12689.73</v>
      </c>
      <c r="E20" s="51"/>
      <c r="F20" s="51"/>
      <c r="G20" s="52"/>
      <c r="H20" s="53">
        <v>11379</v>
      </c>
      <c r="I20" s="51"/>
      <c r="J20" s="16">
        <v>5979</v>
      </c>
      <c r="K20" s="50">
        <f t="shared" si="0"/>
        <v>30047.73</v>
      </c>
      <c r="L20" s="54"/>
      <c r="M20" s="51"/>
      <c r="N20" s="51"/>
      <c r="O20" s="51"/>
      <c r="P20" s="51"/>
      <c r="Q20" s="52"/>
    </row>
    <row r="21" spans="1:17" x14ac:dyDescent="0.35">
      <c r="A21" s="27" t="s">
        <v>14</v>
      </c>
      <c r="B21" s="26"/>
      <c r="C21" s="26"/>
      <c r="D21" s="50">
        <v>0</v>
      </c>
      <c r="E21" s="51"/>
      <c r="F21" s="51"/>
      <c r="G21" s="52"/>
      <c r="H21" s="53">
        <v>0</v>
      </c>
      <c r="I21" s="51"/>
      <c r="J21" s="16"/>
      <c r="K21" s="50">
        <f t="shared" si="0"/>
        <v>0</v>
      </c>
      <c r="L21" s="54"/>
      <c r="M21" s="51"/>
      <c r="N21" s="51"/>
      <c r="O21" s="51"/>
      <c r="P21" s="51"/>
      <c r="Q21" s="52"/>
    </row>
    <row r="22" spans="1:17" x14ac:dyDescent="0.35">
      <c r="A22" s="27" t="s">
        <v>15</v>
      </c>
      <c r="B22" s="26"/>
      <c r="C22" s="26"/>
      <c r="D22" s="50">
        <v>142713.26</v>
      </c>
      <c r="E22" s="51"/>
      <c r="F22" s="51"/>
      <c r="G22" s="52"/>
      <c r="H22" s="53">
        <v>37629.660000000003</v>
      </c>
      <c r="I22" s="51"/>
      <c r="J22" s="16">
        <v>8320.99</v>
      </c>
      <c r="K22" s="50">
        <f t="shared" si="0"/>
        <v>188663.91</v>
      </c>
      <c r="L22" s="54"/>
      <c r="M22" s="51"/>
      <c r="N22" s="51"/>
      <c r="O22" s="51"/>
      <c r="P22" s="51"/>
      <c r="Q22" s="52"/>
    </row>
    <row r="23" spans="1:17" x14ac:dyDescent="0.35">
      <c r="A23" s="27" t="s">
        <v>16</v>
      </c>
      <c r="B23" s="26"/>
      <c r="C23" s="26"/>
      <c r="D23" s="62">
        <v>1008346.18</v>
      </c>
      <c r="E23" s="63"/>
      <c r="F23" s="63"/>
      <c r="G23" s="63"/>
      <c r="H23" s="62">
        <f>SUM(H16:I22)</f>
        <v>132913.12</v>
      </c>
      <c r="I23" s="63"/>
      <c r="J23" s="21">
        <f>SUM(J16:J22)</f>
        <v>130815.27</v>
      </c>
      <c r="K23" s="62">
        <f t="shared" si="0"/>
        <v>1272074.57</v>
      </c>
      <c r="L23" s="62"/>
      <c r="M23" s="64"/>
      <c r="N23" s="64"/>
      <c r="O23" s="64"/>
      <c r="P23" s="64"/>
      <c r="Q23" s="63"/>
    </row>
    <row r="24" spans="1:17" x14ac:dyDescent="0.35">
      <c r="A24" s="27" t="s">
        <v>0</v>
      </c>
      <c r="B24" s="26"/>
      <c r="C24" s="26"/>
      <c r="D24" s="50" t="s">
        <v>0</v>
      </c>
      <c r="E24" s="51"/>
      <c r="F24" s="51"/>
      <c r="G24" s="52"/>
      <c r="H24" s="53" t="s">
        <v>0</v>
      </c>
      <c r="I24" s="51"/>
      <c r="J24" s="22"/>
      <c r="K24" s="50"/>
      <c r="L24" s="54"/>
      <c r="M24" s="51"/>
      <c r="N24" s="51"/>
      <c r="O24" s="51"/>
      <c r="P24" s="51"/>
      <c r="Q24" s="52"/>
    </row>
    <row r="25" spans="1:17" x14ac:dyDescent="0.35">
      <c r="A25" s="27" t="s">
        <v>17</v>
      </c>
      <c r="B25" s="26"/>
      <c r="C25" s="26"/>
      <c r="D25" s="50">
        <v>70584.240000000005</v>
      </c>
      <c r="E25" s="51"/>
      <c r="F25" s="51"/>
      <c r="G25" s="52"/>
      <c r="H25" s="53">
        <v>9024.73</v>
      </c>
      <c r="I25" s="51"/>
      <c r="J25" s="16">
        <v>9157.07</v>
      </c>
      <c r="K25" s="50">
        <f t="shared" si="0"/>
        <v>88766.040000000008</v>
      </c>
      <c r="L25" s="54"/>
      <c r="M25" s="51"/>
      <c r="N25" s="51"/>
      <c r="O25" s="51"/>
      <c r="P25" s="51"/>
      <c r="Q25" s="52"/>
    </row>
    <row r="26" spans="1:17" ht="15" thickBot="1" x14ac:dyDescent="0.4">
      <c r="A26" s="25" t="s">
        <v>18</v>
      </c>
      <c r="B26" s="26"/>
      <c r="C26" s="26"/>
      <c r="D26" s="55">
        <v>1078930.42</v>
      </c>
      <c r="E26" s="56"/>
      <c r="F26" s="56"/>
      <c r="G26" s="57"/>
      <c r="H26" s="58">
        <f>SUM(H23:I25)</f>
        <v>141937.85</v>
      </c>
      <c r="I26" s="56"/>
      <c r="J26" s="17">
        <f>J23+J25</f>
        <v>139972.34</v>
      </c>
      <c r="K26" s="59">
        <f t="shared" si="0"/>
        <v>1360840.61</v>
      </c>
      <c r="L26" s="59"/>
      <c r="M26" s="60"/>
      <c r="N26" s="60"/>
      <c r="O26" s="60"/>
      <c r="P26" s="60"/>
      <c r="Q26" s="61"/>
    </row>
    <row r="27" spans="1:17" ht="15" thickBot="1" x14ac:dyDescent="0.4">
      <c r="A27" s="25" t="s">
        <v>19</v>
      </c>
      <c r="B27" s="26"/>
      <c r="C27" s="26"/>
      <c r="D27" s="42">
        <v>60346.43</v>
      </c>
      <c r="E27" s="43"/>
      <c r="F27" s="43"/>
      <c r="G27" s="44"/>
      <c r="H27" s="45">
        <f>H14-H26</f>
        <v>259653.80000000002</v>
      </c>
      <c r="I27" s="43"/>
      <c r="J27" s="23">
        <f>J14-J26</f>
        <v>917959.9800000001</v>
      </c>
      <c r="K27" s="46">
        <f t="shared" si="0"/>
        <v>1237960.2100000002</v>
      </c>
      <c r="L27" s="47"/>
      <c r="M27" s="48"/>
      <c r="N27" s="48"/>
      <c r="O27" s="48"/>
      <c r="P27" s="48"/>
      <c r="Q27" s="49"/>
    </row>
    <row r="28" spans="1:17" x14ac:dyDescent="0.35">
      <c r="A28" s="25" t="s">
        <v>0</v>
      </c>
      <c r="B28" s="26"/>
      <c r="C28" s="26"/>
      <c r="D28" s="27" t="s">
        <v>0</v>
      </c>
      <c r="E28" s="26"/>
      <c r="F28" s="26"/>
      <c r="G28" s="26"/>
      <c r="H28" s="27" t="s">
        <v>0</v>
      </c>
      <c r="I28" s="26"/>
      <c r="K28" s="27" t="s">
        <v>0</v>
      </c>
      <c r="L28" s="27"/>
      <c r="M28" s="26"/>
      <c r="N28" s="26"/>
      <c r="O28" s="26"/>
      <c r="P28" s="26"/>
      <c r="Q28" s="26"/>
    </row>
    <row r="29" spans="1:17" x14ac:dyDescent="0.35">
      <c r="A29" s="27" t="s">
        <v>0</v>
      </c>
      <c r="B29" s="26"/>
      <c r="C29" s="26"/>
      <c r="D29" s="32" t="s">
        <v>0</v>
      </c>
      <c r="E29" s="26"/>
      <c r="F29" s="26"/>
      <c r="G29" s="33"/>
      <c r="H29" s="27" t="s">
        <v>0</v>
      </c>
      <c r="I29" s="26"/>
      <c r="K29" s="32" t="s">
        <v>0</v>
      </c>
      <c r="L29" s="34"/>
      <c r="M29" s="26"/>
      <c r="N29" s="26"/>
      <c r="O29" s="26"/>
      <c r="P29" s="26"/>
      <c r="Q29" s="33"/>
    </row>
    <row r="30" spans="1:17" x14ac:dyDescent="0.35">
      <c r="A30" s="25" t="s">
        <v>24</v>
      </c>
      <c r="B30" s="26"/>
      <c r="C30" s="26"/>
      <c r="D30" s="32" t="s">
        <v>0</v>
      </c>
      <c r="E30" s="26"/>
      <c r="F30" s="26"/>
      <c r="G30" s="33"/>
      <c r="H30" s="27" t="s">
        <v>0</v>
      </c>
      <c r="I30" s="26"/>
      <c r="K30" s="32" t="s">
        <v>0</v>
      </c>
      <c r="L30" s="34"/>
      <c r="M30" s="26"/>
      <c r="N30" s="26"/>
      <c r="O30" s="26"/>
      <c r="P30" s="26"/>
      <c r="Q30" s="33"/>
    </row>
    <row r="31" spans="1:17" x14ac:dyDescent="0.35">
      <c r="A31" s="27" t="s">
        <v>20</v>
      </c>
      <c r="B31" s="26"/>
      <c r="C31" s="26"/>
      <c r="D31" s="35">
        <v>0</v>
      </c>
      <c r="E31" s="26"/>
      <c r="F31" s="26"/>
      <c r="G31" s="33"/>
      <c r="H31" s="36">
        <v>0</v>
      </c>
      <c r="I31" s="26"/>
      <c r="K31" s="35">
        <v>0</v>
      </c>
      <c r="L31" s="37"/>
      <c r="M31" s="26"/>
      <c r="N31" s="26"/>
      <c r="O31" s="26"/>
      <c r="P31" s="26"/>
      <c r="Q31" s="33"/>
    </row>
    <row r="32" spans="1:17" ht="15" thickBot="1" x14ac:dyDescent="0.4">
      <c r="A32" s="25" t="s">
        <v>21</v>
      </c>
      <c r="B32" s="26"/>
      <c r="C32" s="26"/>
      <c r="D32" s="38">
        <v>60346.429999999498</v>
      </c>
      <c r="E32" s="39"/>
      <c r="F32" s="39"/>
      <c r="G32" s="40"/>
      <c r="H32" s="41">
        <f>H14-H26</f>
        <v>259653.80000000002</v>
      </c>
      <c r="I32" s="39"/>
      <c r="J32" s="19">
        <f>J27</f>
        <v>917959.9800000001</v>
      </c>
      <c r="K32" s="38">
        <f>K14-K26</f>
        <v>1237960.2100000002</v>
      </c>
      <c r="L32" s="41"/>
      <c r="M32" s="39"/>
      <c r="N32" s="39"/>
      <c r="O32" s="39"/>
      <c r="P32" s="39"/>
      <c r="Q32" s="40"/>
    </row>
    <row r="33" spans="1:17" ht="15" thickTop="1" x14ac:dyDescent="0.35">
      <c r="A33" s="25" t="s">
        <v>0</v>
      </c>
      <c r="B33" s="26"/>
      <c r="C33" s="26"/>
      <c r="D33" s="27" t="s">
        <v>0</v>
      </c>
      <c r="E33" s="26"/>
      <c r="F33" s="26"/>
      <c r="G33" s="26"/>
      <c r="H33" s="27" t="s">
        <v>0</v>
      </c>
      <c r="I33" s="26"/>
      <c r="K33" s="27" t="s">
        <v>0</v>
      </c>
      <c r="L33" s="27"/>
      <c r="M33" s="26"/>
      <c r="N33" s="26"/>
      <c r="O33" s="26"/>
      <c r="P33" s="26"/>
      <c r="Q33" s="26"/>
    </row>
    <row r="34" spans="1:17" x14ac:dyDescent="0.35">
      <c r="A34" s="13"/>
      <c r="B34" s="13"/>
      <c r="C34" s="13"/>
      <c r="D34" s="13"/>
      <c r="E34" s="13"/>
      <c r="F34" s="13"/>
      <c r="G34" s="13"/>
      <c r="H34" s="13"/>
      <c r="I34" s="13"/>
      <c r="K34" s="13"/>
      <c r="M34" s="13"/>
      <c r="N34" s="13"/>
      <c r="O34" s="13"/>
      <c r="P34" s="13"/>
      <c r="Q34" s="13"/>
    </row>
    <row r="35" spans="1:17" ht="105" customHeight="1" x14ac:dyDescent="0.35">
      <c r="A35" s="28" t="s">
        <v>25</v>
      </c>
      <c r="B35" s="26"/>
      <c r="C35" s="26"/>
      <c r="D35" s="26"/>
      <c r="E35" s="28" t="s">
        <v>26</v>
      </c>
      <c r="F35" s="26"/>
      <c r="G35" s="26"/>
      <c r="H35" s="26"/>
      <c r="I35" s="26"/>
      <c r="J35" s="26"/>
      <c r="K35" s="26"/>
      <c r="L35" s="26"/>
      <c r="M35" s="26"/>
      <c r="N35" s="26"/>
      <c r="O35" s="26"/>
      <c r="P35" s="26"/>
      <c r="Q35" s="26"/>
    </row>
    <row r="36" spans="1:17" x14ac:dyDescent="0.35">
      <c r="A36" s="13"/>
      <c r="B36" s="13"/>
      <c r="C36" s="13"/>
      <c r="D36" s="13"/>
      <c r="E36" s="13"/>
      <c r="F36" s="13"/>
      <c r="G36" s="13"/>
      <c r="H36" s="13"/>
      <c r="I36" s="13"/>
      <c r="K36" s="13"/>
      <c r="M36" s="13"/>
      <c r="N36" s="13"/>
      <c r="O36" s="13"/>
      <c r="P36" s="13"/>
      <c r="Q36" s="13"/>
    </row>
    <row r="37" spans="1:17" x14ac:dyDescent="0.35">
      <c r="A37" s="27" t="s">
        <v>22</v>
      </c>
      <c r="B37" s="26"/>
      <c r="C37" s="26"/>
      <c r="D37" s="26"/>
      <c r="E37" s="26"/>
      <c r="F37" s="26"/>
      <c r="G37" s="26"/>
      <c r="H37" s="26"/>
      <c r="I37" s="26"/>
      <c r="J37" s="26"/>
      <c r="K37" s="26"/>
      <c r="L37" s="26"/>
      <c r="M37" s="26"/>
      <c r="N37" s="26"/>
      <c r="O37" s="26"/>
      <c r="P37" s="26"/>
      <c r="Q37" s="26"/>
    </row>
    <row r="38" spans="1:17" x14ac:dyDescent="0.35">
      <c r="A38" s="13"/>
      <c r="B38" s="13"/>
      <c r="C38" s="13"/>
      <c r="D38" s="13"/>
      <c r="E38" s="13"/>
      <c r="F38" s="13"/>
      <c r="G38" s="13"/>
      <c r="H38" s="13"/>
      <c r="I38" s="13"/>
      <c r="K38" s="13"/>
      <c r="M38" s="13"/>
      <c r="N38" s="13"/>
      <c r="O38" s="13"/>
      <c r="P38" s="13"/>
      <c r="Q38" s="13"/>
    </row>
    <row r="39" spans="1:17" x14ac:dyDescent="0.35">
      <c r="A39" s="29" t="s">
        <v>27</v>
      </c>
      <c r="B39" s="30"/>
      <c r="C39" s="30"/>
      <c r="D39" s="30"/>
      <c r="E39" s="30"/>
      <c r="F39" s="13"/>
      <c r="G39" s="31" t="s">
        <v>23</v>
      </c>
      <c r="H39" s="30"/>
      <c r="I39" s="13"/>
      <c r="K39" s="13"/>
      <c r="M39" s="13"/>
      <c r="N39" s="13"/>
      <c r="O39" s="13"/>
      <c r="P39" s="13"/>
      <c r="Q39" s="13"/>
    </row>
    <row r="40" spans="1:17" x14ac:dyDescent="0.35">
      <c r="A40" s="26"/>
      <c r="B40" s="26"/>
      <c r="C40" s="26"/>
      <c r="D40" s="26"/>
      <c r="E40" s="26"/>
      <c r="F40" s="13"/>
      <c r="G40" s="13"/>
      <c r="H40" s="13"/>
      <c r="I40" s="13"/>
      <c r="K40" s="13"/>
      <c r="M40" s="13"/>
      <c r="N40" s="13"/>
      <c r="O40" s="13"/>
      <c r="P40" s="13"/>
      <c r="Q40" s="13"/>
    </row>
  </sheetData>
  <mergeCells count="116">
    <mergeCell ref="B2:K2"/>
    <mergeCell ref="O2:O4"/>
    <mergeCell ref="A4:B5"/>
    <mergeCell ref="C4:M5"/>
    <mergeCell ref="A6:C6"/>
    <mergeCell ref="D6:Q6"/>
    <mergeCell ref="A7:C7"/>
    <mergeCell ref="D7:G8"/>
    <mergeCell ref="H7:I8"/>
    <mergeCell ref="K7:Q8"/>
    <mergeCell ref="A8:C8"/>
    <mergeCell ref="A9:C9"/>
    <mergeCell ref="D9:G9"/>
    <mergeCell ref="H9:I9"/>
    <mergeCell ref="K9:Q9"/>
    <mergeCell ref="A10:C10"/>
    <mergeCell ref="D10:G10"/>
    <mergeCell ref="H10:I10"/>
    <mergeCell ref="K10:Q10"/>
    <mergeCell ref="A11:C11"/>
    <mergeCell ref="D11:G11"/>
    <mergeCell ref="H11:I11"/>
    <mergeCell ref="K11:Q11"/>
    <mergeCell ref="A12:C12"/>
    <mergeCell ref="D12:G12"/>
    <mergeCell ref="H12:I12"/>
    <mergeCell ref="K12:Q12"/>
    <mergeCell ref="A13:C13"/>
    <mergeCell ref="D13:G13"/>
    <mergeCell ref="H13:I13"/>
    <mergeCell ref="K13:Q13"/>
    <mergeCell ref="A14:C14"/>
    <mergeCell ref="D14:G14"/>
    <mergeCell ref="H14:I14"/>
    <mergeCell ref="K14:Q14"/>
    <mergeCell ref="A15:C15"/>
    <mergeCell ref="D15:G15"/>
    <mergeCell ref="H15:I15"/>
    <mergeCell ref="K15:Q15"/>
    <mergeCell ref="A16:C16"/>
    <mergeCell ref="D16:G16"/>
    <mergeCell ref="H16:I16"/>
    <mergeCell ref="K16:Q16"/>
    <mergeCell ref="A17:C17"/>
    <mergeCell ref="D17:G17"/>
    <mergeCell ref="H17:I17"/>
    <mergeCell ref="K17:Q17"/>
    <mergeCell ref="A18:C18"/>
    <mergeCell ref="D18:G18"/>
    <mergeCell ref="H18:I18"/>
    <mergeCell ref="K18:Q18"/>
    <mergeCell ref="A19:C19"/>
    <mergeCell ref="D19:G19"/>
    <mergeCell ref="H19:I19"/>
    <mergeCell ref="K19:Q19"/>
    <mergeCell ref="A20:C20"/>
    <mergeCell ref="D20:G20"/>
    <mergeCell ref="H20:I20"/>
    <mergeCell ref="K20:Q20"/>
    <mergeCell ref="A21:C21"/>
    <mergeCell ref="D21:G21"/>
    <mergeCell ref="H21:I21"/>
    <mergeCell ref="K21:Q21"/>
    <mergeCell ref="A22:C22"/>
    <mergeCell ref="D22:G22"/>
    <mergeCell ref="H22:I22"/>
    <mergeCell ref="K22:Q22"/>
    <mergeCell ref="A23:C23"/>
    <mergeCell ref="D23:G23"/>
    <mergeCell ref="H23:I23"/>
    <mergeCell ref="K23:Q23"/>
    <mergeCell ref="A24:C24"/>
    <mergeCell ref="D24:G24"/>
    <mergeCell ref="H24:I24"/>
    <mergeCell ref="K24:Q24"/>
    <mergeCell ref="A25:C25"/>
    <mergeCell ref="D25:G25"/>
    <mergeCell ref="H25:I25"/>
    <mergeCell ref="K25:Q25"/>
    <mergeCell ref="A26:C26"/>
    <mergeCell ref="D26:G26"/>
    <mergeCell ref="H26:I26"/>
    <mergeCell ref="K26:Q26"/>
    <mergeCell ref="A27:C27"/>
    <mergeCell ref="D27:G27"/>
    <mergeCell ref="H27:I27"/>
    <mergeCell ref="K27:Q27"/>
    <mergeCell ref="A28:C28"/>
    <mergeCell ref="D28:G28"/>
    <mergeCell ref="H28:I28"/>
    <mergeCell ref="K28:Q28"/>
    <mergeCell ref="A29:C29"/>
    <mergeCell ref="D29:G29"/>
    <mergeCell ref="H29:I29"/>
    <mergeCell ref="K29:Q29"/>
    <mergeCell ref="A30:C30"/>
    <mergeCell ref="D30:G30"/>
    <mergeCell ref="H30:I30"/>
    <mergeCell ref="K30:Q30"/>
    <mergeCell ref="A31:C31"/>
    <mergeCell ref="D31:G31"/>
    <mergeCell ref="H31:I31"/>
    <mergeCell ref="K31:Q31"/>
    <mergeCell ref="A32:C32"/>
    <mergeCell ref="D32:G32"/>
    <mergeCell ref="H32:I32"/>
    <mergeCell ref="K32:Q32"/>
    <mergeCell ref="A33:C33"/>
    <mergeCell ref="D33:G33"/>
    <mergeCell ref="H33:I33"/>
    <mergeCell ref="K33:Q33"/>
    <mergeCell ref="A35:D35"/>
    <mergeCell ref="E35:Q35"/>
    <mergeCell ref="A37:Q37"/>
    <mergeCell ref="A39:E40"/>
    <mergeCell ref="G39:H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90DC-4614-4101-BFFF-B7007AE52485}">
  <dimension ref="A2:J18"/>
  <sheetViews>
    <sheetView workbookViewId="0">
      <selection activeCell="D23" sqref="D23"/>
    </sheetView>
  </sheetViews>
  <sheetFormatPr defaultColWidth="8.7265625" defaultRowHeight="14.5" x14ac:dyDescent="0.35"/>
  <cols>
    <col min="1" max="1" width="13.7265625" style="20" customWidth="1"/>
    <col min="2" max="2" width="18.453125" style="20" customWidth="1"/>
    <col min="3" max="3" width="19" style="20" customWidth="1"/>
    <col min="4" max="4" width="21" style="20" customWidth="1"/>
    <col min="5" max="5" width="23.54296875" style="20" customWidth="1"/>
    <col min="6" max="6" width="21.81640625" style="20" customWidth="1"/>
    <col min="7" max="7" width="13.54296875" style="20" customWidth="1"/>
    <col min="8" max="8" width="12.54296875" style="20" bestFit="1" customWidth="1"/>
    <col min="9" max="10" width="13.26953125" style="20" bestFit="1" customWidth="1"/>
    <col min="11" max="16384" width="8.7265625" style="20"/>
  </cols>
  <sheetData>
    <row r="2" spans="1:10" x14ac:dyDescent="0.35">
      <c r="F2" s="11"/>
      <c r="H2" s="7"/>
      <c r="J2" s="12"/>
    </row>
    <row r="3" spans="1:10" ht="29" x14ac:dyDescent="0.35">
      <c r="A3" s="2" t="s">
        <v>32</v>
      </c>
      <c r="B3" s="2" t="s">
        <v>33</v>
      </c>
      <c r="C3" s="2" t="s">
        <v>34</v>
      </c>
      <c r="D3" s="3" t="s">
        <v>35</v>
      </c>
      <c r="E3" s="3" t="s">
        <v>36</v>
      </c>
      <c r="F3" s="24" t="s">
        <v>37</v>
      </c>
      <c r="G3" s="3" t="s">
        <v>39</v>
      </c>
      <c r="H3" s="7"/>
      <c r="J3" s="12"/>
    </row>
    <row r="5" spans="1:10" x14ac:dyDescent="0.35">
      <c r="A5" s="4">
        <v>113678</v>
      </c>
      <c r="B5" s="5">
        <v>-1139276.8500000001</v>
      </c>
      <c r="C5" s="5">
        <v>1078930</v>
      </c>
      <c r="D5" s="6">
        <f>B5+C5</f>
        <v>-60346.850000000093</v>
      </c>
      <c r="E5" s="5">
        <f>-1511331.89+1057932.32</f>
        <v>-453399.56999999983</v>
      </c>
      <c r="F5" s="7">
        <f>B5+E5</f>
        <v>-1592676.42</v>
      </c>
      <c r="G5" s="12">
        <v>0.95</v>
      </c>
      <c r="H5" s="7"/>
      <c r="J5" s="18"/>
    </row>
    <row r="6" spans="1:10" x14ac:dyDescent="0.35">
      <c r="A6" s="4">
        <v>127708</v>
      </c>
      <c r="B6" s="5">
        <v>-401591.65</v>
      </c>
      <c r="C6" s="5">
        <v>141937.85</v>
      </c>
      <c r="D6" s="6">
        <f>B6+C6</f>
        <v>-259653.80000000002</v>
      </c>
      <c r="E6" s="5">
        <v>0</v>
      </c>
      <c r="F6" s="7">
        <f>B6+E6</f>
        <v>-401591.65</v>
      </c>
      <c r="G6" s="12">
        <v>0.35</v>
      </c>
      <c r="J6" s="18"/>
    </row>
    <row r="7" spans="1:10" x14ac:dyDescent="0.35">
      <c r="A7" s="4">
        <v>127708</v>
      </c>
      <c r="B7" s="7">
        <f>-1057932.32</f>
        <v>-1057932.32</v>
      </c>
      <c r="C7" s="11">
        <f>139972.34</f>
        <v>139972.34</v>
      </c>
      <c r="D7" s="6">
        <f>B7+C7</f>
        <v>-917959.9800000001</v>
      </c>
      <c r="F7" s="7">
        <f>B7</f>
        <v>-1057932.32</v>
      </c>
      <c r="G7" s="12">
        <f>139972.34/1057932.32</f>
        <v>0.1323074617854571</v>
      </c>
      <c r="J7" s="18"/>
    </row>
    <row r="8" spans="1:10" x14ac:dyDescent="0.35">
      <c r="A8" s="4"/>
      <c r="B8" s="7"/>
      <c r="D8" s="4"/>
    </row>
    <row r="9" spans="1:10" x14ac:dyDescent="0.35">
      <c r="A9" s="8" t="s">
        <v>38</v>
      </c>
      <c r="B9" s="9">
        <f>SUM(B5:B7)</f>
        <v>-2598800.8200000003</v>
      </c>
      <c r="C9" s="9">
        <f>SUM(C5:C7)</f>
        <v>1360840.1900000002</v>
      </c>
      <c r="D9" s="10">
        <f>SUM(D5:D7)</f>
        <v>-1237960.6300000004</v>
      </c>
      <c r="E9" s="9">
        <f>SUM(E5:E7)</f>
        <v>-453399.56999999983</v>
      </c>
      <c r="F9" s="9">
        <f>SUM(F5:F7)</f>
        <v>-3052200.3899999997</v>
      </c>
      <c r="G9" s="12">
        <f>1360840.19/2598800.82</f>
        <v>0.52364158866165056</v>
      </c>
    </row>
    <row r="16" spans="1:10" x14ac:dyDescent="0.35">
      <c r="D16" s="7"/>
    </row>
    <row r="18" spans="2:2" x14ac:dyDescent="0.35">
      <c r="B18"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Imenteelea.grimes@undp.org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MPTF_00006_00612</ProjectId>
    <FundCode xmlns="f9695bc1-6109-4dcd-a27a-f8a0370b00e2">MPTF_00006</FundCode>
    <Comments xmlns="f9695bc1-6109-4dcd-a27a-f8a0370b00e2">Annual Report 2023</Comments>
    <Active xmlns="f9695bc1-6109-4dcd-a27a-f8a0370b00e2">Yes</Active>
    <DocumentDate xmlns="b1528a4b-5ccb-40f7-a09e-43427183cd95">2023-11-22T08:00:00+00:00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8B81A9A-0A71-4050-A7CE-7C3308928684}"/>
</file>

<file path=customXml/itemProps2.xml><?xml version="1.0" encoding="utf-8"?>
<ds:datastoreItem xmlns:ds="http://schemas.openxmlformats.org/officeDocument/2006/customXml" ds:itemID="{52DEA387-3120-4AF0-93D6-5A97DE879324}"/>
</file>

<file path=customXml/itemProps3.xml><?xml version="1.0" encoding="utf-8"?>
<ds:datastoreItem xmlns:ds="http://schemas.openxmlformats.org/officeDocument/2006/customXml" ds:itemID="{96A1C961-DFFC-419C-B201-6D1D866E295F}"/>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Combined Projects Report</vt:lpstr>
      <vt:lpstr>Income &amp; Expenditure Summar (2)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Liberia 00113699_annual financial_2023.xlsx</dc:title>
  <dc:creator>Samuel Nah</dc:creator>
  <cp:lastModifiedBy>Imenteelea Grimes</cp:lastModifiedBy>
  <dcterms:created xsi:type="dcterms:W3CDTF">2023-06-16T15:26:27Z</dcterms:created>
  <dcterms:modified xsi:type="dcterms:W3CDTF">2023-11-16T14:36:10Z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