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zzak\Desktop\PBF\"/>
    </mc:Choice>
  </mc:AlternateContent>
  <bookViews>
    <workbookView xWindow="0" yWindow="0" windowWidth="25200" windowHeight="11985"/>
  </bookViews>
  <sheets>
    <sheet name="Sheet1" sheetId="1" r:id="rId1"/>
    <sheet name="Sheet2" sheetId="2" r:id="rId2"/>
  </sheets>
  <definedNames>
    <definedName name="_xlnm.Print_Area" localSheetId="0">Sheet1!$A$1:$H$29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G24" i="1"/>
  <c r="G27" i="1" s="1"/>
  <c r="F24" i="1"/>
  <c r="G20" i="1"/>
  <c r="F20" i="1"/>
  <c r="G14" i="1"/>
  <c r="F14" i="1"/>
  <c r="B27" i="1"/>
  <c r="B25" i="1"/>
  <c r="B24" i="1"/>
  <c r="B23" i="1"/>
  <c r="B22" i="1"/>
  <c r="B21" i="1"/>
  <c r="D27" i="1"/>
  <c r="C27" i="1"/>
  <c r="D25" i="1"/>
  <c r="C25" i="1"/>
  <c r="D24" i="1"/>
  <c r="C24" i="1"/>
  <c r="B20" i="1"/>
  <c r="D20" i="1"/>
  <c r="C20" i="1"/>
  <c r="B14" i="1"/>
  <c r="D14" i="1"/>
  <c r="C14" i="1"/>
  <c r="B26" i="1"/>
  <c r="C16" i="2" l="1"/>
  <c r="B16" i="2"/>
  <c r="C14" i="2"/>
  <c r="B14" i="2"/>
  <c r="D13" i="1"/>
  <c r="D19" i="1"/>
  <c r="D17" i="1"/>
  <c r="D18" i="1"/>
</calcChain>
</file>

<file path=xl/sharedStrings.xml><?xml version="1.0" encoding="utf-8"?>
<sst xmlns="http://schemas.openxmlformats.org/spreadsheetml/2006/main" count="68" uniqueCount="61">
  <si>
    <t>Annex D - PBF project budget</t>
  </si>
  <si>
    <t>Outcome/ Output number</t>
  </si>
  <si>
    <t>Outcome/ output/ activity formulation:</t>
  </si>
  <si>
    <t>Output 1.1:</t>
  </si>
  <si>
    <t>Activity 1.1.1:</t>
  </si>
  <si>
    <t>Activity 1.1.2:</t>
  </si>
  <si>
    <t>Activity 1.1.3:</t>
  </si>
  <si>
    <t>Output 2.1:</t>
  </si>
  <si>
    <t>Activity 2.1.1:</t>
  </si>
  <si>
    <t>Activity 2.1.2:</t>
  </si>
  <si>
    <t>Activity 2.1.3:</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</si>
  <si>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</si>
  <si>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</si>
  <si>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</si>
  <si>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</si>
  <si>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</si>
  <si>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</si>
  <si>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</si>
  <si>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</si>
  <si>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</si>
  <si>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</si>
  <si>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</si>
  <si>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</si>
  <si>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</si>
  <si>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</si>
  <si>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</si>
  <si>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</si>
  <si>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</si>
  <si>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</si>
  <si>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</si>
  <si>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</si>
  <si>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</si>
  <si>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</si>
  <si>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</si>
  <si>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</si>
  <si>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</si>
  <si>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</si>
  <si>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</si>
  <si>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The women’s cooperative gains the knowledge, skills, insights and networks required to better integrate in society to position themselves to access to new markets</t>
  </si>
  <si>
    <t>Developing Analytical, Social Networking and Business Strategy Skills</t>
  </si>
  <si>
    <t>OUTCOME 1:</t>
  </si>
  <si>
    <t xml:space="preserve"> Female former combatants and other conflict-affected women increase their economic contribution through effectively accessing new market opportunities, resources and information that have opened as a result of the more peaceful environment.</t>
  </si>
  <si>
    <t>Improving Social and Business Language Skills</t>
  </si>
  <si>
    <t>Improving Business Start-up Management / Technical Skills Required for Marginalised Women to Access Technical Inputs</t>
  </si>
  <si>
    <r>
      <t xml:space="preserve">OUTCOME 2: </t>
    </r>
    <r>
      <rPr>
        <sz val="12"/>
        <color theme="1"/>
        <rFont val="Times New Roman"/>
        <family val="1"/>
      </rPr>
      <t>Female former combatants and other conflict affected women leverage their increased social status (derived from enhanced economic empowerment under Outcome 1) to be a leading voice in the region’s private sector’s contribution to peacebuilding.</t>
    </r>
  </si>
  <si>
    <t>The women’s cooperative gains the knowledge and understanding, skills and insights on peacebuilding; together with the access and opportunity to share lessons and experiences with other peacebuilding and women’s empowerment networks throughout Sri Lanka in order to enhance their own role in building sustainable peace.</t>
  </si>
  <si>
    <t>Improving Peace Awareness and Skills</t>
  </si>
  <si>
    <t>Building Peace Related Networks</t>
  </si>
  <si>
    <t>Strengthening supporting peace related actions</t>
  </si>
  <si>
    <t>Amount Recipient  Agency ILO</t>
  </si>
  <si>
    <t>Amount Recipient  Agency WFP</t>
  </si>
  <si>
    <t>ILO</t>
  </si>
  <si>
    <t>WFP</t>
  </si>
  <si>
    <t>The women group will be supported for individual and group based income generating activities. Preparations are currently being carried out to procure inputs for livelhood activities</t>
  </si>
  <si>
    <t>TOTAL PROJECT BUDGET: 2,000,000</t>
  </si>
  <si>
    <t xml:space="preserve">Indirect support costs (7%): </t>
  </si>
  <si>
    <t xml:space="preserve">TOTAL $ FOR OUTCOME 1: </t>
  </si>
  <si>
    <t xml:space="preserve">TOTAL $ FOR OUTCOME 2: </t>
  </si>
  <si>
    <t>Total</t>
  </si>
  <si>
    <t xml:space="preserve">SUB-TOTAL PROJECT BUDGET: </t>
  </si>
  <si>
    <t xml:space="preserve">Note: The level of expenditure under ILO column (G) states the committed values as of June 12th,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</si>
</sst>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3" fontId="10" fillId="0" borderId="0" applyFont="0" applyFill="0" applyBorder="0" applyAlignment="0" applyProtection="0"/>
  </cellStyleXfs>
  <cellXfs count="75">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5" fillId="3" borderId="10" xfId="0" applyFont="1" applyFill="1" applyBorder="1" applyAlignment="1">
      <alignment horizontal="center" vertical="center" wrapText="1"/>
    </xf>
    <xf numFmtId="0" fontId="6" fillId="0" borderId="8" xfId="0" applyFont="1" applyBorder="1" applyAlignment="1">
      <alignment vertical="center" wrapText="1"/>
    </xf>
    <xf numFmtId="0" fontId="6" fillId="0" borderId="10" xfId="0" applyFont="1" applyBorder="1" applyAlignment="1">
      <alignment horizontal="right" vertical="center" wrapText="1"/>
    </xf>
    <xf numFmtId="0" fontId="5" fillId="4" borderId="8" xfId="0" applyFont="1" applyFill="1" applyBorder="1" applyAlignment="1">
      <alignment vertical="center" wrapText="1"/>
    </xf>
    <xf numFmtId="0" fontId="6" fillId="4" borderId="10" xfId="0" applyFont="1" applyFill="1" applyBorder="1" applyAlignment="1">
      <alignment horizontal="right" vertical="center" wrapText="1"/>
    </xf>
    <xf numFmtId="0" fontId="5" fillId="2" borderId="12"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2" fillId="0" borderId="1" xfId="0" applyFont="1" applyBorder="1" applyAlignment="1">
      <alignment vertical="center" wrapText="1"/>
    </xf>
    <xf numFmtId="0" fontId="2" fillId="0" borderId="14" xfId="0" applyFont="1" applyBorder="1" applyAlignment="1">
      <alignment vertical="center" wrapText="1"/>
    </xf>
    <xf numFmtId="0" fontId="11" fillId="0" borderId="1" xfId="0" applyFont="1" applyBorder="1" applyAlignment="1">
      <alignment vertical="center" wrapText="1"/>
    </xf>
    <xf numFmtId="43" fontId="1" fillId="0" borderId="4" xfId="1" applyFont="1" applyBorder="1" applyAlignment="1">
      <alignment vertical="center" wrapText="1"/>
    </xf>
    <xf numFmtId="43" fontId="6" fillId="0" borderId="10" xfId="1" applyFont="1" applyBorder="1" applyAlignment="1">
      <alignment horizontal="right" vertical="center" wrapText="1"/>
    </xf>
    <xf numFmtId="43" fontId="6" fillId="4" borderId="10" xfId="1" applyFont="1" applyFill="1" applyBorder="1" applyAlignment="1">
      <alignment horizontal="right" vertical="center" wrapText="1"/>
    </xf>
    <xf numFmtId="43" fontId="6" fillId="0" borderId="10" xfId="1" applyFont="1" applyBorder="1" applyAlignment="1">
      <alignment horizontal="center" vertical="center" wrapText="1"/>
    </xf>
    <xf numFmtId="43" fontId="0" fillId="0" borderId="0" xfId="1" applyFont="1"/>
    <xf numFmtId="43" fontId="11" fillId="0" borderId="1" xfId="1" applyFont="1" applyBorder="1" applyAlignment="1">
      <alignment vertical="center" wrapText="1"/>
    </xf>
    <xf numFmtId="0" fontId="1" fillId="0" borderId="3" xfId="0" applyFont="1" applyBorder="1" applyAlignment="1">
      <alignment horizontal="center" vertical="center" wrapText="1"/>
    </xf>
    <xf numFmtId="43" fontId="1" fillId="0" borderId="3" xfId="1"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43" fontId="2" fillId="0" borderId="6" xfId="0" applyNumberFormat="1" applyFont="1" applyBorder="1" applyAlignment="1">
      <alignment vertical="center" wrapText="1"/>
    </xf>
    <xf numFmtId="0" fontId="1" fillId="0" borderId="21" xfId="0" applyFont="1" applyBorder="1" applyAlignment="1">
      <alignment vertical="center" wrapText="1"/>
    </xf>
    <xf numFmtId="43" fontId="1" fillId="0" borderId="21" xfId="1" applyFont="1" applyBorder="1" applyAlignment="1">
      <alignment vertical="center" wrapText="1"/>
    </xf>
    <xf numFmtId="43" fontId="2" fillId="0" borderId="1" xfId="0" applyNumberFormat="1" applyFont="1" applyBorder="1" applyAlignment="1">
      <alignment vertical="center" wrapText="1"/>
    </xf>
    <xf numFmtId="10" fontId="12" fillId="0" borderId="1" xfId="0" applyNumberFormat="1" applyFont="1" applyBorder="1" applyAlignment="1">
      <alignment vertical="center" wrapText="1"/>
    </xf>
    <xf numFmtId="9" fontId="2" fillId="0" borderId="1" xfId="0" applyNumberFormat="1" applyFont="1" applyBorder="1" applyAlignment="1">
      <alignment vertical="center" wrapText="1"/>
    </xf>
    <xf numFmtId="10" fontId="2" fillId="0" borderId="1" xfId="0" applyNumberFormat="1" applyFont="1" applyBorder="1" applyAlignment="1">
      <alignment vertical="center" wrapText="1"/>
    </xf>
    <xf numFmtId="10" fontId="2" fillId="0" borderId="4" xfId="0" applyNumberFormat="1" applyFont="1" applyBorder="1" applyAlignment="1">
      <alignment vertical="center" wrapText="1"/>
    </xf>
    <xf numFmtId="43" fontId="1" fillId="0" borderId="1" xfId="1" applyFont="1" applyBorder="1" applyAlignment="1">
      <alignment vertical="center" wrapText="1"/>
    </xf>
    <xf numFmtId="43" fontId="1" fillId="0" borderId="5" xfId="1" applyFont="1" applyBorder="1" applyAlignment="1">
      <alignment vertical="center" wrapText="1"/>
    </xf>
    <xf numFmtId="0" fontId="2" fillId="0" borderId="13" xfId="0" applyFont="1" applyBorder="1" applyAlignment="1">
      <alignment vertical="center" wrapText="1"/>
    </xf>
    <xf numFmtId="0" fontId="1" fillId="0" borderId="22" xfId="0" applyFont="1" applyBorder="1" applyAlignment="1">
      <alignment vertical="center" wrapText="1"/>
    </xf>
    <xf numFmtId="10" fontId="1" fillId="0" borderId="21" xfId="0" applyNumberFormat="1" applyFont="1" applyBorder="1" applyAlignment="1">
      <alignment vertical="center" wrapText="1"/>
    </xf>
    <xf numFmtId="43" fontId="1" fillId="0" borderId="0" xfId="1" applyFont="1" applyBorder="1" applyAlignment="1">
      <alignment vertical="center" wrapText="1"/>
    </xf>
    <xf numFmtId="43" fontId="2" fillId="0" borderId="5" xfId="0" applyNumberFormat="1" applyFont="1" applyBorder="1" applyAlignment="1">
      <alignment vertical="center" wrapText="1"/>
    </xf>
    <xf numFmtId="0" fontId="1" fillId="0" borderId="15" xfId="0" applyFont="1" applyBorder="1" applyAlignment="1">
      <alignment vertical="center" wrapText="1"/>
    </xf>
    <xf numFmtId="3" fontId="2" fillId="0" borderId="23" xfId="0" applyNumberFormat="1" applyFont="1" applyBorder="1" applyAlignment="1">
      <alignment vertical="center" wrapText="1"/>
    </xf>
    <xf numFmtId="0" fontId="1" fillId="0" borderId="24" xfId="0" applyFont="1" applyBorder="1" applyAlignment="1">
      <alignment vertical="center" wrapText="1"/>
    </xf>
    <xf numFmtId="43" fontId="0" fillId="0" borderId="24" xfId="1" applyFont="1" applyBorder="1"/>
    <xf numFmtId="0" fontId="1" fillId="0" borderId="25" xfId="0" applyFont="1" applyBorder="1" applyAlignment="1">
      <alignment vertical="center" wrapText="1"/>
    </xf>
    <xf numFmtId="43" fontId="1" fillId="0" borderId="1" xfId="1" applyFont="1" applyBorder="1" applyAlignment="1">
      <alignment vertical="center"/>
    </xf>
    <xf numFmtId="2" fontId="1" fillId="0" borderId="1" xfId="0" applyNumberFormat="1"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3" fontId="1" fillId="0" borderId="19" xfId="1" applyFont="1" applyBorder="1" applyAlignment="1">
      <alignment horizontal="center" vertical="center" wrapText="1"/>
    </xf>
    <xf numFmtId="43" fontId="1" fillId="0" borderId="13" xfId="1" applyFont="1" applyBorder="1" applyAlignment="1">
      <alignment horizontal="center" vertical="center" wrapText="1"/>
    </xf>
    <xf numFmtId="0" fontId="1" fillId="0" borderId="5" xfId="0" applyFont="1" applyBorder="1" applyAlignment="1">
      <alignment horizontal="left" vertical="center" wrapText="1"/>
    </xf>
    <xf numFmtId="0" fontId="1" fillId="0" borderId="16"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2" fillId="0" borderId="5" xfId="0" applyFont="1" applyBorder="1" applyAlignment="1">
      <alignment vertical="center" wrapText="1"/>
    </xf>
    <xf numFmtId="0" fontId="2" fillId="0" borderId="16" xfId="0" applyFont="1" applyBorder="1" applyAlignment="1">
      <alignment vertical="center" wrapText="1"/>
    </xf>
    <xf numFmtId="0" fontId="2" fillId="0" borderId="4" xfId="0" applyFont="1" applyBorder="1" applyAlignment="1">
      <alignment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0" borderId="0"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zoomScale="90" zoomScaleNormal="100" zoomScaleSheetLayoutView="90" workbookViewId="0">
      <pane ySplit="8" topLeftCell="A9" activePane="bottomLeft" state="frozen"/>
      <selection pane="bottomLeft" activeCell="C32" sqref="C32"/>
    </sheetView>
  </sheetViews>
  <sheetFormatPr defaultRowHeight="15" x14ac:dyDescent="0.25"/>
  <cols>
    <col min="1" max="1" width="24.7109375" customWidth="1"/>
    <col min="2" max="2" width="57.7109375" customWidth="1"/>
    <col min="3" max="3" width="14.5703125" customWidth="1"/>
    <col min="4" max="4" width="14.28515625" customWidth="1"/>
    <col min="5" max="5" width="18.140625" customWidth="1"/>
    <col min="6" max="6" width="14.42578125" customWidth="1"/>
    <col min="7" max="7" width="14.28515625" style="22" customWidth="1"/>
    <col min="8" max="8" width="31" customWidth="1"/>
    <col min="9" max="9" width="22.7109375" customWidth="1"/>
    <col min="10" max="12" width="28.7109375" customWidth="1"/>
    <col min="13" max="13" width="34.140625" customWidth="1"/>
  </cols>
  <sheetData>
    <row r="1" spans="1:8" ht="21" x14ac:dyDescent="0.35">
      <c r="A1" s="14" t="s">
        <v>0</v>
      </c>
      <c r="B1" s="13"/>
      <c r="C1" s="13"/>
    </row>
    <row r="2" spans="1:8" ht="15.75" x14ac:dyDescent="0.25">
      <c r="A2" s="5"/>
      <c r="B2" s="5"/>
      <c r="C2" s="5"/>
    </row>
    <row r="3" spans="1:8" ht="15.75" x14ac:dyDescent="0.25">
      <c r="A3" s="5" t="s">
        <v>30</v>
      </c>
      <c r="B3" s="5"/>
      <c r="C3" s="5"/>
    </row>
    <row r="5" spans="1:8" ht="15.75" x14ac:dyDescent="0.25">
      <c r="A5" s="5" t="s">
        <v>35</v>
      </c>
    </row>
    <row r="6" spans="1:8" ht="15.75" thickBot="1" x14ac:dyDescent="0.3"/>
    <row r="7" spans="1:8" ht="75" customHeight="1" thickBot="1" x14ac:dyDescent="0.3">
      <c r="A7" s="54" t="s">
        <v>1</v>
      </c>
      <c r="B7" s="57" t="s">
        <v>2</v>
      </c>
      <c r="C7" s="59" t="s">
        <v>36</v>
      </c>
      <c r="D7" s="60"/>
      <c r="E7" s="54" t="s">
        <v>11</v>
      </c>
      <c r="F7" s="61" t="s">
        <v>37</v>
      </c>
      <c r="G7" s="62"/>
      <c r="H7" s="54" t="s">
        <v>12</v>
      </c>
    </row>
    <row r="8" spans="1:8" ht="27" customHeight="1" thickBot="1" x14ac:dyDescent="0.3">
      <c r="A8" s="56"/>
      <c r="B8" s="58"/>
      <c r="C8" s="28" t="s">
        <v>52</v>
      </c>
      <c r="D8" s="29" t="s">
        <v>51</v>
      </c>
      <c r="E8" s="56"/>
      <c r="F8" s="24" t="s">
        <v>52</v>
      </c>
      <c r="G8" s="25" t="s">
        <v>51</v>
      </c>
      <c r="H8" s="56"/>
    </row>
    <row r="9" spans="1:8" ht="37.5" customHeight="1" thickBot="1" x14ac:dyDescent="0.3">
      <c r="A9" s="16" t="s">
        <v>40</v>
      </c>
      <c r="B9" s="63" t="s">
        <v>41</v>
      </c>
      <c r="C9" s="64"/>
      <c r="D9" s="64"/>
      <c r="E9" s="65"/>
      <c r="F9" s="65"/>
      <c r="G9" s="65"/>
      <c r="H9" s="66"/>
    </row>
    <row r="10" spans="1:8" ht="70.5" customHeight="1" thickBot="1" x14ac:dyDescent="0.3">
      <c r="A10" s="16" t="s">
        <v>3</v>
      </c>
      <c r="B10" s="1" t="s">
        <v>38</v>
      </c>
      <c r="C10" s="1"/>
      <c r="D10" s="17"/>
      <c r="E10" s="34">
        <v>0.70299999999999996</v>
      </c>
      <c r="F10" s="17"/>
      <c r="G10" s="23"/>
      <c r="H10" s="17"/>
    </row>
    <row r="11" spans="1:8" ht="32.25" thickBot="1" x14ac:dyDescent="0.3">
      <c r="A11" s="4" t="s">
        <v>4</v>
      </c>
      <c r="B11" s="3" t="s">
        <v>39</v>
      </c>
      <c r="C11" s="18">
        <v>47000</v>
      </c>
      <c r="D11" s="18">
        <v>50000</v>
      </c>
      <c r="E11" s="54"/>
      <c r="F11" s="18">
        <v>5602</v>
      </c>
      <c r="G11" s="18">
        <v>24012</v>
      </c>
      <c r="H11" s="3"/>
    </row>
    <row r="12" spans="1:8" ht="16.5" thickBot="1" x14ac:dyDescent="0.3">
      <c r="A12" s="4" t="s">
        <v>5</v>
      </c>
      <c r="B12" s="3" t="s">
        <v>42</v>
      </c>
      <c r="C12" s="3"/>
      <c r="D12" s="18">
        <v>21199</v>
      </c>
      <c r="E12" s="55"/>
      <c r="F12" s="3"/>
      <c r="G12" s="18"/>
      <c r="H12" s="3"/>
    </row>
    <row r="13" spans="1:8" ht="111" thickBot="1" x14ac:dyDescent="0.3">
      <c r="A13" s="4" t="s">
        <v>6</v>
      </c>
      <c r="B13" s="31" t="s">
        <v>43</v>
      </c>
      <c r="C13" s="32">
        <v>286000</v>
      </c>
      <c r="D13" s="32">
        <f>770000+140000</f>
        <v>910000</v>
      </c>
      <c r="E13" s="56"/>
      <c r="F13" s="31"/>
      <c r="G13" s="32">
        <v>295073</v>
      </c>
      <c r="H13" s="31" t="s">
        <v>53</v>
      </c>
    </row>
    <row r="14" spans="1:8" ht="36" customHeight="1" thickBot="1" x14ac:dyDescent="0.3">
      <c r="A14" s="15" t="s">
        <v>56</v>
      </c>
      <c r="B14" s="33">
        <f>SUM(C14:D14)</f>
        <v>1314199</v>
      </c>
      <c r="C14" s="33">
        <f>SUM(C11:C13)</f>
        <v>333000</v>
      </c>
      <c r="D14" s="44">
        <f>SUM(D11:D13)</f>
        <v>981199</v>
      </c>
      <c r="E14" s="15"/>
      <c r="F14" s="33">
        <f>SUM(F11:F13)</f>
        <v>5602</v>
      </c>
      <c r="G14" s="33">
        <f>SUM(G11:G13)</f>
        <v>319085</v>
      </c>
      <c r="H14" s="27"/>
    </row>
    <row r="15" spans="1:8" ht="30.75" customHeight="1" thickBot="1" x14ac:dyDescent="0.3">
      <c r="A15" s="67" t="s">
        <v>44</v>
      </c>
      <c r="B15" s="68"/>
      <c r="C15" s="68"/>
      <c r="D15" s="68"/>
      <c r="E15" s="68"/>
      <c r="F15" s="68"/>
      <c r="G15" s="68"/>
      <c r="H15" s="69"/>
    </row>
    <row r="16" spans="1:8" ht="95.25" thickBot="1" x14ac:dyDescent="0.3">
      <c r="A16" s="2" t="s">
        <v>7</v>
      </c>
      <c r="B16" s="3" t="s">
        <v>45</v>
      </c>
      <c r="C16" s="3"/>
      <c r="D16" s="3"/>
      <c r="E16" s="37">
        <v>0.105</v>
      </c>
      <c r="F16" s="3"/>
      <c r="G16" s="18"/>
      <c r="H16" s="3"/>
    </row>
    <row r="17" spans="1:8" ht="16.5" thickBot="1" x14ac:dyDescent="0.3">
      <c r="A17" s="4" t="s">
        <v>8</v>
      </c>
      <c r="B17" s="3" t="s">
        <v>46</v>
      </c>
      <c r="C17" s="18">
        <v>4283</v>
      </c>
      <c r="D17" s="18">
        <f>10000+30000</f>
        <v>40000</v>
      </c>
      <c r="E17" s="54"/>
      <c r="F17" s="3"/>
      <c r="G17" s="18"/>
      <c r="H17" s="3"/>
    </row>
    <row r="18" spans="1:8" ht="16.5" thickBot="1" x14ac:dyDescent="0.3">
      <c r="A18" s="4" t="s">
        <v>9</v>
      </c>
      <c r="B18" s="3" t="s">
        <v>47</v>
      </c>
      <c r="C18" s="18">
        <v>3400</v>
      </c>
      <c r="D18" s="18">
        <f>10000+25000</f>
        <v>35000</v>
      </c>
      <c r="E18" s="55"/>
      <c r="F18" s="3"/>
      <c r="G18" s="18"/>
      <c r="H18" s="3"/>
    </row>
    <row r="19" spans="1:8" ht="16.5" thickBot="1" x14ac:dyDescent="0.3">
      <c r="A19" s="4" t="s">
        <v>10</v>
      </c>
      <c r="B19" s="3" t="s">
        <v>48</v>
      </c>
      <c r="C19" s="18">
        <v>3400</v>
      </c>
      <c r="D19" s="18">
        <f>10000+100000</f>
        <v>110000</v>
      </c>
      <c r="E19" s="56"/>
      <c r="F19" s="3"/>
      <c r="G19" s="18"/>
      <c r="H19" s="3"/>
    </row>
    <row r="20" spans="1:8" ht="34.5" customHeight="1" thickBot="1" x14ac:dyDescent="0.3">
      <c r="A20" s="15" t="s">
        <v>57</v>
      </c>
      <c r="B20" s="33">
        <f t="shared" ref="B20:B25" si="0">SUM(C20:D20)</f>
        <v>196083</v>
      </c>
      <c r="C20" s="33">
        <f>SUM(C17:C19)</f>
        <v>11083</v>
      </c>
      <c r="D20" s="33">
        <f>SUM(D17:D19)</f>
        <v>185000</v>
      </c>
      <c r="E20" s="15"/>
      <c r="F20" s="15">
        <f>SUM(F17:F19)</f>
        <v>0</v>
      </c>
      <c r="G20" s="15">
        <f>SUM(G17:G19)</f>
        <v>0</v>
      </c>
      <c r="H20" s="40"/>
    </row>
    <row r="21" spans="1:8" ht="57.75" customHeight="1" thickBot="1" x14ac:dyDescent="0.3">
      <c r="A21" s="1" t="s">
        <v>31</v>
      </c>
      <c r="B21" s="33">
        <f t="shared" si="0"/>
        <v>188400</v>
      </c>
      <c r="C21" s="38">
        <v>72400</v>
      </c>
      <c r="D21" s="38">
        <v>116000</v>
      </c>
      <c r="E21" s="35"/>
      <c r="F21" s="38">
        <v>2162</v>
      </c>
      <c r="G21" s="50">
        <v>16131</v>
      </c>
      <c r="H21" s="26"/>
    </row>
    <row r="22" spans="1:8" ht="54" customHeight="1" thickBot="1" x14ac:dyDescent="0.3">
      <c r="A22" s="1" t="s">
        <v>32</v>
      </c>
      <c r="B22" s="33">
        <f t="shared" si="0"/>
        <v>103026</v>
      </c>
      <c r="C22" s="38">
        <v>31825</v>
      </c>
      <c r="D22" s="38">
        <v>71201</v>
      </c>
      <c r="E22" s="36"/>
      <c r="F22" s="39">
        <v>1748</v>
      </c>
      <c r="G22" s="50">
        <v>21409.31</v>
      </c>
      <c r="H22" s="26"/>
    </row>
    <row r="23" spans="1:8" ht="16.5" thickBot="1" x14ac:dyDescent="0.3">
      <c r="A23" s="41" t="s">
        <v>33</v>
      </c>
      <c r="B23" s="33">
        <f t="shared" si="0"/>
        <v>67450</v>
      </c>
      <c r="C23" s="32">
        <v>33000</v>
      </c>
      <c r="D23" s="32">
        <v>34450</v>
      </c>
      <c r="E23" s="42"/>
      <c r="F23" s="43">
        <v>4370</v>
      </c>
      <c r="G23" s="48"/>
      <c r="H23" s="31"/>
    </row>
    <row r="24" spans="1:8" ht="25.5" customHeight="1" thickBot="1" x14ac:dyDescent="0.3">
      <c r="A24" s="15" t="s">
        <v>58</v>
      </c>
      <c r="B24" s="33">
        <f t="shared" si="0"/>
        <v>358876</v>
      </c>
      <c r="C24" s="33">
        <f>SUM(C21:C23)</f>
        <v>137225</v>
      </c>
      <c r="D24" s="33">
        <f>SUM(D21:D23)</f>
        <v>221651</v>
      </c>
      <c r="E24" s="15"/>
      <c r="F24" s="33">
        <f>SUM(F21:F23)</f>
        <v>8280</v>
      </c>
      <c r="G24" s="33">
        <f>SUM(G21:G23)</f>
        <v>37540.31</v>
      </c>
      <c r="H24" s="27"/>
    </row>
    <row r="25" spans="1:8" ht="31.5" customHeight="1" thickBot="1" x14ac:dyDescent="0.3">
      <c r="A25" s="16" t="s">
        <v>59</v>
      </c>
      <c r="B25" s="33">
        <f t="shared" si="0"/>
        <v>1869158</v>
      </c>
      <c r="C25" s="33">
        <f>C14+C20+C24</f>
        <v>481308</v>
      </c>
      <c r="D25" s="33">
        <f>D14+D20+D24</f>
        <v>1387850</v>
      </c>
      <c r="E25" s="15"/>
      <c r="F25" s="52"/>
      <c r="G25" s="53"/>
      <c r="H25" s="53"/>
    </row>
    <row r="26" spans="1:8" ht="31.5" customHeight="1" thickBot="1" x14ac:dyDescent="0.3">
      <c r="A26" s="45" t="s">
        <v>55</v>
      </c>
      <c r="B26" s="46">
        <f>C26+D26</f>
        <v>130842</v>
      </c>
      <c r="C26" s="47">
        <v>33692</v>
      </c>
      <c r="D26" s="49">
        <v>97150</v>
      </c>
      <c r="E26" s="1"/>
      <c r="F26" s="1"/>
      <c r="G26" s="51">
        <v>764.3</v>
      </c>
      <c r="H26" s="1"/>
    </row>
    <row r="27" spans="1:8" ht="30.75" customHeight="1" thickBot="1" x14ac:dyDescent="0.3">
      <c r="A27" s="15" t="s">
        <v>54</v>
      </c>
      <c r="B27" s="33">
        <f>SUM(C27:D27)</f>
        <v>2000000</v>
      </c>
      <c r="C27" s="33">
        <f>C25+C26</f>
        <v>515000</v>
      </c>
      <c r="D27" s="33">
        <f>D25+D26</f>
        <v>1485000</v>
      </c>
      <c r="E27" s="15"/>
      <c r="F27" s="30">
        <f>F14+F24+F26</f>
        <v>13882</v>
      </c>
      <c r="G27" s="30">
        <f>G14+G24+G26</f>
        <v>357389.61</v>
      </c>
      <c r="H27" s="27"/>
    </row>
    <row r="29" spans="1:8" ht="13.5" customHeight="1" x14ac:dyDescent="0.25">
      <c r="A29" s="74" t="s">
        <v>60</v>
      </c>
      <c r="B29" s="74"/>
      <c r="C29" s="74"/>
      <c r="D29" s="74"/>
      <c r="E29" s="74"/>
      <c r="F29" s="74"/>
      <c r="G29" s="74"/>
      <c r="H29" s="74"/>
    </row>
    <row r="33" ht="25.5" customHeight="1" x14ac:dyDescent="0.25"/>
  </sheetData>
  <mergeCells count="12">
    <mergeCell ref="A29:H29"/>
    <mergeCell ref="F25:H25"/>
    <mergeCell ref="E11:E13"/>
    <mergeCell ref="E17:E19"/>
    <mergeCell ref="H7:H8"/>
    <mergeCell ref="A7:A8"/>
    <mergeCell ref="B7:B8"/>
    <mergeCell ref="C7:D7"/>
    <mergeCell ref="E7:E8"/>
    <mergeCell ref="F7:G7"/>
    <mergeCell ref="B9:H9"/>
    <mergeCell ref="A15:H15"/>
  </mergeCells>
  <pageMargins left="0.70866141732283472" right="0.70866141732283472" top="0.74803149606299213" bottom="0.74803149606299213" header="0.31496062992125984" footer="0.31496062992125984"/>
  <pageSetup scale="49" orientation="landscape"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E7" sqref="E7:E16"/>
    </sheetView>
  </sheetViews>
  <sheetFormatPr defaultRowHeight="15" x14ac:dyDescent="0.25"/>
  <cols>
    <col min="1" max="1" width="15.5703125" customWidth="1"/>
    <col min="2" max="2" width="12.140625" bestFit="1" customWidth="1"/>
    <col min="3" max="5" width="10.7109375" bestFit="1" customWidth="1"/>
  </cols>
  <sheetData>
    <row r="1" spans="1:10" ht="15.75" x14ac:dyDescent="0.25">
      <c r="A1" s="5" t="s">
        <v>34</v>
      </c>
      <c r="B1" s="5"/>
      <c r="C1" s="5"/>
      <c r="D1" s="5"/>
    </row>
    <row r="2" spans="1:10" x14ac:dyDescent="0.25">
      <c r="A2" s="12"/>
      <c r="B2" s="12"/>
      <c r="C2" s="12"/>
      <c r="D2" s="12"/>
    </row>
    <row r="3" spans="1:10" x14ac:dyDescent="0.25">
      <c r="A3" s="12" t="s">
        <v>30</v>
      </c>
      <c r="B3" s="12"/>
      <c r="C3" s="12"/>
      <c r="D3" s="12"/>
    </row>
    <row r="4" spans="1:10" ht="15.75" thickBot="1" x14ac:dyDescent="0.3"/>
    <row r="5" spans="1:10" ht="26.25" thickBot="1" x14ac:dyDescent="0.3">
      <c r="A5" s="72" t="s">
        <v>13</v>
      </c>
      <c r="B5" s="70" t="s">
        <v>49</v>
      </c>
      <c r="C5" s="71"/>
      <c r="D5" s="70" t="s">
        <v>50</v>
      </c>
      <c r="E5" s="71"/>
      <c r="F5" s="70" t="s">
        <v>14</v>
      </c>
      <c r="G5" s="71"/>
      <c r="H5" s="11" t="s">
        <v>27</v>
      </c>
      <c r="I5" s="11" t="s">
        <v>29</v>
      </c>
      <c r="J5" s="72" t="s">
        <v>28</v>
      </c>
    </row>
    <row r="6" spans="1:10" ht="26.25" thickBot="1" x14ac:dyDescent="0.3">
      <c r="A6" s="73"/>
      <c r="B6" s="6" t="s">
        <v>16</v>
      </c>
      <c r="C6" s="6" t="s">
        <v>17</v>
      </c>
      <c r="D6" s="6" t="s">
        <v>16</v>
      </c>
      <c r="E6" s="6" t="s">
        <v>17</v>
      </c>
      <c r="F6" s="6" t="s">
        <v>16</v>
      </c>
      <c r="G6" s="6" t="s">
        <v>17</v>
      </c>
      <c r="H6" s="6"/>
      <c r="I6" s="6"/>
      <c r="J6" s="73"/>
    </row>
    <row r="7" spans="1:10" ht="26.25" thickBot="1" x14ac:dyDescent="0.3">
      <c r="A7" s="7" t="s">
        <v>18</v>
      </c>
      <c r="B7" s="19">
        <v>75000</v>
      </c>
      <c r="C7" s="19">
        <v>41000</v>
      </c>
      <c r="D7" s="19">
        <v>48900</v>
      </c>
      <c r="E7" s="19">
        <v>23500</v>
      </c>
      <c r="F7" s="8"/>
      <c r="G7" s="8"/>
      <c r="H7" s="8"/>
      <c r="I7" s="8"/>
      <c r="J7" s="8"/>
    </row>
    <row r="8" spans="1:10" ht="39" thickBot="1" x14ac:dyDescent="0.3">
      <c r="A8" s="7" t="s">
        <v>19</v>
      </c>
      <c r="B8" s="19">
        <v>2500</v>
      </c>
      <c r="C8" s="19">
        <v>1250</v>
      </c>
      <c r="D8" s="21">
        <v>185714</v>
      </c>
      <c r="E8" s="19">
        <v>51299</v>
      </c>
      <c r="F8" s="8"/>
      <c r="G8" s="8"/>
      <c r="H8" s="8"/>
      <c r="I8" s="8"/>
      <c r="J8" s="8"/>
    </row>
    <row r="9" spans="1:10" ht="64.5" thickBot="1" x14ac:dyDescent="0.3">
      <c r="A9" s="7" t="s">
        <v>20</v>
      </c>
      <c r="B9" s="19">
        <v>5000</v>
      </c>
      <c r="C9" s="19"/>
      <c r="D9" s="19">
        <v>2205</v>
      </c>
      <c r="E9" s="19">
        <v>2205</v>
      </c>
      <c r="F9" s="8"/>
      <c r="G9" s="8"/>
      <c r="H9" s="8"/>
      <c r="I9" s="8"/>
      <c r="J9" s="8"/>
    </row>
    <row r="10" spans="1:10" ht="26.25" thickBot="1" x14ac:dyDescent="0.3">
      <c r="A10" s="7" t="s">
        <v>21</v>
      </c>
      <c r="B10" s="19">
        <v>220510</v>
      </c>
      <c r="C10" s="19">
        <v>145689</v>
      </c>
      <c r="D10" s="19">
        <v>69889</v>
      </c>
      <c r="E10" s="19">
        <v>37181</v>
      </c>
      <c r="F10" s="8"/>
      <c r="G10" s="8"/>
      <c r="H10" s="8"/>
      <c r="I10" s="8"/>
      <c r="J10" s="8"/>
    </row>
    <row r="11" spans="1:10" ht="15.75" thickBot="1" x14ac:dyDescent="0.3">
      <c r="A11" s="7" t="s">
        <v>22</v>
      </c>
      <c r="B11" s="19">
        <v>18000</v>
      </c>
      <c r="C11" s="19">
        <v>9000</v>
      </c>
      <c r="D11" s="19">
        <v>6030</v>
      </c>
      <c r="E11" s="19">
        <v>6030</v>
      </c>
      <c r="F11" s="8"/>
      <c r="G11" s="8"/>
      <c r="H11" s="8"/>
      <c r="I11" s="8"/>
      <c r="J11" s="8"/>
    </row>
    <row r="12" spans="1:10" ht="39" thickBot="1" x14ac:dyDescent="0.3">
      <c r="A12" s="7" t="s">
        <v>23</v>
      </c>
      <c r="B12" s="19">
        <v>600000</v>
      </c>
      <c r="C12" s="19">
        <v>200000</v>
      </c>
      <c r="D12" s="19"/>
      <c r="E12" s="19"/>
      <c r="F12" s="8"/>
      <c r="G12" s="8"/>
      <c r="H12" s="8"/>
      <c r="I12" s="8"/>
      <c r="J12" s="8"/>
    </row>
    <row r="13" spans="1:10" ht="39" thickBot="1" x14ac:dyDescent="0.3">
      <c r="A13" s="7" t="s">
        <v>24</v>
      </c>
      <c r="B13" s="19">
        <v>50485</v>
      </c>
      <c r="C13" s="19">
        <v>19416</v>
      </c>
      <c r="D13" s="19">
        <v>24178</v>
      </c>
      <c r="E13" s="19">
        <v>24177</v>
      </c>
      <c r="F13" s="8"/>
      <c r="G13" s="8"/>
      <c r="H13" s="8"/>
      <c r="I13" s="8"/>
      <c r="J13" s="8"/>
    </row>
    <row r="14" spans="1:10" ht="26.25" thickBot="1" x14ac:dyDescent="0.3">
      <c r="A14" s="9" t="s">
        <v>25</v>
      </c>
      <c r="B14" s="20">
        <f>SUM(B7:B13)</f>
        <v>971495</v>
      </c>
      <c r="C14" s="20">
        <f>SUM(C7:C13)</f>
        <v>416355</v>
      </c>
      <c r="D14" s="20">
        <v>336916</v>
      </c>
      <c r="E14" s="20">
        <v>144392</v>
      </c>
      <c r="F14" s="10"/>
      <c r="G14" s="10"/>
      <c r="H14" s="10"/>
      <c r="I14" s="10"/>
      <c r="J14" s="10"/>
    </row>
    <row r="15" spans="1:10" ht="39" thickBot="1" x14ac:dyDescent="0.3">
      <c r="A15" s="7" t="s">
        <v>26</v>
      </c>
      <c r="B15" s="19">
        <v>68005</v>
      </c>
      <c r="C15" s="19">
        <v>29145</v>
      </c>
      <c r="D15" s="19">
        <v>23584</v>
      </c>
      <c r="E15" s="19">
        <v>10108</v>
      </c>
      <c r="F15" s="8"/>
      <c r="G15" s="8"/>
      <c r="H15" s="8"/>
      <c r="I15" s="8"/>
      <c r="J15" s="8"/>
    </row>
    <row r="16" spans="1:10" ht="15.75" thickBot="1" x14ac:dyDescent="0.3">
      <c r="A16" s="9" t="s">
        <v>15</v>
      </c>
      <c r="B16" s="20">
        <f>B14+B15</f>
        <v>1039500</v>
      </c>
      <c r="C16" s="20">
        <f>C14+C15</f>
        <v>445500</v>
      </c>
      <c r="D16" s="20">
        <v>360500</v>
      </c>
      <c r="E16" s="20">
        <v>154500</v>
      </c>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Abdul Razzak, Farzan</cp:lastModifiedBy>
  <cp:lastPrinted>2018-06-13T06:44:42Z</cp:lastPrinted>
  <dcterms:created xsi:type="dcterms:W3CDTF">2017-11-15T21:17:43Z</dcterms:created>
  <dcterms:modified xsi:type="dcterms:W3CDTF">2018-06-13T09:25:17Z</dcterms:modified>
</cp:coreProperties>
</file>