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zzak\Desktop\PBF\"/>
    </mc:Choice>
  </mc:AlternateContent>
  <bookViews>
    <workbookView xWindow="0" yWindow="0" windowWidth="25200" windowHeight="11985"/>
  </bookViews>
  <sheets>
    <sheet name="Sheet1" sheetId="1" r:id="rId1"/>
    <sheet name="Sheet2" sheetId="2" r:id="rId2"/>
  </sheets>
  <definedNames>
    <definedName name="_xlnm.Print_Area" localSheetId="0">Sheet1!$A$1:$H$29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1" l="1"/>
  <c r="G24" i="1"/>
  <c r="G27" i="1" s="1"/>
  <c r="F24" i="1"/>
  <c r="G20" i="1"/>
  <c r="F20" i="1"/>
  <c r="G14" i="1"/>
  <c r="F14" i="1"/>
  <c r="B27" i="1"/>
  <c r="B25" i="1"/>
  <c r="B24" i="1"/>
  <c r="B23" i="1"/>
  <c r="B22" i="1"/>
  <c r="B21" i="1"/>
  <c r="D27" i="1"/>
  <c r="C27" i="1"/>
  <c r="D25" i="1"/>
  <c r="C25" i="1"/>
  <c r="D24" i="1"/>
  <c r="C24" i="1"/>
  <c r="B20" i="1"/>
  <c r="D20" i="1"/>
  <c r="C20" i="1"/>
  <c r="B14" i="1"/>
  <c r="D14" i="1"/>
  <c r="C14" i="1"/>
  <c r="B26" i="1"/>
  <c r="C16" i="2" l="1"/>
  <c r="B16" i="2"/>
  <c r="C14" i="2"/>
  <c r="B14" i="2"/>
  <c r="D13" i="1"/>
  <c r="D19" i="1"/>
  <c r="D17" i="1"/>
  <c r="D18" i="1"/>
</calcChain>
</file>

<file path=xl/sharedStrings.xml><?xml version="1.0" encoding="utf-8"?>
<sst xmlns="http://schemas.openxmlformats.org/spreadsheetml/2006/main" count="68" uniqueCount="61">
  <si>
    <t>Annex D - PBF project budget</t>
  </si>
  <si>
    <t>Outcome/ Output number</t>
  </si>
  <si>
    <t>Outcome/ output/ activity formulation:</t>
  </si>
  <si>
    <t>Output 1.1:</t>
  </si>
  <si>
    <t>Activity 1.1.1:</t>
  </si>
  <si>
    <t>Activity 1.1.2:</t>
  </si>
  <si>
    <t>Activity 1.1.3:</t>
  </si>
  <si>
    <t>Output 2.1:</t>
  </si>
  <si>
    <t>Activity 2.1.1:</t>
  </si>
  <si>
    <t>Activity 2.1.2:</t>
  </si>
  <si>
    <t>Activity 2.1.3:</t>
  </si>
  <si>
    <t>Percent of budget for each output reserved for direct action on gender eqaulity (if any):</t>
  </si>
  <si>
    <t>Any remarks (e.g. on types of inputs provided or budget justification, for example if high TA or travel costs)</t>
  </si>
  <si>
    <t>CATEGORIES</t>
  </si>
  <si>
    <t>Amount Recipient  Agency XX</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</si>
  <si>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</si>
  <si>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</si>
  <si>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</si>
  <si>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</si>
  <si>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</si>
  <si>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</si>
  <si>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</si>
  <si>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</si>
  <si>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</si>
  <si>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</si>
  <si>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</si>
  <si>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</si>
  <si>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 tranche 1</t>
  </si>
  <si>
    <t>PROJECT TOTAL</t>
  </si>
  <si>
    <t>Total tranche 2</t>
  </si>
  <si>
    <t>Note: If this is a budget revision, insert extra columns to show budget changes.</t>
  </si>
  <si>
    <t>Project personnel costs if not included in activities above</t>
  </si>
  <si>
    <t>Project operational costs if not included in activities above</t>
  </si>
  <si>
    <t>Project M&amp;E budget</t>
  </si>
  <si>
    <t>Table 2 - PBF project budget by UN cost category</t>
  </si>
  <si>
    <t>Table 1 - PBF project budget by Outcome, output and activity</t>
  </si>
  <si>
    <r>
      <t xml:space="preserve">Budget by recipient organization in USD - </t>
    </r>
    <r>
      <rPr>
        <sz val="12"/>
        <color rgb="FFFF0000"/>
        <rFont val="Times New Roman"/>
        <family val="1"/>
      </rPr>
      <t>Please add a new column for each recipient organization</t>
    </r>
  </si>
  <si>
    <t>Level of expenditure/ commitments in USD (to provide at time of project progress reporting):</t>
  </si>
  <si>
    <t>The women’s cooperative gains the knowledge, skills, insights and networks required to better integrate in society to position themselves to access to new markets</t>
  </si>
  <si>
    <t>Developing Analytical, Social Networking and Business Strategy Skills</t>
  </si>
  <si>
    <t>OUTCOME 1:</t>
  </si>
  <si>
    <t xml:space="preserve"> Female former combatants and other conflict-affected women increase their economic contribution through effectively accessing new market opportunities, resources and information that have opened as a result of the more peaceful environment.</t>
  </si>
  <si>
    <t>Improving Social and Business Language Skills</t>
  </si>
  <si>
    <t>Improving Business Start-up Management / Technical Skills Required for Marginalised Women to Access Technical Inputs</t>
  </si>
  <si>
    <r>
      <t xml:space="preserve">OUTCOME 2: </t>
    </r>
    <r>
      <rPr>
        <sz val="12"/>
        <color theme="1"/>
        <rFont val="Times New Roman"/>
        <family val="1"/>
      </rPr>
      <t>Female former combatants and other conflict affected women leverage their increased social status (derived from enhanced economic empowerment under Outcome 1) to be a leading voice in the region’s private sector’s contribution to peacebuilding.</t>
    </r>
  </si>
  <si>
    <t>The women’s cooperative gains the knowledge and understanding, skills and insights on peacebuilding; together with the access and opportunity to share lessons and experiences with other peacebuilding and women’s empowerment networks throughout Sri Lanka in order to enhance their own role in building sustainable peace.</t>
  </si>
  <si>
    <t>Improving Peace Awareness and Skills</t>
  </si>
  <si>
    <t>Building Peace Related Networks</t>
  </si>
  <si>
    <t>Strengthening supporting peace related actions</t>
  </si>
  <si>
    <t>Amount Recipient  Agency ILO</t>
  </si>
  <si>
    <t>Amount Recipient  Agency WFP</t>
  </si>
  <si>
    <t>ILO</t>
  </si>
  <si>
    <t>WFP</t>
  </si>
  <si>
    <t>The women group will be supported for individual and group based income generating activities. Preparations are currently being carried out to procure inputs for livelhood activities</t>
  </si>
  <si>
    <t>TOTAL PROJECT BUDGET: 2,000,000</t>
  </si>
  <si>
    <t xml:space="preserve">Indirect support costs (7%): </t>
  </si>
  <si>
    <t xml:space="preserve">TOTAL $ FOR OUTCOME 1: </t>
  </si>
  <si>
    <t xml:space="preserve">TOTAL $ FOR OUTCOME 2: </t>
  </si>
  <si>
    <t>Total</t>
  </si>
  <si>
    <t xml:space="preserve">SUB-TOTAL PROJECT BUDGET: </t>
  </si>
  <si>
    <t xml:space="preserve">Note: The level of expenditure under ILO column (G) states the committed values as of June 12th,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</si>
</sst>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3" x14ac:knownFonts="1">
    <font>
      <sz val="11"/>
      <color theme="1"/>
      <name val="Calibri"/>
      <family val="2"/>
      <scheme val="minor"/>
    </font>
    <font>
      <sz val="12"/>
      <color theme="1"/>
      <name val="Times New Roman"/>
      <family val="1"/>
    </font>
    <font>
      <b/>
      <sz val="12"/>
      <color theme="1"/>
      <name val="Times New Roman"/>
      <family val="1"/>
    </font>
    <font>
      <sz val="12"/>
      <color rgb="FFFF0000"/>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s>
  <fills count="5">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43" fontId="10" fillId="0" borderId="0" applyFont="0" applyFill="0" applyBorder="0" applyAlignment="0" applyProtection="0"/>
  </cellStyleXfs>
  <cellXfs count="75">
    <xf numFmtId="0" fontId="0" fillId="0" borderId="0" xfId="0"/>
    <xf numFmtId="0" fontId="1" fillId="0" borderId="1"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4" fillId="0" borderId="0" xfId="0" applyFont="1"/>
    <xf numFmtId="0" fontId="5" fillId="3" borderId="10" xfId="0" applyFont="1" applyFill="1" applyBorder="1" applyAlignment="1">
      <alignment horizontal="center" vertical="center" wrapText="1"/>
    </xf>
    <xf numFmtId="0" fontId="6" fillId="0" borderId="8" xfId="0" applyFont="1" applyBorder="1" applyAlignment="1">
      <alignment vertical="center" wrapText="1"/>
    </xf>
    <xf numFmtId="0" fontId="6" fillId="0" borderId="10" xfId="0" applyFont="1" applyBorder="1" applyAlignment="1">
      <alignment horizontal="right" vertical="center" wrapText="1"/>
    </xf>
    <xf numFmtId="0" fontId="5" fillId="4" borderId="8" xfId="0" applyFont="1" applyFill="1" applyBorder="1" applyAlignment="1">
      <alignment vertical="center" wrapText="1"/>
    </xf>
    <xf numFmtId="0" fontId="6" fillId="4" borderId="10" xfId="0" applyFont="1" applyFill="1" applyBorder="1" applyAlignment="1">
      <alignment horizontal="right" vertical="center" wrapText="1"/>
    </xf>
    <xf numFmtId="0" fontId="5" fillId="2" borderId="12" xfId="0" applyFont="1" applyFill="1" applyBorder="1" applyAlignment="1">
      <alignment horizontal="center" vertical="center" wrapText="1"/>
    </xf>
    <xf numFmtId="0" fontId="7" fillId="0" borderId="0" xfId="0" applyFont="1"/>
    <xf numFmtId="0" fontId="8" fillId="0" borderId="0" xfId="0" applyFont="1"/>
    <xf numFmtId="0" fontId="9" fillId="0" borderId="0" xfId="0" applyFont="1"/>
    <xf numFmtId="0" fontId="2" fillId="0" borderId="1" xfId="0" applyFont="1" applyBorder="1" applyAlignment="1">
      <alignment vertical="center" wrapText="1"/>
    </xf>
    <xf numFmtId="0" fontId="2" fillId="0" borderId="14" xfId="0" applyFont="1" applyBorder="1" applyAlignment="1">
      <alignment vertical="center" wrapText="1"/>
    </xf>
    <xf numFmtId="0" fontId="11" fillId="0" borderId="1" xfId="0" applyFont="1" applyBorder="1" applyAlignment="1">
      <alignment vertical="center" wrapText="1"/>
    </xf>
    <xf numFmtId="43" fontId="1" fillId="0" borderId="4" xfId="1" applyFont="1" applyBorder="1" applyAlignment="1">
      <alignment vertical="center" wrapText="1"/>
    </xf>
    <xf numFmtId="43" fontId="6" fillId="0" borderId="10" xfId="1" applyFont="1" applyBorder="1" applyAlignment="1">
      <alignment horizontal="right" vertical="center" wrapText="1"/>
    </xf>
    <xf numFmtId="43" fontId="6" fillId="4" borderId="10" xfId="1" applyFont="1" applyFill="1" applyBorder="1" applyAlignment="1">
      <alignment horizontal="right" vertical="center" wrapText="1"/>
    </xf>
    <xf numFmtId="43" fontId="6" fillId="0" borderId="10" xfId="1" applyFont="1" applyBorder="1" applyAlignment="1">
      <alignment horizontal="center" vertical="center" wrapText="1"/>
    </xf>
    <xf numFmtId="43" fontId="0" fillId="0" borderId="0" xfId="1" applyFont="1"/>
    <xf numFmtId="43" fontId="11" fillId="0" borderId="1" xfId="1" applyFont="1" applyBorder="1" applyAlignment="1">
      <alignment vertical="center" wrapText="1"/>
    </xf>
    <xf numFmtId="0" fontId="1" fillId="0" borderId="3" xfId="0" applyFont="1" applyBorder="1" applyAlignment="1">
      <alignment horizontal="center" vertical="center" wrapText="1"/>
    </xf>
    <xf numFmtId="43" fontId="1" fillId="0" borderId="3" xfId="1"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43" fontId="2" fillId="0" borderId="6" xfId="0" applyNumberFormat="1" applyFont="1" applyBorder="1" applyAlignment="1">
      <alignment vertical="center" wrapText="1"/>
    </xf>
    <xf numFmtId="0" fontId="1" fillId="0" borderId="21" xfId="0" applyFont="1" applyBorder="1" applyAlignment="1">
      <alignment vertical="center" wrapText="1"/>
    </xf>
    <xf numFmtId="43" fontId="1" fillId="0" borderId="21" xfId="1" applyFont="1" applyBorder="1" applyAlignment="1">
      <alignment vertical="center" wrapText="1"/>
    </xf>
    <xf numFmtId="43" fontId="2" fillId="0" borderId="1" xfId="0" applyNumberFormat="1" applyFont="1" applyBorder="1" applyAlignment="1">
      <alignment vertical="center" wrapText="1"/>
    </xf>
    <xf numFmtId="10" fontId="12" fillId="0" borderId="1" xfId="0" applyNumberFormat="1" applyFont="1" applyBorder="1" applyAlignment="1">
      <alignment vertical="center" wrapText="1"/>
    </xf>
    <xf numFmtId="9" fontId="2" fillId="0" borderId="1" xfId="0" applyNumberFormat="1" applyFont="1" applyBorder="1" applyAlignment="1">
      <alignment vertical="center" wrapText="1"/>
    </xf>
    <xf numFmtId="10" fontId="2" fillId="0" borderId="1" xfId="0" applyNumberFormat="1" applyFont="1" applyBorder="1" applyAlignment="1">
      <alignment vertical="center" wrapText="1"/>
    </xf>
    <xf numFmtId="10" fontId="2" fillId="0" borderId="4" xfId="0" applyNumberFormat="1" applyFont="1" applyBorder="1" applyAlignment="1">
      <alignment vertical="center" wrapText="1"/>
    </xf>
    <xf numFmtId="43" fontId="1" fillId="0" borderId="1" xfId="1" applyFont="1" applyBorder="1" applyAlignment="1">
      <alignment vertical="center" wrapText="1"/>
    </xf>
    <xf numFmtId="43" fontId="1" fillId="0" borderId="5" xfId="1" applyFont="1" applyBorder="1" applyAlignment="1">
      <alignment vertical="center" wrapText="1"/>
    </xf>
    <xf numFmtId="0" fontId="2" fillId="0" borderId="13" xfId="0" applyFont="1" applyBorder="1" applyAlignment="1">
      <alignment vertical="center" wrapText="1"/>
    </xf>
    <xf numFmtId="0" fontId="1" fillId="0" borderId="22" xfId="0" applyFont="1" applyBorder="1" applyAlignment="1">
      <alignment vertical="center" wrapText="1"/>
    </xf>
    <xf numFmtId="10" fontId="1" fillId="0" borderId="21" xfId="0" applyNumberFormat="1" applyFont="1" applyBorder="1" applyAlignment="1">
      <alignment vertical="center" wrapText="1"/>
    </xf>
    <xf numFmtId="43" fontId="1" fillId="0" borderId="0" xfId="1" applyFont="1" applyBorder="1" applyAlignment="1">
      <alignment vertical="center" wrapText="1"/>
    </xf>
    <xf numFmtId="43" fontId="2" fillId="0" borderId="5" xfId="0" applyNumberFormat="1" applyFont="1" applyBorder="1" applyAlignment="1">
      <alignment vertical="center" wrapText="1"/>
    </xf>
    <xf numFmtId="0" fontId="1" fillId="0" borderId="15" xfId="0" applyFont="1" applyBorder="1" applyAlignment="1">
      <alignment vertical="center" wrapText="1"/>
    </xf>
    <xf numFmtId="3" fontId="2" fillId="0" borderId="23" xfId="0" applyNumberFormat="1" applyFont="1" applyBorder="1" applyAlignment="1">
      <alignment vertical="center" wrapText="1"/>
    </xf>
    <xf numFmtId="0" fontId="1" fillId="0" borderId="24" xfId="0" applyFont="1" applyBorder="1" applyAlignment="1">
      <alignment vertical="center" wrapText="1"/>
    </xf>
    <xf numFmtId="43" fontId="0" fillId="0" borderId="24" xfId="1" applyFont="1" applyBorder="1"/>
    <xf numFmtId="0" fontId="1" fillId="0" borderId="25" xfId="0" applyFont="1" applyBorder="1" applyAlignment="1">
      <alignment vertical="center" wrapText="1"/>
    </xf>
    <xf numFmtId="43" fontId="1" fillId="0" borderId="1" xfId="1" applyFont="1" applyBorder="1" applyAlignment="1">
      <alignment vertical="center"/>
    </xf>
    <xf numFmtId="2" fontId="1" fillId="0" borderId="1" xfId="0" applyNumberFormat="1" applyFont="1" applyBorder="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43" fontId="1" fillId="0" borderId="19" xfId="1" applyFont="1" applyBorder="1" applyAlignment="1">
      <alignment horizontal="center" vertical="center" wrapText="1"/>
    </xf>
    <xf numFmtId="43" fontId="1" fillId="0" borderId="13" xfId="1" applyFont="1" applyBorder="1" applyAlignment="1">
      <alignment horizontal="center" vertical="center" wrapText="1"/>
    </xf>
    <xf numFmtId="0" fontId="1" fillId="0" borderId="5" xfId="0" applyFont="1" applyBorder="1" applyAlignment="1">
      <alignment horizontal="left" vertical="center" wrapText="1"/>
    </xf>
    <xf numFmtId="0" fontId="1" fillId="0" borderId="16" xfId="0" applyFont="1" applyBorder="1" applyAlignment="1">
      <alignment horizontal="left" vertical="center" wrapText="1"/>
    </xf>
    <xf numFmtId="0" fontId="1" fillId="0" borderId="6" xfId="0" applyFont="1" applyBorder="1" applyAlignment="1">
      <alignment horizontal="left" vertical="center" wrapText="1"/>
    </xf>
    <xf numFmtId="0" fontId="1" fillId="0" borderId="2" xfId="0" applyFont="1" applyBorder="1" applyAlignment="1">
      <alignment horizontal="left" vertical="center" wrapText="1"/>
    </xf>
    <xf numFmtId="0" fontId="2" fillId="0" borderId="5" xfId="0" applyFont="1" applyBorder="1" applyAlignment="1">
      <alignment vertical="center" wrapText="1"/>
    </xf>
    <xf numFmtId="0" fontId="2" fillId="0" borderId="16" xfId="0" applyFont="1" applyBorder="1" applyAlignment="1">
      <alignment vertical="center" wrapText="1"/>
    </xf>
    <xf numFmtId="0" fontId="2" fillId="0" borderId="4" xfId="0" applyFont="1" applyBorder="1" applyAlignment="1">
      <alignment vertical="center" wrapText="1"/>
    </xf>
    <xf numFmtId="0" fontId="5" fillId="2" borderId="1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 fillId="0" borderId="0"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view="pageBreakPreview" zoomScale="90" zoomScaleNormal="100" zoomScaleSheetLayoutView="90" workbookViewId="0">
      <pane ySplit="8" topLeftCell="A9" activePane="bottomLeft" state="frozen"/>
      <selection pane="bottomLeft" activeCell="C32" sqref="C32"/>
    </sheetView>
  </sheetViews>
  <sheetFormatPr defaultRowHeight="15" x14ac:dyDescent="0.25"/>
  <cols>
    <col min="1" max="1" width="24.7109375" customWidth="1"/>
    <col min="2" max="2" width="57.7109375" customWidth="1"/>
    <col min="3" max="3" width="14.5703125" customWidth="1"/>
    <col min="4" max="4" width="14.28515625" customWidth="1"/>
    <col min="5" max="5" width="18.140625" customWidth="1"/>
    <col min="6" max="6" width="14.42578125" customWidth="1"/>
    <col min="7" max="7" width="14.28515625" style="22" customWidth="1"/>
    <col min="8" max="8" width="31" customWidth="1"/>
    <col min="9" max="9" width="22.7109375" customWidth="1"/>
    <col min="10" max="12" width="28.7109375" customWidth="1"/>
    <col min="13" max="13" width="34.140625" customWidth="1"/>
  </cols>
  <sheetData>
    <row r="1" spans="1:8" ht="21" x14ac:dyDescent="0.35">
      <c r="A1" s="14" t="s">
        <v>0</v>
      </c>
      <c r="B1" s="13"/>
      <c r="C1" s="13"/>
    </row>
    <row r="2" spans="1:8" ht="15.75" x14ac:dyDescent="0.25">
      <c r="A2" s="5"/>
      <c r="B2" s="5"/>
      <c r="C2" s="5"/>
    </row>
    <row r="3" spans="1:8" ht="15.75" x14ac:dyDescent="0.25">
      <c r="A3" s="5" t="s">
        <v>30</v>
      </c>
      <c r="B3" s="5"/>
      <c r="C3" s="5"/>
    </row>
    <row r="5" spans="1:8" ht="15.75" x14ac:dyDescent="0.25">
      <c r="A5" s="5" t="s">
        <v>35</v>
      </c>
    </row>
    <row r="6" spans="1:8" ht="15.75" thickBot="1" x14ac:dyDescent="0.3"/>
    <row r="7" spans="1:8" ht="75" customHeight="1" thickBot="1" x14ac:dyDescent="0.3">
      <c r="A7" s="54" t="s">
        <v>1</v>
      </c>
      <c r="B7" s="57" t="s">
        <v>2</v>
      </c>
      <c r="C7" s="59" t="s">
        <v>36</v>
      </c>
      <c r="D7" s="60"/>
      <c r="E7" s="54" t="s">
        <v>11</v>
      </c>
      <c r="F7" s="61" t="s">
        <v>37</v>
      </c>
      <c r="G7" s="62"/>
      <c r="H7" s="54" t="s">
        <v>12</v>
      </c>
    </row>
    <row r="8" spans="1:8" ht="27" customHeight="1" thickBot="1" x14ac:dyDescent="0.3">
      <c r="A8" s="56"/>
      <c r="B8" s="58"/>
      <c r="C8" s="28" t="s">
        <v>52</v>
      </c>
      <c r="D8" s="29" t="s">
        <v>51</v>
      </c>
      <c r="E8" s="56"/>
      <c r="F8" s="24" t="s">
        <v>52</v>
      </c>
      <c r="G8" s="25" t="s">
        <v>51</v>
      </c>
      <c r="H8" s="56"/>
    </row>
    <row r="9" spans="1:8" ht="37.5" customHeight="1" thickBot="1" x14ac:dyDescent="0.3">
      <c r="A9" s="16" t="s">
        <v>40</v>
      </c>
      <c r="B9" s="63" t="s">
        <v>41</v>
      </c>
      <c r="C9" s="64"/>
      <c r="D9" s="64"/>
      <c r="E9" s="65"/>
      <c r="F9" s="65"/>
      <c r="G9" s="65"/>
      <c r="H9" s="66"/>
    </row>
    <row r="10" spans="1:8" ht="70.5" customHeight="1" thickBot="1" x14ac:dyDescent="0.3">
      <c r="A10" s="16" t="s">
        <v>3</v>
      </c>
      <c r="B10" s="1" t="s">
        <v>38</v>
      </c>
      <c r="C10" s="1"/>
      <c r="D10" s="17"/>
      <c r="E10" s="34">
        <v>0.70299999999999996</v>
      </c>
      <c r="F10" s="17"/>
      <c r="G10" s="23"/>
      <c r="H10" s="17"/>
    </row>
    <row r="11" spans="1:8" ht="32.25" thickBot="1" x14ac:dyDescent="0.3">
      <c r="A11" s="4" t="s">
        <v>4</v>
      </c>
      <c r="B11" s="3" t="s">
        <v>39</v>
      </c>
      <c r="C11" s="18">
        <v>47000</v>
      </c>
      <c r="D11" s="18">
        <v>50000</v>
      </c>
      <c r="E11" s="54"/>
      <c r="F11" s="18">
        <v>5602</v>
      </c>
      <c r="G11" s="18">
        <v>24012</v>
      </c>
      <c r="H11" s="3"/>
    </row>
    <row r="12" spans="1:8" ht="16.5" thickBot="1" x14ac:dyDescent="0.3">
      <c r="A12" s="4" t="s">
        <v>5</v>
      </c>
      <c r="B12" s="3" t="s">
        <v>42</v>
      </c>
      <c r="C12" s="3"/>
      <c r="D12" s="18">
        <v>21199</v>
      </c>
      <c r="E12" s="55"/>
      <c r="F12" s="3"/>
      <c r="G12" s="18"/>
      <c r="H12" s="3"/>
    </row>
    <row r="13" spans="1:8" ht="111" thickBot="1" x14ac:dyDescent="0.3">
      <c r="A13" s="4" t="s">
        <v>6</v>
      </c>
      <c r="B13" s="31" t="s">
        <v>43</v>
      </c>
      <c r="C13" s="32">
        <v>286000</v>
      </c>
      <c r="D13" s="32">
        <f>770000+140000</f>
        <v>910000</v>
      </c>
      <c r="E13" s="56"/>
      <c r="F13" s="31"/>
      <c r="G13" s="32">
        <v>295073</v>
      </c>
      <c r="H13" s="31" t="s">
        <v>53</v>
      </c>
    </row>
    <row r="14" spans="1:8" ht="36" customHeight="1" thickBot="1" x14ac:dyDescent="0.3">
      <c r="A14" s="15" t="s">
        <v>56</v>
      </c>
      <c r="B14" s="33">
        <f>SUM(C14:D14)</f>
        <v>1314199</v>
      </c>
      <c r="C14" s="33">
        <f>SUM(C11:C13)</f>
        <v>333000</v>
      </c>
      <c r="D14" s="44">
        <f>SUM(D11:D13)</f>
        <v>981199</v>
      </c>
      <c r="E14" s="15"/>
      <c r="F14" s="33">
        <f>SUM(F11:F13)</f>
        <v>5602</v>
      </c>
      <c r="G14" s="33">
        <f>SUM(G11:G13)</f>
        <v>319085</v>
      </c>
      <c r="H14" s="27"/>
    </row>
    <row r="15" spans="1:8" ht="30.75" customHeight="1" thickBot="1" x14ac:dyDescent="0.3">
      <c r="A15" s="67" t="s">
        <v>44</v>
      </c>
      <c r="B15" s="68"/>
      <c r="C15" s="68"/>
      <c r="D15" s="68"/>
      <c r="E15" s="68"/>
      <c r="F15" s="68"/>
      <c r="G15" s="68"/>
      <c r="H15" s="69"/>
    </row>
    <row r="16" spans="1:8" ht="95.25" thickBot="1" x14ac:dyDescent="0.3">
      <c r="A16" s="2" t="s">
        <v>7</v>
      </c>
      <c r="B16" s="3" t="s">
        <v>45</v>
      </c>
      <c r="C16" s="3"/>
      <c r="D16" s="3"/>
      <c r="E16" s="37">
        <v>0.105</v>
      </c>
      <c r="F16" s="3"/>
      <c r="G16" s="18"/>
      <c r="H16" s="3"/>
    </row>
    <row r="17" spans="1:8" ht="16.5" thickBot="1" x14ac:dyDescent="0.3">
      <c r="A17" s="4" t="s">
        <v>8</v>
      </c>
      <c r="B17" s="3" t="s">
        <v>46</v>
      </c>
      <c r="C17" s="18">
        <v>4283</v>
      </c>
      <c r="D17" s="18">
        <f>10000+30000</f>
        <v>40000</v>
      </c>
      <c r="E17" s="54"/>
      <c r="F17" s="3"/>
      <c r="G17" s="18"/>
      <c r="H17" s="3"/>
    </row>
    <row r="18" spans="1:8" ht="16.5" thickBot="1" x14ac:dyDescent="0.3">
      <c r="A18" s="4" t="s">
        <v>9</v>
      </c>
      <c r="B18" s="3" t="s">
        <v>47</v>
      </c>
      <c r="C18" s="18">
        <v>3400</v>
      </c>
      <c r="D18" s="18">
        <f>10000+25000</f>
        <v>35000</v>
      </c>
      <c r="E18" s="55"/>
      <c r="F18" s="3"/>
      <c r="G18" s="18"/>
      <c r="H18" s="3"/>
    </row>
    <row r="19" spans="1:8" ht="16.5" thickBot="1" x14ac:dyDescent="0.3">
      <c r="A19" s="4" t="s">
        <v>10</v>
      </c>
      <c r="B19" s="3" t="s">
        <v>48</v>
      </c>
      <c r="C19" s="18">
        <v>3400</v>
      </c>
      <c r="D19" s="18">
        <f>10000+100000</f>
        <v>110000</v>
      </c>
      <c r="E19" s="56"/>
      <c r="F19" s="3"/>
      <c r="G19" s="18"/>
      <c r="H19" s="3"/>
    </row>
    <row r="20" spans="1:8" ht="34.5" customHeight="1" thickBot="1" x14ac:dyDescent="0.3">
      <c r="A20" s="15" t="s">
        <v>57</v>
      </c>
      <c r="B20" s="33">
        <f t="shared" ref="B20:B25" si="0">SUM(C20:D20)</f>
        <v>196083</v>
      </c>
      <c r="C20" s="33">
        <f>SUM(C17:C19)</f>
        <v>11083</v>
      </c>
      <c r="D20" s="33">
        <f>SUM(D17:D19)</f>
        <v>185000</v>
      </c>
      <c r="E20" s="15"/>
      <c r="F20" s="15">
        <f>SUM(F17:F19)</f>
        <v>0</v>
      </c>
      <c r="G20" s="15">
        <f>SUM(G17:G19)</f>
        <v>0</v>
      </c>
      <c r="H20" s="40"/>
    </row>
    <row r="21" spans="1:8" ht="57.75" customHeight="1" thickBot="1" x14ac:dyDescent="0.3">
      <c r="A21" s="1" t="s">
        <v>31</v>
      </c>
      <c r="B21" s="33">
        <f t="shared" si="0"/>
        <v>188400</v>
      </c>
      <c r="C21" s="38">
        <v>72400</v>
      </c>
      <c r="D21" s="38">
        <v>116000</v>
      </c>
      <c r="E21" s="35"/>
      <c r="F21" s="38">
        <v>2162</v>
      </c>
      <c r="G21" s="50">
        <v>16131</v>
      </c>
      <c r="H21" s="26"/>
    </row>
    <row r="22" spans="1:8" ht="54" customHeight="1" thickBot="1" x14ac:dyDescent="0.3">
      <c r="A22" s="1" t="s">
        <v>32</v>
      </c>
      <c r="B22" s="33">
        <f t="shared" si="0"/>
        <v>103026</v>
      </c>
      <c r="C22" s="38">
        <v>31825</v>
      </c>
      <c r="D22" s="38">
        <v>71201</v>
      </c>
      <c r="E22" s="36"/>
      <c r="F22" s="39">
        <v>1748</v>
      </c>
      <c r="G22" s="50">
        <v>21409.31</v>
      </c>
      <c r="H22" s="26"/>
    </row>
    <row r="23" spans="1:8" ht="16.5" thickBot="1" x14ac:dyDescent="0.3">
      <c r="A23" s="41" t="s">
        <v>33</v>
      </c>
      <c r="B23" s="33">
        <f t="shared" si="0"/>
        <v>67450</v>
      </c>
      <c r="C23" s="32">
        <v>33000</v>
      </c>
      <c r="D23" s="32">
        <v>34450</v>
      </c>
      <c r="E23" s="42"/>
      <c r="F23" s="43">
        <v>4370</v>
      </c>
      <c r="G23" s="48"/>
      <c r="H23" s="31"/>
    </row>
    <row r="24" spans="1:8" ht="25.5" customHeight="1" thickBot="1" x14ac:dyDescent="0.3">
      <c r="A24" s="15" t="s">
        <v>58</v>
      </c>
      <c r="B24" s="33">
        <f t="shared" si="0"/>
        <v>358876</v>
      </c>
      <c r="C24" s="33">
        <f>SUM(C21:C23)</f>
        <v>137225</v>
      </c>
      <c r="D24" s="33">
        <f>SUM(D21:D23)</f>
        <v>221651</v>
      </c>
      <c r="E24" s="15"/>
      <c r="F24" s="33">
        <f>SUM(F21:F23)</f>
        <v>8280</v>
      </c>
      <c r="G24" s="33">
        <f>SUM(G21:G23)</f>
        <v>37540.31</v>
      </c>
      <c r="H24" s="27"/>
    </row>
    <row r="25" spans="1:8" ht="31.5" customHeight="1" thickBot="1" x14ac:dyDescent="0.3">
      <c r="A25" s="16" t="s">
        <v>59</v>
      </c>
      <c r="B25" s="33">
        <f t="shared" si="0"/>
        <v>1869158</v>
      </c>
      <c r="C25" s="33">
        <f>C14+C20+C24</f>
        <v>481308</v>
      </c>
      <c r="D25" s="33">
        <f>D14+D20+D24</f>
        <v>1387850</v>
      </c>
      <c r="E25" s="15"/>
      <c r="F25" s="52"/>
      <c r="G25" s="53"/>
      <c r="H25" s="53"/>
    </row>
    <row r="26" spans="1:8" ht="31.5" customHeight="1" thickBot="1" x14ac:dyDescent="0.3">
      <c r="A26" s="45" t="s">
        <v>55</v>
      </c>
      <c r="B26" s="46">
        <f>C26+D26</f>
        <v>130842</v>
      </c>
      <c r="C26" s="47">
        <v>33692</v>
      </c>
      <c r="D26" s="49">
        <v>97150</v>
      </c>
      <c r="E26" s="1"/>
      <c r="F26" s="1"/>
      <c r="G26" s="51">
        <v>764.3</v>
      </c>
      <c r="H26" s="1"/>
    </row>
    <row r="27" spans="1:8" ht="30.75" customHeight="1" thickBot="1" x14ac:dyDescent="0.3">
      <c r="A27" s="15" t="s">
        <v>54</v>
      </c>
      <c r="B27" s="33">
        <f>SUM(C27:D27)</f>
        <v>2000000</v>
      </c>
      <c r="C27" s="33">
        <f>C25+C26</f>
        <v>515000</v>
      </c>
      <c r="D27" s="33">
        <f>D25+D26</f>
        <v>1485000</v>
      </c>
      <c r="E27" s="15"/>
      <c r="F27" s="30">
        <f>F14+F24+F26</f>
        <v>13882</v>
      </c>
      <c r="G27" s="30">
        <f>G14+G24+G26</f>
        <v>357389.61</v>
      </c>
      <c r="H27" s="27"/>
    </row>
    <row r="29" spans="1:8" ht="13.5" customHeight="1" x14ac:dyDescent="0.25">
      <c r="A29" s="74" t="s">
        <v>60</v>
      </c>
      <c r="B29" s="74"/>
      <c r="C29" s="74"/>
      <c r="D29" s="74"/>
      <c r="E29" s="74"/>
      <c r="F29" s="74"/>
      <c r="G29" s="74"/>
      <c r="H29" s="74"/>
    </row>
    <row r="33" ht="25.5" customHeight="1" x14ac:dyDescent="0.25"/>
  </sheetData>
  <mergeCells count="12">
    <mergeCell ref="A29:H29"/>
    <mergeCell ref="F25:H25"/>
    <mergeCell ref="E11:E13"/>
    <mergeCell ref="E17:E19"/>
    <mergeCell ref="H7:H8"/>
    <mergeCell ref="A7:A8"/>
    <mergeCell ref="B7:B8"/>
    <mergeCell ref="C7:D7"/>
    <mergeCell ref="E7:E8"/>
    <mergeCell ref="F7:G7"/>
    <mergeCell ref="B9:H9"/>
    <mergeCell ref="A15:H15"/>
  </mergeCells>
  <pageMargins left="0.70866141732283472" right="0.70866141732283472" top="0.74803149606299213" bottom="0.74803149606299213" header="0.31496062992125984" footer="0.31496062992125984"/>
  <pageSetup scale="49" orientation="landscape" r:id="rId1"/>
  <rowBreaks count="1" manualBreakCount="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E7" sqref="E7:E16"/>
    </sheetView>
  </sheetViews>
  <sheetFormatPr defaultRowHeight="15" x14ac:dyDescent="0.25"/>
  <cols>
    <col min="1" max="1" width="15.5703125" customWidth="1"/>
    <col min="2" max="2" width="12.140625" bestFit="1" customWidth="1"/>
    <col min="3" max="5" width="10.7109375" bestFit="1" customWidth="1"/>
  </cols>
  <sheetData>
    <row r="1" spans="1:10" ht="15.75" x14ac:dyDescent="0.25">
      <c r="A1" s="5" t="s">
        <v>34</v>
      </c>
      <c r="B1" s="5"/>
      <c r="C1" s="5"/>
      <c r="D1" s="5"/>
    </row>
    <row r="2" spans="1:10" x14ac:dyDescent="0.25">
      <c r="A2" s="12"/>
      <c r="B2" s="12"/>
      <c r="C2" s="12"/>
      <c r="D2" s="12"/>
    </row>
    <row r="3" spans="1:10" x14ac:dyDescent="0.25">
      <c r="A3" s="12" t="s">
        <v>30</v>
      </c>
      <c r="B3" s="12"/>
      <c r="C3" s="12"/>
      <c r="D3" s="12"/>
    </row>
    <row r="4" spans="1:10" ht="15.75" thickBot="1" x14ac:dyDescent="0.3"/>
    <row r="5" spans="1:10" ht="26.25" thickBot="1" x14ac:dyDescent="0.3">
      <c r="A5" s="72" t="s">
        <v>13</v>
      </c>
      <c r="B5" s="70" t="s">
        <v>49</v>
      </c>
      <c r="C5" s="71"/>
      <c r="D5" s="70" t="s">
        <v>50</v>
      </c>
      <c r="E5" s="71"/>
      <c r="F5" s="70" t="s">
        <v>14</v>
      </c>
      <c r="G5" s="71"/>
      <c r="H5" s="11" t="s">
        <v>27</v>
      </c>
      <c r="I5" s="11" t="s">
        <v>29</v>
      </c>
      <c r="J5" s="72" t="s">
        <v>28</v>
      </c>
    </row>
    <row r="6" spans="1:10" ht="26.25" thickBot="1" x14ac:dyDescent="0.3">
      <c r="A6" s="73"/>
      <c r="B6" s="6" t="s">
        <v>16</v>
      </c>
      <c r="C6" s="6" t="s">
        <v>17</v>
      </c>
      <c r="D6" s="6" t="s">
        <v>16</v>
      </c>
      <c r="E6" s="6" t="s">
        <v>17</v>
      </c>
      <c r="F6" s="6" t="s">
        <v>16</v>
      </c>
      <c r="G6" s="6" t="s">
        <v>17</v>
      </c>
      <c r="H6" s="6"/>
      <c r="I6" s="6"/>
      <c r="J6" s="73"/>
    </row>
    <row r="7" spans="1:10" ht="26.25" thickBot="1" x14ac:dyDescent="0.3">
      <c r="A7" s="7" t="s">
        <v>18</v>
      </c>
      <c r="B7" s="19">
        <v>75000</v>
      </c>
      <c r="C7" s="19">
        <v>41000</v>
      </c>
      <c r="D7" s="19">
        <v>48900</v>
      </c>
      <c r="E7" s="19">
        <v>23500</v>
      </c>
      <c r="F7" s="8"/>
      <c r="G7" s="8"/>
      <c r="H7" s="8"/>
      <c r="I7" s="8"/>
      <c r="J7" s="8"/>
    </row>
    <row r="8" spans="1:10" ht="39" thickBot="1" x14ac:dyDescent="0.3">
      <c r="A8" s="7" t="s">
        <v>19</v>
      </c>
      <c r="B8" s="19">
        <v>2500</v>
      </c>
      <c r="C8" s="19">
        <v>1250</v>
      </c>
      <c r="D8" s="21">
        <v>185714</v>
      </c>
      <c r="E8" s="19">
        <v>51299</v>
      </c>
      <c r="F8" s="8"/>
      <c r="G8" s="8"/>
      <c r="H8" s="8"/>
      <c r="I8" s="8"/>
      <c r="J8" s="8"/>
    </row>
    <row r="9" spans="1:10" ht="64.5" thickBot="1" x14ac:dyDescent="0.3">
      <c r="A9" s="7" t="s">
        <v>20</v>
      </c>
      <c r="B9" s="19">
        <v>5000</v>
      </c>
      <c r="C9" s="19"/>
      <c r="D9" s="19">
        <v>2205</v>
      </c>
      <c r="E9" s="19">
        <v>2205</v>
      </c>
      <c r="F9" s="8"/>
      <c r="G9" s="8"/>
      <c r="H9" s="8"/>
      <c r="I9" s="8"/>
      <c r="J9" s="8"/>
    </row>
    <row r="10" spans="1:10" ht="26.25" thickBot="1" x14ac:dyDescent="0.3">
      <c r="A10" s="7" t="s">
        <v>21</v>
      </c>
      <c r="B10" s="19">
        <v>220510</v>
      </c>
      <c r="C10" s="19">
        <v>145689</v>
      </c>
      <c r="D10" s="19">
        <v>69889</v>
      </c>
      <c r="E10" s="19">
        <v>37181</v>
      </c>
      <c r="F10" s="8"/>
      <c r="G10" s="8"/>
      <c r="H10" s="8"/>
      <c r="I10" s="8"/>
      <c r="J10" s="8"/>
    </row>
    <row r="11" spans="1:10" ht="15.75" thickBot="1" x14ac:dyDescent="0.3">
      <c r="A11" s="7" t="s">
        <v>22</v>
      </c>
      <c r="B11" s="19">
        <v>18000</v>
      </c>
      <c r="C11" s="19">
        <v>9000</v>
      </c>
      <c r="D11" s="19">
        <v>6030</v>
      </c>
      <c r="E11" s="19">
        <v>6030</v>
      </c>
      <c r="F11" s="8"/>
      <c r="G11" s="8"/>
      <c r="H11" s="8"/>
      <c r="I11" s="8"/>
      <c r="J11" s="8"/>
    </row>
    <row r="12" spans="1:10" ht="39" thickBot="1" x14ac:dyDescent="0.3">
      <c r="A12" s="7" t="s">
        <v>23</v>
      </c>
      <c r="B12" s="19">
        <v>600000</v>
      </c>
      <c r="C12" s="19">
        <v>200000</v>
      </c>
      <c r="D12" s="19"/>
      <c r="E12" s="19"/>
      <c r="F12" s="8"/>
      <c r="G12" s="8"/>
      <c r="H12" s="8"/>
      <c r="I12" s="8"/>
      <c r="J12" s="8"/>
    </row>
    <row r="13" spans="1:10" ht="39" thickBot="1" x14ac:dyDescent="0.3">
      <c r="A13" s="7" t="s">
        <v>24</v>
      </c>
      <c r="B13" s="19">
        <v>50485</v>
      </c>
      <c r="C13" s="19">
        <v>19416</v>
      </c>
      <c r="D13" s="19">
        <v>24178</v>
      </c>
      <c r="E13" s="19">
        <v>24177</v>
      </c>
      <c r="F13" s="8"/>
      <c r="G13" s="8"/>
      <c r="H13" s="8"/>
      <c r="I13" s="8"/>
      <c r="J13" s="8"/>
    </row>
    <row r="14" spans="1:10" ht="26.25" thickBot="1" x14ac:dyDescent="0.3">
      <c r="A14" s="9" t="s">
        <v>25</v>
      </c>
      <c r="B14" s="20">
        <f>SUM(B7:B13)</f>
        <v>971495</v>
      </c>
      <c r="C14" s="20">
        <f>SUM(C7:C13)</f>
        <v>416355</v>
      </c>
      <c r="D14" s="20">
        <v>336916</v>
      </c>
      <c r="E14" s="20">
        <v>144392</v>
      </c>
      <c r="F14" s="10"/>
      <c r="G14" s="10"/>
      <c r="H14" s="10"/>
      <c r="I14" s="10"/>
      <c r="J14" s="10"/>
    </row>
    <row r="15" spans="1:10" ht="39" thickBot="1" x14ac:dyDescent="0.3">
      <c r="A15" s="7" t="s">
        <v>26</v>
      </c>
      <c r="B15" s="19">
        <v>68005</v>
      </c>
      <c r="C15" s="19">
        <v>29145</v>
      </c>
      <c r="D15" s="19">
        <v>23584</v>
      </c>
      <c r="E15" s="19">
        <v>10108</v>
      </c>
      <c r="F15" s="8"/>
      <c r="G15" s="8"/>
      <c r="H15" s="8"/>
      <c r="I15" s="8"/>
      <c r="J15" s="8"/>
    </row>
    <row r="16" spans="1:10" ht="15.75" thickBot="1" x14ac:dyDescent="0.3">
      <c r="A16" s="9" t="s">
        <v>15</v>
      </c>
      <c r="B16" s="20">
        <f>B14+B15</f>
        <v>1039500</v>
      </c>
      <c r="C16" s="20">
        <f>C14+C15</f>
        <v>445500</v>
      </c>
      <c r="D16" s="20">
        <v>360500</v>
      </c>
      <c r="E16" s="20">
        <v>154500</v>
      </c>
      <c r="F16" s="10"/>
      <c r="G16" s="10"/>
      <c r="H16" s="10"/>
      <c r="I16" s="10"/>
      <c r="J16" s="10"/>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Abdul Razzak, Farzan</cp:lastModifiedBy>
  <cp:lastPrinted>2018-06-13T06:44:42Z</cp:lastPrinted>
  <dcterms:created xsi:type="dcterms:W3CDTF">2017-11-15T21:17:43Z</dcterms:created>
  <dcterms:modified xsi:type="dcterms:W3CDTF">2018-06-13T09:25:17Z</dcterms:modified>
</cp:coreProperties>
</file>