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natacha\Documents\PBF Coordination\Reports\Juin 2019\FSI\"/>
    </mc:Choice>
  </mc:AlternateContent>
  <xr:revisionPtr revIDLastSave="0" documentId="8_{79B8CD44-6DE8-4114-9F31-8F10EB9DF410}" xr6:coauthVersionLast="36" xr6:coauthVersionMax="36" xr10:uidLastSave="{00000000-0000-0000-0000-000000000000}"/>
  <bookViews>
    <workbookView xWindow="0" yWindow="0" windowWidth="23040" windowHeight="8772"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4" i="1" l="1"/>
  <c r="C64" i="1"/>
  <c r="C60" i="1"/>
  <c r="C56" i="1"/>
  <c r="C40" i="1"/>
  <c r="C29" i="1"/>
  <c r="C25" i="1"/>
  <c r="C14" i="1"/>
  <c r="C9" i="1"/>
  <c r="E9" i="1"/>
  <c r="E11" i="1"/>
  <c r="E12" i="1"/>
  <c r="E14" i="1"/>
  <c r="E15" i="1"/>
  <c r="E16" i="1"/>
  <c r="E17" i="1"/>
  <c r="E25" i="1"/>
  <c r="E26" i="1"/>
  <c r="E29" i="1"/>
  <c r="E40" i="1"/>
  <c r="E42" i="1"/>
  <c r="E44" i="1"/>
  <c r="E47" i="1"/>
  <c r="E48" i="1"/>
  <c r="E64" i="1"/>
  <c r="E60" i="1"/>
  <c r="E61" i="1"/>
  <c r="E57" i="1"/>
  <c r="E56" i="1"/>
  <c r="E10" i="1"/>
</calcChain>
</file>

<file path=xl/sharedStrings.xml><?xml version="1.0" encoding="utf-8"?>
<sst xmlns="http://schemas.openxmlformats.org/spreadsheetml/2006/main" count="136" uniqueCount="126">
  <si>
    <t xml:space="preserve"> </t>
  </si>
  <si>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</si>
  <si>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</si>
  <si>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</si>
  <si>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</si>
  <si>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</si>
  <si>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</si>
  <si>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</si>
  <si>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</si>
  <si>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</si>
  <si>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</si>
  <si>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</si>
  <si>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</si>
  <si>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</si>
  <si>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Produit 1.1:</t>
  </si>
  <si>
    <t>Produit 1.2:</t>
  </si>
  <si>
    <t>Produit 1.3:</t>
  </si>
  <si>
    <t>Produit 2.1:</t>
  </si>
  <si>
    <t>Produit 2.2:</t>
  </si>
  <si>
    <t>Produit 2.3:</t>
  </si>
  <si>
    <t>Produit 3.1:</t>
  </si>
  <si>
    <t>Produit 3.2:</t>
  </si>
  <si>
    <t>Produit 3.3:</t>
  </si>
  <si>
    <t>Produit 4.1:</t>
  </si>
  <si>
    <t>Produit 4.2:</t>
  </si>
  <si>
    <t>Produit 4.3:</t>
  </si>
  <si>
    <t>Activite 1.1.1:</t>
  </si>
  <si>
    <t>Activite 1.1.2:</t>
  </si>
  <si>
    <t>Activite 1.1.3:</t>
  </si>
  <si>
    <t>Activite 1.2.1:</t>
  </si>
  <si>
    <t>Activite 1.2.2:</t>
  </si>
  <si>
    <t>Activite 1.2.3:</t>
  </si>
  <si>
    <t>Activite 1.3.1:</t>
  </si>
  <si>
    <t>Activite 1.3.2:</t>
  </si>
  <si>
    <t>Activite 1.3.3:</t>
  </si>
  <si>
    <t>Activite 2.1.1:</t>
  </si>
  <si>
    <t>Activite 2.1.2:</t>
  </si>
  <si>
    <t>Activite 2.1.3:</t>
  </si>
  <si>
    <t>Activite 2.2.1:</t>
  </si>
  <si>
    <t>Activite 2.2.2:</t>
  </si>
  <si>
    <t>Activite 2.2.3:</t>
  </si>
  <si>
    <t>Activite 2.3.1:</t>
  </si>
  <si>
    <t>Activite 2.3.2:</t>
  </si>
  <si>
    <t>Activite 2.3.3:</t>
  </si>
  <si>
    <t>Activite 3.1.1:</t>
  </si>
  <si>
    <t>Activite 3.1.2:</t>
  </si>
  <si>
    <t>Activite 3.1.3:</t>
  </si>
  <si>
    <t>Activite 3.2.1:</t>
  </si>
  <si>
    <t>Activite 3.2.2:</t>
  </si>
  <si>
    <t>Activite 3.2.3:</t>
  </si>
  <si>
    <t>Activite 3.3.1:</t>
  </si>
  <si>
    <t>Activite 3.3.2:</t>
  </si>
  <si>
    <t>Activite 3.3.3:</t>
  </si>
  <si>
    <t>Activite 4.1.1:</t>
  </si>
  <si>
    <t>Activite 4.1.2:</t>
  </si>
  <si>
    <t>Activite 4.1.3:</t>
  </si>
  <si>
    <t>Activite 4.2.1:</t>
  </si>
  <si>
    <t>Activite 4.2.2:</t>
  </si>
  <si>
    <t>Activite 4.2.3:</t>
  </si>
  <si>
    <t>Activite 4.3.1:</t>
  </si>
  <si>
    <t>Activite 4.3.2:</t>
  </si>
  <si>
    <t>Activite 4.3.3:</t>
  </si>
  <si>
    <t>Cout de personnel du projet si pas inclus dans les activites si-dessus</t>
  </si>
  <si>
    <t>Couts operationnels si pas inclus dans les activites si-dessus</t>
  </si>
  <si>
    <t>Budget S&amp;E du projet</t>
  </si>
  <si>
    <t>Tableau 2 - Budget de projet PBF par categorie de cout de l'ONU</t>
  </si>
  <si>
    <t>Note: S'il s'agit d'une revision budgetaire, veuillez inclure des colonnes additionnelles pour montrer les changements</t>
  </si>
  <si>
    <t xml:space="preserve">Agence Recipiendiaire </t>
  </si>
  <si>
    <t>Agence Recipiendiaire</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</si>
  <si>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</si>
  <si>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</si>
  <si>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</si>
  <si>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</si>
  <si>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</si>
  <si>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</si>
  <si>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</si>
  <si>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</si>
  <si>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</si>
  <si>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</si>
  <si>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Budget par agence recipiendiaire en USD - Veuillez ajouter une nouvelle colonne par agence recipiendiaire</t>
  </si>
  <si>
    <t>Niveau de depense/ engagement actuel en USD (a remplir au moment des rapports de projet)</t>
  </si>
  <si>
    <t>Resultat 1: La sécurité et la stabilité sont améliorées à travers le déploiement de 500 nouvelles recrues de la Police et de la Gendarmerie</t>
  </si>
  <si>
    <t>La Police et la Gendarmerie disposent d'institutions capables de former des forces de sécurité professionnelles</t>
  </si>
  <si>
    <t>Former 500 gendarmes et policiers nouvellement recrutés (appui des experts externs dans les matières clés de la formation initiale)</t>
  </si>
  <si>
    <t>Assurer la couverture des frais du régime d'internat des recrues pendant tout leur séjour à l'école</t>
  </si>
  <si>
    <t>Doter les recrues d'un paquetage d'équipements individuel pour les différentes activités de la formation</t>
  </si>
  <si>
    <t>Activite 1.1.4:</t>
  </si>
  <si>
    <t>Organiser des cérémonies d'ouverture de la formation et de graduation des 500 recrues</t>
  </si>
  <si>
    <t xml:space="preserve">La formation initiale au sein des écoles </t>
  </si>
  <si>
    <t>Organiser des ateliers d'évaluation et de perfectionnement des formateurs, de conception et de validation des curricula</t>
  </si>
  <si>
    <t>Editer des supports pédagogiques pour accompagner les personnels formés</t>
  </si>
  <si>
    <t>Actvités de communication</t>
  </si>
  <si>
    <t>Activite 1.2.4:</t>
  </si>
  <si>
    <t>Activités de suivi</t>
  </si>
  <si>
    <t>Resultat 2: La facilitation des départs à la retraite et la gestion des ressources humaines sont efficacement assurées et contribuent à la paix et à la cohésion sociale</t>
  </si>
  <si>
    <t>Le départ à la retraite est facilité à travers le paiement d'une prime et le renforcement des mécanismes de gestion des ressources humaines</t>
  </si>
  <si>
    <t>Organiser un audit pour faciliter la gestion des recrutements et le développement des mécanismes des départs à la retraite des personnels</t>
  </si>
  <si>
    <t>Payer les primes de départ à la retraite pour 500 personnes</t>
  </si>
  <si>
    <t>Les capacités des services des ressources humaines de la police et de la gendarmerie sont renforcées pour une intégration transparente et représentative des nouvelles recrues au sein des FSI</t>
  </si>
  <si>
    <t>Former les directeurs des ressources humaines et des chefs des services sur la bonne gestion des ressources humaines, notamment la transparence, notion de représentativité, spécifiquement la prise en compte du genre au sein de la police et de la gendarmerie</t>
  </si>
  <si>
    <t>Former le personnel des intendances (en concertation avec la formation des gestionnaires et financiers des écoles de police et gendarmerie)</t>
  </si>
  <si>
    <t>Activités de communication</t>
  </si>
  <si>
    <t>Activite 2.2.4:</t>
  </si>
  <si>
    <t>Les capacités de communication des acteurs étatiques en charge de la RSS, des médias, et de la société civile (y compris les groupements des femmes et les associations des jeunes) sont renforcées</t>
  </si>
  <si>
    <t>Resultat 3: Le plan de communication RSS favorise une meilleure connaissance de la RSS ainsi que le renforcement de la confiance entre les autorités, les populations et les FSI</t>
  </si>
  <si>
    <t>Elaborer plan de communication avec des messages et des outils appropriés aux activités nationales pour bien communiquer sur la RSS</t>
  </si>
  <si>
    <t>Organiser des forums entre les autorités étatiques en charge de RSS, les médias et la société civile (y compris les organisations de femmes et les associations de jeunes) sur la RSS</t>
  </si>
  <si>
    <t>Organiser des formations sectorielles et conjointes pour les acteurs étatiques en charge de la RSS, les services de communication et des relations publiques des FSI, les médias, société civile (y compris les organistions de femmes et les associations de jeunes) sur la RSS, ainsi que sur le rôle et les missions des FSI</t>
  </si>
  <si>
    <t>La compréhension des missions des FSI par les bénéficiaires, ainsi que la confiance entre les autorités nationales, les populations et les FSI sont renforcées</t>
  </si>
  <si>
    <t>Sensibiliser la population sur le rôle et les missions des FSI à travers le développement de messages et la facilitation activités de terrain</t>
  </si>
  <si>
    <t>Organiser des activités de sensibilisation des autorité, des populations et des FSI à Bangui, Bambari et Bria dans l'objectif de garantir un écho national et de couvrir à terme l'ensemble du territoire en collaboration avec les comités locaux de sécurité</t>
  </si>
  <si>
    <t>Mettre en œuvre le plan de communication</t>
  </si>
  <si>
    <t>Activite 3.2.4:</t>
  </si>
  <si>
    <t>Activite 3.2.5:</t>
  </si>
  <si>
    <t>Resultat 4: La coordination et la gestion du projet est efficace</t>
  </si>
  <si>
    <t>Staff</t>
  </si>
  <si>
    <t>Paiement du personnel du projet</t>
  </si>
  <si>
    <t>Gestion quotidienne</t>
  </si>
  <si>
    <t>Evaluation de l'impact du projet</t>
  </si>
  <si>
    <t>TOTAL $ pour Resultat 4: 473 556,27 USD</t>
  </si>
  <si>
    <t>TOTAL $ pour Resultat 3: 250 000 USD</t>
  </si>
  <si>
    <t>TOTAL $ pour Resultat 2: 678 000 USD</t>
  </si>
  <si>
    <t>TOTAL $ pour Resultat 1: 1 352 585 USD</t>
  </si>
  <si>
    <t>SOUS TOTAL DU BUDGET DE PROJET: 2 754 141,27 USD</t>
  </si>
  <si>
    <t>Couts indirects (7%): 192 789,89 USD</t>
  </si>
  <si>
    <t>BUDGET TOTAL DU PROJET: 2 946 931,16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</si>
</sst>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2"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s>
  <fills count="5">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164" fontId="11" fillId="0" borderId="0" applyFont="0" applyFill="0" applyBorder="0" applyAlignment="0" applyProtection="0"/>
  </cellStyleXfs>
  <cellXfs count="40">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5" fillId="4" borderId="10" xfId="0" applyFont="1" applyFill="1" applyBorder="1" applyAlignment="1">
      <alignment horizontal="right"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2" fillId="0" borderId="4" xfId="0" applyFont="1" applyBorder="1" applyAlignment="1">
      <alignment vertical="center" wrapText="1"/>
    </xf>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0" fontId="1" fillId="0" borderId="2" xfId="0" applyFont="1" applyBorder="1" applyAlignment="1">
      <alignment vertical="center" wrapText="1"/>
    </xf>
    <xf numFmtId="0" fontId="2" fillId="0" borderId="1" xfId="0" applyFont="1" applyBorder="1" applyAlignment="1">
      <alignment vertical="center" wrapText="1"/>
    </xf>
    <xf numFmtId="164" fontId="1" fillId="0" borderId="4" xfId="1" applyFont="1" applyBorder="1" applyAlignment="1">
      <alignment vertical="center" wrapText="1"/>
    </xf>
    <xf numFmtId="164" fontId="1" fillId="0" borderId="4" xfId="1" applyNumberFormat="1" applyFont="1" applyBorder="1" applyAlignment="1">
      <alignment vertical="center" wrapText="1"/>
    </xf>
    <xf numFmtId="165" fontId="1" fillId="0" borderId="4" xfId="1" applyNumberFormat="1" applyFont="1" applyBorder="1" applyAlignment="1">
      <alignment vertical="center" wrapText="1"/>
    </xf>
    <xf numFmtId="165" fontId="2" fillId="0" borderId="4" xfId="1" applyNumberFormat="1" applyFont="1" applyBorder="1" applyAlignment="1">
      <alignment vertical="center" wrapText="1"/>
    </xf>
    <xf numFmtId="165" fontId="2" fillId="0" borderId="4" xfId="0" applyNumberFormat="1" applyFont="1" applyBorder="1" applyAlignment="1">
      <alignment vertical="center" wrapText="1"/>
    </xf>
    <xf numFmtId="165" fontId="2" fillId="0" borderId="1" xfId="0" applyNumberFormat="1" applyFont="1" applyBorder="1" applyAlignment="1">
      <alignment vertical="center" wrapText="1"/>
    </xf>
    <xf numFmtId="165" fontId="1" fillId="0" borderId="4" xfId="0" applyNumberFormat="1" applyFont="1" applyBorder="1" applyAlignment="1">
      <alignment vertical="center" wrapText="1"/>
    </xf>
    <xf numFmtId="164" fontId="2" fillId="0" borderId="4" xfId="1" applyFont="1" applyBorder="1" applyAlignment="1">
      <alignment vertical="center" wrapText="1"/>
    </xf>
    <xf numFmtId="164" fontId="2" fillId="0" borderId="4" xfId="0" applyNumberFormat="1"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2" xfId="0" applyFont="1" applyBorder="1" applyAlignment="1">
      <alignment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0"/>
  <sheetViews>
    <sheetView tabSelected="1" view="pageBreakPreview" zoomScale="80" zoomScaleNormal="100" zoomScaleSheetLayoutView="80" workbookViewId="0">
      <selection activeCell="G64" sqref="G64"/>
    </sheetView>
  </sheetViews>
  <sheetFormatPr defaultColWidth="8.88671875" defaultRowHeight="14.4" x14ac:dyDescent="0.3"/>
  <cols>
    <col min="1" max="1" width="24" customWidth="1"/>
    <col min="2" max="2" width="24.6640625" customWidth="1"/>
    <col min="3" max="3" width="25.5546875" customWidth="1"/>
    <col min="4" max="5" width="22.5546875" customWidth="1"/>
    <col min="6" max="6" width="20.88671875" customWidth="1"/>
    <col min="7" max="7" width="22.6640625" customWidth="1"/>
    <col min="8" max="10" width="28.6640625" customWidth="1"/>
    <col min="11" max="11" width="34.109375" customWidth="1"/>
  </cols>
  <sheetData>
    <row r="1" spans="1:6" ht="21" x14ac:dyDescent="0.4">
      <c r="A1" s="15" t="s">
        <v>7</v>
      </c>
      <c r="B1" s="13"/>
    </row>
    <row r="2" spans="1:6" ht="15.6" x14ac:dyDescent="0.3">
      <c r="A2" s="6"/>
      <c r="B2" s="6"/>
    </row>
    <row r="3" spans="1:6" ht="15.6" x14ac:dyDescent="0.3">
      <c r="A3" s="6" t="s">
        <v>8</v>
      </c>
      <c r="B3" s="6"/>
    </row>
    <row r="5" spans="1:6" ht="15.6" x14ac:dyDescent="0.3">
      <c r="A5" s="6" t="s">
        <v>9</v>
      </c>
    </row>
    <row r="6" spans="1:6" ht="15" thickBot="1" x14ac:dyDescent="0.35"/>
    <row r="7" spans="1:6" ht="138.75" customHeight="1" thickBot="1" x14ac:dyDescent="0.35">
      <c r="A7" s="1" t="s">
        <v>10</v>
      </c>
      <c r="B7" s="2" t="s">
        <v>11</v>
      </c>
      <c r="C7" s="2" t="s">
        <v>79</v>
      </c>
      <c r="D7" s="2" t="s">
        <v>12</v>
      </c>
      <c r="E7" s="19" t="s">
        <v>80</v>
      </c>
      <c r="F7" s="2" t="s">
        <v>13</v>
      </c>
    </row>
    <row r="8" spans="1:6" ht="16.2" thickBot="1" x14ac:dyDescent="0.35">
      <c r="A8" s="30" t="s">
        <v>81</v>
      </c>
      <c r="B8" s="31"/>
      <c r="C8" s="31"/>
      <c r="D8" s="31"/>
      <c r="E8" s="31"/>
      <c r="F8" s="32"/>
    </row>
    <row r="9" spans="1:6" ht="78.599999999999994" thickBot="1" x14ac:dyDescent="0.35">
      <c r="A9" s="3" t="s">
        <v>14</v>
      </c>
      <c r="B9" s="14" t="s">
        <v>82</v>
      </c>
      <c r="C9" s="24">
        <f>C10+C11+C12+C13</f>
        <v>1191232</v>
      </c>
      <c r="D9" s="14"/>
      <c r="E9" s="24">
        <f>E10+E11+E12+E13</f>
        <v>1230768</v>
      </c>
      <c r="F9" s="4"/>
    </row>
    <row r="10" spans="1:6" ht="94.2" thickBot="1" x14ac:dyDescent="0.35">
      <c r="A10" s="5" t="s">
        <v>26</v>
      </c>
      <c r="B10" s="4" t="s">
        <v>83</v>
      </c>
      <c r="C10" s="23">
        <v>5275</v>
      </c>
      <c r="D10" s="4"/>
      <c r="E10" s="23">
        <f>-1069+10984</f>
        <v>9915</v>
      </c>
      <c r="F10" s="4"/>
    </row>
    <row r="11" spans="1:6" ht="63" thickBot="1" x14ac:dyDescent="0.35">
      <c r="A11" s="5" t="s">
        <v>27</v>
      </c>
      <c r="B11" s="4" t="s">
        <v>84</v>
      </c>
      <c r="C11" s="23">
        <v>969750</v>
      </c>
      <c r="D11" s="4"/>
      <c r="E11" s="23">
        <f>962707+3551</f>
        <v>966258</v>
      </c>
      <c r="F11" s="4"/>
    </row>
    <row r="12" spans="1:6" ht="78.599999999999994" thickBot="1" x14ac:dyDescent="0.35">
      <c r="A12" s="5" t="s">
        <v>28</v>
      </c>
      <c r="B12" s="4" t="s">
        <v>85</v>
      </c>
      <c r="C12" s="23">
        <v>211207</v>
      </c>
      <c r="D12" s="4"/>
      <c r="E12" s="23">
        <f>133542+105472</f>
        <v>239014</v>
      </c>
      <c r="F12" s="4"/>
    </row>
    <row r="13" spans="1:6" ht="63" thickBot="1" x14ac:dyDescent="0.35">
      <c r="A13" s="5" t="s">
        <v>86</v>
      </c>
      <c r="B13" s="4" t="s">
        <v>87</v>
      </c>
      <c r="C13" s="23">
        <v>5000</v>
      </c>
      <c r="D13" s="4"/>
      <c r="E13" s="23">
        <v>15581</v>
      </c>
      <c r="F13" s="4"/>
    </row>
    <row r="14" spans="1:6" ht="31.8" thickBot="1" x14ac:dyDescent="0.35">
      <c r="A14" s="3" t="s">
        <v>15</v>
      </c>
      <c r="B14" s="14" t="s">
        <v>88</v>
      </c>
      <c r="C14" s="24">
        <f>C15+C16+C17+C18</f>
        <v>204353</v>
      </c>
      <c r="D14" s="14"/>
      <c r="E14" s="24">
        <f>E15+E16+E17</f>
        <v>123389</v>
      </c>
      <c r="F14" s="4"/>
    </row>
    <row r="15" spans="1:6" ht="94.2" thickBot="1" x14ac:dyDescent="0.35">
      <c r="A15" s="5" t="s">
        <v>29</v>
      </c>
      <c r="B15" s="4" t="s">
        <v>89</v>
      </c>
      <c r="C15" s="23">
        <v>58353</v>
      </c>
      <c r="D15" s="4"/>
      <c r="E15" s="23">
        <f>0+18911</f>
        <v>18911</v>
      </c>
      <c r="F15" s="4"/>
    </row>
    <row r="16" spans="1:6" ht="63" thickBot="1" x14ac:dyDescent="0.35">
      <c r="A16" s="5" t="s">
        <v>30</v>
      </c>
      <c r="B16" s="4" t="s">
        <v>90</v>
      </c>
      <c r="C16" s="23">
        <v>103000</v>
      </c>
      <c r="D16" s="4"/>
      <c r="E16" s="23">
        <f>96838+594</f>
        <v>97432</v>
      </c>
      <c r="F16" s="4"/>
    </row>
    <row r="17" spans="1:6" ht="31.8" thickBot="1" x14ac:dyDescent="0.35">
      <c r="A17" s="5" t="s">
        <v>31</v>
      </c>
      <c r="B17" s="4" t="s">
        <v>91</v>
      </c>
      <c r="C17" s="23">
        <v>30000</v>
      </c>
      <c r="D17" s="4"/>
      <c r="E17" s="23">
        <f>6949+97</f>
        <v>7046</v>
      </c>
      <c r="F17" s="4"/>
    </row>
    <row r="18" spans="1:6" ht="16.2" thickBot="1" x14ac:dyDescent="0.35">
      <c r="A18" s="5" t="s">
        <v>92</v>
      </c>
      <c r="B18" s="4" t="s">
        <v>93</v>
      </c>
      <c r="C18" s="23">
        <v>13000</v>
      </c>
      <c r="D18" s="4"/>
      <c r="E18" s="23">
        <v>0</v>
      </c>
      <c r="F18" s="4"/>
    </row>
    <row r="19" spans="1:6" ht="16.2" thickBot="1" x14ac:dyDescent="0.35">
      <c r="A19" s="3" t="s">
        <v>16</v>
      </c>
      <c r="B19" s="4"/>
      <c r="C19" s="4"/>
      <c r="D19" s="4"/>
      <c r="E19" s="4"/>
      <c r="F19" s="4"/>
    </row>
    <row r="20" spans="1:6" ht="16.2" thickBot="1" x14ac:dyDescent="0.35">
      <c r="A20" s="5" t="s">
        <v>32</v>
      </c>
      <c r="B20" s="4"/>
      <c r="C20" s="4"/>
      <c r="D20" s="4"/>
      <c r="E20" s="4"/>
      <c r="F20" s="4"/>
    </row>
    <row r="21" spans="1:6" ht="16.2" thickBot="1" x14ac:dyDescent="0.35">
      <c r="A21" s="5" t="s">
        <v>33</v>
      </c>
      <c r="B21" s="4"/>
      <c r="C21" s="4"/>
      <c r="D21" s="4"/>
      <c r="E21" s="4"/>
      <c r="F21" s="4"/>
    </row>
    <row r="22" spans="1:6" ht="16.2" thickBot="1" x14ac:dyDescent="0.35">
      <c r="A22" s="5" t="s">
        <v>34</v>
      </c>
      <c r="B22" s="4"/>
      <c r="C22" s="4"/>
      <c r="D22" s="4"/>
      <c r="E22" s="4"/>
      <c r="F22" s="4"/>
    </row>
    <row r="23" spans="1:6" ht="16.2" thickBot="1" x14ac:dyDescent="0.35">
      <c r="A23" s="30" t="s">
        <v>122</v>
      </c>
      <c r="B23" s="31"/>
      <c r="C23" s="31"/>
      <c r="D23" s="31"/>
      <c r="E23" s="31"/>
      <c r="F23" s="32"/>
    </row>
    <row r="24" spans="1:6" ht="32.4" customHeight="1" thickBot="1" x14ac:dyDescent="0.35">
      <c r="A24" s="30" t="s">
        <v>94</v>
      </c>
      <c r="B24" s="31"/>
      <c r="C24" s="31"/>
      <c r="D24" s="31"/>
      <c r="E24" s="31"/>
      <c r="F24" s="32"/>
    </row>
    <row r="25" spans="1:6" ht="94.2" thickBot="1" x14ac:dyDescent="0.35">
      <c r="A25" s="3" t="s">
        <v>17</v>
      </c>
      <c r="B25" s="14" t="s">
        <v>95</v>
      </c>
      <c r="C25" s="24">
        <f>C26+C27</f>
        <v>663000</v>
      </c>
      <c r="D25" s="14"/>
      <c r="E25" s="25">
        <f>E26+E27</f>
        <v>311837</v>
      </c>
      <c r="F25" s="4"/>
    </row>
    <row r="26" spans="1:6" ht="94.2" thickBot="1" x14ac:dyDescent="0.35">
      <c r="A26" s="5" t="s">
        <v>35</v>
      </c>
      <c r="B26" s="4" t="s">
        <v>96</v>
      </c>
      <c r="C26" s="23">
        <v>63000</v>
      </c>
      <c r="D26" s="4"/>
      <c r="E26" s="23">
        <f>13499+4370+6392</f>
        <v>24261</v>
      </c>
      <c r="F26" s="4"/>
    </row>
    <row r="27" spans="1:6" ht="47.4" thickBot="1" x14ac:dyDescent="0.35">
      <c r="A27" s="5" t="s">
        <v>36</v>
      </c>
      <c r="B27" s="4" t="s">
        <v>97</v>
      </c>
      <c r="C27" s="23">
        <v>600000</v>
      </c>
      <c r="D27" s="4"/>
      <c r="E27" s="23">
        <v>287576</v>
      </c>
      <c r="F27" s="4"/>
    </row>
    <row r="28" spans="1:6" ht="16.2" thickBot="1" x14ac:dyDescent="0.35">
      <c r="A28" s="5" t="s">
        <v>37</v>
      </c>
      <c r="B28" s="4"/>
      <c r="C28" s="4"/>
      <c r="D28" s="4"/>
      <c r="E28" s="4"/>
      <c r="F28" s="4"/>
    </row>
    <row r="29" spans="1:6" ht="141" thickBot="1" x14ac:dyDescent="0.35">
      <c r="A29" s="3" t="s">
        <v>18</v>
      </c>
      <c r="B29" s="14" t="s">
        <v>98</v>
      </c>
      <c r="C29" s="24">
        <f>C30+C31+C32+C33</f>
        <v>16000</v>
      </c>
      <c r="D29" s="14"/>
      <c r="E29" s="24">
        <f>E30+E31+E32+E33</f>
        <v>569</v>
      </c>
      <c r="F29" s="4"/>
    </row>
    <row r="30" spans="1:6" ht="187.8" thickBot="1" x14ac:dyDescent="0.35">
      <c r="A30" s="5" t="s">
        <v>38</v>
      </c>
      <c r="B30" s="4" t="s">
        <v>99</v>
      </c>
      <c r="C30" s="23">
        <v>7500</v>
      </c>
      <c r="D30" s="4"/>
      <c r="E30" s="23">
        <v>0</v>
      </c>
      <c r="F30" s="4"/>
    </row>
    <row r="31" spans="1:6" ht="109.8" thickBot="1" x14ac:dyDescent="0.35">
      <c r="A31" s="5" t="s">
        <v>39</v>
      </c>
      <c r="B31" s="4" t="s">
        <v>100</v>
      </c>
      <c r="C31" s="23">
        <v>7500</v>
      </c>
      <c r="D31" s="4"/>
      <c r="E31" s="23">
        <v>0</v>
      </c>
      <c r="F31" s="4"/>
    </row>
    <row r="32" spans="1:6" ht="31.8" thickBot="1" x14ac:dyDescent="0.35">
      <c r="A32" s="5" t="s">
        <v>40</v>
      </c>
      <c r="B32" s="4" t="s">
        <v>101</v>
      </c>
      <c r="C32" s="23">
        <v>1000</v>
      </c>
      <c r="D32" s="4"/>
      <c r="E32" s="23">
        <v>569</v>
      </c>
      <c r="F32" s="4"/>
    </row>
    <row r="33" spans="1:6" ht="16.2" thickBot="1" x14ac:dyDescent="0.35">
      <c r="A33" s="5" t="s">
        <v>102</v>
      </c>
      <c r="B33" s="4" t="s">
        <v>93</v>
      </c>
      <c r="C33" s="23">
        <v>0</v>
      </c>
      <c r="D33" s="4"/>
      <c r="E33" s="23">
        <v>0</v>
      </c>
      <c r="F33" s="4"/>
    </row>
    <row r="34" spans="1:6" ht="16.2" thickBot="1" x14ac:dyDescent="0.35">
      <c r="A34" s="3" t="s">
        <v>19</v>
      </c>
      <c r="B34" s="4"/>
      <c r="C34" s="4"/>
      <c r="D34" s="4"/>
      <c r="E34" s="4"/>
      <c r="F34" s="4"/>
    </row>
    <row r="35" spans="1:6" ht="16.2" thickBot="1" x14ac:dyDescent="0.35">
      <c r="A35" s="5" t="s">
        <v>41</v>
      </c>
      <c r="B35" s="4"/>
      <c r="C35" s="4"/>
      <c r="D35" s="4"/>
      <c r="E35" s="4"/>
      <c r="F35" s="4"/>
    </row>
    <row r="36" spans="1:6" ht="48" customHeight="1" thickBot="1" x14ac:dyDescent="0.35">
      <c r="A36" s="5" t="s">
        <v>42</v>
      </c>
      <c r="B36" s="4"/>
      <c r="C36" s="4"/>
      <c r="D36" s="4"/>
      <c r="E36" s="4"/>
      <c r="F36" s="4"/>
    </row>
    <row r="37" spans="1:6" ht="16.2" thickBot="1" x14ac:dyDescent="0.35">
      <c r="A37" s="5" t="s">
        <v>43</v>
      </c>
      <c r="B37" s="4"/>
      <c r="C37" s="4"/>
      <c r="D37" s="4"/>
      <c r="E37" s="4"/>
      <c r="F37" s="4"/>
    </row>
    <row r="38" spans="1:6" ht="16.2" thickBot="1" x14ac:dyDescent="0.35">
      <c r="A38" s="30" t="s">
        <v>121</v>
      </c>
      <c r="B38" s="31"/>
      <c r="C38" s="31"/>
      <c r="D38" s="31"/>
      <c r="E38" s="31"/>
      <c r="F38" s="32"/>
    </row>
    <row r="39" spans="1:6" ht="31.8" customHeight="1" thickBot="1" x14ac:dyDescent="0.35">
      <c r="A39" s="30" t="s">
        <v>104</v>
      </c>
      <c r="B39" s="31"/>
      <c r="C39" s="31"/>
      <c r="D39" s="32"/>
      <c r="E39" s="14"/>
      <c r="F39" s="4"/>
    </row>
    <row r="40" spans="1:6" ht="156.6" thickBot="1" x14ac:dyDescent="0.35">
      <c r="A40" s="3" t="s">
        <v>20</v>
      </c>
      <c r="B40" s="14" t="s">
        <v>103</v>
      </c>
      <c r="C40" s="24">
        <f>C41+C42+C43</f>
        <v>50000</v>
      </c>
      <c r="D40" s="14"/>
      <c r="E40" s="24">
        <f>E41+E42+E43</f>
        <v>27775</v>
      </c>
      <c r="F40" s="4"/>
    </row>
    <row r="41" spans="1:6" ht="94.2" thickBot="1" x14ac:dyDescent="0.35">
      <c r="A41" s="5" t="s">
        <v>44</v>
      </c>
      <c r="B41" s="4" t="s">
        <v>105</v>
      </c>
      <c r="C41" s="23">
        <v>0</v>
      </c>
      <c r="D41" s="4"/>
      <c r="E41" s="23">
        <v>0</v>
      </c>
      <c r="F41" s="4"/>
    </row>
    <row r="42" spans="1:6" ht="125.4" thickBot="1" x14ac:dyDescent="0.35">
      <c r="A42" s="5" t="s">
        <v>45</v>
      </c>
      <c r="B42" s="4" t="s">
        <v>106</v>
      </c>
      <c r="C42" s="23">
        <v>20000</v>
      </c>
      <c r="D42" s="4"/>
      <c r="E42" s="23">
        <f>7342+20433</f>
        <v>27775</v>
      </c>
      <c r="F42" s="4"/>
    </row>
    <row r="43" spans="1:6" ht="219" thickBot="1" x14ac:dyDescent="0.35">
      <c r="A43" s="5" t="s">
        <v>46</v>
      </c>
      <c r="B43" s="4" t="s">
        <v>107</v>
      </c>
      <c r="C43" s="23">
        <v>30000</v>
      </c>
      <c r="D43" s="4"/>
      <c r="E43" s="23">
        <v>0</v>
      </c>
      <c r="F43" s="4"/>
    </row>
    <row r="44" spans="1:6" ht="109.8" thickBot="1" x14ac:dyDescent="0.35">
      <c r="A44" s="3" t="s">
        <v>21</v>
      </c>
      <c r="B44" s="14" t="s">
        <v>108</v>
      </c>
      <c r="C44" s="24">
        <f>C45+C46+C47+C48+C49</f>
        <v>211000</v>
      </c>
      <c r="D44" s="14"/>
      <c r="E44" s="24">
        <f>E45+E46+E47+E48+E49</f>
        <v>198811</v>
      </c>
      <c r="F44" s="4"/>
    </row>
    <row r="45" spans="1:6" ht="94.2" thickBot="1" x14ac:dyDescent="0.35">
      <c r="A45" s="5" t="s">
        <v>47</v>
      </c>
      <c r="B45" s="4" t="s">
        <v>109</v>
      </c>
      <c r="C45" s="23">
        <v>20000</v>
      </c>
      <c r="D45" s="4"/>
      <c r="E45" s="23">
        <v>0</v>
      </c>
      <c r="F45" s="4"/>
    </row>
    <row r="46" spans="1:6" ht="172.2" thickBot="1" x14ac:dyDescent="0.35">
      <c r="A46" s="5" t="s">
        <v>48</v>
      </c>
      <c r="B46" s="4" t="s">
        <v>110</v>
      </c>
      <c r="C46" s="23">
        <v>10000</v>
      </c>
      <c r="D46" s="4"/>
      <c r="E46" s="23">
        <v>0</v>
      </c>
      <c r="F46" s="4"/>
    </row>
    <row r="47" spans="1:6" ht="31.8" thickBot="1" x14ac:dyDescent="0.35">
      <c r="A47" s="5" t="s">
        <v>49</v>
      </c>
      <c r="B47" s="4" t="s">
        <v>111</v>
      </c>
      <c r="C47" s="23">
        <v>170000</v>
      </c>
      <c r="D47" s="4"/>
      <c r="E47" s="23">
        <f>149747+2353+6189</f>
        <v>158289</v>
      </c>
      <c r="F47" s="4"/>
    </row>
    <row r="48" spans="1:6" ht="31.8" thickBot="1" x14ac:dyDescent="0.35">
      <c r="A48" s="5" t="s">
        <v>112</v>
      </c>
      <c r="B48" s="4" t="s">
        <v>101</v>
      </c>
      <c r="C48" s="23">
        <v>9000</v>
      </c>
      <c r="D48" s="4"/>
      <c r="E48" s="23">
        <f>39416+1106</f>
        <v>40522</v>
      </c>
      <c r="F48" s="4"/>
    </row>
    <row r="49" spans="1:6" ht="16.2" thickBot="1" x14ac:dyDescent="0.35">
      <c r="A49" s="5" t="s">
        <v>113</v>
      </c>
      <c r="B49" s="4" t="s">
        <v>93</v>
      </c>
      <c r="C49" s="23">
        <v>2000</v>
      </c>
      <c r="D49" s="4"/>
      <c r="E49" s="23">
        <v>0</v>
      </c>
      <c r="F49" s="4"/>
    </row>
    <row r="50" spans="1:6" ht="16.2" thickBot="1" x14ac:dyDescent="0.35">
      <c r="A50" s="3" t="s">
        <v>22</v>
      </c>
      <c r="B50" s="4"/>
      <c r="C50" s="4"/>
      <c r="D50" s="4"/>
      <c r="E50" s="4"/>
      <c r="F50" s="4"/>
    </row>
    <row r="51" spans="1:6" ht="16.2" thickBot="1" x14ac:dyDescent="0.35">
      <c r="A51" s="5" t="s">
        <v>50</v>
      </c>
      <c r="B51" s="4"/>
      <c r="C51" s="4"/>
      <c r="D51" s="4"/>
      <c r="E51" s="4"/>
      <c r="F51" s="4"/>
    </row>
    <row r="52" spans="1:6" ht="16.2" thickBot="1" x14ac:dyDescent="0.35">
      <c r="A52" s="5" t="s">
        <v>51</v>
      </c>
      <c r="B52" s="4"/>
      <c r="C52" s="4"/>
      <c r="D52" s="4"/>
      <c r="E52" s="4"/>
      <c r="F52" s="4"/>
    </row>
    <row r="53" spans="1:6" ht="16.2" thickBot="1" x14ac:dyDescent="0.35">
      <c r="A53" s="5" t="s">
        <v>52</v>
      </c>
      <c r="B53" s="4"/>
      <c r="C53" s="4"/>
      <c r="D53" s="4"/>
      <c r="E53" s="4"/>
      <c r="F53" s="4"/>
    </row>
    <row r="54" spans="1:6" ht="16.2" thickBot="1" x14ac:dyDescent="0.35">
      <c r="A54" s="30" t="s">
        <v>120</v>
      </c>
      <c r="B54" s="31"/>
      <c r="C54" s="31"/>
      <c r="D54" s="31"/>
      <c r="E54" s="31"/>
      <c r="F54" s="32"/>
    </row>
    <row r="55" spans="1:6" ht="16.2" thickBot="1" x14ac:dyDescent="0.35">
      <c r="A55" s="30" t="s">
        <v>114</v>
      </c>
      <c r="B55" s="31"/>
      <c r="C55" s="31"/>
      <c r="D55" s="31"/>
      <c r="E55" s="31"/>
      <c r="F55" s="32"/>
    </row>
    <row r="56" spans="1:6" ht="16.2" thickBot="1" x14ac:dyDescent="0.35">
      <c r="A56" s="3" t="s">
        <v>23</v>
      </c>
      <c r="B56" s="14" t="s">
        <v>115</v>
      </c>
      <c r="C56" s="29">
        <f>C57</f>
        <v>247321.17</v>
      </c>
      <c r="D56" s="14"/>
      <c r="E56" s="24">
        <f>E57</f>
        <v>148987</v>
      </c>
      <c r="F56" s="4"/>
    </row>
    <row r="57" spans="1:6" ht="31.8" thickBot="1" x14ac:dyDescent="0.35">
      <c r="A57" s="5" t="s">
        <v>53</v>
      </c>
      <c r="B57" s="4" t="s">
        <v>116</v>
      </c>
      <c r="C57" s="22">
        <v>247321.17</v>
      </c>
      <c r="D57" s="4"/>
      <c r="E57" s="23">
        <f>137551+11436</f>
        <v>148987</v>
      </c>
      <c r="F57" s="4"/>
    </row>
    <row r="58" spans="1:6" ht="16.2" thickBot="1" x14ac:dyDescent="0.35">
      <c r="A58" s="5" t="s">
        <v>54</v>
      </c>
      <c r="B58" s="4"/>
      <c r="C58" s="21"/>
      <c r="D58" s="4"/>
      <c r="E58" s="23"/>
      <c r="F58" s="4"/>
    </row>
    <row r="59" spans="1:6" ht="16.2" thickBot="1" x14ac:dyDescent="0.35">
      <c r="A59" s="5" t="s">
        <v>55</v>
      </c>
      <c r="B59" s="4"/>
      <c r="C59" s="21"/>
      <c r="D59" s="4"/>
      <c r="E59" s="23"/>
      <c r="F59" s="4"/>
    </row>
    <row r="60" spans="1:6" ht="16.2" thickBot="1" x14ac:dyDescent="0.35">
      <c r="A60" s="3" t="s">
        <v>24</v>
      </c>
      <c r="B60" s="14" t="s">
        <v>117</v>
      </c>
      <c r="C60" s="28">
        <f>C61</f>
        <v>125623.4</v>
      </c>
      <c r="D60" s="14"/>
      <c r="E60" s="24">
        <f>E61</f>
        <v>44413</v>
      </c>
      <c r="F60" s="4"/>
    </row>
    <row r="61" spans="1:6" ht="16.2" thickBot="1" x14ac:dyDescent="0.35">
      <c r="A61" s="5" t="s">
        <v>56</v>
      </c>
      <c r="B61" s="4" t="s">
        <v>117</v>
      </c>
      <c r="C61" s="21">
        <v>125623.4</v>
      </c>
      <c r="D61" s="4"/>
      <c r="E61" s="23">
        <f>30893+13520</f>
        <v>44413</v>
      </c>
      <c r="F61" s="4"/>
    </row>
    <row r="62" spans="1:6" ht="16.2" thickBot="1" x14ac:dyDescent="0.35">
      <c r="A62" s="5" t="s">
        <v>57</v>
      </c>
      <c r="B62" s="4"/>
      <c r="C62" s="21"/>
      <c r="D62" s="4"/>
      <c r="E62" s="23"/>
      <c r="F62" s="4"/>
    </row>
    <row r="63" spans="1:6" ht="16.2" thickBot="1" x14ac:dyDescent="0.35">
      <c r="A63" s="5" t="s">
        <v>58</v>
      </c>
      <c r="B63" s="4"/>
      <c r="C63" s="21"/>
      <c r="D63" s="4"/>
      <c r="E63" s="23"/>
      <c r="F63" s="4"/>
    </row>
    <row r="64" spans="1:6" ht="31.8" thickBot="1" x14ac:dyDescent="0.35">
      <c r="A64" s="3" t="s">
        <v>25</v>
      </c>
      <c r="B64" s="14" t="s">
        <v>118</v>
      </c>
      <c r="C64" s="28">
        <f>C65</f>
        <v>45611.7</v>
      </c>
      <c r="D64" s="14"/>
      <c r="E64" s="24">
        <f>E65</f>
        <v>0</v>
      </c>
      <c r="F64" s="4"/>
    </row>
    <row r="65" spans="1:6" ht="31.8" thickBot="1" x14ac:dyDescent="0.35">
      <c r="A65" s="5" t="s">
        <v>59</v>
      </c>
      <c r="B65" s="4" t="s">
        <v>118</v>
      </c>
      <c r="C65" s="21">
        <v>45611.7</v>
      </c>
      <c r="D65" s="4"/>
      <c r="E65" s="23">
        <v>0</v>
      </c>
      <c r="F65" s="4"/>
    </row>
    <row r="66" spans="1:6" ht="16.2" thickBot="1" x14ac:dyDescent="0.35">
      <c r="A66" s="5" t="s">
        <v>60</v>
      </c>
      <c r="B66" s="4"/>
      <c r="C66" s="21"/>
      <c r="D66" s="4"/>
      <c r="E66" s="23"/>
      <c r="F66" s="4"/>
    </row>
    <row r="67" spans="1:6" ht="16.2" thickBot="1" x14ac:dyDescent="0.35">
      <c r="A67" s="5" t="s">
        <v>61</v>
      </c>
      <c r="B67" s="4"/>
      <c r="C67" s="4"/>
      <c r="D67" s="4"/>
      <c r="E67" s="23"/>
      <c r="F67" s="4"/>
    </row>
    <row r="68" spans="1:6" ht="16.2" thickBot="1" x14ac:dyDescent="0.35">
      <c r="A68" s="30" t="s">
        <v>119</v>
      </c>
      <c r="B68" s="31"/>
      <c r="C68" s="31"/>
      <c r="D68" s="31"/>
      <c r="E68" s="31"/>
      <c r="F68" s="32"/>
    </row>
    <row r="69" spans="1:6" ht="70.5" customHeight="1" thickBot="1" x14ac:dyDescent="0.35">
      <c r="A69" s="1" t="s">
        <v>62</v>
      </c>
      <c r="B69" s="20"/>
      <c r="C69" s="20"/>
      <c r="D69" s="20"/>
      <c r="E69" s="20"/>
      <c r="F69" s="20"/>
    </row>
    <row r="70" spans="1:6" ht="50.25" customHeight="1" thickBot="1" x14ac:dyDescent="0.35">
      <c r="A70" s="1" t="s">
        <v>63</v>
      </c>
      <c r="B70" s="20"/>
      <c r="C70" s="20"/>
      <c r="D70" s="20"/>
      <c r="E70" s="26"/>
      <c r="F70" s="20"/>
    </row>
    <row r="71" spans="1:6" ht="36" customHeight="1" thickBot="1" x14ac:dyDescent="0.35">
      <c r="A71" s="5" t="s">
        <v>64</v>
      </c>
      <c r="B71" s="4" t="s">
        <v>0</v>
      </c>
      <c r="C71" s="4"/>
      <c r="D71" s="4"/>
      <c r="E71" s="27"/>
      <c r="F71" s="4"/>
    </row>
    <row r="72" spans="1:6" ht="16.2" thickBot="1" x14ac:dyDescent="0.35">
      <c r="A72" s="30" t="s">
        <v>123</v>
      </c>
      <c r="B72" s="31"/>
      <c r="C72" s="31"/>
      <c r="D72" s="31"/>
      <c r="E72" s="31"/>
      <c r="F72" s="32"/>
    </row>
    <row r="73" spans="1:6" ht="16.2" thickBot="1" x14ac:dyDescent="0.35">
      <c r="A73" s="33" t="s">
        <v>124</v>
      </c>
      <c r="B73" s="34"/>
      <c r="C73" s="34"/>
      <c r="D73" s="34"/>
      <c r="E73" s="34"/>
      <c r="F73" s="35"/>
    </row>
    <row r="74" spans="1:6" ht="16.2" thickBot="1" x14ac:dyDescent="0.35">
      <c r="A74" s="30" t="s">
        <v>125</v>
      </c>
      <c r="B74" s="31"/>
      <c r="C74" s="31"/>
      <c r="D74" s="31"/>
      <c r="E74" s="31"/>
      <c r="F74" s="32"/>
    </row>
    <row r="80" spans="1:6" ht="25.5" customHeight="1" x14ac:dyDescent="0.3"/>
  </sheetData>
  <mergeCells count="11">
    <mergeCell ref="A55:F55"/>
    <mergeCell ref="A68:F68"/>
    <mergeCell ref="A72:F72"/>
    <mergeCell ref="A73:F73"/>
    <mergeCell ref="A74:F74"/>
    <mergeCell ref="A54:F54"/>
    <mergeCell ref="A8:F8"/>
    <mergeCell ref="A23:F23"/>
    <mergeCell ref="A24:F24"/>
    <mergeCell ref="A38:F38"/>
    <mergeCell ref="A39:D39"/>
  </mergeCells>
  <pageMargins left="0.7" right="0.7" top="0.75" bottom="0.75" header="0.3" footer="0.3"/>
  <pageSetup scale="74" orientation="landscape" r:id="rId1"/>
  <rowBreaks count="2" manualBreakCount="2">
    <brk id="38" max="16383" man="1"/>
    <brk id="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workbookViewId="0">
      <selection activeCell="N12" sqref="N12"/>
    </sheetView>
  </sheetViews>
  <sheetFormatPr defaultColWidth="8.88671875" defaultRowHeight="14.4" x14ac:dyDescent="0.3"/>
  <cols>
    <col min="1" max="1" width="15.5546875" customWidth="1"/>
  </cols>
  <sheetData>
    <row r="1" spans="1:10" ht="15.6" x14ac:dyDescent="0.3">
      <c r="A1" s="6" t="s">
        <v>65</v>
      </c>
      <c r="B1" s="6"/>
      <c r="C1" s="6"/>
      <c r="D1" s="6"/>
    </row>
    <row r="2" spans="1:10" x14ac:dyDescent="0.3">
      <c r="A2" s="12"/>
      <c r="B2" s="12"/>
      <c r="C2" s="12"/>
      <c r="D2" s="12"/>
    </row>
    <row r="3" spans="1:10" x14ac:dyDescent="0.3">
      <c r="A3" s="12" t="s">
        <v>66</v>
      </c>
      <c r="B3" s="12"/>
      <c r="C3" s="12"/>
      <c r="D3" s="12"/>
    </row>
    <row r="4" spans="1:10" ht="15" thickBot="1" x14ac:dyDescent="0.35"/>
    <row r="5" spans="1:10" ht="28.2" thickBot="1" x14ac:dyDescent="0.35">
      <c r="A5" s="38" t="s">
        <v>1</v>
      </c>
      <c r="B5" s="36" t="s">
        <v>67</v>
      </c>
      <c r="C5" s="37"/>
      <c r="D5" s="36" t="s">
        <v>68</v>
      </c>
      <c r="E5" s="37"/>
      <c r="F5" s="36" t="s">
        <v>68</v>
      </c>
      <c r="G5" s="37"/>
      <c r="H5" s="11" t="s">
        <v>5</v>
      </c>
      <c r="I5" s="11" t="s">
        <v>6</v>
      </c>
      <c r="J5" s="38" t="s">
        <v>69</v>
      </c>
    </row>
    <row r="6" spans="1:10" ht="28.2" thickBot="1" x14ac:dyDescent="0.35">
      <c r="A6" s="39"/>
      <c r="B6" s="7" t="s">
        <v>3</v>
      </c>
      <c r="C6" s="7" t="s">
        <v>4</v>
      </c>
      <c r="D6" s="7" t="s">
        <v>3</v>
      </c>
      <c r="E6" s="7" t="s">
        <v>4</v>
      </c>
      <c r="F6" s="7" t="s">
        <v>3</v>
      </c>
      <c r="G6" s="7" t="s">
        <v>4</v>
      </c>
      <c r="H6" s="7"/>
      <c r="I6" s="7"/>
      <c r="J6" s="39"/>
    </row>
    <row r="7" spans="1:10" ht="39" customHeight="1" thickBot="1" x14ac:dyDescent="0.35">
      <c r="A7" s="16" t="s">
        <v>70</v>
      </c>
      <c r="B7" s="8"/>
      <c r="C7" s="8"/>
      <c r="D7" s="8"/>
      <c r="E7" s="8"/>
      <c r="F7" s="8"/>
      <c r="G7" s="8"/>
      <c r="H7" s="8"/>
      <c r="I7" s="8"/>
      <c r="J7" s="8"/>
    </row>
    <row r="8" spans="1:10" ht="64.5" customHeight="1" thickBot="1" x14ac:dyDescent="0.35">
      <c r="A8" s="17" t="s">
        <v>71</v>
      </c>
      <c r="B8" s="8"/>
      <c r="C8" s="8"/>
      <c r="D8" s="9"/>
      <c r="E8" s="8"/>
      <c r="F8" s="8"/>
      <c r="G8" s="8"/>
      <c r="H8" s="8"/>
      <c r="I8" s="8"/>
      <c r="J8" s="8"/>
    </row>
    <row r="9" spans="1:10" ht="115.5" customHeight="1" thickBot="1" x14ac:dyDescent="0.35">
      <c r="A9" s="17" t="s">
        <v>72</v>
      </c>
      <c r="B9" s="8"/>
      <c r="C9" s="8"/>
      <c r="D9" s="8"/>
      <c r="E9" s="8"/>
      <c r="F9" s="8"/>
      <c r="G9" s="8"/>
      <c r="H9" s="8"/>
      <c r="I9" s="8"/>
      <c r="J9" s="8"/>
    </row>
    <row r="10" spans="1:10" ht="51.75" customHeight="1" thickBot="1" x14ac:dyDescent="0.35">
      <c r="A10" s="17" t="s">
        <v>73</v>
      </c>
      <c r="B10" s="8"/>
      <c r="C10" s="8"/>
      <c r="D10" s="8"/>
      <c r="E10" s="8"/>
      <c r="F10" s="8"/>
      <c r="G10" s="8"/>
      <c r="H10" s="8"/>
      <c r="I10" s="8"/>
      <c r="J10" s="8"/>
    </row>
    <row r="11" spans="1:10" ht="27" thickBot="1" x14ac:dyDescent="0.35">
      <c r="A11" s="17" t="s">
        <v>74</v>
      </c>
      <c r="B11" s="8"/>
      <c r="C11" s="8"/>
      <c r="D11" s="8"/>
      <c r="E11" s="8"/>
      <c r="F11" s="8"/>
      <c r="G11" s="8"/>
      <c r="H11" s="8"/>
      <c r="I11" s="8"/>
      <c r="J11" s="8"/>
    </row>
    <row r="12" spans="1:10" ht="77.25" customHeight="1" thickBot="1" x14ac:dyDescent="0.35">
      <c r="A12" s="17" t="s">
        <v>75</v>
      </c>
      <c r="B12" s="8"/>
      <c r="C12" s="8"/>
      <c r="D12" s="8"/>
      <c r="E12" s="8"/>
      <c r="F12" s="8"/>
      <c r="G12" s="8"/>
      <c r="H12" s="8"/>
      <c r="I12" s="8"/>
      <c r="J12" s="8"/>
    </row>
    <row r="13" spans="1:10" ht="64.5" customHeight="1" thickBot="1" x14ac:dyDescent="0.35">
      <c r="A13" s="17" t="s">
        <v>76</v>
      </c>
      <c r="B13" s="8"/>
      <c r="C13" s="8"/>
      <c r="D13" s="8"/>
      <c r="E13" s="8"/>
      <c r="F13" s="8"/>
      <c r="G13" s="8"/>
      <c r="H13" s="8"/>
      <c r="I13" s="8"/>
      <c r="J13" s="8"/>
    </row>
    <row r="14" spans="1:10" ht="39" customHeight="1" thickBot="1" x14ac:dyDescent="0.35">
      <c r="A14" s="18" t="s">
        <v>77</v>
      </c>
      <c r="B14" s="10"/>
      <c r="C14" s="10"/>
      <c r="D14" s="10"/>
      <c r="E14" s="10"/>
      <c r="F14" s="10"/>
      <c r="G14" s="10"/>
      <c r="H14" s="10"/>
      <c r="I14" s="10"/>
      <c r="J14" s="10"/>
    </row>
    <row r="15" spans="1:10" ht="15" thickBot="1" x14ac:dyDescent="0.35">
      <c r="A15" s="17" t="s">
        <v>78</v>
      </c>
      <c r="B15" s="8"/>
      <c r="C15" s="8"/>
      <c r="D15" s="8"/>
      <c r="E15" s="8"/>
      <c r="F15" s="8"/>
      <c r="G15" s="8"/>
      <c r="H15" s="8"/>
      <c r="I15" s="8"/>
      <c r="J15" s="8"/>
    </row>
    <row r="16" spans="1:10" ht="15" thickBot="1" x14ac:dyDescent="0.35">
      <c r="A16" s="18" t="s">
        <v>2</v>
      </c>
      <c r="B16" s="10"/>
      <c r="C16" s="10"/>
      <c r="D16" s="10"/>
      <c r="E16" s="10"/>
      <c r="F16" s="10"/>
      <c r="G16" s="10"/>
      <c r="H16" s="10"/>
      <c r="I16" s="10"/>
      <c r="J16" s="10"/>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natacha kunama</cp:lastModifiedBy>
  <cp:lastPrinted>2017-12-11T22:51:21Z</cp:lastPrinted>
  <dcterms:created xsi:type="dcterms:W3CDTF">2017-11-15T21:17:43Z</dcterms:created>
  <dcterms:modified xsi:type="dcterms:W3CDTF">2019-06-24T10:01:43Z</dcterms:modified>
</cp:coreProperties>
</file>