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160"/>
  </bookViews>
  <sheets>
    <sheet name="Budget par Resultat" sheetId="1" r:id="rId1"/>
  </sheets>
  <definedNames>
    <definedName name="_xlnm.Print_Titles" localSheetId="0">'Budget par Resultat'!$6:$6</definedName>
    <definedName name="_xlnm.Print_Area" localSheetId="0">'Budget par Resultat'!$A$1:$G$52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46" i="1"/>
  <c r="G50" i="1" s="1"/>
  <c r="G51" i="1" s="1"/>
  <c r="E52" i="1" l="1"/>
  <c r="E50" i="1"/>
  <c r="D50" i="1"/>
  <c r="D37" i="1"/>
  <c r="D38" i="1"/>
  <c r="D39" i="1"/>
  <c r="D40" i="1"/>
  <c r="D41" i="1"/>
  <c r="D44" i="1"/>
  <c r="D36" i="1"/>
  <c r="D46" i="1" l="1"/>
  <c r="C36" i="1"/>
  <c r="D52" i="1" l="1"/>
  <c r="C46" i="1"/>
  <c r="C50" i="1" s="1"/>
  <c r="D22" i="1"/>
  <c r="D23" i="1"/>
  <c r="D24" i="1"/>
  <c r="D25" i="1"/>
  <c r="D20" i="1" s="1"/>
  <c r="D26" i="1"/>
  <c r="D27" i="1"/>
  <c r="D28" i="1"/>
  <c r="D29" i="1"/>
  <c r="D30" i="1"/>
  <c r="D21" i="1"/>
  <c r="C20" i="1"/>
  <c r="D9" i="1"/>
  <c r="D10" i="1"/>
  <c r="D11" i="1"/>
  <c r="D12" i="1"/>
  <c r="D13" i="1"/>
  <c r="D14" i="1"/>
  <c r="D15" i="1"/>
  <c r="D8" i="1"/>
  <c r="C51" i="1" l="1"/>
  <c r="C52" i="1" s="1"/>
  <c r="D7" i="1"/>
  <c r="C45" i="1" l="1"/>
  <c r="D45" i="1" s="1"/>
  <c r="C42" i="1"/>
  <c r="D42" i="1" s="1"/>
  <c r="G34" i="1"/>
  <c r="G33" i="1"/>
  <c r="G31" i="1" l="1"/>
  <c r="C43" i="1" l="1"/>
  <c r="D43" i="1" s="1"/>
</calcChain>
</file>

<file path=xl/sharedStrings.xml><?xml version="1.0" encoding="utf-8"?>
<sst xmlns="http://schemas.openxmlformats.org/spreadsheetml/2006/main" count="114" uniqueCount="96">
  <si>
    <t>TOTAL</t>
  </si>
  <si>
    <t>Annexe D - Budget du projet PBF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</si>
  <si>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</si>
  <si>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</si>
  <si>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</si>
  <si>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</si>
  <si>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 xml:space="preserve">Resultat 1: </t>
  </si>
  <si>
    <t xml:space="preserve">Resultat 2: </t>
  </si>
  <si>
    <t>Resultat 3:</t>
  </si>
  <si>
    <t>Produit 1.1:</t>
  </si>
  <si>
    <t>Produit 1.2:</t>
  </si>
  <si>
    <t>Produit 1.3:</t>
  </si>
  <si>
    <t>Produit 2.1:</t>
  </si>
  <si>
    <t>Produit 2.2:</t>
  </si>
  <si>
    <t>Produit 2.3:</t>
  </si>
  <si>
    <t>Produit 3.1:</t>
  </si>
  <si>
    <t>Produit 3.2:</t>
  </si>
  <si>
    <t>Produit 3.3:</t>
  </si>
  <si>
    <t>Activite 1.1.1:</t>
  </si>
  <si>
    <t>Activite 1.1.2:</t>
  </si>
  <si>
    <t>Activite 1.1.3:</t>
  </si>
  <si>
    <t>Activite 1.2.1:</t>
  </si>
  <si>
    <t>Activite 1.2.2: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</si>
  <si>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</si>
  <si>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</si>
  <si>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</si>
  <si>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</si>
  <si>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</si>
  <si>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</si>
  <si>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</si>
  <si>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</si>
  <si>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</si>
  <si>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</si>
  <si>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</si>
  <si>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</si>
  <si>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Activite 3.1.1:</t>
  </si>
  <si>
    <t>Activite 3.2.1:</t>
  </si>
  <si>
    <t>Activite 3.3.1:</t>
  </si>
  <si>
    <t>Activite 3.3.2:</t>
  </si>
  <si>
    <t>Cout de personnel du projet si pas inclus dans les activites si-dessus</t>
  </si>
  <si>
    <t>Couts operationnels si pas inclus dans les activites si-dessus</t>
  </si>
  <si>
    <t>Budget S&amp;E du projet</t>
  </si>
  <si>
    <t>Couts indirects (7%):</t>
  </si>
  <si>
    <t>BUDGET TOTAL DU PROJET:</t>
  </si>
  <si>
    <t>SOUS TOTAL DU BUDGET DE PROJET:</t>
  </si>
  <si>
    <t xml:space="preserve">Budget NIMD/BLTP en USD </t>
  </si>
  <si>
    <t>Notes</t>
  </si>
  <si>
    <t xml:space="preserve">Un noyau fonctionnel de 36 jeunes femmes et hommes  est mis en place    </t>
  </si>
  <si>
    <t>Des jeunes femmes et hommes issus des partis politiques les plus représentatifs sur terrain utilisent leurs compétences et leurs connaissances pour participer pacifiquement à la vie politique au sein de leurs partis et à plus vaste échelle.</t>
  </si>
  <si>
    <t>Un programme de formation est élaboré, adapté au contexte et validé.</t>
  </si>
  <si>
    <t xml:space="preserve">Développement des modules de formation, conceptualisation et traduction de trousses à outils et connaissances existantes du NIMD et au BLTP </t>
  </si>
  <si>
    <t>Les modules du curriculum sont dispensés par un groupe de formateurs.</t>
  </si>
  <si>
    <t>Un groupe de 504 jeunes (dont 50% de jeunes femmes) membres des partis politiques les plus représentatifs possède les compétences et connaissances</t>
  </si>
  <si>
    <t xml:space="preserve">Sélection des participants à l’échelle des provinces, en consultation avec les partis politiques des structures provinciales. </t>
  </si>
  <si>
    <t xml:space="preserve"> Mesures de référence des compétences, des attitudes et des comportements de tous les participants à la formation ;</t>
  </si>
  <si>
    <t>Cycles de formation des participants sélectionnés dans l’ensemble des 18 provinces.</t>
  </si>
  <si>
    <t>Atelier de mise en place du noyau (mandat et fonctionnement) 2.1.b/ Atelier multipartite du noyau des 36 jeunes femmes et hommes formés pour préparer la restitution des acquis de la formation.</t>
  </si>
  <si>
    <t>Cinq ateliers régionaux de présentation des résultats de la formation aux représentants provinciaux des partis politiques les plus représentatifs sur terrain.</t>
  </si>
  <si>
    <t>Atelier d’échanges sur la place des jeunes dans les orientations du Programme National de Développement et la prise en compte de la consolidation de la paix</t>
  </si>
  <si>
    <t>Atelier de réflexion de 5 jours des 36 jeunes formés sur l’orientation globale de la stratégie et plan d’action sur la participation des jeunes femmes et hommes. Participeront à cet atelier, 4 jeunes représentants du Conseil National des Jeunes du Burundi.</t>
  </si>
  <si>
    <t>Tournée de restitution dans les 5 régions pour présenter l’orientation globale de la stratégie et le plan d’actions sur la participation des jeunes femmes et hommes.</t>
  </si>
  <si>
    <t>Atelier de 3 jours pour valider la stratégie globale et son plan d’action.</t>
  </si>
  <si>
    <t>Activite 2.2.4:</t>
  </si>
  <si>
    <t>Une campagne de médiatisation de la stratégie et son plan d’action sont réalisés</t>
  </si>
  <si>
    <t>Atelier d’élaboration de la campagne médiatique pour la diffusion du  plan stratégique des jeunes</t>
  </si>
  <si>
    <t xml:space="preserve">Mise en œuvre de la campagne médiatique de diffusion du plan stratégique des jeunes </t>
  </si>
  <si>
    <t xml:space="preserve">Une feuille de route pour améliorer la participation pacifique de la jeunesse en vue des élections de 2020 est élaborée et validée. </t>
  </si>
  <si>
    <t xml:space="preserve">Organisation, sur la base du plan stratégique et des plans d’action, des séances de dialogue intergénérationnel au sein des partis politiques. </t>
  </si>
  <si>
    <t>Réflexions internes des partis sur la place de la jeunesse et les avantages apportés par l’amélioration de la participation des jeunes.</t>
  </si>
  <si>
    <t xml:space="preserve">Rencontre du noyau des jeunes pour la préparation de la réunion du dialogue intergénérationnel </t>
  </si>
  <si>
    <t xml:space="preserve">Réunion de dialogue intergénérationnel entre les dirigeants des partis politiques et le noyau des jeunes pour élaborer une déclaration </t>
  </si>
  <si>
    <r>
      <t xml:space="preserve">Un noyau de 36 jeunes femmes et </t>
    </r>
    <r>
      <rPr>
        <u/>
        <sz val="10"/>
        <color theme="1"/>
        <rFont val="Calibri"/>
        <family val="2"/>
        <scheme val="minor"/>
      </rPr>
      <t>hommes (dont 50% des femmes) re</t>
    </r>
    <r>
      <rPr>
        <sz val="10"/>
        <color theme="1"/>
        <rFont val="Calibri"/>
        <family val="2"/>
        <scheme val="minor"/>
      </rPr>
      <t>présentant les jeunes formés membres des partis politiques les plus représentatifs formule de manière participative une stratégie de participation politique pacifique des jeunes et appuient sa mise en œuvre.</t>
    </r>
  </si>
  <si>
    <r>
      <t xml:space="preserve">Un plan  </t>
    </r>
    <r>
      <rPr>
        <b/>
        <u/>
        <sz val="10"/>
        <color theme="1"/>
        <rFont val="Calibri"/>
        <family val="2"/>
        <scheme val="minor"/>
      </rPr>
      <t>d’actions  internes pour chaque</t>
    </r>
    <r>
      <rPr>
        <b/>
        <sz val="10"/>
        <color theme="1"/>
        <rFont val="Calibri"/>
        <family val="2"/>
        <scheme val="minor"/>
      </rPr>
      <t xml:space="preserve"> parti pour la promotion politique des </t>
    </r>
    <r>
      <rPr>
        <b/>
        <u/>
        <sz val="10"/>
        <color theme="1"/>
        <rFont val="Calibri"/>
        <family val="2"/>
        <scheme val="minor"/>
      </rPr>
      <t>jeunes est élaboré</t>
    </r>
    <r>
      <rPr>
        <b/>
        <sz val="10"/>
        <color theme="1"/>
        <rFont val="Calibri"/>
        <family val="2"/>
        <scheme val="minor"/>
      </rPr>
      <t xml:space="preserve"> sur la base de la stratégie nationale de participation politique pacifique des jeunes.</t>
    </r>
  </si>
  <si>
    <t>Atelier multipartite du noyau des 36 jeunes femmes et hommes formés pour préparer la restitution des acquis de la formation.</t>
  </si>
  <si>
    <t>Presentation et validation des modules par les parties prenantes</t>
  </si>
  <si>
    <t>Sélection des formateur et leur formation</t>
  </si>
  <si>
    <t>Sélection des formateurs et séances de formation des formateurs</t>
  </si>
  <si>
    <t>Activite 1.3.4:</t>
  </si>
  <si>
    <t xml:space="preserve">Tournée dans les provinces pour présenter la stratégie globale et le plan d’action national de la jeunesse sur les questions de politiques prioritaires pour les jeunes </t>
  </si>
  <si>
    <t>Activite 3.3.3:</t>
  </si>
  <si>
    <t xml:space="preserve">Diffusion auprès des dirigeants des partis politiques et des jeunes des provinces de la déclaration commune </t>
  </si>
  <si>
    <t>Suivi de la mise en œuvre de la déclaration commune par les jeunes</t>
  </si>
  <si>
    <t xml:space="preserve">Un document de stratégie  et  son plan d’action sont élaborés
</t>
  </si>
  <si>
    <t>Les partis politiques  les plus représentatifs sont plus ouverts à la participation et aux préoccupations des jeunes en vue d’élections pacifiques et inclusives en 2020</t>
  </si>
  <si>
    <t xml:space="preserve">Le dialogue intergénérationnel au sein de chaque parti est renforcé. 
</t>
  </si>
  <si>
    <t>Activite 3.3.4:</t>
  </si>
  <si>
    <t>%</t>
  </si>
  <si>
    <t>Catégories de dépense</t>
  </si>
  <si>
    <t>Catégories 4;5;6 et 7</t>
  </si>
  <si>
    <t>Catégories 4;5;6 et 9</t>
  </si>
  <si>
    <t>Catégories 4;5;6 et 10</t>
  </si>
  <si>
    <t>Catégories 4;5;6 et 11</t>
  </si>
  <si>
    <t>Catégories 4;5;6 et 13</t>
  </si>
  <si>
    <t>Catégories 4;5;6 et 14</t>
  </si>
  <si>
    <t>Niveau de dépenses/engagement actuel en USD</t>
  </si>
  <si>
    <t>Catégorie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</si>
</sst>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9" fontId="5" fillId="0" borderId="0" xfId="1" applyFont="1" applyAlignment="1">
      <alignment vertical="center"/>
    </xf>
    <xf numFmtId="9" fontId="4" fillId="0" borderId="1" xfId="1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7">
    <cellStyle name="Comma 2" xfId="2"/>
    <cellStyle name="Milliers 2" xfId="5"/>
    <cellStyle name="Normal" xfId="0" builtinId="0"/>
    <cellStyle name="Normal 2" xfId="4"/>
    <cellStyle name="Normal 2 2" xfId="3"/>
    <cellStyle name="Pourcentage" xfId="1" builtinId="5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8"/>
  <sheetViews>
    <sheetView tabSelected="1" zoomScaleNormal="100" zoomScaleSheetLayoutView="90" workbookViewId="0">
      <selection activeCell="E2" sqref="E2"/>
    </sheetView>
  </sheetViews>
  <sheetFormatPr baseColWidth="10" defaultColWidth="9.140625" defaultRowHeight="12.75" outlineLevelRow="1" x14ac:dyDescent="0.25"/>
  <cols>
    <col min="1" max="1" width="15.85546875" style="3" customWidth="1"/>
    <col min="2" max="2" width="50.5703125" style="12" customWidth="1"/>
    <col min="3" max="7" width="17" style="2" customWidth="1"/>
    <col min="8" max="8" width="13" style="3" customWidth="1"/>
    <col min="9" max="9" width="22.7109375" style="3" customWidth="1"/>
    <col min="10" max="12" width="28.7109375" style="3" customWidth="1"/>
    <col min="13" max="13" width="34.140625" style="3" customWidth="1"/>
    <col min="14" max="16384" width="9.140625" style="3"/>
  </cols>
  <sheetData>
    <row r="1" spans="1:10" x14ac:dyDescent="0.25">
      <c r="A1" s="1" t="s">
        <v>1</v>
      </c>
      <c r="B1" s="11"/>
    </row>
    <row r="2" spans="1:10" x14ac:dyDescent="0.25">
      <c r="A2" s="1"/>
      <c r="B2" s="11"/>
    </row>
    <row r="4" spans="1:10" x14ac:dyDescent="0.25">
      <c r="A4" s="1" t="s">
        <v>2</v>
      </c>
    </row>
    <row r="5" spans="1:10" x14ac:dyDescent="0.25">
      <c r="A5" s="1"/>
    </row>
    <row r="6" spans="1:10" ht="138.75" customHeight="1" x14ac:dyDescent="0.25">
      <c r="A6" s="4" t="s">
        <v>3</v>
      </c>
      <c r="B6" s="4" t="s">
        <v>4</v>
      </c>
      <c r="C6" s="5" t="s">
        <v>45</v>
      </c>
      <c r="D6" s="5" t="s">
        <v>5</v>
      </c>
      <c r="E6" s="5" t="s">
        <v>86</v>
      </c>
      <c r="F6" s="5" t="s">
        <v>87</v>
      </c>
      <c r="G6" s="5" t="s">
        <v>94</v>
      </c>
      <c r="H6" s="4" t="s">
        <v>46</v>
      </c>
    </row>
    <row r="7" spans="1:10" ht="48.75" customHeight="1" x14ac:dyDescent="0.25">
      <c r="A7" s="6" t="s">
        <v>6</v>
      </c>
      <c r="B7" s="15" t="s">
        <v>48</v>
      </c>
      <c r="C7" s="7">
        <v>817037</v>
      </c>
      <c r="D7" s="7">
        <f>+D8+D12+D15</f>
        <v>408518</v>
      </c>
      <c r="E7" s="20">
        <v>0.5</v>
      </c>
      <c r="F7" s="7" t="s">
        <v>88</v>
      </c>
      <c r="G7" s="7">
        <v>174034</v>
      </c>
      <c r="H7" s="6"/>
      <c r="J7" s="2"/>
    </row>
    <row r="8" spans="1:10" s="1" customFormat="1" ht="32.25" customHeight="1" x14ac:dyDescent="0.25">
      <c r="A8" s="6" t="s">
        <v>9</v>
      </c>
      <c r="B8" s="6" t="s">
        <v>49</v>
      </c>
      <c r="C8" s="7">
        <v>68446</v>
      </c>
      <c r="D8" s="7">
        <f>+C8/2</f>
        <v>34223</v>
      </c>
      <c r="E8" s="20">
        <v>0.5</v>
      </c>
      <c r="F8" s="7" t="s">
        <v>88</v>
      </c>
      <c r="G8" s="22"/>
      <c r="H8" s="6"/>
    </row>
    <row r="9" spans="1:10" ht="32.25" hidden="1" customHeight="1" outlineLevel="1" x14ac:dyDescent="0.25">
      <c r="A9" s="10" t="s">
        <v>18</v>
      </c>
      <c r="B9" s="10" t="s">
        <v>50</v>
      </c>
      <c r="C9" s="9"/>
      <c r="D9" s="7">
        <f t="shared" ref="D9:D15" si="0">+C9/2</f>
        <v>0</v>
      </c>
      <c r="E9" s="20">
        <v>0.5</v>
      </c>
      <c r="F9" s="7" t="s">
        <v>89</v>
      </c>
      <c r="G9" s="23"/>
      <c r="H9" s="10"/>
    </row>
    <row r="10" spans="1:10" ht="32.25" hidden="1" customHeight="1" outlineLevel="1" x14ac:dyDescent="0.25">
      <c r="A10" s="10" t="s">
        <v>19</v>
      </c>
      <c r="B10" s="13" t="s">
        <v>74</v>
      </c>
      <c r="C10" s="9"/>
      <c r="D10" s="7">
        <f t="shared" si="0"/>
        <v>0</v>
      </c>
      <c r="E10" s="20">
        <v>0.5</v>
      </c>
      <c r="F10" s="7" t="s">
        <v>90</v>
      </c>
      <c r="G10" s="23"/>
      <c r="H10" s="10"/>
    </row>
    <row r="11" spans="1:10" ht="32.25" hidden="1" customHeight="1" outlineLevel="1" x14ac:dyDescent="0.25">
      <c r="A11" s="10" t="s">
        <v>20</v>
      </c>
      <c r="B11" s="13"/>
      <c r="C11" s="9"/>
      <c r="D11" s="7">
        <f t="shared" si="0"/>
        <v>0</v>
      </c>
      <c r="E11" s="20">
        <v>0.5</v>
      </c>
      <c r="F11" s="7" t="s">
        <v>91</v>
      </c>
      <c r="G11" s="23"/>
      <c r="H11" s="10"/>
    </row>
    <row r="12" spans="1:10" s="1" customFormat="1" ht="32.25" customHeight="1" collapsed="1" x14ac:dyDescent="0.25">
      <c r="A12" s="6" t="s">
        <v>10</v>
      </c>
      <c r="B12" s="14" t="s">
        <v>51</v>
      </c>
      <c r="C12" s="7">
        <v>18557</v>
      </c>
      <c r="D12" s="7">
        <f t="shared" si="0"/>
        <v>9278.5</v>
      </c>
      <c r="E12" s="20">
        <v>0.5</v>
      </c>
      <c r="F12" s="7" t="s">
        <v>88</v>
      </c>
      <c r="G12" s="22"/>
      <c r="H12" s="6"/>
    </row>
    <row r="13" spans="1:10" ht="32.25" hidden="1" customHeight="1" outlineLevel="1" x14ac:dyDescent="0.25">
      <c r="A13" s="10" t="s">
        <v>21</v>
      </c>
      <c r="B13" s="13" t="s">
        <v>75</v>
      </c>
      <c r="C13" s="9"/>
      <c r="D13" s="7">
        <f t="shared" si="0"/>
        <v>0</v>
      </c>
      <c r="E13" s="20">
        <v>0.5</v>
      </c>
      <c r="F13" s="7" t="s">
        <v>92</v>
      </c>
      <c r="G13" s="23"/>
      <c r="H13" s="10"/>
    </row>
    <row r="14" spans="1:10" ht="32.25" hidden="1" customHeight="1" outlineLevel="1" x14ac:dyDescent="0.25">
      <c r="A14" s="10" t="s">
        <v>22</v>
      </c>
      <c r="B14" s="10"/>
      <c r="C14" s="9"/>
      <c r="D14" s="7">
        <f t="shared" si="0"/>
        <v>0</v>
      </c>
      <c r="E14" s="20">
        <v>0.5</v>
      </c>
      <c r="F14" s="7" t="s">
        <v>93</v>
      </c>
      <c r="G14" s="23"/>
      <c r="H14" s="10"/>
    </row>
    <row r="15" spans="1:10" s="1" customFormat="1" ht="32.25" customHeight="1" collapsed="1" x14ac:dyDescent="0.25">
      <c r="A15" s="6" t="s">
        <v>11</v>
      </c>
      <c r="B15" s="14" t="s">
        <v>52</v>
      </c>
      <c r="C15" s="7">
        <v>730033</v>
      </c>
      <c r="D15" s="7">
        <f t="shared" si="0"/>
        <v>365016.5</v>
      </c>
      <c r="E15" s="20">
        <v>0.5</v>
      </c>
      <c r="F15" s="7" t="s">
        <v>88</v>
      </c>
      <c r="G15" s="22"/>
      <c r="H15" s="6"/>
    </row>
    <row r="16" spans="1:10" ht="32.25" hidden="1" customHeight="1" outlineLevel="1" x14ac:dyDescent="0.25">
      <c r="A16" s="10" t="s">
        <v>23</v>
      </c>
      <c r="B16" s="13" t="s">
        <v>53</v>
      </c>
      <c r="C16" s="9"/>
      <c r="D16" s="9"/>
      <c r="E16" s="9"/>
      <c r="F16" s="9"/>
      <c r="G16" s="9"/>
      <c r="H16" s="10"/>
    </row>
    <row r="17" spans="1:9" ht="32.25" hidden="1" customHeight="1" outlineLevel="1" x14ac:dyDescent="0.25">
      <c r="A17" s="10" t="s">
        <v>24</v>
      </c>
      <c r="B17" s="16" t="s">
        <v>76</v>
      </c>
      <c r="C17" s="9"/>
      <c r="D17" s="9"/>
      <c r="E17" s="9"/>
      <c r="F17" s="9"/>
      <c r="G17" s="9"/>
      <c r="H17" s="10"/>
    </row>
    <row r="18" spans="1:9" ht="32.25" hidden="1" customHeight="1" outlineLevel="1" x14ac:dyDescent="0.25">
      <c r="A18" s="10" t="s">
        <v>25</v>
      </c>
      <c r="B18" s="13" t="s">
        <v>54</v>
      </c>
      <c r="C18" s="9"/>
      <c r="D18" s="9"/>
      <c r="E18" s="9"/>
      <c r="F18" s="9"/>
      <c r="G18" s="9"/>
      <c r="H18" s="10"/>
    </row>
    <row r="19" spans="1:9" ht="32.25" hidden="1" customHeight="1" outlineLevel="1" x14ac:dyDescent="0.25">
      <c r="A19" s="10" t="s">
        <v>77</v>
      </c>
      <c r="B19" s="13" t="s">
        <v>55</v>
      </c>
      <c r="C19" s="9"/>
      <c r="D19" s="9"/>
      <c r="E19" s="9"/>
      <c r="F19" s="9"/>
      <c r="G19" s="9"/>
      <c r="H19" s="10"/>
    </row>
    <row r="20" spans="1:9" ht="72.75" customHeight="1" collapsed="1" x14ac:dyDescent="0.25">
      <c r="A20" s="6" t="s">
        <v>7</v>
      </c>
      <c r="B20" s="13" t="s">
        <v>71</v>
      </c>
      <c r="C20" s="7">
        <f>+C21+C25+C30</f>
        <v>275702</v>
      </c>
      <c r="D20" s="7">
        <f>+D21+D25+D30</f>
        <v>137851</v>
      </c>
      <c r="E20" s="20">
        <v>0.5</v>
      </c>
      <c r="F20" s="7" t="s">
        <v>88</v>
      </c>
      <c r="G20" s="7"/>
      <c r="H20" s="6"/>
      <c r="I20" s="2"/>
    </row>
    <row r="21" spans="1:9" s="1" customFormat="1" ht="32.25" customHeight="1" x14ac:dyDescent="0.25">
      <c r="A21" s="6" t="s">
        <v>12</v>
      </c>
      <c r="B21" s="14" t="s">
        <v>47</v>
      </c>
      <c r="C21" s="7">
        <v>74140</v>
      </c>
      <c r="D21" s="7">
        <f t="shared" ref="D21:D30" si="1">+C21/2</f>
        <v>37070</v>
      </c>
      <c r="E21" s="20">
        <v>0.5</v>
      </c>
      <c r="F21" s="7" t="s">
        <v>88</v>
      </c>
      <c r="G21" s="7"/>
      <c r="H21" s="6"/>
    </row>
    <row r="22" spans="1:9" ht="32.25" hidden="1" customHeight="1" outlineLevel="1" x14ac:dyDescent="0.25">
      <c r="A22" s="10" t="s">
        <v>26</v>
      </c>
      <c r="B22" s="13" t="s">
        <v>56</v>
      </c>
      <c r="C22" s="9"/>
      <c r="D22" s="7">
        <f t="shared" si="1"/>
        <v>0</v>
      </c>
      <c r="E22" s="20">
        <v>0.5</v>
      </c>
      <c r="F22" s="9"/>
      <c r="G22" s="9"/>
      <c r="H22" s="10"/>
    </row>
    <row r="23" spans="1:9" ht="32.25" hidden="1" customHeight="1" outlineLevel="1" x14ac:dyDescent="0.25">
      <c r="A23" s="10" t="s">
        <v>27</v>
      </c>
      <c r="B23" s="13" t="s">
        <v>73</v>
      </c>
      <c r="C23" s="9"/>
      <c r="D23" s="7">
        <f t="shared" si="1"/>
        <v>0</v>
      </c>
      <c r="E23" s="20">
        <v>0.5</v>
      </c>
      <c r="F23" s="9"/>
      <c r="G23" s="9"/>
      <c r="H23" s="10"/>
    </row>
    <row r="24" spans="1:9" ht="32.25" hidden="1" customHeight="1" outlineLevel="1" x14ac:dyDescent="0.25">
      <c r="A24" s="10" t="s">
        <v>28</v>
      </c>
      <c r="B24" s="13" t="s">
        <v>57</v>
      </c>
      <c r="C24" s="9"/>
      <c r="D24" s="7">
        <f t="shared" si="1"/>
        <v>0</v>
      </c>
      <c r="E24" s="20">
        <v>0.5</v>
      </c>
      <c r="F24" s="9"/>
      <c r="G24" s="9"/>
      <c r="H24" s="10"/>
    </row>
    <row r="25" spans="1:9" s="1" customFormat="1" ht="32.25" customHeight="1" collapsed="1" x14ac:dyDescent="0.25">
      <c r="A25" s="6" t="s">
        <v>13</v>
      </c>
      <c r="B25" s="14" t="s">
        <v>82</v>
      </c>
      <c r="C25" s="7">
        <v>116568</v>
      </c>
      <c r="D25" s="7">
        <f t="shared" si="1"/>
        <v>58284</v>
      </c>
      <c r="E25" s="20">
        <v>0.5</v>
      </c>
      <c r="F25" s="7" t="s">
        <v>88</v>
      </c>
      <c r="G25" s="7"/>
      <c r="H25" s="6"/>
    </row>
    <row r="26" spans="1:9" ht="32.25" hidden="1" customHeight="1" outlineLevel="1" x14ac:dyDescent="0.25">
      <c r="A26" s="10" t="s">
        <v>29</v>
      </c>
      <c r="B26" s="13" t="s">
        <v>58</v>
      </c>
      <c r="C26" s="9"/>
      <c r="D26" s="7">
        <f t="shared" si="1"/>
        <v>0</v>
      </c>
      <c r="E26" s="20">
        <v>0.5</v>
      </c>
      <c r="F26" s="9"/>
      <c r="G26" s="9"/>
      <c r="H26" s="10"/>
    </row>
    <row r="27" spans="1:9" ht="32.25" hidden="1" customHeight="1" outlineLevel="1" x14ac:dyDescent="0.25">
      <c r="A27" s="10" t="s">
        <v>30</v>
      </c>
      <c r="B27" s="13" t="s">
        <v>59</v>
      </c>
      <c r="C27" s="9"/>
      <c r="D27" s="7">
        <f t="shared" si="1"/>
        <v>0</v>
      </c>
      <c r="E27" s="20">
        <v>0.5</v>
      </c>
      <c r="F27" s="9"/>
      <c r="G27" s="9"/>
      <c r="H27" s="10"/>
    </row>
    <row r="28" spans="1:9" ht="32.25" hidden="1" customHeight="1" outlineLevel="1" x14ac:dyDescent="0.25">
      <c r="A28" s="10" t="s">
        <v>31</v>
      </c>
      <c r="B28" s="13" t="s">
        <v>60</v>
      </c>
      <c r="C28" s="9"/>
      <c r="D28" s="7">
        <f t="shared" si="1"/>
        <v>0</v>
      </c>
      <c r="E28" s="20">
        <v>0.5</v>
      </c>
      <c r="F28" s="9"/>
      <c r="G28" s="9"/>
      <c r="H28" s="10"/>
    </row>
    <row r="29" spans="1:9" ht="32.25" hidden="1" customHeight="1" outlineLevel="1" x14ac:dyDescent="0.25">
      <c r="A29" s="10" t="s">
        <v>62</v>
      </c>
      <c r="B29" s="13" t="s">
        <v>61</v>
      </c>
      <c r="C29" s="9"/>
      <c r="D29" s="7">
        <f t="shared" si="1"/>
        <v>0</v>
      </c>
      <c r="E29" s="20">
        <v>0.5</v>
      </c>
      <c r="F29" s="9"/>
      <c r="G29" s="9"/>
      <c r="H29" s="10"/>
    </row>
    <row r="30" spans="1:9" s="1" customFormat="1" ht="32.25" customHeight="1" collapsed="1" x14ac:dyDescent="0.25">
      <c r="A30" s="6" t="s">
        <v>14</v>
      </c>
      <c r="B30" s="14" t="s">
        <v>63</v>
      </c>
      <c r="C30" s="7">
        <v>84994</v>
      </c>
      <c r="D30" s="7">
        <f t="shared" si="1"/>
        <v>42497</v>
      </c>
      <c r="E30" s="20">
        <v>0.5</v>
      </c>
      <c r="F30" s="7" t="s">
        <v>88</v>
      </c>
      <c r="G30" s="7"/>
      <c r="H30" s="6"/>
    </row>
    <row r="31" spans="1:9" ht="32.25" hidden="1" customHeight="1" outlineLevel="1" x14ac:dyDescent="0.25">
      <c r="A31" s="10" t="s">
        <v>32</v>
      </c>
      <c r="B31" s="17" t="s">
        <v>78</v>
      </c>
      <c r="C31" s="9"/>
      <c r="D31" s="9"/>
      <c r="E31" s="20">
        <v>0.5</v>
      </c>
      <c r="F31" s="9"/>
      <c r="G31" s="9" t="e">
        <f>#REF!</f>
        <v>#REF!</v>
      </c>
      <c r="H31" s="10"/>
    </row>
    <row r="32" spans="1:9" ht="32.25" hidden="1" customHeight="1" outlineLevel="1" x14ac:dyDescent="0.25">
      <c r="A32" s="10"/>
      <c r="B32" s="13"/>
      <c r="C32" s="9"/>
      <c r="D32" s="9"/>
      <c r="E32" s="20">
        <v>0.5</v>
      </c>
      <c r="F32" s="9"/>
      <c r="G32" s="9"/>
      <c r="H32" s="10"/>
    </row>
    <row r="33" spans="1:8" ht="32.25" hidden="1" customHeight="1" outlineLevel="1" x14ac:dyDescent="0.25">
      <c r="A33" s="10" t="s">
        <v>33</v>
      </c>
      <c r="B33" s="13" t="s">
        <v>64</v>
      </c>
      <c r="C33" s="9"/>
      <c r="D33" s="9"/>
      <c r="E33" s="20">
        <v>0.5</v>
      </c>
      <c r="F33" s="9"/>
      <c r="G33" s="9" t="e">
        <f>#REF!</f>
        <v>#REF!</v>
      </c>
      <c r="H33" s="10"/>
    </row>
    <row r="34" spans="1:8" ht="32.25" hidden="1" customHeight="1" outlineLevel="1" x14ac:dyDescent="0.25">
      <c r="A34" s="10" t="s">
        <v>34</v>
      </c>
      <c r="B34" s="13" t="s">
        <v>65</v>
      </c>
      <c r="C34" s="9"/>
      <c r="D34" s="9"/>
      <c r="E34" s="20">
        <v>0.5</v>
      </c>
      <c r="F34" s="9"/>
      <c r="G34" s="9" t="e">
        <f>#REF!</f>
        <v>#REF!</v>
      </c>
      <c r="H34" s="10"/>
    </row>
    <row r="35" spans="1:8" ht="32.25" hidden="1" customHeight="1" outlineLevel="1" x14ac:dyDescent="0.25">
      <c r="A35" s="8"/>
      <c r="B35" s="10"/>
      <c r="C35" s="9"/>
      <c r="D35" s="9"/>
      <c r="E35" s="20">
        <v>0.5</v>
      </c>
      <c r="F35" s="9"/>
      <c r="G35" s="18"/>
      <c r="H35" s="10"/>
    </row>
    <row r="36" spans="1:8" ht="47.25" customHeight="1" collapsed="1" x14ac:dyDescent="0.25">
      <c r="A36" s="6" t="s">
        <v>8</v>
      </c>
      <c r="B36" s="6" t="s">
        <v>83</v>
      </c>
      <c r="C36" s="7">
        <f>+C37+C39+C41</f>
        <v>57463</v>
      </c>
      <c r="D36" s="7">
        <f>+C36/2</f>
        <v>28731.5</v>
      </c>
      <c r="E36" s="20">
        <v>0.5</v>
      </c>
      <c r="F36" s="7" t="s">
        <v>88</v>
      </c>
      <c r="G36" s="7"/>
      <c r="H36" s="10"/>
    </row>
    <row r="37" spans="1:8" s="1" customFormat="1" ht="32.25" customHeight="1" x14ac:dyDescent="0.25">
      <c r="A37" s="6" t="s">
        <v>15</v>
      </c>
      <c r="B37" s="6" t="s">
        <v>84</v>
      </c>
      <c r="C37" s="7">
        <v>16782</v>
      </c>
      <c r="D37" s="7">
        <f t="shared" ref="D37:D45" si="2">+C37/2</f>
        <v>8391</v>
      </c>
      <c r="E37" s="20">
        <v>0.5</v>
      </c>
      <c r="F37" s="7" t="s">
        <v>88</v>
      </c>
      <c r="G37" s="7"/>
      <c r="H37" s="6"/>
    </row>
    <row r="38" spans="1:8" ht="32.25" customHeight="1" outlineLevel="1" x14ac:dyDescent="0.25">
      <c r="A38" s="10" t="s">
        <v>35</v>
      </c>
      <c r="B38" s="13" t="s">
        <v>67</v>
      </c>
      <c r="C38" s="9">
        <v>16782</v>
      </c>
      <c r="D38" s="7">
        <f t="shared" si="2"/>
        <v>8391</v>
      </c>
      <c r="E38" s="20">
        <v>0.5</v>
      </c>
      <c r="F38" s="7" t="s">
        <v>88</v>
      </c>
      <c r="G38" s="9"/>
      <c r="H38" s="10"/>
    </row>
    <row r="39" spans="1:8" s="1" customFormat="1" ht="57" customHeight="1" x14ac:dyDescent="0.25">
      <c r="A39" s="6" t="s">
        <v>16</v>
      </c>
      <c r="B39" s="14" t="s">
        <v>72</v>
      </c>
      <c r="C39" s="7">
        <v>14606</v>
      </c>
      <c r="D39" s="7">
        <f t="shared" si="2"/>
        <v>7303</v>
      </c>
      <c r="E39" s="20">
        <v>0.5</v>
      </c>
      <c r="F39" s="7" t="s">
        <v>88</v>
      </c>
      <c r="G39" s="7"/>
      <c r="H39" s="6"/>
    </row>
    <row r="40" spans="1:8" ht="32.25" customHeight="1" outlineLevel="1" x14ac:dyDescent="0.25">
      <c r="A40" s="10" t="s">
        <v>36</v>
      </c>
      <c r="B40" s="13" t="s">
        <v>68</v>
      </c>
      <c r="C40" s="9">
        <v>14606</v>
      </c>
      <c r="D40" s="7">
        <f t="shared" si="2"/>
        <v>7303</v>
      </c>
      <c r="E40" s="20">
        <v>0.5</v>
      </c>
      <c r="F40" s="7" t="s">
        <v>88</v>
      </c>
      <c r="G40" s="9"/>
      <c r="H40" s="10"/>
    </row>
    <row r="41" spans="1:8" s="1" customFormat="1" ht="32.25" customHeight="1" x14ac:dyDescent="0.25">
      <c r="A41" s="6" t="s">
        <v>17</v>
      </c>
      <c r="B41" s="14" t="s">
        <v>66</v>
      </c>
      <c r="C41" s="7">
        <v>26075</v>
      </c>
      <c r="D41" s="7">
        <f t="shared" si="2"/>
        <v>13037.5</v>
      </c>
      <c r="E41" s="20">
        <v>0.5</v>
      </c>
      <c r="F41" s="7" t="s">
        <v>88</v>
      </c>
      <c r="G41" s="7"/>
      <c r="H41" s="6"/>
    </row>
    <row r="42" spans="1:8" ht="32.25" customHeight="1" outlineLevel="1" x14ac:dyDescent="0.25">
      <c r="A42" s="10" t="s">
        <v>37</v>
      </c>
      <c r="B42" s="13" t="s">
        <v>69</v>
      </c>
      <c r="C42" s="9" t="e">
        <f>#REF!</f>
        <v>#REF!</v>
      </c>
      <c r="D42" s="7" t="e">
        <f t="shared" si="2"/>
        <v>#REF!</v>
      </c>
      <c r="E42" s="20">
        <v>0.5</v>
      </c>
      <c r="F42" s="7" t="s">
        <v>88</v>
      </c>
      <c r="G42" s="24"/>
      <c r="H42" s="10"/>
    </row>
    <row r="43" spans="1:8" ht="32.25" customHeight="1" outlineLevel="1" x14ac:dyDescent="0.25">
      <c r="A43" s="10" t="s">
        <v>38</v>
      </c>
      <c r="B43" s="13" t="s">
        <v>70</v>
      </c>
      <c r="C43" s="9" t="e">
        <f>#REF!</f>
        <v>#REF!</v>
      </c>
      <c r="D43" s="7" t="e">
        <f t="shared" si="2"/>
        <v>#REF!</v>
      </c>
      <c r="E43" s="20">
        <v>0.5</v>
      </c>
      <c r="F43" s="7" t="s">
        <v>88</v>
      </c>
      <c r="G43" s="24"/>
      <c r="H43" s="10"/>
    </row>
    <row r="44" spans="1:8" ht="32.25" customHeight="1" outlineLevel="1" x14ac:dyDescent="0.25">
      <c r="A44" s="10" t="s">
        <v>79</v>
      </c>
      <c r="B44" s="13" t="s">
        <v>80</v>
      </c>
      <c r="C44" s="9">
        <v>1600</v>
      </c>
      <c r="D44" s="7">
        <f t="shared" si="2"/>
        <v>800</v>
      </c>
      <c r="E44" s="20">
        <v>0.5</v>
      </c>
      <c r="F44" s="7" t="s">
        <v>88</v>
      </c>
      <c r="G44" s="24"/>
      <c r="H44" s="10"/>
    </row>
    <row r="45" spans="1:8" ht="32.25" customHeight="1" outlineLevel="1" x14ac:dyDescent="0.25">
      <c r="A45" s="10" t="s">
        <v>85</v>
      </c>
      <c r="B45" s="13" t="s">
        <v>81</v>
      </c>
      <c r="C45" s="9" t="e">
        <f>+#REF!</f>
        <v>#REF!</v>
      </c>
      <c r="D45" s="7" t="e">
        <f t="shared" si="2"/>
        <v>#REF!</v>
      </c>
      <c r="E45" s="20">
        <v>0.5</v>
      </c>
      <c r="F45" s="7" t="s">
        <v>88</v>
      </c>
      <c r="G45" s="24"/>
      <c r="H45" s="10"/>
    </row>
    <row r="46" spans="1:8" ht="32.25" customHeight="1" outlineLevel="1" x14ac:dyDescent="0.25">
      <c r="A46" s="34" t="s">
        <v>0</v>
      </c>
      <c r="B46" s="35"/>
      <c r="C46" s="7">
        <f>+C7+C20+C36</f>
        <v>1150202</v>
      </c>
      <c r="D46" s="7">
        <f>+D7+D20+D36</f>
        <v>575100.5</v>
      </c>
      <c r="E46" s="20">
        <v>0.5</v>
      </c>
      <c r="F46" s="7" t="s">
        <v>88</v>
      </c>
      <c r="G46" s="25">
        <f>+G7</f>
        <v>174034</v>
      </c>
      <c r="H46" s="10"/>
    </row>
    <row r="47" spans="1:8" ht="41.25" customHeight="1" x14ac:dyDescent="0.25">
      <c r="A47" s="26" t="s">
        <v>39</v>
      </c>
      <c r="B47" s="26"/>
      <c r="C47" s="7">
        <v>258979</v>
      </c>
      <c r="D47" s="7"/>
      <c r="E47" s="7"/>
      <c r="F47" s="28" t="s">
        <v>95</v>
      </c>
      <c r="G47" s="31">
        <v>262630</v>
      </c>
      <c r="H47" s="6"/>
    </row>
    <row r="48" spans="1:8" ht="38.25" customHeight="1" x14ac:dyDescent="0.25">
      <c r="A48" s="26" t="s">
        <v>40</v>
      </c>
      <c r="B48" s="26"/>
      <c r="C48" s="7">
        <v>132170</v>
      </c>
      <c r="D48" s="7"/>
      <c r="E48" s="7"/>
      <c r="F48" s="29"/>
      <c r="G48" s="32"/>
      <c r="H48" s="6"/>
    </row>
    <row r="49" spans="1:9" ht="21" customHeight="1" x14ac:dyDescent="0.25">
      <c r="A49" s="26" t="s">
        <v>41</v>
      </c>
      <c r="B49" s="26"/>
      <c r="C49" s="9">
        <v>21000</v>
      </c>
      <c r="D49" s="7"/>
      <c r="E49" s="9"/>
      <c r="F49" s="30"/>
      <c r="G49" s="33"/>
      <c r="H49" s="10"/>
    </row>
    <row r="50" spans="1:9" ht="21" customHeight="1" x14ac:dyDescent="0.25">
      <c r="A50" s="27" t="s">
        <v>44</v>
      </c>
      <c r="B50" s="27"/>
      <c r="C50" s="7">
        <f>+C46+C47+C48+C49</f>
        <v>1562351</v>
      </c>
      <c r="D50" s="7">
        <f>+D46+D47+D48+D49</f>
        <v>575100.5</v>
      </c>
      <c r="E50" s="20">
        <f>+D50/C50</f>
        <v>0.36809942196087819</v>
      </c>
      <c r="F50" s="7"/>
      <c r="G50" s="7">
        <f>+G46+G47</f>
        <v>436664</v>
      </c>
      <c r="H50" s="6"/>
    </row>
    <row r="51" spans="1:9" ht="21" customHeight="1" x14ac:dyDescent="0.25">
      <c r="A51" s="26" t="s">
        <v>42</v>
      </c>
      <c r="B51" s="26"/>
      <c r="C51" s="9">
        <f>7%*C50</f>
        <v>109364.57</v>
      </c>
      <c r="D51" s="9"/>
      <c r="E51" s="9"/>
      <c r="F51" s="9"/>
      <c r="G51" s="9">
        <f>7%*G50</f>
        <v>30566.480000000003</v>
      </c>
      <c r="H51" s="10"/>
    </row>
    <row r="52" spans="1:9" ht="21" customHeight="1" x14ac:dyDescent="0.25">
      <c r="A52" s="27" t="s">
        <v>43</v>
      </c>
      <c r="B52" s="27"/>
      <c r="C52" s="7">
        <f>+C50+C51</f>
        <v>1671715.57</v>
      </c>
      <c r="D52" s="7">
        <f>+D50+D51</f>
        <v>575100.5</v>
      </c>
      <c r="E52" s="20">
        <f>+D52/C52</f>
        <v>0.34401815136530672</v>
      </c>
      <c r="F52" s="7"/>
      <c r="G52" s="7">
        <f>+G50+G51</f>
        <v>467230.48</v>
      </c>
      <c r="H52" s="6"/>
      <c r="I52" s="2"/>
    </row>
    <row r="54" spans="1:9" x14ac:dyDescent="0.25">
      <c r="D54" s="19"/>
    </row>
    <row r="57" spans="1:9" x14ac:dyDescent="0.25">
      <c r="B57" s="21"/>
    </row>
    <row r="58" spans="1:9" ht="25.5" customHeight="1" x14ac:dyDescent="0.25">
      <c r="F58" s="19"/>
    </row>
  </sheetData>
  <mergeCells count="9">
    <mergeCell ref="A46:B46"/>
    <mergeCell ref="A48:B48"/>
    <mergeCell ref="A49:B49"/>
    <mergeCell ref="A50:B50"/>
    <mergeCell ref="A51:B51"/>
    <mergeCell ref="A52:B52"/>
    <mergeCell ref="F47:F49"/>
    <mergeCell ref="G47:G49"/>
    <mergeCell ref="A47:B47"/>
  </mergeCells>
  <pageMargins left="0.51181102362204722" right="0.51181102362204722" top="0.55118110236220474" bottom="0.55118110236220474" header="0.31496062992125984" footer="0.31496062992125984"/>
  <pageSetup scale="45" orientation="landscape" r:id="rId1"/>
  <headerFooter>
    <oddFooter>&amp;C&amp;F</oddFooter>
  </headerFooter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Budget par Resultat</vt:lpstr>
      <vt:lpstr>'Budget par Resultat'!Impression_des_titres</vt:lpstr>
      <vt:lpstr>'Budget par Resultat'!Zone_d_impression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LAMBERT</cp:lastModifiedBy>
  <cp:lastPrinted>2019-06-14T14:49:16Z</cp:lastPrinted>
  <dcterms:created xsi:type="dcterms:W3CDTF">2017-11-15T21:17:43Z</dcterms:created>
  <dcterms:modified xsi:type="dcterms:W3CDTF">2019-06-14T15:04:40Z</dcterms:modified>
</cp:coreProperties>
</file>