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RESILIENCE\PBF\DOCCCORDINATION\"/>
    </mc:Choice>
  </mc:AlternateContent>
  <bookViews>
    <workbookView xWindow="0" yWindow="0" windowWidth="28800" windowHeight="12435"/>
  </bookViews>
  <sheets>
    <sheet name="rapport fin consolidé" sheetId="3" r:id="rId1"/>
    <sheet name="realisation par agenc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4" l="1"/>
  <c r="D58" i="4"/>
  <c r="H56" i="4"/>
  <c r="H58" i="4" s="1"/>
  <c r="G56" i="4"/>
  <c r="F56" i="4"/>
  <c r="E56" i="4"/>
  <c r="C56" i="4"/>
  <c r="C57" i="4" s="1"/>
  <c r="H54" i="4"/>
  <c r="H48" i="4"/>
  <c r="G48" i="4"/>
  <c r="G44" i="4"/>
  <c r="H35" i="4"/>
  <c r="G35" i="4"/>
  <c r="H29" i="4"/>
  <c r="G29" i="4"/>
  <c r="H23" i="4"/>
  <c r="G23" i="4"/>
  <c r="H16" i="4"/>
  <c r="G16" i="4"/>
  <c r="H10" i="4"/>
  <c r="G10" i="4"/>
  <c r="C58" i="4" l="1"/>
</calcChain>
</file>

<file path=xl/comments1.xml><?xml version="1.0" encoding="utf-8"?>
<comments xmlns="http://schemas.openxmlformats.org/spreadsheetml/2006/main">
  <authors>
    <author>Onja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Onja:</t>
        </r>
        <r>
          <rPr>
            <sz val="9"/>
            <color indexed="81"/>
            <rFont val="Tahoma"/>
            <family val="2"/>
          </rPr>
          <t xml:space="preserve">
Les femmes représentent 50%des membres des plateformes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Onja:</t>
        </r>
        <r>
          <rPr>
            <sz val="9"/>
            <color indexed="81"/>
            <rFont val="Tahoma"/>
            <family val="2"/>
          </rPr>
          <t xml:space="preserve">
Les femmes représentent 50%des membres des plateformes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Onja:</t>
        </r>
        <r>
          <rPr>
            <sz val="9"/>
            <color indexed="81"/>
            <rFont val="Tahoma"/>
            <family val="2"/>
          </rPr>
          <t xml:space="preserve">
Les femmes représentent 50%des membres des plateformes</t>
        </r>
      </text>
    </comment>
  </commentList>
</comments>
</file>

<file path=xl/sharedStrings.xml><?xml version="1.0" encoding="utf-8"?>
<sst xmlns="http://schemas.openxmlformats.org/spreadsheetml/2006/main" count="203" uniqueCount="106">
  <si>
    <t xml:space="preserve"> 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</si>
  <si>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</si>
  <si>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</si>
  <si>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</si>
  <si>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</si>
  <si>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</si>
  <si>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</si>
  <si>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TOTAL $ FOR Resultat 1:</t>
  </si>
  <si>
    <t xml:space="preserve">Resultat 2: </t>
  </si>
  <si>
    <t>TOTAL $ FOR Resultat 2: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</si>
  <si>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</si>
  <si>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</si>
  <si>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</si>
  <si>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</si>
  <si>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</si>
  <si>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</si>
  <si>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</si>
  <si>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</si>
  <si>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</si>
  <si>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</si>
  <si>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</si>
  <si>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</si>
  <si>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</si>
  <si>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</si>
  <si>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</si>
  <si>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</si>
  <si>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</si>
  <si>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</si>
  <si>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</si>
  <si>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</si>
  <si>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</si>
  <si>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</si>
  <si>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</si>
  <si>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</si>
  <si>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Cout de personnel du projet si pas inclus dans les activites si-dessus</t>
  </si>
  <si>
    <t>Couts operationnels si pas inclus dans les activites si-dessus</t>
  </si>
  <si>
    <t>Budget S&amp;E du projet</t>
  </si>
  <si>
    <t>SOUS TOTAL DU BUDGET DE PROJET</t>
  </si>
  <si>
    <t>Annexe - Budget du projet PBF</t>
  </si>
  <si>
    <t>Niveau de depenses/ engagements du budget jusqu'a present en %</t>
  </si>
  <si>
    <t>Resultat 1: La cohésion sociale et l’adhésion à la paix de la population sont renforcées à travers la promotion de mécanismes endogènes de dialogue communautaire</t>
  </si>
  <si>
    <t>Les plateformes communautaires, inclusives de concertation et de sensibilisation sur les enjeux socio-économique et culturel de la paix sont fonctionnelles</t>
  </si>
  <si>
    <t>Des messagers de la paix sont opérationnels au niveau de la communauté, des établissements scolaires et des médias</t>
  </si>
  <si>
    <t>UNFPA</t>
  </si>
  <si>
    <t>FAO</t>
  </si>
  <si>
    <t>UNCDF</t>
  </si>
  <si>
    <t>Coût indirect (7%)</t>
  </si>
  <si>
    <t>BUDGET TOTAL DU PROJET</t>
  </si>
  <si>
    <t>Appuyer la mise en place des plateformes communautaires de concertation</t>
  </si>
  <si>
    <t>Renforcer les mécanismes endogènes de réconciliation au niveau des plateformes communautaires</t>
  </si>
  <si>
    <t>Soutenir la constitution des groupements de femmes messagers de la paix</t>
  </si>
  <si>
    <t>Soutenir la constitution de groupements de jeunes et hommes messagers de la paix</t>
  </si>
  <si>
    <t xml:space="preserve">Activité 2.2.8 </t>
  </si>
  <si>
    <t>Education financière de tous les bénéficiaires</t>
  </si>
  <si>
    <t>Activite 2.4.3:</t>
  </si>
  <si>
    <t xml:space="preserve">Implantation d’une IMF dans les 2 pôles </t>
  </si>
  <si>
    <t>Activité 2.4.4</t>
  </si>
  <si>
    <t xml:space="preserve"> Mise en relation des groupes d’épargne avec une institution de microfinance</t>
  </si>
  <si>
    <t xml:space="preserve">Activité 2.4.5 </t>
  </si>
  <si>
    <t>Numérisation des services financiers (services financiers mobiles)</t>
  </si>
  <si>
    <t>Produit 2.4:</t>
  </si>
  <si>
    <t>Activité 1.1.4</t>
  </si>
  <si>
    <t xml:space="preserve"> Renforcement des capacités des animateurs culturels des associations, des membres des plateformes culturels ou autres groupements.</t>
  </si>
  <si>
    <t>Activité 1.1.6</t>
  </si>
  <si>
    <t xml:space="preserve"> Préparation et organisation d’évènements culturels intercommunautaires et appui plan d'action des projets culturels</t>
  </si>
  <si>
    <t>Former des pairs éducateurs sur les thématiques de la paix en milieu scolaire et extrascolaire</t>
  </si>
  <si>
    <t>Activite 1.2.4:</t>
  </si>
  <si>
    <t>Formation des médias communautaires sur thématique de la paix ou autres thématiques chères à la communauté</t>
  </si>
  <si>
    <t>Activite 1.2.5:</t>
  </si>
  <si>
    <t>Appui aux quatre stations radios communautaires</t>
  </si>
  <si>
    <t>Activite 1.2.6:</t>
  </si>
  <si>
    <t>Conception et diffusions d’émissions radiophoniques</t>
  </si>
  <si>
    <t>Les jeunes (dont les jeunes filles) et groupes d’autodéfense des zones d’intervention sont alphabétisés sur la thématique de la paix et intégrés à la plateforme</t>
  </si>
  <si>
    <t>Formation du personnel d’encadrement de l’alphabétisation</t>
  </si>
  <si>
    <t>Réalisation de la campagne d’alphabétisation et sensibilisation</t>
  </si>
  <si>
    <t>Les bénéficiaires acquièrent des compétences techniques et professionnelles permettant une diversification des revenus</t>
  </si>
  <si>
    <t xml:space="preserve"> Appui à l’opérationnalisation de deux centres de ressources d'alphabétisation : Equipement et électrification de 2 centres</t>
  </si>
  <si>
    <t>Appui à la formation professionnelle, équipement, accompagnement et formation aux métiers ruraux</t>
  </si>
  <si>
    <t>Activite 2.2.4:</t>
  </si>
  <si>
    <t>Activite 2.2.5:</t>
  </si>
  <si>
    <t>Activite 2.2.6:</t>
  </si>
  <si>
    <t>Activite 2.2.7:</t>
  </si>
  <si>
    <t>la stabilité socoale sera améliorée aà travers la relance des activités agro pastorales</t>
  </si>
  <si>
    <t>les communnautés sont dotées d'espace consensuel de production agricole et disposent des mecanisems financiers adaptés et innovants</t>
  </si>
  <si>
    <t xml:space="preserve">Identification des filières porteuses </t>
  </si>
  <si>
    <t>Fourniture d'intrants agricoles, petits équipements et irrigation, semences, bétails, alimentations, vaccin/déparasitage et des outils de stockage et de transformation</t>
  </si>
  <si>
    <t>Ciblage et structuration les groupements potentiels au marché</t>
  </si>
  <si>
    <t xml:space="preserve">• Activité 2.1.4 </t>
  </si>
  <si>
    <t>Mise en relation les produits des groupes cibles avec le marché</t>
  </si>
  <si>
    <t xml:space="preserve">• Activité 2.1.5 </t>
  </si>
  <si>
    <t>Formation des jeunes sur les métiers découlant des filières porteuses identifiées (agricole et autres)</t>
  </si>
  <si>
    <t>structurer les bénéficiaires</t>
  </si>
  <si>
    <t>renforcer les capacités de production des groupes cibles par la formation et l'adoption de techniques agro-pastorales résilientes aux changements climatiques par l'approche Champ Ecole des producteurs CEP</t>
  </si>
  <si>
    <t>Former les groupes cibles à la technologie post-récolte y compris le stockage et transformation</t>
  </si>
  <si>
    <t xml:space="preserve">Renforcer les capacités de gestion </t>
  </si>
  <si>
    <t>Mise en place et renforcement des capacités des groupes d’épargne communautaires, dotation de matériels ou de kits de démarrage pour des porteurs de projets professionnels.</t>
  </si>
  <si>
    <t>Mise en place d’infrastructure d’appui à la production (site d’abreuvement, paturages communautaires, marché, …)</t>
  </si>
  <si>
    <t>mise en relation avec les fonds de développement agricole</t>
  </si>
  <si>
    <t>Budget par agence recipiendiaire</t>
  </si>
  <si>
    <t>UNESCO</t>
  </si>
  <si>
    <t>TOTAL BUDGET</t>
  </si>
  <si>
    <t>TOTAL REALISATION</t>
  </si>
  <si>
    <t>realisation FAO</t>
  </si>
  <si>
    <t>Réalisation UNFPA</t>
  </si>
  <si>
    <t>Réalisation UNCDF</t>
  </si>
  <si>
    <t>realisation UNESCO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</si>
</sst>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5" fillId="0" borderId="0" xfId="1" applyNumberFormat="1" applyFont="1" applyFill="1" applyAlignment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9" fontId="7" fillId="0" borderId="1" xfId="1" applyNumberFormat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9" fontId="6" fillId="0" borderId="0" xfId="2" applyFont="1" applyFill="1" applyAlignment="1">
      <alignment wrapText="1"/>
    </xf>
    <xf numFmtId="164" fontId="6" fillId="0" borderId="0" xfId="1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6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9" fontId="7" fillId="0" borderId="1" xfId="2" applyFont="1" applyFill="1" applyBorder="1" applyAlignment="1">
      <alignment vertical="center" wrapText="1"/>
    </xf>
    <xf numFmtId="9" fontId="4" fillId="0" borderId="1" xfId="2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64" fontId="0" fillId="0" borderId="0" xfId="1" applyNumberFormat="1" applyFont="1"/>
    <xf numFmtId="164" fontId="8" fillId="0" borderId="0" xfId="0" applyNumberFormat="1" applyFont="1"/>
    <xf numFmtId="0" fontId="8" fillId="0" borderId="0" xfId="0" applyFont="1"/>
    <xf numFmtId="9" fontId="0" fillId="0" borderId="0" xfId="2" applyFont="1"/>
    <xf numFmtId="164" fontId="8" fillId="0" borderId="0" xfId="1" applyNumberFormat="1" applyFont="1"/>
    <xf numFmtId="0" fontId="0" fillId="0" borderId="0" xfId="0" applyFont="1"/>
    <xf numFmtId="164" fontId="0" fillId="0" borderId="0" xfId="0" applyNumberFormat="1" applyFont="1"/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/>
    <xf numFmtId="164" fontId="0" fillId="0" borderId="1" xfId="1" applyNumberFormat="1" applyFont="1" applyBorder="1"/>
    <xf numFmtId="0" fontId="9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1" applyNumberFormat="1" applyFont="1" applyBorder="1" applyAlignment="1">
      <alignment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tabSelected="1" topLeftCell="A22" workbookViewId="0">
      <selection activeCell="G12" sqref="G12"/>
    </sheetView>
  </sheetViews>
  <sheetFormatPr baseColWidth="10" defaultColWidth="9.140625" defaultRowHeight="15" x14ac:dyDescent="0.25"/>
  <cols>
    <col min="1" max="1" width="11.85546875" style="3" customWidth="1"/>
    <col min="2" max="2" width="36.28515625" style="3" customWidth="1"/>
    <col min="3" max="4" width="11.85546875" style="3" customWidth="1"/>
    <col min="5" max="8" width="11.85546875" style="19" customWidth="1"/>
    <col min="9" max="9" width="24" style="3" customWidth="1"/>
    <col min="10" max="11" width="11.85546875" style="3" customWidth="1"/>
    <col min="12" max="12" width="22.7109375" style="3" customWidth="1"/>
    <col min="13" max="14" width="28.7109375" style="3" customWidth="1"/>
    <col min="15" max="16384" width="9.140625" style="3"/>
  </cols>
  <sheetData>
    <row r="1" spans="1:14" ht="15" customHeight="1" x14ac:dyDescent="0.2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x14ac:dyDescent="0.25">
      <c r="A2" s="4"/>
      <c r="B2" s="4"/>
      <c r="C2" s="4"/>
      <c r="D2" s="4"/>
      <c r="E2" s="5"/>
      <c r="F2" s="5"/>
      <c r="G2" s="5"/>
      <c r="H2" s="5"/>
    </row>
    <row r="3" spans="1:14" ht="1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4" ht="15" customHeight="1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7" spans="1:14" ht="135" x14ac:dyDescent="0.25">
      <c r="A7" s="2" t="s">
        <v>3</v>
      </c>
      <c r="B7" s="2" t="s">
        <v>4</v>
      </c>
      <c r="C7" s="28" t="s">
        <v>98</v>
      </c>
      <c r="D7" s="29"/>
      <c r="E7" s="29"/>
      <c r="F7" s="30"/>
      <c r="G7" s="6"/>
      <c r="H7" s="6"/>
      <c r="I7" s="2" t="s">
        <v>5</v>
      </c>
      <c r="J7" s="2" t="s">
        <v>6</v>
      </c>
      <c r="K7" s="2" t="s">
        <v>39</v>
      </c>
      <c r="N7" s="7"/>
    </row>
    <row r="8" spans="1:14" ht="45" x14ac:dyDescent="0.25">
      <c r="A8" s="2"/>
      <c r="B8" s="2"/>
      <c r="C8" s="8" t="s">
        <v>44</v>
      </c>
      <c r="D8" s="8" t="s">
        <v>43</v>
      </c>
      <c r="E8" s="8" t="s">
        <v>45</v>
      </c>
      <c r="F8" s="6" t="s">
        <v>99</v>
      </c>
      <c r="G8" s="6" t="s">
        <v>100</v>
      </c>
      <c r="H8" s="6" t="s">
        <v>101</v>
      </c>
      <c r="I8" s="2"/>
      <c r="J8" s="2"/>
      <c r="K8" s="2"/>
    </row>
    <row r="9" spans="1:14" ht="15" customHeight="1" x14ac:dyDescent="0.25">
      <c r="A9" s="31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4" s="4" customFormat="1" ht="71.25" x14ac:dyDescent="0.25">
      <c r="A10" s="9" t="s">
        <v>10</v>
      </c>
      <c r="B10" s="9" t="s">
        <v>41</v>
      </c>
      <c r="C10" s="10"/>
      <c r="D10" s="11">
        <v>188200</v>
      </c>
      <c r="E10" s="11">
        <v>0</v>
      </c>
      <c r="F10" s="12">
        <v>49510</v>
      </c>
      <c r="G10" s="12">
        <v>237710</v>
      </c>
      <c r="H10" s="12">
        <v>185589</v>
      </c>
      <c r="I10" s="13">
        <v>0.6</v>
      </c>
      <c r="J10" s="9"/>
      <c r="K10" s="14">
        <v>78.073703251861517</v>
      </c>
      <c r="L10" s="15"/>
      <c r="M10" s="15"/>
      <c r="N10" s="15"/>
    </row>
    <row r="11" spans="1:14" ht="45" x14ac:dyDescent="0.25">
      <c r="A11" s="2" t="s">
        <v>16</v>
      </c>
      <c r="B11" s="2" t="s">
        <v>48</v>
      </c>
      <c r="C11" s="16"/>
      <c r="D11" s="17"/>
      <c r="E11" s="17"/>
      <c r="F11" s="1"/>
      <c r="G11" s="1"/>
      <c r="H11" s="1"/>
      <c r="I11" s="14"/>
      <c r="J11" s="2"/>
      <c r="K11" s="14"/>
      <c r="M11" s="18"/>
    </row>
    <row r="12" spans="1:14" ht="45" x14ac:dyDescent="0.25">
      <c r="A12" s="2" t="s">
        <v>17</v>
      </c>
      <c r="B12" s="2" t="s">
        <v>49</v>
      </c>
      <c r="C12" s="16"/>
      <c r="D12" s="17"/>
      <c r="E12" s="17"/>
      <c r="F12" s="1"/>
      <c r="G12" s="1"/>
      <c r="H12" s="1"/>
      <c r="I12" s="14"/>
      <c r="J12" s="2"/>
      <c r="K12" s="14"/>
      <c r="M12" s="19"/>
    </row>
    <row r="13" spans="1:14" ht="30" x14ac:dyDescent="0.25">
      <c r="A13" s="2" t="s">
        <v>18</v>
      </c>
      <c r="B13" s="2"/>
      <c r="C13" s="2"/>
      <c r="D13" s="2"/>
      <c r="E13" s="17"/>
      <c r="F13" s="1"/>
      <c r="G13" s="1"/>
      <c r="H13" s="1"/>
      <c r="I13" s="14"/>
      <c r="J13" s="2"/>
      <c r="K13" s="14"/>
      <c r="M13" s="19"/>
    </row>
    <row r="14" spans="1:14" ht="60" x14ac:dyDescent="0.25">
      <c r="A14" s="2" t="s">
        <v>61</v>
      </c>
      <c r="B14" s="2" t="s">
        <v>62</v>
      </c>
      <c r="C14" s="2"/>
      <c r="D14" s="2"/>
      <c r="E14" s="17"/>
      <c r="F14" s="1">
        <v>15618</v>
      </c>
      <c r="G14" s="1">
        <v>15618</v>
      </c>
      <c r="H14" s="1">
        <v>15493</v>
      </c>
      <c r="I14" s="14"/>
      <c r="J14" s="2"/>
      <c r="K14" s="14"/>
      <c r="M14" s="19"/>
    </row>
    <row r="15" spans="1:14" ht="60" x14ac:dyDescent="0.25">
      <c r="A15" s="2" t="s">
        <v>63</v>
      </c>
      <c r="B15" s="2" t="s">
        <v>64</v>
      </c>
      <c r="C15" s="2"/>
      <c r="D15" s="2"/>
      <c r="E15" s="17"/>
      <c r="F15" s="1">
        <v>33892</v>
      </c>
      <c r="G15" s="1">
        <v>33892</v>
      </c>
      <c r="H15" s="1"/>
      <c r="I15" s="14">
        <v>0</v>
      </c>
      <c r="J15" s="2"/>
      <c r="K15" s="14"/>
      <c r="M15" s="19"/>
    </row>
    <row r="16" spans="1:14" s="4" customFormat="1" ht="57" x14ac:dyDescent="0.25">
      <c r="A16" s="9" t="s">
        <v>11</v>
      </c>
      <c r="B16" s="9" t="s">
        <v>42</v>
      </c>
      <c r="C16" s="10"/>
      <c r="D16" s="11">
        <v>104000</v>
      </c>
      <c r="E16" s="11">
        <v>0</v>
      </c>
      <c r="F16" s="9">
        <v>114927</v>
      </c>
      <c r="G16" s="12">
        <v>218927</v>
      </c>
      <c r="H16" s="12">
        <v>129199</v>
      </c>
      <c r="I16" s="13">
        <v>0.6</v>
      </c>
      <c r="J16" s="9"/>
      <c r="K16" s="14">
        <v>59.014648718522615</v>
      </c>
      <c r="M16" s="5"/>
      <c r="N16" s="15"/>
    </row>
    <row r="17" spans="1:13" ht="30" x14ac:dyDescent="0.25">
      <c r="A17" s="2" t="s">
        <v>19</v>
      </c>
      <c r="B17" s="2" t="s">
        <v>50</v>
      </c>
      <c r="C17" s="16"/>
      <c r="D17" s="17"/>
      <c r="E17" s="17"/>
      <c r="F17" s="2"/>
      <c r="G17" s="1"/>
      <c r="H17" s="1"/>
      <c r="I17" s="14"/>
      <c r="J17" s="2"/>
      <c r="K17" s="14"/>
      <c r="M17" s="19"/>
    </row>
    <row r="18" spans="1:13" ht="45" x14ac:dyDescent="0.25">
      <c r="A18" s="2" t="s">
        <v>20</v>
      </c>
      <c r="B18" s="2" t="s">
        <v>51</v>
      </c>
      <c r="C18" s="16"/>
      <c r="D18" s="17"/>
      <c r="E18" s="17"/>
      <c r="F18" s="1"/>
      <c r="G18" s="1"/>
      <c r="H18" s="1"/>
      <c r="I18" s="14"/>
      <c r="J18" s="2"/>
      <c r="K18" s="14"/>
      <c r="M18" s="19"/>
    </row>
    <row r="19" spans="1:13" ht="45" x14ac:dyDescent="0.25">
      <c r="A19" s="2" t="s">
        <v>21</v>
      </c>
      <c r="B19" s="2" t="s">
        <v>65</v>
      </c>
      <c r="C19" s="2"/>
      <c r="D19" s="2"/>
      <c r="E19" s="17"/>
      <c r="F19" s="1">
        <v>41000</v>
      </c>
      <c r="G19" s="1">
        <v>41000</v>
      </c>
      <c r="H19" s="1">
        <v>32503</v>
      </c>
      <c r="I19" s="14"/>
      <c r="J19" s="2"/>
      <c r="K19" s="14"/>
      <c r="M19" s="19"/>
    </row>
    <row r="20" spans="1:13" ht="45" x14ac:dyDescent="0.25">
      <c r="A20" s="2" t="s">
        <v>66</v>
      </c>
      <c r="B20" s="2" t="s">
        <v>67</v>
      </c>
      <c r="C20" s="2"/>
      <c r="D20" s="2"/>
      <c r="E20" s="17"/>
      <c r="F20" s="1">
        <v>28927</v>
      </c>
      <c r="G20" s="1">
        <v>28927</v>
      </c>
      <c r="H20" s="1"/>
      <c r="I20" s="14"/>
      <c r="J20" s="2"/>
      <c r="K20" s="14"/>
      <c r="M20" s="19"/>
    </row>
    <row r="21" spans="1:13" ht="30" x14ac:dyDescent="0.25">
      <c r="A21" s="2" t="s">
        <v>68</v>
      </c>
      <c r="B21" s="2" t="s">
        <v>69</v>
      </c>
      <c r="C21" s="2"/>
      <c r="D21" s="2"/>
      <c r="E21" s="17"/>
      <c r="F21" s="1">
        <v>37000</v>
      </c>
      <c r="G21" s="1">
        <v>37000</v>
      </c>
      <c r="H21" s="1">
        <v>4492</v>
      </c>
      <c r="I21" s="14"/>
      <c r="J21" s="2"/>
      <c r="K21" s="14"/>
      <c r="M21" s="19"/>
    </row>
    <row r="22" spans="1:13" ht="30" x14ac:dyDescent="0.25">
      <c r="A22" s="2" t="s">
        <v>70</v>
      </c>
      <c r="B22" s="2" t="s">
        <v>71</v>
      </c>
      <c r="C22" s="2"/>
      <c r="D22" s="2"/>
      <c r="E22" s="17"/>
      <c r="F22" s="1">
        <v>8000</v>
      </c>
      <c r="G22" s="1">
        <v>8000</v>
      </c>
      <c r="H22" s="1"/>
      <c r="I22" s="14"/>
      <c r="J22" s="2"/>
      <c r="K22" s="14"/>
    </row>
    <row r="23" spans="1:13" ht="71.25" x14ac:dyDescent="0.25">
      <c r="A23" s="9" t="s">
        <v>12</v>
      </c>
      <c r="B23" s="9" t="s">
        <v>72</v>
      </c>
      <c r="C23" s="9"/>
      <c r="D23" s="9"/>
      <c r="E23" s="11">
        <v>0</v>
      </c>
      <c r="F23" s="12">
        <v>216966</v>
      </c>
      <c r="G23" s="1">
        <v>216966</v>
      </c>
      <c r="H23" s="1">
        <v>178062</v>
      </c>
      <c r="I23" s="13">
        <v>0.4</v>
      </c>
      <c r="J23" s="9"/>
      <c r="K23" s="14">
        <v>82.069079948010284</v>
      </c>
    </row>
    <row r="24" spans="1:13" ht="30" x14ac:dyDescent="0.25">
      <c r="A24" s="2" t="s">
        <v>22</v>
      </c>
      <c r="B24" s="2" t="s">
        <v>73</v>
      </c>
      <c r="C24" s="2"/>
      <c r="D24" s="2"/>
      <c r="E24" s="17"/>
      <c r="F24" s="2">
        <v>33022</v>
      </c>
      <c r="G24" s="1">
        <v>33022</v>
      </c>
      <c r="H24" s="1">
        <v>33022</v>
      </c>
      <c r="I24" s="14"/>
      <c r="J24" s="9"/>
      <c r="K24" s="14"/>
    </row>
    <row r="25" spans="1:13" ht="30" x14ac:dyDescent="0.25">
      <c r="A25" s="2" t="s">
        <v>23</v>
      </c>
      <c r="B25" s="2" t="s">
        <v>74</v>
      </c>
      <c r="C25" s="2"/>
      <c r="D25" s="2"/>
      <c r="E25" s="17"/>
      <c r="F25" s="2">
        <v>183944</v>
      </c>
      <c r="G25" s="1">
        <v>183944</v>
      </c>
      <c r="H25" s="1">
        <v>145040</v>
      </c>
      <c r="I25" s="14"/>
      <c r="J25" s="9"/>
      <c r="K25" s="14"/>
    </row>
    <row r="26" spans="1:13" ht="30" x14ac:dyDescent="0.25">
      <c r="A26" s="2" t="s">
        <v>24</v>
      </c>
      <c r="B26" s="2"/>
      <c r="C26" s="2"/>
      <c r="D26" s="2"/>
      <c r="E26" s="17"/>
      <c r="F26" s="17"/>
      <c r="G26" s="1"/>
      <c r="H26" s="1"/>
      <c r="I26" s="14"/>
      <c r="J26" s="2"/>
      <c r="K26" s="14"/>
    </row>
    <row r="27" spans="1:13" ht="15" customHeight="1" x14ac:dyDescent="0.25">
      <c r="A27" s="31" t="s">
        <v>7</v>
      </c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3" x14ac:dyDescent="0.25">
      <c r="A28" s="31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3" ht="45" x14ac:dyDescent="0.25">
      <c r="A29" s="9" t="s">
        <v>13</v>
      </c>
      <c r="B29" s="2" t="s">
        <v>82</v>
      </c>
      <c r="C29" s="2">
        <v>212934</v>
      </c>
      <c r="D29" s="2"/>
      <c r="E29" s="17">
        <v>0</v>
      </c>
      <c r="F29" s="17"/>
      <c r="G29" s="1">
        <v>212934</v>
      </c>
      <c r="H29" s="1">
        <v>108180</v>
      </c>
      <c r="I29" s="13">
        <v>0.6</v>
      </c>
      <c r="J29" s="2"/>
      <c r="K29" s="14">
        <v>50.804474625940429</v>
      </c>
    </row>
    <row r="30" spans="1:13" ht="30" x14ac:dyDescent="0.25">
      <c r="A30" s="2" t="s">
        <v>25</v>
      </c>
      <c r="B30" s="20" t="s">
        <v>84</v>
      </c>
      <c r="C30" s="2"/>
      <c r="D30" s="2"/>
      <c r="E30" s="17"/>
      <c r="F30" s="17"/>
      <c r="G30" s="1"/>
      <c r="H30" s="1"/>
      <c r="I30" s="14"/>
      <c r="J30" s="2"/>
      <c r="K30" s="14"/>
    </row>
    <row r="31" spans="1:13" ht="75" x14ac:dyDescent="0.25">
      <c r="A31" s="2" t="s">
        <v>26</v>
      </c>
      <c r="B31" s="20" t="s">
        <v>85</v>
      </c>
      <c r="C31" s="2"/>
      <c r="D31" s="2"/>
      <c r="E31" s="17"/>
      <c r="F31" s="17"/>
      <c r="G31" s="1"/>
      <c r="H31" s="1"/>
      <c r="I31" s="14"/>
      <c r="J31" s="2"/>
      <c r="K31" s="14"/>
    </row>
    <row r="32" spans="1:13" ht="30" x14ac:dyDescent="0.25">
      <c r="A32" s="2" t="s">
        <v>27</v>
      </c>
      <c r="B32" s="2" t="s">
        <v>86</v>
      </c>
      <c r="C32" s="2"/>
      <c r="D32" s="2"/>
      <c r="E32" s="17"/>
      <c r="F32" s="17"/>
      <c r="G32" s="1"/>
      <c r="H32" s="1"/>
      <c r="I32" s="14"/>
      <c r="J32" s="2"/>
      <c r="K32" s="14"/>
    </row>
    <row r="33" spans="1:11" ht="30" x14ac:dyDescent="0.25">
      <c r="A33" s="2" t="s">
        <v>87</v>
      </c>
      <c r="B33" s="21" t="s">
        <v>88</v>
      </c>
      <c r="C33" s="21"/>
      <c r="D33" s="21"/>
      <c r="E33" s="22"/>
      <c r="F33" s="22"/>
      <c r="G33" s="1"/>
      <c r="H33" s="1"/>
      <c r="I33" s="14"/>
      <c r="J33" s="21"/>
      <c r="K33" s="14"/>
    </row>
    <row r="34" spans="1:11" ht="45" x14ac:dyDescent="0.25">
      <c r="A34" s="2" t="s">
        <v>89</v>
      </c>
      <c r="B34" s="23" t="s">
        <v>90</v>
      </c>
      <c r="C34" s="21"/>
      <c r="D34" s="21"/>
      <c r="E34" s="22"/>
      <c r="F34" s="22"/>
      <c r="G34" s="1"/>
      <c r="H34" s="1"/>
      <c r="I34" s="14"/>
      <c r="J34" s="21"/>
      <c r="K34" s="14"/>
    </row>
    <row r="35" spans="1:11" ht="57" x14ac:dyDescent="0.25">
      <c r="A35" s="9" t="s">
        <v>14</v>
      </c>
      <c r="B35" s="9" t="s">
        <v>75</v>
      </c>
      <c r="C35" s="9">
        <v>154038</v>
      </c>
      <c r="D35" s="9"/>
      <c r="E35" s="11">
        <v>55000</v>
      </c>
      <c r="F35" s="11">
        <v>164242</v>
      </c>
      <c r="G35" s="1">
        <v>373280</v>
      </c>
      <c r="H35" s="1">
        <v>246474</v>
      </c>
      <c r="I35" s="13">
        <v>0.6</v>
      </c>
      <c r="J35" s="24"/>
      <c r="K35" s="14">
        <v>66.029254179168447</v>
      </c>
    </row>
    <row r="36" spans="1:11" ht="30" x14ac:dyDescent="0.25">
      <c r="A36" s="2" t="s">
        <v>28</v>
      </c>
      <c r="B36" s="9" t="s">
        <v>91</v>
      </c>
      <c r="C36" s="9"/>
      <c r="D36" s="9"/>
      <c r="E36" s="11"/>
      <c r="F36" s="11"/>
      <c r="G36" s="1"/>
      <c r="H36" s="1"/>
      <c r="I36" s="14"/>
      <c r="J36" s="9"/>
      <c r="K36" s="14"/>
    </row>
    <row r="37" spans="1:11" ht="99.75" x14ac:dyDescent="0.25">
      <c r="A37" s="2" t="s">
        <v>29</v>
      </c>
      <c r="B37" s="9" t="s">
        <v>92</v>
      </c>
      <c r="C37" s="9"/>
      <c r="D37" s="9"/>
      <c r="E37" s="11"/>
      <c r="F37" s="11"/>
      <c r="G37" s="1"/>
      <c r="H37" s="1"/>
      <c r="I37" s="14"/>
      <c r="J37" s="9"/>
      <c r="K37" s="14"/>
    </row>
    <row r="38" spans="1:11" ht="42.75" x14ac:dyDescent="0.25">
      <c r="A38" s="2" t="s">
        <v>30</v>
      </c>
      <c r="B38" s="9" t="s">
        <v>93</v>
      </c>
      <c r="C38" s="9"/>
      <c r="D38" s="9"/>
      <c r="E38" s="11"/>
      <c r="F38" s="11"/>
      <c r="G38" s="1"/>
      <c r="H38" s="1"/>
      <c r="I38" s="14"/>
      <c r="J38" s="9"/>
      <c r="K38" s="14"/>
    </row>
    <row r="39" spans="1:11" ht="30" x14ac:dyDescent="0.25">
      <c r="A39" s="2" t="s">
        <v>78</v>
      </c>
      <c r="B39" s="20" t="s">
        <v>94</v>
      </c>
      <c r="C39" s="9"/>
      <c r="D39" s="9"/>
      <c r="E39" s="11"/>
      <c r="F39" s="11"/>
      <c r="G39" s="1"/>
      <c r="H39" s="1"/>
      <c r="I39" s="14"/>
      <c r="J39" s="9"/>
      <c r="K39" s="14"/>
    </row>
    <row r="40" spans="1:11" ht="45" x14ac:dyDescent="0.25">
      <c r="A40" s="2" t="s">
        <v>79</v>
      </c>
      <c r="B40" s="2" t="s">
        <v>76</v>
      </c>
      <c r="C40" s="9"/>
      <c r="D40" s="9"/>
      <c r="E40" s="11"/>
      <c r="F40" s="1">
        <v>39242</v>
      </c>
      <c r="G40" s="1">
        <v>39242</v>
      </c>
      <c r="H40" s="1"/>
      <c r="I40" s="14"/>
      <c r="J40" s="25"/>
      <c r="K40" s="14">
        <v>0</v>
      </c>
    </row>
    <row r="41" spans="1:11" ht="45" x14ac:dyDescent="0.25">
      <c r="A41" s="2" t="s">
        <v>80</v>
      </c>
      <c r="B41" s="2" t="s">
        <v>77</v>
      </c>
      <c r="C41" s="2"/>
      <c r="D41" s="2"/>
      <c r="E41" s="17"/>
      <c r="F41" s="1">
        <v>125000</v>
      </c>
      <c r="G41" s="1">
        <v>125000</v>
      </c>
      <c r="H41" s="1">
        <v>113390</v>
      </c>
      <c r="I41" s="14"/>
      <c r="J41" s="25"/>
      <c r="K41" s="14"/>
    </row>
    <row r="42" spans="1:11" ht="30" x14ac:dyDescent="0.25">
      <c r="A42" s="2" t="s">
        <v>81</v>
      </c>
      <c r="B42" s="2"/>
      <c r="C42" s="2"/>
      <c r="D42" s="2"/>
      <c r="E42" s="17"/>
      <c r="F42" s="17"/>
      <c r="G42" s="1"/>
      <c r="H42" s="1"/>
      <c r="I42" s="14"/>
      <c r="J42" s="2"/>
      <c r="K42" s="14"/>
    </row>
    <row r="43" spans="1:11" ht="30" x14ac:dyDescent="0.25">
      <c r="A43" s="2" t="s">
        <v>52</v>
      </c>
      <c r="B43" s="2" t="s">
        <v>53</v>
      </c>
      <c r="C43" s="2"/>
      <c r="D43" s="2"/>
      <c r="E43" s="17">
        <v>55000</v>
      </c>
      <c r="F43" s="17"/>
      <c r="G43" s="1">
        <v>55000</v>
      </c>
      <c r="H43" s="1">
        <v>55000</v>
      </c>
      <c r="I43" s="14"/>
      <c r="J43" s="2"/>
      <c r="K43" s="14"/>
    </row>
    <row r="44" spans="1:11" ht="60" x14ac:dyDescent="0.25">
      <c r="A44" s="9" t="s">
        <v>15</v>
      </c>
      <c r="B44" s="2" t="s">
        <v>83</v>
      </c>
      <c r="C44" s="2">
        <v>496264</v>
      </c>
      <c r="D44" s="2"/>
      <c r="E44" s="17">
        <v>0</v>
      </c>
      <c r="F44" s="17">
        <v>0</v>
      </c>
      <c r="G44" s="1">
        <v>496264</v>
      </c>
      <c r="H44" s="1">
        <v>251181</v>
      </c>
      <c r="I44" s="13">
        <v>0.6</v>
      </c>
      <c r="J44" s="2"/>
      <c r="K44" s="14">
        <v>50.614390727515996</v>
      </c>
    </row>
    <row r="45" spans="1:11" ht="75" x14ac:dyDescent="0.25">
      <c r="A45" s="2" t="s">
        <v>31</v>
      </c>
      <c r="B45" s="2" t="s">
        <v>95</v>
      </c>
      <c r="C45" s="2"/>
      <c r="D45" s="2"/>
      <c r="E45" s="17"/>
      <c r="F45" s="17"/>
      <c r="G45" s="1"/>
      <c r="H45" s="1"/>
      <c r="I45" s="14"/>
      <c r="J45" s="2"/>
      <c r="K45" s="14"/>
    </row>
    <row r="46" spans="1:11" ht="45" x14ac:dyDescent="0.25">
      <c r="A46" s="2" t="s">
        <v>32</v>
      </c>
      <c r="B46" s="2" t="s">
        <v>96</v>
      </c>
      <c r="C46" s="2"/>
      <c r="D46" s="2"/>
      <c r="E46" s="17"/>
      <c r="F46" s="17"/>
      <c r="G46" s="1"/>
      <c r="H46" s="1"/>
      <c r="I46" s="14"/>
      <c r="J46" s="2"/>
      <c r="K46" s="14"/>
    </row>
    <row r="47" spans="1:11" ht="30" x14ac:dyDescent="0.25">
      <c r="A47" s="2" t="s">
        <v>33</v>
      </c>
      <c r="B47" s="2" t="s">
        <v>97</v>
      </c>
      <c r="C47" s="2"/>
      <c r="D47" s="2"/>
      <c r="E47" s="17"/>
      <c r="F47" s="17"/>
      <c r="G47" s="1"/>
      <c r="H47" s="1"/>
      <c r="I47" s="14"/>
      <c r="J47" s="2"/>
      <c r="K47" s="14"/>
    </row>
    <row r="48" spans="1:11" ht="28.5" x14ac:dyDescent="0.25">
      <c r="A48" s="9" t="s">
        <v>60</v>
      </c>
      <c r="B48" s="2"/>
      <c r="C48" s="2"/>
      <c r="D48" s="2"/>
      <c r="E48" s="17">
        <v>320979</v>
      </c>
      <c r="F48" s="17">
        <v>0</v>
      </c>
      <c r="G48" s="1">
        <v>320979</v>
      </c>
      <c r="H48" s="1">
        <v>145000</v>
      </c>
      <c r="I48" s="13">
        <v>0.6</v>
      </c>
      <c r="J48" s="2"/>
      <c r="K48" s="14">
        <v>45.174294891566113</v>
      </c>
    </row>
    <row r="49" spans="1:11" ht="30" x14ac:dyDescent="0.25">
      <c r="A49" s="2" t="s">
        <v>54</v>
      </c>
      <c r="B49" s="2" t="s">
        <v>55</v>
      </c>
      <c r="C49" s="2"/>
      <c r="D49" s="2"/>
      <c r="E49" s="17">
        <v>84979</v>
      </c>
      <c r="F49" s="17"/>
      <c r="G49" s="1">
        <v>84979</v>
      </c>
      <c r="H49" s="1">
        <v>45000</v>
      </c>
      <c r="I49" s="14"/>
      <c r="J49" s="2"/>
      <c r="K49" s="14"/>
    </row>
    <row r="50" spans="1:11" ht="30" x14ac:dyDescent="0.25">
      <c r="A50" s="2" t="s">
        <v>56</v>
      </c>
      <c r="B50" s="2" t="s">
        <v>57</v>
      </c>
      <c r="C50" s="2"/>
      <c r="D50" s="2"/>
      <c r="E50" s="17">
        <v>53000</v>
      </c>
      <c r="F50" s="17"/>
      <c r="G50" s="1">
        <v>53000</v>
      </c>
      <c r="H50" s="1">
        <v>53000</v>
      </c>
      <c r="I50" s="14"/>
      <c r="J50" s="2"/>
      <c r="K50" s="14"/>
    </row>
    <row r="51" spans="1:11" ht="30" x14ac:dyDescent="0.25">
      <c r="A51" s="2" t="s">
        <v>58</v>
      </c>
      <c r="B51" s="2" t="s">
        <v>59</v>
      </c>
      <c r="C51" s="2"/>
      <c r="D51" s="2"/>
      <c r="E51" s="17">
        <v>183000</v>
      </c>
      <c r="F51" s="17"/>
      <c r="G51" s="1">
        <v>183000</v>
      </c>
      <c r="H51" s="1">
        <v>47000</v>
      </c>
      <c r="I51" s="14"/>
      <c r="J51" s="2"/>
      <c r="K51" s="14"/>
    </row>
    <row r="52" spans="1:11" ht="15" customHeight="1" x14ac:dyDescent="0.25">
      <c r="A52" s="31" t="s">
        <v>9</v>
      </c>
      <c r="B52" s="32"/>
      <c r="C52" s="32"/>
      <c r="D52" s="32"/>
      <c r="E52" s="32"/>
      <c r="F52" s="32"/>
      <c r="G52" s="32"/>
      <c r="H52" s="32"/>
      <c r="I52" s="32"/>
      <c r="J52" s="32"/>
      <c r="K52" s="33"/>
    </row>
    <row r="53" spans="1:11" ht="90" x14ac:dyDescent="0.25">
      <c r="A53" s="2" t="s">
        <v>34</v>
      </c>
      <c r="B53" s="9"/>
      <c r="C53" s="2">
        <v>202400</v>
      </c>
      <c r="D53" s="17">
        <v>75800</v>
      </c>
      <c r="E53" s="17">
        <v>85400</v>
      </c>
      <c r="F53" s="1">
        <v>107100</v>
      </c>
      <c r="G53" s="1">
        <v>470700</v>
      </c>
      <c r="H53" s="1">
        <v>332500</v>
      </c>
      <c r="I53" s="26"/>
      <c r="J53" s="17"/>
      <c r="K53" s="14">
        <v>70.639473125132781</v>
      </c>
    </row>
    <row r="54" spans="1:11" ht="90" x14ac:dyDescent="0.25">
      <c r="A54" s="2" t="s">
        <v>35</v>
      </c>
      <c r="B54" s="9"/>
      <c r="C54" s="2"/>
      <c r="D54" s="17"/>
      <c r="E54" s="17">
        <v>57448</v>
      </c>
      <c r="F54" s="1">
        <v>76336</v>
      </c>
      <c r="G54" s="1">
        <v>133784</v>
      </c>
      <c r="H54" s="1">
        <v>50536</v>
      </c>
      <c r="I54" s="26"/>
      <c r="J54" s="17"/>
      <c r="K54" s="14">
        <v>37.774322788973272</v>
      </c>
    </row>
    <row r="55" spans="1:11" ht="30" x14ac:dyDescent="0.25">
      <c r="A55" s="2" t="s">
        <v>36</v>
      </c>
      <c r="B55" s="2" t="s">
        <v>0</v>
      </c>
      <c r="C55" s="2">
        <v>53739</v>
      </c>
      <c r="D55" s="17">
        <v>34000</v>
      </c>
      <c r="E55" s="17"/>
      <c r="F55" s="1">
        <v>34455</v>
      </c>
      <c r="G55" s="1">
        <v>122194</v>
      </c>
      <c r="H55" s="1">
        <v>74678</v>
      </c>
      <c r="I55" s="26"/>
      <c r="J55" s="17"/>
      <c r="K55" s="14">
        <v>61.114293664173367</v>
      </c>
    </row>
    <row r="56" spans="1:11" ht="85.5" x14ac:dyDescent="0.25">
      <c r="A56" s="9" t="s">
        <v>37</v>
      </c>
      <c r="B56" s="2"/>
      <c r="C56" s="2">
        <v>1119375</v>
      </c>
      <c r="D56" s="17">
        <v>402000</v>
      </c>
      <c r="E56" s="17">
        <v>518827</v>
      </c>
      <c r="F56" s="1">
        <v>763536</v>
      </c>
      <c r="G56" s="1">
        <v>2803738</v>
      </c>
      <c r="H56" s="1">
        <v>1701409</v>
      </c>
      <c r="I56" s="26"/>
      <c r="J56" s="2"/>
      <c r="K56" s="14">
        <v>60.683594544140718</v>
      </c>
    </row>
    <row r="57" spans="1:11" ht="30" x14ac:dyDescent="0.25">
      <c r="A57" s="2" t="s">
        <v>46</v>
      </c>
      <c r="B57" s="2"/>
      <c r="C57" s="2">
        <v>78356.250000000015</v>
      </c>
      <c r="D57" s="17">
        <v>28140.000000000004</v>
      </c>
      <c r="E57" s="17">
        <v>36318</v>
      </c>
      <c r="F57" s="1">
        <v>53448</v>
      </c>
      <c r="G57" s="1">
        <v>196262.25</v>
      </c>
      <c r="H57" s="1">
        <v>52778</v>
      </c>
      <c r="I57" s="26"/>
      <c r="J57" s="2"/>
      <c r="K57" s="14">
        <v>26.891569825577765</v>
      </c>
    </row>
    <row r="58" spans="1:11" ht="57" x14ac:dyDescent="0.25">
      <c r="A58" s="9" t="s">
        <v>47</v>
      </c>
      <c r="B58" s="2"/>
      <c r="C58" s="2">
        <v>1197731.25</v>
      </c>
      <c r="D58" s="17">
        <v>430140</v>
      </c>
      <c r="E58" s="17">
        <v>555145</v>
      </c>
      <c r="F58" s="1">
        <v>816984</v>
      </c>
      <c r="G58" s="1">
        <v>3000000.25</v>
      </c>
      <c r="H58" s="1">
        <v>1404845</v>
      </c>
      <c r="I58" s="26"/>
      <c r="J58" s="2"/>
      <c r="K58" s="14">
        <v>46.828162764319771</v>
      </c>
    </row>
  </sheetData>
  <mergeCells count="8">
    <mergeCell ref="A27:K27"/>
    <mergeCell ref="A28:K28"/>
    <mergeCell ref="A52:K52"/>
    <mergeCell ref="A3:K3"/>
    <mergeCell ref="A1:K1"/>
    <mergeCell ref="C7:F7"/>
    <mergeCell ref="A5:K5"/>
    <mergeCell ref="A9:K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K10" sqref="K10"/>
    </sheetView>
  </sheetViews>
  <sheetFormatPr baseColWidth="10" defaultColWidth="9.140625" defaultRowHeight="15" x14ac:dyDescent="0.25"/>
  <cols>
    <col min="1" max="1" width="24" style="39" customWidth="1"/>
    <col min="2" max="2" width="31.5703125" style="39" customWidth="1"/>
    <col min="3" max="5" width="14" style="39" customWidth="1"/>
    <col min="6" max="10" width="14" style="34" customWidth="1"/>
    <col min="11" max="11" width="22.7109375" style="39" customWidth="1"/>
    <col min="12" max="13" width="28.7109375" style="39" customWidth="1"/>
    <col min="14" max="16384" width="9.140625" style="39"/>
  </cols>
  <sheetData>
    <row r="1" spans="1:13" x14ac:dyDescent="0.25">
      <c r="A1" s="36" t="s">
        <v>38</v>
      </c>
      <c r="B1" s="36"/>
      <c r="C1" s="36"/>
      <c r="D1" s="36"/>
      <c r="E1" s="36"/>
      <c r="F1" s="38"/>
      <c r="G1" s="38"/>
      <c r="H1" s="38"/>
      <c r="I1" s="38"/>
      <c r="J1" s="38"/>
    </row>
    <row r="2" spans="1:13" x14ac:dyDescent="0.25">
      <c r="A2" s="36"/>
      <c r="B2" s="36"/>
      <c r="C2" s="36"/>
      <c r="D2" s="36"/>
      <c r="E2" s="36"/>
      <c r="F2" s="38"/>
      <c r="G2" s="38"/>
      <c r="H2" s="38"/>
      <c r="I2" s="38"/>
      <c r="J2" s="38"/>
    </row>
    <row r="3" spans="1:13" x14ac:dyDescent="0.25">
      <c r="A3" s="36" t="s">
        <v>1</v>
      </c>
      <c r="B3" s="36"/>
      <c r="C3" s="36"/>
      <c r="D3" s="36"/>
      <c r="E3" s="36"/>
      <c r="F3" s="38"/>
      <c r="G3" s="38"/>
      <c r="H3" s="38"/>
      <c r="I3" s="38"/>
      <c r="J3" s="38"/>
    </row>
    <row r="5" spans="1:13" x14ac:dyDescent="0.25">
      <c r="A5" s="36" t="s">
        <v>2</v>
      </c>
    </row>
    <row r="7" spans="1:13" ht="138.75" customHeight="1" x14ac:dyDescent="0.25">
      <c r="A7" s="43" t="s">
        <v>3</v>
      </c>
      <c r="B7" s="43" t="s">
        <v>4</v>
      </c>
      <c r="C7" s="44" t="s">
        <v>98</v>
      </c>
      <c r="D7" s="44"/>
      <c r="E7" s="44"/>
      <c r="F7" s="44"/>
      <c r="G7" s="44"/>
      <c r="H7" s="44"/>
      <c r="I7" s="44"/>
      <c r="J7" s="44"/>
      <c r="M7" s="40"/>
    </row>
    <row r="8" spans="1:13" ht="30" x14ac:dyDescent="0.25">
      <c r="A8" s="43"/>
      <c r="B8" s="43"/>
      <c r="C8" s="45" t="s">
        <v>44</v>
      </c>
      <c r="D8" s="45" t="s">
        <v>102</v>
      </c>
      <c r="E8" s="45" t="s">
        <v>43</v>
      </c>
      <c r="F8" s="46" t="s">
        <v>103</v>
      </c>
      <c r="G8" s="45" t="s">
        <v>45</v>
      </c>
      <c r="H8" s="46" t="s">
        <v>104</v>
      </c>
      <c r="I8" s="46" t="s">
        <v>99</v>
      </c>
      <c r="J8" s="46" t="s">
        <v>105</v>
      </c>
    </row>
    <row r="9" spans="1:13" x14ac:dyDescent="0.25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</row>
    <row r="10" spans="1:13" s="36" customFormat="1" ht="85.5" x14ac:dyDescent="0.25">
      <c r="A10" s="41" t="s">
        <v>10</v>
      </c>
      <c r="B10" s="41" t="s">
        <v>41</v>
      </c>
      <c r="C10" s="48"/>
      <c r="D10" s="48"/>
      <c r="E10" s="42">
        <v>188200</v>
      </c>
      <c r="F10" s="42">
        <v>170096</v>
      </c>
      <c r="G10" s="42">
        <f>SUM(G11:G15)</f>
        <v>0</v>
      </c>
      <c r="H10" s="42">
        <f>SUM(H11:H15)</f>
        <v>0</v>
      </c>
      <c r="I10" s="49">
        <v>49510</v>
      </c>
      <c r="J10" s="49">
        <v>15493</v>
      </c>
      <c r="K10" s="35"/>
      <c r="L10" s="35"/>
      <c r="M10" s="35"/>
    </row>
    <row r="11" spans="1:13" ht="80.25" customHeight="1" x14ac:dyDescent="0.25">
      <c r="A11" s="43" t="s">
        <v>16</v>
      </c>
      <c r="B11" s="43" t="s">
        <v>48</v>
      </c>
      <c r="C11" s="50"/>
      <c r="D11" s="50"/>
      <c r="E11" s="51"/>
      <c r="F11" s="51"/>
      <c r="G11" s="51"/>
      <c r="H11" s="51"/>
      <c r="I11" s="49"/>
      <c r="J11" s="49"/>
      <c r="L11" s="37"/>
    </row>
    <row r="12" spans="1:13" ht="105.75" customHeight="1" x14ac:dyDescent="0.25">
      <c r="A12" s="43" t="s">
        <v>17</v>
      </c>
      <c r="B12" s="43" t="s">
        <v>49</v>
      </c>
      <c r="C12" s="50"/>
      <c r="D12" s="50"/>
      <c r="E12" s="51"/>
      <c r="F12" s="51"/>
      <c r="G12" s="51"/>
      <c r="H12" s="51"/>
      <c r="I12" s="49"/>
      <c r="J12" s="49"/>
      <c r="L12" s="34"/>
    </row>
    <row r="13" spans="1:13" x14ac:dyDescent="0.25">
      <c r="A13" s="43" t="s">
        <v>18</v>
      </c>
      <c r="B13" s="43"/>
      <c r="C13" s="43"/>
      <c r="D13" s="43"/>
      <c r="E13" s="43"/>
      <c r="F13" s="51"/>
      <c r="G13" s="51"/>
      <c r="H13" s="51"/>
      <c r="I13" s="49"/>
      <c r="J13" s="49"/>
      <c r="L13" s="34"/>
    </row>
    <row r="14" spans="1:13" ht="75" x14ac:dyDescent="0.25">
      <c r="A14" s="43" t="s">
        <v>61</v>
      </c>
      <c r="B14" s="43" t="s">
        <v>62</v>
      </c>
      <c r="C14" s="43"/>
      <c r="D14" s="43"/>
      <c r="E14" s="43"/>
      <c r="F14" s="51"/>
      <c r="G14" s="51"/>
      <c r="H14" s="51"/>
      <c r="I14" s="49">
        <v>15618</v>
      </c>
      <c r="J14" s="49">
        <v>15493</v>
      </c>
      <c r="L14" s="34"/>
    </row>
    <row r="15" spans="1:13" ht="60" x14ac:dyDescent="0.25">
      <c r="A15" s="43" t="s">
        <v>63</v>
      </c>
      <c r="B15" s="43" t="s">
        <v>64</v>
      </c>
      <c r="C15" s="43"/>
      <c r="D15" s="43"/>
      <c r="E15" s="43"/>
      <c r="F15" s="51"/>
      <c r="G15" s="51"/>
      <c r="H15" s="51"/>
      <c r="I15" s="49">
        <v>33892</v>
      </c>
      <c r="J15" s="43"/>
      <c r="L15" s="34"/>
    </row>
    <row r="16" spans="1:13" s="36" customFormat="1" ht="71.25" x14ac:dyDescent="0.25">
      <c r="A16" s="41" t="s">
        <v>11</v>
      </c>
      <c r="B16" s="41" t="s">
        <v>42</v>
      </c>
      <c r="C16" s="48"/>
      <c r="D16" s="48"/>
      <c r="E16" s="42">
        <v>104000</v>
      </c>
      <c r="F16" s="42">
        <v>92204</v>
      </c>
      <c r="G16" s="42">
        <f>SUM(G17:G22)</f>
        <v>0</v>
      </c>
      <c r="H16" s="42">
        <f>SUM(H17:H22)</f>
        <v>0</v>
      </c>
      <c r="I16" s="41"/>
      <c r="J16" s="41"/>
      <c r="L16" s="38"/>
      <c r="M16" s="35"/>
    </row>
    <row r="17" spans="1:12" ht="72.75" customHeight="1" x14ac:dyDescent="0.25">
      <c r="A17" s="43" t="s">
        <v>19</v>
      </c>
      <c r="B17" s="43" t="s">
        <v>50</v>
      </c>
      <c r="C17" s="50"/>
      <c r="D17" s="50"/>
      <c r="E17" s="51"/>
      <c r="F17" s="51"/>
      <c r="G17" s="51"/>
      <c r="H17" s="51"/>
      <c r="I17" s="43"/>
      <c r="J17" s="43"/>
      <c r="L17" s="34"/>
    </row>
    <row r="18" spans="1:12" ht="63" customHeight="1" x14ac:dyDescent="0.25">
      <c r="A18" s="43" t="s">
        <v>20</v>
      </c>
      <c r="B18" s="43" t="s">
        <v>51</v>
      </c>
      <c r="C18" s="50"/>
      <c r="D18" s="50"/>
      <c r="E18" s="51"/>
      <c r="F18" s="51"/>
      <c r="G18" s="51"/>
      <c r="H18" s="51"/>
      <c r="I18" s="49"/>
      <c r="J18" s="49"/>
      <c r="L18" s="34"/>
    </row>
    <row r="19" spans="1:12" ht="45" x14ac:dyDescent="0.25">
      <c r="A19" s="43" t="s">
        <v>21</v>
      </c>
      <c r="B19" s="43" t="s">
        <v>65</v>
      </c>
      <c r="C19" s="43"/>
      <c r="D19" s="43"/>
      <c r="E19" s="43"/>
      <c r="F19" s="51"/>
      <c r="G19" s="51"/>
      <c r="H19" s="51"/>
      <c r="I19" s="49">
        <v>41000</v>
      </c>
      <c r="J19" s="49">
        <v>32503</v>
      </c>
      <c r="L19" s="34"/>
    </row>
    <row r="20" spans="1:12" ht="60" x14ac:dyDescent="0.25">
      <c r="A20" s="43" t="s">
        <v>66</v>
      </c>
      <c r="B20" s="43" t="s">
        <v>67</v>
      </c>
      <c r="C20" s="43"/>
      <c r="D20" s="43"/>
      <c r="E20" s="43"/>
      <c r="F20" s="51"/>
      <c r="G20" s="51"/>
      <c r="H20" s="51"/>
      <c r="I20" s="1">
        <v>28927</v>
      </c>
      <c r="J20" s="49"/>
      <c r="L20" s="34"/>
    </row>
    <row r="21" spans="1:12" ht="30" x14ac:dyDescent="0.25">
      <c r="A21" s="43" t="s">
        <v>68</v>
      </c>
      <c r="B21" s="43" t="s">
        <v>69</v>
      </c>
      <c r="C21" s="43"/>
      <c r="D21" s="43"/>
      <c r="E21" s="43"/>
      <c r="F21" s="51"/>
      <c r="G21" s="51"/>
      <c r="H21" s="51"/>
      <c r="I21" s="49">
        <v>37000</v>
      </c>
      <c r="J21" s="49">
        <v>4492</v>
      </c>
      <c r="L21" s="34"/>
    </row>
    <row r="22" spans="1:12" ht="30" x14ac:dyDescent="0.25">
      <c r="A22" s="43" t="s">
        <v>70</v>
      </c>
      <c r="B22" s="43" t="s">
        <v>71</v>
      </c>
      <c r="C22" s="43"/>
      <c r="D22" s="43"/>
      <c r="E22" s="43"/>
      <c r="F22" s="51"/>
      <c r="G22" s="51"/>
      <c r="H22" s="51"/>
      <c r="I22" s="49">
        <v>8000</v>
      </c>
      <c r="J22" s="49"/>
    </row>
    <row r="23" spans="1:12" ht="85.5" x14ac:dyDescent="0.25">
      <c r="A23" s="41" t="s">
        <v>12</v>
      </c>
      <c r="B23" s="41" t="s">
        <v>72</v>
      </c>
      <c r="C23" s="41"/>
      <c r="D23" s="41"/>
      <c r="E23" s="41"/>
      <c r="F23" s="42"/>
      <c r="G23" s="42">
        <f>SUM(G24:G26)</f>
        <v>0</v>
      </c>
      <c r="H23" s="42">
        <f>SUM(H24:H26)</f>
        <v>0</v>
      </c>
      <c r="I23" s="52"/>
      <c r="J23" s="52"/>
    </row>
    <row r="24" spans="1:12" ht="30" x14ac:dyDescent="0.25">
      <c r="A24" s="43" t="s">
        <v>22</v>
      </c>
      <c r="B24" s="43" t="s">
        <v>73</v>
      </c>
      <c r="C24" s="43"/>
      <c r="D24" s="43"/>
      <c r="E24" s="43"/>
      <c r="F24" s="51"/>
      <c r="G24" s="51"/>
      <c r="H24" s="51"/>
      <c r="I24" s="43">
        <v>33022</v>
      </c>
      <c r="J24" s="43">
        <v>33022</v>
      </c>
    </row>
    <row r="25" spans="1:12" ht="30" x14ac:dyDescent="0.25">
      <c r="A25" s="43" t="s">
        <v>23</v>
      </c>
      <c r="B25" s="43" t="s">
        <v>74</v>
      </c>
      <c r="C25" s="43"/>
      <c r="D25" s="43"/>
      <c r="E25" s="43"/>
      <c r="F25" s="51"/>
      <c r="G25" s="51"/>
      <c r="H25" s="51"/>
      <c r="I25" s="43">
        <v>183944</v>
      </c>
      <c r="J25" s="43">
        <v>145040</v>
      </c>
    </row>
    <row r="26" spans="1:12" x14ac:dyDescent="0.25">
      <c r="A26" s="43" t="s">
        <v>24</v>
      </c>
      <c r="B26" s="43"/>
      <c r="C26" s="43"/>
      <c r="D26" s="43"/>
      <c r="E26" s="43"/>
      <c r="F26" s="51"/>
      <c r="G26" s="51"/>
      <c r="H26" s="51"/>
      <c r="I26" s="51"/>
      <c r="J26" s="51"/>
    </row>
    <row r="27" spans="1:12" x14ac:dyDescent="0.25">
      <c r="A27" s="47" t="s">
        <v>7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2" x14ac:dyDescent="0.25">
      <c r="A28" s="47" t="s">
        <v>8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2" ht="45" x14ac:dyDescent="0.25">
      <c r="A29" s="41" t="s">
        <v>13</v>
      </c>
      <c r="B29" s="43" t="s">
        <v>82</v>
      </c>
      <c r="C29" s="53">
        <v>212934</v>
      </c>
      <c r="D29" s="53">
        <v>108180</v>
      </c>
      <c r="E29" s="53"/>
      <c r="F29" s="54"/>
      <c r="G29" s="54">
        <f>SUM(G30:G34)</f>
        <v>0</v>
      </c>
      <c r="H29" s="54">
        <f>SUM(H30:H34)</f>
        <v>0</v>
      </c>
      <c r="I29" s="54"/>
      <c r="J29" s="54"/>
    </row>
    <row r="30" spans="1:12" x14ac:dyDescent="0.25">
      <c r="A30" s="43" t="s">
        <v>25</v>
      </c>
      <c r="B30" s="55" t="s">
        <v>84</v>
      </c>
      <c r="C30" s="43"/>
      <c r="D30" s="43"/>
      <c r="E30" s="43"/>
      <c r="F30" s="51"/>
      <c r="G30" s="51"/>
      <c r="H30" s="51"/>
      <c r="I30" s="51"/>
      <c r="J30" s="51"/>
    </row>
    <row r="31" spans="1:12" x14ac:dyDescent="0.25">
      <c r="A31" s="43" t="s">
        <v>26</v>
      </c>
      <c r="B31" s="55" t="s">
        <v>85</v>
      </c>
      <c r="C31" s="43"/>
      <c r="D31" s="43"/>
      <c r="E31" s="43"/>
      <c r="F31" s="51"/>
      <c r="G31" s="51"/>
      <c r="H31" s="51"/>
      <c r="I31" s="51"/>
      <c r="J31" s="51"/>
    </row>
    <row r="32" spans="1:12" ht="30" x14ac:dyDescent="0.25">
      <c r="A32" s="43" t="s">
        <v>27</v>
      </c>
      <c r="B32" s="43" t="s">
        <v>86</v>
      </c>
      <c r="C32" s="43"/>
      <c r="D32" s="43"/>
      <c r="E32" s="43"/>
      <c r="F32" s="51"/>
      <c r="G32" s="51"/>
      <c r="H32" s="51"/>
      <c r="I32" s="51"/>
      <c r="J32" s="51"/>
    </row>
    <row r="33" spans="1:10" x14ac:dyDescent="0.25">
      <c r="A33" s="56" t="s">
        <v>87</v>
      </c>
      <c r="B33" s="57" t="s">
        <v>88</v>
      </c>
      <c r="C33" s="57"/>
      <c r="D33" s="57"/>
      <c r="E33" s="57"/>
      <c r="F33" s="58"/>
      <c r="G33" s="58"/>
      <c r="H33" s="58"/>
      <c r="I33" s="58"/>
      <c r="J33" s="58"/>
    </row>
    <row r="34" spans="1:10" ht="60" x14ac:dyDescent="0.25">
      <c r="A34" s="56" t="s">
        <v>89</v>
      </c>
      <c r="B34" s="59" t="s">
        <v>90</v>
      </c>
      <c r="C34" s="57"/>
      <c r="D34" s="57"/>
      <c r="E34" s="57"/>
      <c r="F34" s="58"/>
      <c r="G34" s="58"/>
      <c r="H34" s="58"/>
      <c r="I34" s="58"/>
      <c r="J34" s="58"/>
    </row>
    <row r="35" spans="1:10" ht="57" x14ac:dyDescent="0.25">
      <c r="A35" s="41" t="s">
        <v>14</v>
      </c>
      <c r="B35" s="60" t="s">
        <v>75</v>
      </c>
      <c r="C35" s="61">
        <v>154038</v>
      </c>
      <c r="D35" s="61">
        <v>78084</v>
      </c>
      <c r="E35" s="61"/>
      <c r="F35" s="62"/>
      <c r="G35" s="62">
        <f>SUM(G36:G43)</f>
        <v>55000</v>
      </c>
      <c r="H35" s="62">
        <f>SUM(H36:H43)</f>
        <v>55000</v>
      </c>
      <c r="I35" s="62"/>
      <c r="J35" s="62"/>
    </row>
    <row r="36" spans="1:10" x14ac:dyDescent="0.25">
      <c r="A36" s="43" t="s">
        <v>28</v>
      </c>
      <c r="B36" s="41" t="s">
        <v>91</v>
      </c>
      <c r="C36" s="41"/>
      <c r="D36" s="41"/>
      <c r="E36" s="41"/>
      <c r="F36" s="42"/>
      <c r="G36" s="42"/>
      <c r="H36" s="42"/>
      <c r="I36" s="42"/>
      <c r="J36" s="42"/>
    </row>
    <row r="37" spans="1:10" ht="114" x14ac:dyDescent="0.25">
      <c r="A37" s="43" t="s">
        <v>29</v>
      </c>
      <c r="B37" s="41" t="s">
        <v>92</v>
      </c>
      <c r="C37" s="41"/>
      <c r="D37" s="41"/>
      <c r="E37" s="41"/>
      <c r="F37" s="42"/>
      <c r="G37" s="42"/>
      <c r="H37" s="42"/>
      <c r="I37" s="42"/>
      <c r="J37" s="42"/>
    </row>
    <row r="38" spans="1:10" ht="57" x14ac:dyDescent="0.25">
      <c r="A38" s="43" t="s">
        <v>30</v>
      </c>
      <c r="B38" s="41" t="s">
        <v>93</v>
      </c>
      <c r="C38" s="41"/>
      <c r="D38" s="41"/>
      <c r="E38" s="41"/>
      <c r="F38" s="42"/>
      <c r="G38" s="42"/>
      <c r="H38" s="42"/>
      <c r="I38" s="42"/>
      <c r="J38" s="42"/>
    </row>
    <row r="39" spans="1:10" x14ac:dyDescent="0.25">
      <c r="A39" s="43" t="s">
        <v>78</v>
      </c>
      <c r="B39" s="55" t="s">
        <v>94</v>
      </c>
      <c r="C39" s="41"/>
      <c r="D39" s="41"/>
      <c r="E39" s="41"/>
      <c r="F39" s="42"/>
      <c r="G39" s="42"/>
      <c r="H39" s="42"/>
      <c r="I39" s="42"/>
      <c r="J39" s="42"/>
    </row>
    <row r="40" spans="1:10" ht="60" x14ac:dyDescent="0.25">
      <c r="A40" s="43" t="s">
        <v>79</v>
      </c>
      <c r="B40" s="43" t="s">
        <v>76</v>
      </c>
      <c r="C40" s="41"/>
      <c r="D40" s="41"/>
      <c r="E40" s="41"/>
      <c r="F40" s="42"/>
      <c r="G40" s="42"/>
      <c r="H40" s="42"/>
      <c r="I40" s="49">
        <v>39242</v>
      </c>
      <c r="J40" s="49"/>
    </row>
    <row r="41" spans="1:10" ht="60" x14ac:dyDescent="0.25">
      <c r="A41" s="43" t="s">
        <v>80</v>
      </c>
      <c r="B41" s="43" t="s">
        <v>77</v>
      </c>
      <c r="C41" s="43"/>
      <c r="D41" s="43"/>
      <c r="E41" s="43"/>
      <c r="F41" s="51"/>
      <c r="G41" s="51"/>
      <c r="H41" s="51"/>
      <c r="I41" s="49">
        <v>125000</v>
      </c>
      <c r="J41" s="49">
        <v>113390</v>
      </c>
    </row>
    <row r="42" spans="1:10" ht="22.5" customHeight="1" x14ac:dyDescent="0.25">
      <c r="A42" s="43" t="s">
        <v>81</v>
      </c>
      <c r="B42" s="43"/>
      <c r="C42" s="43"/>
      <c r="D42" s="43"/>
      <c r="E42" s="43"/>
      <c r="F42" s="51"/>
      <c r="G42" s="51"/>
      <c r="H42" s="51"/>
      <c r="I42" s="51"/>
      <c r="J42" s="51"/>
    </row>
    <row r="43" spans="1:10" ht="45.75" customHeight="1" x14ac:dyDescent="0.25">
      <c r="A43" s="43" t="s">
        <v>52</v>
      </c>
      <c r="B43" s="43" t="s">
        <v>53</v>
      </c>
      <c r="C43" s="43"/>
      <c r="D43" s="43"/>
      <c r="E43" s="43"/>
      <c r="F43" s="51"/>
      <c r="G43" s="51">
        <v>55000</v>
      </c>
      <c r="H43" s="51">
        <v>55000</v>
      </c>
      <c r="I43" s="51"/>
      <c r="J43" s="51"/>
    </row>
    <row r="44" spans="1:10" ht="75" x14ac:dyDescent="0.25">
      <c r="A44" s="41" t="s">
        <v>15</v>
      </c>
      <c r="B44" s="43" t="s">
        <v>83</v>
      </c>
      <c r="C44" s="53">
        <v>496264</v>
      </c>
      <c r="D44" s="53">
        <v>251181</v>
      </c>
      <c r="E44" s="53"/>
      <c r="F44" s="54"/>
      <c r="G44" s="54">
        <f>SUM(G45:G47)</f>
        <v>0</v>
      </c>
      <c r="H44" s="54"/>
      <c r="I44" s="54"/>
      <c r="J44" s="54"/>
    </row>
    <row r="45" spans="1:10" ht="90" x14ac:dyDescent="0.25">
      <c r="A45" s="43" t="s">
        <v>31</v>
      </c>
      <c r="B45" s="43" t="s">
        <v>95</v>
      </c>
      <c r="C45" s="43"/>
      <c r="D45" s="43"/>
      <c r="E45" s="43"/>
      <c r="F45" s="51"/>
      <c r="G45" s="51"/>
      <c r="H45" s="51"/>
      <c r="I45" s="51"/>
      <c r="J45" s="51"/>
    </row>
    <row r="46" spans="1:10" ht="93" customHeight="1" x14ac:dyDescent="0.25">
      <c r="A46" s="43" t="s">
        <v>32</v>
      </c>
      <c r="B46" s="43" t="s">
        <v>96</v>
      </c>
      <c r="C46" s="43"/>
      <c r="D46" s="43"/>
      <c r="E46" s="43"/>
      <c r="F46" s="51"/>
      <c r="G46" s="51"/>
      <c r="H46" s="51"/>
      <c r="I46" s="51"/>
      <c r="J46" s="51"/>
    </row>
    <row r="47" spans="1:10" ht="30" x14ac:dyDescent="0.25">
      <c r="A47" s="43" t="s">
        <v>33</v>
      </c>
      <c r="B47" s="43" t="s">
        <v>97</v>
      </c>
      <c r="C47" s="43"/>
      <c r="D47" s="43"/>
      <c r="E47" s="43"/>
      <c r="F47" s="51"/>
      <c r="G47" s="51"/>
      <c r="H47" s="51"/>
      <c r="I47" s="51"/>
      <c r="J47" s="51"/>
    </row>
    <row r="48" spans="1:10" x14ac:dyDescent="0.25">
      <c r="A48" s="41" t="s">
        <v>60</v>
      </c>
      <c r="B48" s="43"/>
      <c r="C48" s="43"/>
      <c r="D48" s="43"/>
      <c r="E48" s="43"/>
      <c r="F48" s="51"/>
      <c r="G48" s="51">
        <f>SUM(G49:G51)</f>
        <v>320979</v>
      </c>
      <c r="H48" s="51">
        <f>SUM(H49:H51)</f>
        <v>145000</v>
      </c>
      <c r="I48" s="51"/>
      <c r="J48" s="51"/>
    </row>
    <row r="49" spans="1:11" ht="36" customHeight="1" x14ac:dyDescent="0.25">
      <c r="A49" s="43" t="s">
        <v>54</v>
      </c>
      <c r="B49" s="43" t="s">
        <v>55</v>
      </c>
      <c r="C49" s="43"/>
      <c r="D49" s="43"/>
      <c r="E49" s="43"/>
      <c r="F49" s="51"/>
      <c r="G49" s="51">
        <v>84979</v>
      </c>
      <c r="H49" s="51">
        <v>45000</v>
      </c>
      <c r="I49" s="51"/>
      <c r="J49" s="51"/>
    </row>
    <row r="50" spans="1:11" ht="45" x14ac:dyDescent="0.25">
      <c r="A50" s="43" t="s">
        <v>56</v>
      </c>
      <c r="B50" s="43" t="s">
        <v>57</v>
      </c>
      <c r="C50" s="43"/>
      <c r="D50" s="43"/>
      <c r="E50" s="43"/>
      <c r="F50" s="51"/>
      <c r="G50" s="51">
        <v>53000</v>
      </c>
      <c r="H50" s="51">
        <v>53000</v>
      </c>
      <c r="I50" s="51"/>
      <c r="J50" s="51"/>
    </row>
    <row r="51" spans="1:11" ht="45" x14ac:dyDescent="0.25">
      <c r="A51" s="43" t="s">
        <v>58</v>
      </c>
      <c r="B51" s="43" t="s">
        <v>59</v>
      </c>
      <c r="C51" s="43"/>
      <c r="D51" s="43"/>
      <c r="E51" s="43"/>
      <c r="F51" s="51"/>
      <c r="G51" s="51">
        <v>183000</v>
      </c>
      <c r="H51" s="51">
        <v>47000</v>
      </c>
      <c r="I51" s="51"/>
      <c r="J51" s="51"/>
    </row>
    <row r="52" spans="1:11" x14ac:dyDescent="0.25">
      <c r="A52" s="47" t="s">
        <v>9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1:11" ht="70.5" customHeight="1" x14ac:dyDescent="0.25">
      <c r="A53" s="43" t="s">
        <v>34</v>
      </c>
      <c r="B53" s="41"/>
      <c r="C53" s="41">
        <v>202400</v>
      </c>
      <c r="D53" s="41">
        <v>212400</v>
      </c>
      <c r="E53" s="42">
        <v>75800</v>
      </c>
      <c r="F53" s="42">
        <v>58000</v>
      </c>
      <c r="G53" s="42">
        <v>85400</v>
      </c>
      <c r="H53" s="42">
        <v>12271</v>
      </c>
      <c r="I53" s="52">
        <v>107100</v>
      </c>
      <c r="J53" s="52">
        <v>49829</v>
      </c>
    </row>
    <row r="54" spans="1:11" ht="50.25" customHeight="1" x14ac:dyDescent="0.25">
      <c r="A54" s="43" t="s">
        <v>35</v>
      </c>
      <c r="B54" s="41"/>
      <c r="C54" s="41"/>
      <c r="D54" s="41"/>
      <c r="E54" s="42"/>
      <c r="F54" s="42"/>
      <c r="G54" s="42">
        <v>57448</v>
      </c>
      <c r="H54" s="42">
        <f>22076+419+2174+2538+375+9000</f>
        <v>36582</v>
      </c>
      <c r="I54" s="52">
        <v>76336</v>
      </c>
      <c r="J54" s="52">
        <v>13954</v>
      </c>
    </row>
    <row r="55" spans="1:11" ht="36" customHeight="1" x14ac:dyDescent="0.25">
      <c r="A55" s="43" t="s">
        <v>36</v>
      </c>
      <c r="B55" s="43" t="s">
        <v>0</v>
      </c>
      <c r="C55" s="43">
        <v>53739</v>
      </c>
      <c r="D55" s="43">
        <v>41199</v>
      </c>
      <c r="E55" s="51">
        <v>34000</v>
      </c>
      <c r="F55" s="51">
        <v>29042</v>
      </c>
      <c r="G55" s="51"/>
      <c r="H55" s="51"/>
      <c r="I55" s="52">
        <v>34455</v>
      </c>
      <c r="J55" s="52">
        <v>4437</v>
      </c>
    </row>
    <row r="56" spans="1:11" ht="47.25" customHeight="1" x14ac:dyDescent="0.25">
      <c r="A56" s="41" t="s">
        <v>37</v>
      </c>
      <c r="B56" s="43"/>
      <c r="C56" s="43">
        <f>C55+C53+C44+C35+C29</f>
        <v>1119375</v>
      </c>
      <c r="D56" s="43">
        <v>691054</v>
      </c>
      <c r="E56" s="51">
        <f>+E55+E53+E16+E10</f>
        <v>402000</v>
      </c>
      <c r="F56" s="51">
        <f>+F55+F53+F16+F10</f>
        <v>349342</v>
      </c>
      <c r="G56" s="51">
        <f>SUM(G53:G55)+G49+G50+G51+G43</f>
        <v>518827</v>
      </c>
      <c r="H56" s="51">
        <f>SUM(H53:H55)+H49+H50+H51+H43</f>
        <v>248853</v>
      </c>
      <c r="I56" s="52">
        <v>763536</v>
      </c>
      <c r="J56" s="52">
        <v>412160</v>
      </c>
    </row>
    <row r="57" spans="1:11" ht="47.25" customHeight="1" x14ac:dyDescent="0.25">
      <c r="A57" s="43" t="s">
        <v>46</v>
      </c>
      <c r="B57" s="43"/>
      <c r="C57" s="43">
        <f>C56*0.07</f>
        <v>78356.250000000015</v>
      </c>
      <c r="D57" s="43">
        <v>36966</v>
      </c>
      <c r="E57" s="51">
        <v>28140.000000000004</v>
      </c>
      <c r="F57" s="51"/>
      <c r="G57" s="51">
        <v>36318</v>
      </c>
      <c r="H57" s="51">
        <v>0</v>
      </c>
      <c r="I57" s="52">
        <v>53448</v>
      </c>
      <c r="J57" s="52">
        <v>15812</v>
      </c>
    </row>
    <row r="58" spans="1:11" ht="47.25" customHeight="1" x14ac:dyDescent="0.25">
      <c r="A58" s="41" t="s">
        <v>47</v>
      </c>
      <c r="B58" s="43"/>
      <c r="C58" s="43">
        <f>C56+C57</f>
        <v>1197731.25</v>
      </c>
      <c r="D58" s="43">
        <f>D56+D57</f>
        <v>728020</v>
      </c>
      <c r="E58" s="51">
        <v>430140</v>
      </c>
      <c r="F58" s="51"/>
      <c r="G58" s="51">
        <f>SUM(G56:G57)</f>
        <v>555145</v>
      </c>
      <c r="H58" s="51">
        <f>SUM(H56:H57)</f>
        <v>248853</v>
      </c>
      <c r="I58" s="52">
        <v>816984</v>
      </c>
      <c r="J58" s="52">
        <v>427972</v>
      </c>
    </row>
    <row r="61" spans="1:11" x14ac:dyDescent="0.25">
      <c r="E61" s="37"/>
      <c r="K61" s="37"/>
    </row>
    <row r="64" spans="1:11" ht="25.5" customHeight="1" x14ac:dyDescent="0.25"/>
  </sheetData>
  <mergeCells count="5">
    <mergeCell ref="C7:J7"/>
    <mergeCell ref="A9:J9"/>
    <mergeCell ref="A27:J27"/>
    <mergeCell ref="A28:J28"/>
    <mergeCell ref="A52:J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 fin consolidé</vt:lpstr>
      <vt:lpstr>realisation par agence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Randriarilala, Thierry (FAOMG)</cp:lastModifiedBy>
  <cp:lastPrinted>2017-12-11T22:51:21Z</cp:lastPrinted>
  <dcterms:created xsi:type="dcterms:W3CDTF">2017-11-15T21:17:43Z</dcterms:created>
  <dcterms:modified xsi:type="dcterms:W3CDTF">2018-11-19T09:34:06Z</dcterms:modified>
</cp:coreProperties>
</file>