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unee.sung\Desktop\PBF reporting 2019 June (1)\To upload\"/>
    </mc:Choice>
  </mc:AlternateContent>
  <xr:revisionPtr revIDLastSave="0" documentId="8_{F3DFD260-F4BD-4452-89D8-A4CAF3B61CD8}" xr6:coauthVersionLast="41" xr6:coauthVersionMax="41" xr10:uidLastSave="{00000000-0000-0000-0000-000000000000}"/>
  <bookViews>
    <workbookView xWindow="-108" yWindow="-108" windowWidth="25416" windowHeight="15372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" l="1"/>
  <c r="I52" i="1" s="1"/>
  <c r="J51" i="1"/>
  <c r="J52" i="1" s="1"/>
  <c r="I46" i="1"/>
  <c r="J46" i="1"/>
  <c r="I35" i="1"/>
  <c r="J35" i="1"/>
  <c r="H11" i="1"/>
  <c r="H55" i="1"/>
  <c r="I61" i="1"/>
  <c r="J61" i="1"/>
  <c r="I30" i="1"/>
  <c r="J30" i="1"/>
  <c r="I25" i="1"/>
  <c r="J25" i="1"/>
  <c r="I13" i="1"/>
  <c r="J13" i="1"/>
  <c r="I18" i="1"/>
  <c r="J18" i="1"/>
  <c r="J19" i="1" l="1"/>
  <c r="I36" i="1"/>
  <c r="J36" i="1"/>
  <c r="J65" i="1" s="1"/>
  <c r="J66" i="1" s="1"/>
  <c r="I19" i="1"/>
  <c r="I65" i="1" s="1"/>
  <c r="I66" i="1" s="1"/>
  <c r="I67" i="1" s="1"/>
  <c r="J67" i="1" l="1"/>
  <c r="H13" i="1" l="1"/>
  <c r="H61" i="1"/>
  <c r="H51" i="1"/>
  <c r="H46" i="1"/>
  <c r="H41" i="1"/>
  <c r="H35" i="1"/>
  <c r="H30" i="1"/>
  <c r="H25" i="1"/>
  <c r="H18" i="1"/>
  <c r="H52" i="1" l="1"/>
  <c r="H36" i="1"/>
  <c r="H19" i="1"/>
  <c r="H65" i="1" l="1"/>
  <c r="H66" i="1" l="1"/>
  <c r="H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tc={7D4CFF39-D683-4E85-9414-6DB677F1023E}</author>
  </authors>
  <commentList>
    <comment ref="G34" authorId="0" shapeId="0" xr:uid="{7D4CFF39-D683-4E85-9414-6DB677F1023E}">
      <text>
        <t>[Threaded comment]
Your version of Excel allows you to read this threaded comment; however, any edits to it will get removed if the file is opened in a newer version of Excel. Learn more: https://go.microsoft.com/fwlink/?linkid=870924
Comment:
    Revised, though this activities won't be targeting gender equality but those activities in the newsletters and their message will be clearly targeted on gender equality promotion.</t>
      </text>
    </comment>
  </commentList>
</comments>
</file>

<file path=xl/sharedStrings.xml><?xml version="1.0" encoding="utf-8"?>
<sst xmlns="http://schemas.openxmlformats.org/spreadsheetml/2006/main" count="142" uniqueCount="134">
  <si>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</si>
  <si>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</si>
  <si>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</si>
  <si>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</si>
  <si>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</si>
  <si>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</si>
  <si>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Output 1.2:</t>
  </si>
  <si>
    <t>Activity 1.2.1:</t>
  </si>
  <si>
    <t>Activity 1.2.2:</t>
  </si>
  <si>
    <t>Activity 1.2.3:</t>
  </si>
  <si>
    <t>TOTAL $ FOR OUTCOME 1:</t>
  </si>
  <si>
    <t xml:space="preserve">OUTCOME 2: 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</si>
  <si>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</si>
  <si>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</si>
  <si>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</si>
  <si>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</si>
  <si>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</si>
  <si>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</si>
  <si>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</si>
  <si>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</si>
  <si>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Output 2.3:</t>
  </si>
  <si>
    <t>Activity 2.3.1:</t>
  </si>
  <si>
    <t>Activity 2.3.2:</t>
  </si>
  <si>
    <t>Activity 2.3.3:</t>
  </si>
  <si>
    <t>TOTAL $ FOR OUTCOME 2:</t>
  </si>
  <si>
    <t>OUTCOME 3:</t>
  </si>
  <si>
    <t>Output 3.1:</t>
  </si>
  <si>
    <t>Activity 3.1.1:</t>
  </si>
  <si>
    <t>Activity 3.1.2:</t>
  </si>
  <si>
    <t>Output 3.2:</t>
  </si>
  <si>
    <t>Activity 3.2.1:</t>
  </si>
  <si>
    <t>Activity 3.2.2:</t>
  </si>
  <si>
    <t>Activity 3.2.3:</t>
  </si>
  <si>
    <t>Output 3.3:</t>
  </si>
  <si>
    <t>Activity 3.3.1:</t>
  </si>
  <si>
    <t>Activity 3.3.2:</t>
  </si>
  <si>
    <t>Activity 3.3.3:</t>
  </si>
  <si>
    <t>TOTAL $ FOR OUTCOME 3:</t>
  </si>
  <si>
    <t>OUTCOME 4:</t>
  </si>
  <si>
    <t>TOTAL $ FOR OUTCOME 4:</t>
  </si>
  <si>
    <t xml:space="preserve"> 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</si>
  <si>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</si>
  <si>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</si>
  <si>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</si>
  <si>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</si>
  <si>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</si>
  <si>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</si>
  <si>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</si>
  <si>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</si>
  <si>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</si>
  <si>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</si>
  <si>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</si>
  <si>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</si>
  <si>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</si>
  <si>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</si>
  <si>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</si>
  <si>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</si>
  <si>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</si>
  <si>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</si>
  <si>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</si>
  <si>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</si>
  <si>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</si>
  <si>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</si>
  <si>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</si>
  <si>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</si>
  <si>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</si>
  <si>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</si>
  <si>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</si>
  <si>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Level of expenditure/ commitments in USD (to provide at time of project progress reporting):</t>
  </si>
  <si>
    <t>OUTCOME 1:</t>
  </si>
  <si>
    <t xml:space="preserve"> 
ELECAM, political parties, media, CSOs and representatives of target communities strengthened to create functional concertation mechanisms including information sharing platforms and dialogue forums around electoral processes.
</t>
  </si>
  <si>
    <t xml:space="preserve"> Reinforced partnership and information sharing between ELECAM, political parties, media actors, CSOs and target communities effectively contribute to a peaceful conduct of the electoral process.</t>
  </si>
  <si>
    <t xml:space="preserve"> Set up a platform for information sharing between ELECAM and political parties, and between ELECAM and other stakeholders (donors, NGOs, traditional and religious authorities, the public and the media).  </t>
  </si>
  <si>
    <t>Support the operationalization of the consultation mechanism/platform</t>
  </si>
  <si>
    <t>ELECAM, civil society and media actors are enabled to conduct sensitization campaigns that contribute to a peaceful electoral processes.</t>
  </si>
  <si>
    <t>Develop and disseminate sensitization tools</t>
  </si>
  <si>
    <t>Provide assistance to key actors in the sensitization campaigns</t>
  </si>
  <si>
    <t>Sub-Total Output 1.1</t>
  </si>
  <si>
    <t>Sub-Total Output 1.2</t>
  </si>
  <si>
    <t>Empowered youth and women groups effectively participate in decision making processes and contribute to the monitoring, prevention and mitigation of electoral related tensions.</t>
  </si>
  <si>
    <t xml:space="preserve">Women and young people capacities are strengthened to engage in local level decision making structures to promote peace outcomes and social cohesion
</t>
  </si>
  <si>
    <t>Organize a regional workshop on women, mediation and electoral monitoring democratic processes, citizenship and human rights education, conflict prevention/management, community identity, cultural diversity for social cohesion</t>
  </si>
  <si>
    <t xml:space="preserve">Regional workshops  on Information Literacy and communication skills promoting peace and social cohesion, electoral monitoring
 for combating online hate speech and establishment of the early warning system/mechanism
</t>
  </si>
  <si>
    <t>organization of a National forum of trained and constituted networks to ensure grassroots sustainability and embedness of lessons learned, best practices, knowledge sharing on Early Warning Mechanisms</t>
  </si>
  <si>
    <t>Total Output 2.1:</t>
  </si>
  <si>
    <t xml:space="preserve">Women and young people lead peace initiatives at local and community level to enhance understanding and engagement in the prevention and peaceful resolution of conflicts related to electoral tensions 
</t>
  </si>
  <si>
    <t>Support the organization of field sensitization outreach campaigns: peace  caravans; “cafés genre”;  dialogue spaces for youth and women; local, traditional/religious leaders/parliament/ senate and intergenerational dialogue fora,  exchange visits to conflict zone</t>
  </si>
  <si>
    <t>Support trainings sessions and sensitization of peers Youth Ambassadors and women for Peace in their localities, including the use of community medias</t>
  </si>
  <si>
    <t>Disseminate peaceful online/ On-air outreach campaigns with messages on preventing violence in election  at community level in French and English &amp; Local Languages</t>
  </si>
  <si>
    <t xml:space="preserve"> Women and youth groups (with active participation of communities) are enabled to monitor conflicts risk factors particularly related to electoral violence</t>
  </si>
  <si>
    <t>Develop a standard of procedures for the functioning of the different platform of “veille” solutions that would constitute the early warning system and linked with national platforms</t>
  </si>
  <si>
    <t>Organize regular exchange meetings with technical support to the different platforms between women groups and key stakeholders of the electoral process</t>
  </si>
  <si>
    <t xml:space="preserve">Produce and disseminate regular newsletters on activities of the project </t>
  </si>
  <si>
    <t>Total Output 2.3:</t>
  </si>
  <si>
    <t>Total Output 2.2:</t>
  </si>
  <si>
    <t>Empowered Security forces contribute to a peaceful electoral process, prevent and mitigate electoral related tensions.</t>
  </si>
  <si>
    <t xml:space="preserve">ELECAM and the government receive support to develop an electoral security plan in accordance with international standards and rules of engagement </t>
  </si>
  <si>
    <t>Technical support to ELECAM and government stakeholders to develop an essential services training manual and training curricula for security personnel.</t>
  </si>
  <si>
    <t xml:space="preserve">Validation workshop of the elaborated security plan for elections including training manuals </t>
  </si>
  <si>
    <t>Total Output  3.1 :</t>
  </si>
  <si>
    <t xml:space="preserve">Security (Gendarmerie and police) receive training to increase their capacities/knowledge/skills on peaceful conduct/their role in securing the process around the elections 
</t>
  </si>
  <si>
    <t>Organize a Training   Trainers (ToT) on the promotion and protection of Human rights including fight against electoral violence.</t>
  </si>
  <si>
    <t xml:space="preserve">Restitutions of Trainings to 150 police and 150 gendarmerie officers on preventing violence and securing electoral process </t>
  </si>
  <si>
    <t>Sensitize gendarmerie and police officers on the 2222 UN Security Council Resolution on the protection of media professionals.</t>
  </si>
  <si>
    <t>Total Output 3.2:</t>
  </si>
  <si>
    <t xml:space="preserve">Outreach and trust building measures are taken to strengthen relations between security forces (police and gendarmerie) and the target communities
</t>
  </si>
  <si>
    <t>Support to the police and gendarmerie to convene 100 outreach activities on prevention of violence in elections</t>
  </si>
  <si>
    <t>Produce and disseminate communication tools on security forces and violence prevention in elections.</t>
  </si>
  <si>
    <t xml:space="preserve">Technical support to ELECAM and other key stakeholders on prevention and mitigation of Violence alongside security forces </t>
  </si>
  <si>
    <t>Total Output 3.3:</t>
  </si>
  <si>
    <t xml:space="preserve">Coordination/
Management (All agencies)
</t>
  </si>
  <si>
    <t>Staffing</t>
  </si>
  <si>
    <t>Supervision missions</t>
  </si>
  <si>
    <t>Fuel and equipment maintenance</t>
  </si>
  <si>
    <t>Supplies</t>
  </si>
  <si>
    <t>Communication, documentation and reporting</t>
  </si>
  <si>
    <t>Evaluation</t>
  </si>
  <si>
    <t>Audit</t>
  </si>
  <si>
    <t>Activity 4.2:</t>
  </si>
  <si>
    <t>Activity 4.1:</t>
  </si>
  <si>
    <t>Activity 4.3:</t>
  </si>
  <si>
    <t>Activity 4.4:</t>
  </si>
  <si>
    <t>Activity 4.5:</t>
  </si>
  <si>
    <t>Activity 4.6:</t>
  </si>
  <si>
    <t>Activity 4.7:</t>
  </si>
  <si>
    <t xml:space="preserve">Budget by  Outcome/ Output/ Activity </t>
  </si>
  <si>
    <t xml:space="preserve"> Strengthen the capacities of  Key actors (ELECAM, CSO and ,CNC , Media) on sensitization campaign</t>
  </si>
  <si>
    <t>Amount Recipient  Agency UNDP</t>
  </si>
  <si>
    <t>Amount Recipient  Agency UN Women</t>
  </si>
  <si>
    <t>Amount Recipient  Agency UNESCO</t>
  </si>
  <si>
    <t>UNDP</t>
  </si>
  <si>
    <t>UN Women</t>
  </si>
  <si>
    <t>UNESCO</t>
  </si>
  <si>
    <t>Budget by recipient organization 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</si>
</sst>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3"/>
      <charset val="129"/>
      <scheme val="minor"/>
    </font>
    <font>
      <sz val="12"/>
      <color rgb="FF000000"/>
      <name val="Times New Roman"/>
      <family val="1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64" fontId="1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3" fontId="2" fillId="6" borderId="4" xfId="0" applyNumberFormat="1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top" wrapText="1"/>
    </xf>
    <xf numFmtId="0" fontId="9" fillId="7" borderId="4" xfId="0" applyFont="1" applyFill="1" applyBorder="1" applyAlignment="1">
      <alignment vertical="center" wrapText="1"/>
    </xf>
    <xf numFmtId="9" fontId="1" fillId="7" borderId="4" xfId="0" applyNumberFormat="1" applyFont="1" applyFill="1" applyBorder="1" applyAlignment="1">
      <alignment vertical="center" wrapText="1"/>
    </xf>
    <xf numFmtId="9" fontId="2" fillId="7" borderId="4" xfId="0" applyNumberFormat="1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8" borderId="8" xfId="0" applyFont="1" applyFill="1" applyBorder="1" applyAlignment="1">
      <alignment horizontal="right" vertical="center" wrapText="1"/>
    </xf>
    <xf numFmtId="0" fontId="10" fillId="8" borderId="8" xfId="0" applyFont="1" applyFill="1" applyBorder="1" applyAlignment="1">
      <alignment horizontal="right" vertical="center" wrapText="1"/>
    </xf>
    <xf numFmtId="0" fontId="11" fillId="7" borderId="4" xfId="0" applyFont="1" applyFill="1" applyBorder="1" applyAlignment="1">
      <alignment vertical="center" wrapText="1"/>
    </xf>
    <xf numFmtId="0" fontId="11" fillId="7" borderId="13" xfId="0" applyFont="1" applyFill="1" applyBorder="1" applyAlignment="1">
      <alignment vertical="center" wrapText="1"/>
    </xf>
    <xf numFmtId="41" fontId="1" fillId="5" borderId="4" xfId="1" applyFont="1" applyFill="1" applyBorder="1" applyAlignment="1">
      <alignment vertical="center" wrapText="1"/>
    </xf>
    <xf numFmtId="41" fontId="1" fillId="7" borderId="4" xfId="1" applyFont="1" applyFill="1" applyBorder="1" applyAlignment="1">
      <alignment vertical="center" wrapText="1"/>
    </xf>
    <xf numFmtId="41" fontId="14" fillId="9" borderId="4" xfId="1" applyFont="1" applyFill="1" applyBorder="1" applyAlignment="1">
      <alignment vertical="center" wrapText="1"/>
    </xf>
    <xf numFmtId="41" fontId="2" fillId="5" borderId="4" xfId="1" applyFont="1" applyFill="1" applyBorder="1" applyAlignment="1">
      <alignment vertical="center" wrapText="1"/>
    </xf>
    <xf numFmtId="41" fontId="2" fillId="7" borderId="1" xfId="1" applyFont="1" applyFill="1" applyBorder="1" applyAlignment="1">
      <alignment vertical="center" wrapText="1"/>
    </xf>
    <xf numFmtId="41" fontId="1" fillId="6" borderId="4" xfId="1" applyFont="1" applyFill="1" applyBorder="1" applyAlignment="1">
      <alignment vertical="center" wrapText="1"/>
    </xf>
    <xf numFmtId="1" fontId="0" fillId="0" borderId="0" xfId="0" applyNumberFormat="1"/>
    <xf numFmtId="9" fontId="0" fillId="0" borderId="0" xfId="2" applyFont="1" applyAlignment="1"/>
    <xf numFmtId="0" fontId="0" fillId="0" borderId="0" xfId="0" applyNumberFormat="1"/>
    <xf numFmtId="0" fontId="2" fillId="8" borderId="4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3" fontId="1" fillId="7" borderId="4" xfId="0" applyNumberFormat="1" applyFont="1" applyFill="1" applyBorder="1" applyAlignment="1">
      <alignment vertical="center" wrapText="1"/>
    </xf>
    <xf numFmtId="165" fontId="1" fillId="7" borderId="4" xfId="3" applyNumberFormat="1" applyFont="1" applyFill="1" applyBorder="1" applyAlignment="1">
      <alignment vertical="center" wrapText="1"/>
    </xf>
    <xf numFmtId="43" fontId="0" fillId="0" borderId="0" xfId="0" applyNumberFormat="1"/>
    <xf numFmtId="164" fontId="1" fillId="7" borderId="4" xfId="3" applyFont="1" applyFill="1" applyBorder="1" applyAlignment="1">
      <alignment vertical="center" wrapText="1"/>
    </xf>
    <xf numFmtId="0" fontId="2" fillId="8" borderId="1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9" fontId="11" fillId="7" borderId="4" xfId="0" applyNumberFormat="1" applyFont="1" applyFill="1" applyBorder="1" applyAlignment="1">
      <alignment vertical="center" wrapText="1"/>
    </xf>
  </cellXfs>
  <cellStyles count="4">
    <cellStyle name="Comma [0]" xfId="1" builtinId="6"/>
    <cellStyle name="Comma 2" xfId="3" xr:uid="{00000000-0005-0000-0000-00002F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ounee Sung" id="{76278C0B-53E0-409E-9EAF-E08F1F5A3D85}" userId="Gounee Sung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4" dT="2019-09-02T15:23:42.80" personId="{76278C0B-53E0-409E-9EAF-E08F1F5A3D85}" id="{7D4CFF39-D683-4E85-9414-6DB677F1023E}">
    <text>Revised, though this activities won't be targeting gender equality but those activities in the newsletters and their message will be clearly targeted on gender equality promotion.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view="pageBreakPreview" zoomScale="70" zoomScaleNormal="100" zoomScaleSheetLayoutView="70" workbookViewId="0">
      <selection activeCell="G13" sqref="G13"/>
    </sheetView>
  </sheetViews>
  <sheetFormatPr defaultColWidth="9.109375" defaultRowHeight="14.4"/>
  <cols>
    <col min="1" max="1" width="37.88671875" customWidth="1"/>
    <col min="2" max="2" width="39" customWidth="1"/>
    <col min="3" max="3" width="27.33203125" customWidth="1"/>
    <col min="4" max="4" width="27.109375" customWidth="1"/>
    <col min="5" max="5" width="26.44140625" customWidth="1"/>
    <col min="6" max="6" width="28.88671875" customWidth="1"/>
    <col min="7" max="7" width="25.88671875" customWidth="1"/>
    <col min="8" max="10" width="22.6640625" customWidth="1"/>
    <col min="11" max="11" width="21.109375" customWidth="1"/>
    <col min="12" max="14" width="28.6640625" customWidth="1"/>
    <col min="15" max="15" width="34.109375" customWidth="1"/>
  </cols>
  <sheetData>
    <row r="1" spans="1:11" ht="21">
      <c r="A1" s="11" t="s">
        <v>0</v>
      </c>
      <c r="B1" s="10"/>
      <c r="C1" s="10"/>
      <c r="D1" s="10"/>
      <c r="E1" s="10"/>
    </row>
    <row r="2" spans="1:11" ht="15.6">
      <c r="A2" s="1"/>
      <c r="B2" s="1"/>
      <c r="C2" s="1"/>
      <c r="D2" s="1"/>
      <c r="E2" s="1"/>
    </row>
    <row r="3" spans="1:11" ht="15.6">
      <c r="A3" s="1" t="s">
        <v>62</v>
      </c>
      <c r="B3" s="1"/>
      <c r="C3" s="1"/>
      <c r="D3" s="1"/>
      <c r="E3" s="1"/>
    </row>
    <row r="5" spans="1:11" ht="15.6">
      <c r="A5" s="1" t="s">
        <v>67</v>
      </c>
    </row>
    <row r="6" spans="1:11" ht="15" thickBot="1"/>
    <row r="7" spans="1:11" ht="94.2" customHeight="1" thickBot="1">
      <c r="A7" s="53" t="s">
        <v>1</v>
      </c>
      <c r="B7" s="55" t="s">
        <v>2</v>
      </c>
      <c r="C7" s="55" t="s">
        <v>125</v>
      </c>
      <c r="D7" s="57" t="s">
        <v>133</v>
      </c>
      <c r="E7" s="58"/>
      <c r="F7" s="59"/>
      <c r="G7" s="55" t="s">
        <v>44</v>
      </c>
      <c r="H7" s="57" t="s">
        <v>68</v>
      </c>
      <c r="I7" s="58"/>
      <c r="J7" s="59"/>
      <c r="K7" s="51" t="s">
        <v>45</v>
      </c>
    </row>
    <row r="8" spans="1:11" ht="46.8" customHeight="1" thickBot="1">
      <c r="A8" s="54"/>
      <c r="B8" s="56"/>
      <c r="C8" s="56"/>
      <c r="D8" s="45" t="s">
        <v>130</v>
      </c>
      <c r="E8" s="45" t="s">
        <v>131</v>
      </c>
      <c r="F8" s="45" t="s">
        <v>132</v>
      </c>
      <c r="G8" s="56"/>
      <c r="H8" s="46" t="s">
        <v>130</v>
      </c>
      <c r="I8" s="46" t="s">
        <v>131</v>
      </c>
      <c r="J8" s="46" t="s">
        <v>132</v>
      </c>
      <c r="K8" s="52"/>
    </row>
    <row r="9" spans="1:11" ht="139.5" customHeight="1" thickBot="1">
      <c r="A9" s="12" t="s">
        <v>69</v>
      </c>
      <c r="B9" s="13" t="s">
        <v>71</v>
      </c>
      <c r="C9" s="13"/>
      <c r="D9" s="14"/>
      <c r="E9" s="14"/>
      <c r="F9" s="14"/>
      <c r="G9" s="14"/>
      <c r="H9" s="36"/>
      <c r="I9" s="36"/>
      <c r="J9" s="36"/>
      <c r="K9" s="14"/>
    </row>
    <row r="10" spans="1:11" ht="161.25" customHeight="1" thickBot="1">
      <c r="A10" s="20" t="s">
        <v>3</v>
      </c>
      <c r="B10" s="27" t="s">
        <v>70</v>
      </c>
      <c r="C10" s="27"/>
      <c r="D10" s="19"/>
      <c r="E10" s="19"/>
      <c r="F10" s="19"/>
      <c r="G10" s="19"/>
      <c r="H10" s="37"/>
      <c r="I10" s="37"/>
      <c r="J10" s="37"/>
      <c r="K10" s="19"/>
    </row>
    <row r="11" spans="1:11" ht="125.25" customHeight="1" thickBot="1">
      <c r="A11" s="18" t="s">
        <v>4</v>
      </c>
      <c r="B11" s="34" t="s">
        <v>72</v>
      </c>
      <c r="C11" s="19">
        <v>80000</v>
      </c>
      <c r="D11" s="19">
        <v>60000</v>
      </c>
      <c r="E11" s="19"/>
      <c r="F11" s="19">
        <v>20000</v>
      </c>
      <c r="G11" s="19"/>
      <c r="H11" s="37">
        <f>24039-118+16665+10011+20000</f>
        <v>70597</v>
      </c>
      <c r="I11" s="37"/>
      <c r="J11" s="37"/>
      <c r="K11" s="19"/>
    </row>
    <row r="12" spans="1:11" ht="69.75" customHeight="1" thickBot="1">
      <c r="A12" s="18" t="s">
        <v>5</v>
      </c>
      <c r="B12" s="34" t="s">
        <v>73</v>
      </c>
      <c r="C12" s="19">
        <v>130000</v>
      </c>
      <c r="D12" s="19">
        <v>130000</v>
      </c>
      <c r="E12" s="19"/>
      <c r="F12" s="19"/>
      <c r="G12" s="19"/>
      <c r="H12" s="38"/>
      <c r="I12" s="48">
        <v>10000</v>
      </c>
      <c r="J12" s="38"/>
      <c r="K12" s="19"/>
    </row>
    <row r="13" spans="1:11" ht="69.75" customHeight="1" thickBot="1">
      <c r="A13" s="23" t="s">
        <v>77</v>
      </c>
      <c r="B13" s="20"/>
      <c r="C13" s="20">
        <v>210000</v>
      </c>
      <c r="D13" s="20">
        <v>190000</v>
      </c>
      <c r="E13" s="19"/>
      <c r="F13" s="20">
        <v>20000</v>
      </c>
      <c r="G13" s="30">
        <v>0.2</v>
      </c>
      <c r="H13" s="37">
        <f>H11+H12</f>
        <v>70597</v>
      </c>
      <c r="I13" s="37">
        <f t="shared" ref="I13:J13" si="0">I11+I12</f>
        <v>10000</v>
      </c>
      <c r="J13" s="37">
        <f t="shared" si="0"/>
        <v>0</v>
      </c>
      <c r="K13" s="19"/>
    </row>
    <row r="14" spans="1:11" ht="99.75" customHeight="1" thickBot="1">
      <c r="A14" s="23" t="s">
        <v>6</v>
      </c>
      <c r="B14" s="20" t="s">
        <v>74</v>
      </c>
      <c r="C14" s="20"/>
      <c r="D14" s="19"/>
      <c r="E14" s="19"/>
      <c r="F14" s="19"/>
      <c r="G14" s="19"/>
      <c r="H14" s="37"/>
      <c r="I14" s="37"/>
      <c r="J14" s="37"/>
      <c r="K14" s="19"/>
    </row>
    <row r="15" spans="1:11" ht="72.75" customHeight="1" thickBot="1">
      <c r="A15" s="18" t="s">
        <v>7</v>
      </c>
      <c r="B15" s="34" t="s">
        <v>126</v>
      </c>
      <c r="C15" s="19">
        <v>50000</v>
      </c>
      <c r="D15" s="19">
        <v>39000</v>
      </c>
      <c r="E15" s="19"/>
      <c r="F15" s="19">
        <v>11000</v>
      </c>
      <c r="G15" s="19"/>
      <c r="H15" s="19"/>
      <c r="I15" s="48"/>
      <c r="J15" s="37"/>
      <c r="K15" s="19"/>
    </row>
    <row r="16" spans="1:11" ht="45" customHeight="1" thickBot="1">
      <c r="A16" s="18" t="s">
        <v>8</v>
      </c>
      <c r="B16" s="34" t="s">
        <v>75</v>
      </c>
      <c r="C16" s="19">
        <v>50000</v>
      </c>
      <c r="D16" s="19">
        <v>50000</v>
      </c>
      <c r="E16" s="19"/>
      <c r="F16" s="19"/>
      <c r="G16" s="19"/>
      <c r="H16" s="19"/>
      <c r="I16" s="48"/>
      <c r="J16" s="37"/>
      <c r="K16" s="19"/>
    </row>
    <row r="17" spans="1:11" ht="58.5" customHeight="1" thickBot="1">
      <c r="A17" s="18" t="s">
        <v>9</v>
      </c>
      <c r="B17" s="34" t="s">
        <v>76</v>
      </c>
      <c r="C17" s="19">
        <v>50000</v>
      </c>
      <c r="D17" s="19">
        <v>50000</v>
      </c>
      <c r="E17" s="19"/>
      <c r="F17" s="19"/>
      <c r="G17" s="19"/>
      <c r="H17" s="19"/>
      <c r="I17" s="48">
        <v>7500</v>
      </c>
      <c r="J17" s="37">
        <v>14199.48</v>
      </c>
      <c r="K17" s="19"/>
    </row>
    <row r="18" spans="1:11" ht="16.2" thickBot="1">
      <c r="A18" s="23" t="s">
        <v>78</v>
      </c>
      <c r="B18" s="19"/>
      <c r="C18" s="20">
        <v>150000</v>
      </c>
      <c r="D18" s="20">
        <v>139000</v>
      </c>
      <c r="E18" s="19"/>
      <c r="F18" s="19">
        <v>11000</v>
      </c>
      <c r="G18" s="29">
        <v>0.3</v>
      </c>
      <c r="H18" s="37">
        <f>H15+H16+H17</f>
        <v>0</v>
      </c>
      <c r="I18" s="37">
        <f t="shared" ref="I18:J18" si="1">I15+I16+I17</f>
        <v>7500</v>
      </c>
      <c r="J18" s="37">
        <f t="shared" si="1"/>
        <v>14199.48</v>
      </c>
      <c r="K18" s="19"/>
    </row>
    <row r="19" spans="1:11" ht="16.2" thickBot="1">
      <c r="A19" s="20" t="s">
        <v>10</v>
      </c>
      <c r="B19" s="19"/>
      <c r="C19" s="20">
        <v>360000</v>
      </c>
      <c r="D19" s="20">
        <v>329000</v>
      </c>
      <c r="E19" s="20"/>
      <c r="F19" s="20">
        <v>31000</v>
      </c>
      <c r="G19" s="19"/>
      <c r="H19" s="37">
        <f>H18+H13</f>
        <v>70597</v>
      </c>
      <c r="I19" s="37">
        <f t="shared" ref="I19:J19" si="2">I18+I13</f>
        <v>17500</v>
      </c>
      <c r="J19" s="37">
        <f t="shared" si="2"/>
        <v>14199.48</v>
      </c>
      <c r="K19" s="19"/>
    </row>
    <row r="20" spans="1:11" ht="130.5" customHeight="1" thickBot="1">
      <c r="A20" s="12" t="s">
        <v>11</v>
      </c>
      <c r="B20" s="12" t="s">
        <v>79</v>
      </c>
      <c r="C20" s="12"/>
      <c r="D20" s="12"/>
      <c r="E20" s="12"/>
      <c r="F20" s="12"/>
      <c r="G20" s="12"/>
      <c r="H20" s="39"/>
      <c r="I20" s="39"/>
      <c r="J20" s="39"/>
      <c r="K20" s="12"/>
    </row>
    <row r="21" spans="1:11" ht="111" customHeight="1" thickBot="1">
      <c r="A21" s="23" t="s">
        <v>12</v>
      </c>
      <c r="B21" s="20" t="s">
        <v>80</v>
      </c>
      <c r="C21" s="20"/>
      <c r="D21" s="19"/>
      <c r="E21" s="19"/>
      <c r="F21" s="19"/>
      <c r="G21" s="19"/>
      <c r="H21" s="37"/>
      <c r="I21" s="37"/>
      <c r="J21" s="37"/>
      <c r="K21" s="19"/>
    </row>
    <row r="22" spans="1:11" ht="137.25" customHeight="1" thickBot="1">
      <c r="A22" s="18" t="s">
        <v>13</v>
      </c>
      <c r="B22" s="19" t="s">
        <v>81</v>
      </c>
      <c r="C22" s="19">
        <v>80000</v>
      </c>
      <c r="D22" s="19"/>
      <c r="E22" s="19">
        <v>40000</v>
      </c>
      <c r="F22" s="19">
        <v>40000</v>
      </c>
      <c r="G22" s="19"/>
      <c r="H22" s="37"/>
      <c r="I22" s="48">
        <v>12000</v>
      </c>
      <c r="J22" s="37"/>
      <c r="K22" s="19"/>
    </row>
    <row r="23" spans="1:11" ht="150.75" customHeight="1" thickBot="1">
      <c r="A23" s="18" t="s">
        <v>14</v>
      </c>
      <c r="B23" s="19" t="s">
        <v>82</v>
      </c>
      <c r="C23" s="19">
        <v>80000</v>
      </c>
      <c r="D23" s="19"/>
      <c r="E23" s="19">
        <v>40000</v>
      </c>
      <c r="F23" s="19">
        <v>40000</v>
      </c>
      <c r="G23" s="19"/>
      <c r="H23" s="37"/>
      <c r="I23" s="50"/>
      <c r="J23" s="37">
        <v>47949.440000000002</v>
      </c>
      <c r="K23" s="19"/>
    </row>
    <row r="24" spans="1:11" ht="118.5" customHeight="1" thickBot="1">
      <c r="A24" s="18" t="s">
        <v>15</v>
      </c>
      <c r="B24" s="19" t="s">
        <v>83</v>
      </c>
      <c r="C24" s="19">
        <v>80000</v>
      </c>
      <c r="D24" s="19"/>
      <c r="E24" s="19">
        <v>40000</v>
      </c>
      <c r="F24" s="19">
        <v>40000</v>
      </c>
      <c r="G24" s="19"/>
      <c r="H24" s="37"/>
      <c r="I24" s="50"/>
      <c r="J24" s="37"/>
      <c r="K24" s="19"/>
    </row>
    <row r="25" spans="1:11" ht="41.25" customHeight="1" thickBot="1">
      <c r="A25" s="23" t="s">
        <v>84</v>
      </c>
      <c r="B25" s="19"/>
      <c r="C25" s="20">
        <v>240000</v>
      </c>
      <c r="D25" s="19"/>
      <c r="E25" s="20">
        <v>120000</v>
      </c>
      <c r="F25" s="20">
        <v>120000</v>
      </c>
      <c r="G25" s="29">
        <v>0.6</v>
      </c>
      <c r="H25" s="37">
        <f>H22+H23+H24</f>
        <v>0</v>
      </c>
      <c r="I25" s="37">
        <f t="shared" ref="I25:J25" si="3">I22+I23+I24</f>
        <v>12000</v>
      </c>
      <c r="J25" s="37">
        <f t="shared" si="3"/>
        <v>47949.440000000002</v>
      </c>
      <c r="K25" s="19"/>
    </row>
    <row r="26" spans="1:11" ht="145.5" customHeight="1" thickBot="1">
      <c r="A26" s="23" t="s">
        <v>16</v>
      </c>
      <c r="B26" s="20" t="s">
        <v>85</v>
      </c>
      <c r="C26" s="20"/>
      <c r="D26" s="19"/>
      <c r="E26" s="19"/>
      <c r="F26" s="19"/>
      <c r="G26" s="19"/>
      <c r="H26" s="37"/>
      <c r="I26" s="37"/>
      <c r="J26" s="37"/>
      <c r="K26" s="19"/>
    </row>
    <row r="27" spans="1:11" ht="150.75" customHeight="1" thickBot="1">
      <c r="A27" s="18" t="s">
        <v>17</v>
      </c>
      <c r="B27" s="19" t="s">
        <v>86</v>
      </c>
      <c r="C27" s="19">
        <v>80000</v>
      </c>
      <c r="D27" s="19"/>
      <c r="E27" s="19">
        <v>40000</v>
      </c>
      <c r="F27" s="19">
        <v>40000</v>
      </c>
      <c r="G27" s="29">
        <v>0.6</v>
      </c>
      <c r="H27" s="37"/>
      <c r="I27" s="48">
        <v>15000</v>
      </c>
      <c r="J27" s="37"/>
      <c r="K27" s="19"/>
    </row>
    <row r="28" spans="1:11" ht="102.75" customHeight="1" thickBot="1">
      <c r="A28" s="18" t="s">
        <v>18</v>
      </c>
      <c r="B28" s="19" t="s">
        <v>87</v>
      </c>
      <c r="C28" s="19">
        <v>70000</v>
      </c>
      <c r="D28" s="19"/>
      <c r="E28" s="19">
        <v>35000</v>
      </c>
      <c r="F28" s="19">
        <v>35000</v>
      </c>
      <c r="G28" s="19"/>
      <c r="H28" s="37"/>
      <c r="I28" s="48">
        <v>21000</v>
      </c>
      <c r="J28" s="37">
        <v>84737.19</v>
      </c>
      <c r="K28" s="19"/>
    </row>
    <row r="29" spans="1:11" ht="104.25" customHeight="1" thickBot="1">
      <c r="A29" s="18" t="s">
        <v>19</v>
      </c>
      <c r="B29" s="19" t="s">
        <v>88</v>
      </c>
      <c r="C29" s="19">
        <v>50000</v>
      </c>
      <c r="D29" s="19"/>
      <c r="E29" s="19">
        <v>25000</v>
      </c>
      <c r="F29" s="19">
        <v>25000</v>
      </c>
      <c r="G29" s="19"/>
      <c r="H29" s="37"/>
      <c r="I29" s="48"/>
      <c r="J29" s="37"/>
      <c r="K29" s="19"/>
    </row>
    <row r="30" spans="1:11" ht="42" customHeight="1" thickBot="1">
      <c r="A30" s="23" t="s">
        <v>94</v>
      </c>
      <c r="B30" s="19"/>
      <c r="C30" s="20">
        <v>200000</v>
      </c>
      <c r="D30" s="19"/>
      <c r="E30" s="20">
        <v>100000</v>
      </c>
      <c r="F30" s="20">
        <v>100000</v>
      </c>
      <c r="G30" s="19"/>
      <c r="H30" s="37">
        <f>H27+H28+H29</f>
        <v>0</v>
      </c>
      <c r="I30" s="37">
        <f t="shared" ref="I30:J30" si="4">I27+I28+I29</f>
        <v>36000</v>
      </c>
      <c r="J30" s="37">
        <f t="shared" si="4"/>
        <v>84737.19</v>
      </c>
      <c r="K30" s="19"/>
    </row>
    <row r="31" spans="1:11" ht="101.25" customHeight="1" thickBot="1">
      <c r="A31" s="23" t="s">
        <v>20</v>
      </c>
      <c r="B31" s="20" t="s">
        <v>89</v>
      </c>
      <c r="C31" s="20"/>
      <c r="D31" s="19"/>
      <c r="E31" s="19"/>
      <c r="F31" s="19"/>
      <c r="G31" s="19"/>
      <c r="H31" s="37"/>
      <c r="I31" s="37"/>
      <c r="J31" s="37"/>
      <c r="K31" s="19"/>
    </row>
    <row r="32" spans="1:11" ht="104.25" customHeight="1" thickBot="1">
      <c r="A32" s="18" t="s">
        <v>21</v>
      </c>
      <c r="B32" s="19" t="s">
        <v>90</v>
      </c>
      <c r="C32" s="19">
        <v>20000</v>
      </c>
      <c r="D32" s="19"/>
      <c r="E32" s="19">
        <v>10000</v>
      </c>
      <c r="F32" s="19">
        <v>10000</v>
      </c>
      <c r="G32" s="19"/>
      <c r="H32" s="37"/>
      <c r="I32" s="48">
        <v>10000</v>
      </c>
      <c r="J32" s="37"/>
      <c r="K32" s="19"/>
    </row>
    <row r="33" spans="1:11" ht="100.5" customHeight="1" thickBot="1">
      <c r="A33" s="18" t="s">
        <v>22</v>
      </c>
      <c r="B33" s="34" t="s">
        <v>91</v>
      </c>
      <c r="C33" s="19">
        <v>95000</v>
      </c>
      <c r="D33" s="19">
        <v>11000</v>
      </c>
      <c r="E33" s="19">
        <v>45000</v>
      </c>
      <c r="F33" s="19">
        <v>39000</v>
      </c>
      <c r="G33" s="19"/>
      <c r="H33" s="37"/>
      <c r="I33" s="48"/>
      <c r="J33" s="37"/>
      <c r="K33" s="19"/>
    </row>
    <row r="34" spans="1:11" ht="68.25" customHeight="1" thickBot="1">
      <c r="A34" s="18" t="s">
        <v>23</v>
      </c>
      <c r="B34" s="19" t="s">
        <v>92</v>
      </c>
      <c r="C34" s="19">
        <v>35000</v>
      </c>
      <c r="D34" s="19"/>
      <c r="E34" s="19">
        <v>20000</v>
      </c>
      <c r="F34" s="19">
        <v>15000</v>
      </c>
      <c r="G34" s="64">
        <v>0.1</v>
      </c>
      <c r="H34" s="37"/>
      <c r="I34" s="48"/>
      <c r="J34" s="37"/>
      <c r="K34" s="19"/>
    </row>
    <row r="35" spans="1:11" ht="36.75" customHeight="1" thickBot="1">
      <c r="A35" s="20" t="s">
        <v>93</v>
      </c>
      <c r="B35" s="20"/>
      <c r="C35" s="20">
        <v>150000</v>
      </c>
      <c r="D35" s="20">
        <v>11000</v>
      </c>
      <c r="E35" s="20">
        <v>75000</v>
      </c>
      <c r="F35" s="20">
        <v>64000</v>
      </c>
      <c r="G35" s="19"/>
      <c r="H35" s="37">
        <f>H32+H33+H34</f>
        <v>0</v>
      </c>
      <c r="I35" s="37">
        <f t="shared" ref="I35:J35" si="5">I32+I33+I34</f>
        <v>10000</v>
      </c>
      <c r="J35" s="37">
        <f t="shared" si="5"/>
        <v>0</v>
      </c>
      <c r="K35" s="37"/>
    </row>
    <row r="36" spans="1:11" ht="16.2" thickBot="1">
      <c r="A36" s="20" t="s">
        <v>24</v>
      </c>
      <c r="B36" s="20"/>
      <c r="C36" s="20">
        <v>590000</v>
      </c>
      <c r="D36" s="20">
        <v>11000</v>
      </c>
      <c r="E36" s="20">
        <v>295000</v>
      </c>
      <c r="F36" s="20">
        <v>284000</v>
      </c>
      <c r="G36" s="19"/>
      <c r="H36" s="37">
        <f>H35+H30+H25</f>
        <v>0</v>
      </c>
      <c r="I36" s="37">
        <f t="shared" ref="I36:J36" si="6">I35+I30+I25</f>
        <v>58000</v>
      </c>
      <c r="J36" s="37">
        <f t="shared" si="6"/>
        <v>132686.63</v>
      </c>
      <c r="K36" s="37"/>
    </row>
    <row r="37" spans="1:11" ht="87" customHeight="1" thickBot="1">
      <c r="A37" s="12" t="s">
        <v>25</v>
      </c>
      <c r="B37" s="12" t="s">
        <v>95</v>
      </c>
      <c r="C37" s="12"/>
      <c r="D37" s="14"/>
      <c r="E37" s="14"/>
      <c r="F37" s="14"/>
      <c r="G37" s="14"/>
      <c r="H37" s="39"/>
      <c r="I37" s="39"/>
      <c r="J37" s="39"/>
      <c r="K37" s="14"/>
    </row>
    <row r="38" spans="1:11" ht="113.25" customHeight="1" thickBot="1">
      <c r="A38" s="23" t="s">
        <v>26</v>
      </c>
      <c r="B38" s="20" t="s">
        <v>96</v>
      </c>
      <c r="C38" s="20"/>
      <c r="D38" s="19"/>
      <c r="E38" s="19"/>
      <c r="F38" s="19"/>
      <c r="G38" s="19"/>
      <c r="H38" s="37"/>
      <c r="I38" s="37"/>
      <c r="J38" s="37"/>
      <c r="K38" s="19"/>
    </row>
    <row r="39" spans="1:11" ht="87.75" customHeight="1" thickBot="1">
      <c r="A39" s="18" t="s">
        <v>27</v>
      </c>
      <c r="B39" s="34" t="s">
        <v>97</v>
      </c>
      <c r="C39" s="19">
        <v>30000</v>
      </c>
      <c r="D39" s="19">
        <v>15000</v>
      </c>
      <c r="E39" s="19">
        <v>15000</v>
      </c>
      <c r="F39" s="19"/>
      <c r="G39" s="19"/>
      <c r="H39" s="37"/>
      <c r="I39" s="37"/>
      <c r="J39" s="37"/>
      <c r="K39" s="19"/>
    </row>
    <row r="40" spans="1:11" ht="84" customHeight="1" thickBot="1">
      <c r="A40" s="18" t="s">
        <v>28</v>
      </c>
      <c r="B40" s="34" t="s">
        <v>98</v>
      </c>
      <c r="C40" s="19">
        <v>30000</v>
      </c>
      <c r="D40" s="19">
        <v>15000</v>
      </c>
      <c r="E40" s="19">
        <v>15000</v>
      </c>
      <c r="F40" s="19"/>
      <c r="G40" s="19"/>
      <c r="H40" s="37"/>
      <c r="I40" s="37"/>
      <c r="J40" s="37"/>
      <c r="K40" s="19"/>
    </row>
    <row r="41" spans="1:11" ht="16.2" thickBot="1">
      <c r="A41" s="23" t="s">
        <v>99</v>
      </c>
      <c r="B41" s="19"/>
      <c r="C41" s="20">
        <v>60000</v>
      </c>
      <c r="D41" s="19">
        <v>30000</v>
      </c>
      <c r="E41" s="19">
        <v>30000</v>
      </c>
      <c r="F41" s="29"/>
      <c r="G41" s="29">
        <v>0.3</v>
      </c>
      <c r="H41" s="37">
        <f>H39+H40</f>
        <v>0</v>
      </c>
      <c r="I41" s="37"/>
      <c r="J41" s="37"/>
      <c r="K41" s="19"/>
    </row>
    <row r="42" spans="1:11" ht="109.8" thickBot="1">
      <c r="A42" s="23" t="s">
        <v>29</v>
      </c>
      <c r="B42" s="20" t="s">
        <v>100</v>
      </c>
      <c r="C42" s="20"/>
      <c r="D42" s="19"/>
      <c r="E42" s="19"/>
      <c r="F42" s="19"/>
      <c r="G42" s="19"/>
      <c r="H42" s="37"/>
      <c r="I42" s="37"/>
      <c r="J42" s="37"/>
      <c r="K42" s="19"/>
    </row>
    <row r="43" spans="1:11" ht="72" customHeight="1" thickBot="1">
      <c r="A43" s="18" t="s">
        <v>30</v>
      </c>
      <c r="B43" s="34" t="s">
        <v>101</v>
      </c>
      <c r="C43" s="19">
        <v>9000</v>
      </c>
      <c r="D43" s="19">
        <v>9000</v>
      </c>
      <c r="E43" s="19"/>
      <c r="F43" s="19"/>
      <c r="G43" s="19"/>
      <c r="H43" s="37"/>
      <c r="I43" s="37"/>
      <c r="J43" s="37"/>
      <c r="K43" s="19"/>
    </row>
    <row r="44" spans="1:11" ht="83.25" customHeight="1" thickBot="1">
      <c r="A44" s="18" t="s">
        <v>31</v>
      </c>
      <c r="B44" s="34" t="s">
        <v>102</v>
      </c>
      <c r="C44" s="19">
        <v>70000</v>
      </c>
      <c r="D44" s="19">
        <v>30000</v>
      </c>
      <c r="E44" s="19">
        <v>40000</v>
      </c>
      <c r="F44" s="19"/>
      <c r="G44" s="19"/>
      <c r="H44" s="37"/>
      <c r="I44" s="37"/>
      <c r="J44" s="37"/>
      <c r="K44" s="19"/>
    </row>
    <row r="45" spans="1:11" ht="86.25" customHeight="1" thickBot="1">
      <c r="A45" s="18" t="s">
        <v>32</v>
      </c>
      <c r="B45" s="34" t="s">
        <v>103</v>
      </c>
      <c r="C45" s="19">
        <v>18000</v>
      </c>
      <c r="D45" s="19">
        <v>10000</v>
      </c>
      <c r="E45" s="19">
        <v>8000</v>
      </c>
      <c r="F45" s="19"/>
      <c r="G45" s="19"/>
      <c r="H45" s="37"/>
      <c r="I45" s="48">
        <v>8000</v>
      </c>
      <c r="J45" s="37"/>
      <c r="K45" s="19"/>
    </row>
    <row r="46" spans="1:11" ht="36" customHeight="1" thickBot="1">
      <c r="A46" s="23" t="s">
        <v>104</v>
      </c>
      <c r="B46" s="19"/>
      <c r="C46" s="20">
        <v>97000</v>
      </c>
      <c r="D46" s="19">
        <v>49000</v>
      </c>
      <c r="E46" s="19">
        <v>48000</v>
      </c>
      <c r="F46" s="19"/>
      <c r="G46" s="29">
        <v>0.4</v>
      </c>
      <c r="H46" s="37">
        <f>H43+H44+H45</f>
        <v>0</v>
      </c>
      <c r="I46" s="37">
        <f t="shared" ref="I46:J46" si="7">I43+I44+I45</f>
        <v>8000</v>
      </c>
      <c r="J46" s="37">
        <f t="shared" si="7"/>
        <v>0</v>
      </c>
      <c r="K46" s="19"/>
    </row>
    <row r="47" spans="1:11" ht="109.5" customHeight="1" thickBot="1">
      <c r="A47" s="23" t="s">
        <v>33</v>
      </c>
      <c r="B47" s="20" t="s">
        <v>105</v>
      </c>
      <c r="C47" s="19"/>
      <c r="D47" s="19"/>
      <c r="E47" s="19"/>
      <c r="F47" s="19"/>
      <c r="G47" s="19"/>
      <c r="H47" s="37"/>
      <c r="I47" s="37"/>
      <c r="J47" s="37"/>
      <c r="K47" s="19"/>
    </row>
    <row r="48" spans="1:11" ht="76.5" customHeight="1" thickBot="1">
      <c r="A48" s="18" t="s">
        <v>34</v>
      </c>
      <c r="B48" s="34" t="s">
        <v>106</v>
      </c>
      <c r="C48" s="19">
        <v>56000</v>
      </c>
      <c r="D48" s="19">
        <v>13000</v>
      </c>
      <c r="E48" s="19">
        <v>7000</v>
      </c>
      <c r="F48" s="19">
        <v>36000</v>
      </c>
      <c r="G48" s="19"/>
      <c r="H48" s="37"/>
      <c r="I48" s="37"/>
      <c r="J48" s="37"/>
      <c r="K48" s="19"/>
    </row>
    <row r="49" spans="1:11" ht="72" customHeight="1" thickBot="1">
      <c r="A49" s="18" t="s">
        <v>35</v>
      </c>
      <c r="B49" s="34" t="s">
        <v>107</v>
      </c>
      <c r="C49" s="19">
        <v>20000</v>
      </c>
      <c r="D49" s="19">
        <v>10000</v>
      </c>
      <c r="E49" s="19"/>
      <c r="F49" s="19">
        <v>10000</v>
      </c>
      <c r="G49" s="19"/>
      <c r="H49" s="37"/>
      <c r="I49" s="37"/>
      <c r="J49" s="37"/>
      <c r="K49" s="19"/>
    </row>
    <row r="50" spans="1:11" ht="84" customHeight="1" thickBot="1">
      <c r="A50" s="24" t="s">
        <v>36</v>
      </c>
      <c r="B50" s="35" t="s">
        <v>108</v>
      </c>
      <c r="C50" s="25">
        <v>30000</v>
      </c>
      <c r="D50" s="19">
        <v>15000</v>
      </c>
      <c r="E50" s="19"/>
      <c r="F50" s="19">
        <v>15000</v>
      </c>
      <c r="G50" s="19"/>
      <c r="H50" s="37"/>
      <c r="I50" s="37"/>
      <c r="J50" s="37"/>
      <c r="K50" s="19"/>
    </row>
    <row r="51" spans="1:11" ht="16.2" thickBot="1">
      <c r="A51" s="26" t="s">
        <v>109</v>
      </c>
      <c r="B51" s="26"/>
      <c r="C51" s="26">
        <v>106000</v>
      </c>
      <c r="D51" s="19">
        <v>38000</v>
      </c>
      <c r="E51" s="19">
        <v>7000</v>
      </c>
      <c r="F51" s="19">
        <v>61000</v>
      </c>
      <c r="G51" s="29">
        <v>0.4</v>
      </c>
      <c r="H51" s="37">
        <f>H48+H49+H50</f>
        <v>0</v>
      </c>
      <c r="I51" s="37">
        <f t="shared" ref="I51:J51" si="8">I48+I49+I50</f>
        <v>0</v>
      </c>
      <c r="J51" s="37">
        <f t="shared" si="8"/>
        <v>0</v>
      </c>
      <c r="K51" s="19"/>
    </row>
    <row r="52" spans="1:11" ht="16.2" thickBot="1">
      <c r="A52" s="26" t="s">
        <v>37</v>
      </c>
      <c r="B52" s="26"/>
      <c r="C52" s="26">
        <v>263000</v>
      </c>
      <c r="D52" s="20">
        <v>117000</v>
      </c>
      <c r="E52" s="20">
        <v>85000</v>
      </c>
      <c r="F52" s="20">
        <v>61000</v>
      </c>
      <c r="G52" s="19"/>
      <c r="H52" s="37">
        <f>H51+H46+H41</f>
        <v>0</v>
      </c>
      <c r="I52" s="37">
        <f t="shared" ref="I52:J52" si="9">I51+I46+I41</f>
        <v>8000</v>
      </c>
      <c r="J52" s="37">
        <f t="shared" si="9"/>
        <v>0</v>
      </c>
      <c r="K52" s="19"/>
    </row>
    <row r="53" spans="1:11" ht="47.4" thickBot="1">
      <c r="A53" s="12" t="s">
        <v>38</v>
      </c>
      <c r="B53" s="12" t="s">
        <v>110</v>
      </c>
      <c r="C53" s="12"/>
      <c r="D53" s="14"/>
      <c r="E53" s="14"/>
      <c r="F53" s="14"/>
      <c r="G53" s="14"/>
      <c r="H53" s="36"/>
      <c r="I53" s="36"/>
      <c r="J53" s="36"/>
      <c r="K53" s="14"/>
    </row>
    <row r="54" spans="1:11" ht="16.2" thickBot="1">
      <c r="A54" s="18" t="s">
        <v>119</v>
      </c>
      <c r="B54" s="34" t="s">
        <v>111</v>
      </c>
      <c r="C54" s="19">
        <v>80000</v>
      </c>
      <c r="D54" s="19">
        <v>40000</v>
      </c>
      <c r="E54" s="19">
        <v>20000</v>
      </c>
      <c r="F54" s="19">
        <v>20000</v>
      </c>
      <c r="G54" s="19"/>
      <c r="H54" s="19">
        <v>81203</v>
      </c>
      <c r="I54" s="48">
        <v>8300</v>
      </c>
      <c r="J54" s="37"/>
      <c r="K54" s="19"/>
    </row>
    <row r="55" spans="1:11" ht="16.2" thickBot="1">
      <c r="A55" s="18" t="s">
        <v>118</v>
      </c>
      <c r="B55" s="34" t="s">
        <v>112</v>
      </c>
      <c r="C55" s="19">
        <v>20000</v>
      </c>
      <c r="D55" s="19">
        <v>8000</v>
      </c>
      <c r="E55" s="19">
        <v>6000</v>
      </c>
      <c r="F55" s="19">
        <v>6000</v>
      </c>
      <c r="G55" s="19"/>
      <c r="H55" s="47">
        <f>32814-20000</f>
        <v>12814</v>
      </c>
      <c r="I55" s="48">
        <v>1500</v>
      </c>
      <c r="J55" s="37"/>
      <c r="K55" s="19"/>
    </row>
    <row r="56" spans="1:11" ht="16.2" thickBot="1">
      <c r="A56" s="18" t="s">
        <v>120</v>
      </c>
      <c r="B56" s="34" t="s">
        <v>113</v>
      </c>
      <c r="C56" s="19">
        <v>10000</v>
      </c>
      <c r="D56" s="19">
        <v>4000</v>
      </c>
      <c r="E56" s="19">
        <v>3000</v>
      </c>
      <c r="F56" s="19">
        <v>3000</v>
      </c>
      <c r="G56" s="19"/>
      <c r="H56" s="47">
        <v>9832</v>
      </c>
      <c r="I56" s="48">
        <v>3000</v>
      </c>
      <c r="J56" s="37"/>
      <c r="K56" s="19"/>
    </row>
    <row r="57" spans="1:11" ht="16.2" thickBot="1">
      <c r="A57" s="18" t="s">
        <v>121</v>
      </c>
      <c r="B57" s="34" t="s">
        <v>114</v>
      </c>
      <c r="C57" s="19">
        <v>10000</v>
      </c>
      <c r="D57" s="19">
        <v>4000</v>
      </c>
      <c r="E57" s="19">
        <v>3000</v>
      </c>
      <c r="F57" s="19">
        <v>3000</v>
      </c>
      <c r="G57" s="19"/>
      <c r="H57" s="19"/>
      <c r="I57" s="48">
        <v>3000</v>
      </c>
      <c r="J57" s="37"/>
      <c r="K57" s="19"/>
    </row>
    <row r="58" spans="1:11" ht="31.8" thickBot="1">
      <c r="A58" s="18" t="s">
        <v>122</v>
      </c>
      <c r="B58" s="34" t="s">
        <v>115</v>
      </c>
      <c r="C58" s="19">
        <v>17000</v>
      </c>
      <c r="D58" s="19">
        <v>7000</v>
      </c>
      <c r="E58" s="19">
        <v>5000</v>
      </c>
      <c r="F58" s="19">
        <v>5000</v>
      </c>
      <c r="G58" s="19"/>
      <c r="H58" s="19"/>
      <c r="I58" s="48">
        <v>2500</v>
      </c>
      <c r="J58" s="37"/>
      <c r="K58" s="19"/>
    </row>
    <row r="59" spans="1:11" ht="16.2" thickBot="1">
      <c r="A59" s="18" t="s">
        <v>123</v>
      </c>
      <c r="B59" s="34" t="s">
        <v>116</v>
      </c>
      <c r="C59" s="19">
        <v>30000</v>
      </c>
      <c r="D59" s="19">
        <v>30000</v>
      </c>
      <c r="E59" s="19"/>
      <c r="F59" s="19"/>
      <c r="G59" s="19"/>
      <c r="H59" s="19"/>
      <c r="I59" s="37"/>
      <c r="J59" s="37"/>
      <c r="K59" s="19"/>
    </row>
    <row r="60" spans="1:11" ht="16.2" thickBot="1">
      <c r="A60" s="18" t="s">
        <v>124</v>
      </c>
      <c r="B60" s="19" t="s">
        <v>117</v>
      </c>
      <c r="C60" s="19">
        <v>20000</v>
      </c>
      <c r="D60" s="19">
        <v>20000</v>
      </c>
      <c r="E60" s="19"/>
      <c r="F60" s="19"/>
      <c r="G60" s="19"/>
      <c r="H60" s="19"/>
      <c r="I60" s="37"/>
      <c r="J60" s="37"/>
      <c r="K60" s="19"/>
    </row>
    <row r="61" spans="1:11" ht="16.2" thickBot="1">
      <c r="A61" s="20" t="s">
        <v>39</v>
      </c>
      <c r="B61" s="20"/>
      <c r="C61" s="20">
        <v>187000</v>
      </c>
      <c r="D61" s="28">
        <v>113000</v>
      </c>
      <c r="E61" s="28">
        <v>37000</v>
      </c>
      <c r="F61" s="28">
        <v>37000</v>
      </c>
      <c r="G61" s="19"/>
      <c r="H61" s="37">
        <f>SUM(H54:H60)</f>
        <v>103849</v>
      </c>
      <c r="I61" s="37">
        <f t="shared" ref="I61:J61" si="10">SUM(I54:I60)</f>
        <v>18300</v>
      </c>
      <c r="J61" s="37">
        <f t="shared" si="10"/>
        <v>0</v>
      </c>
      <c r="K61" s="19"/>
    </row>
    <row r="62" spans="1:11" ht="51.75" customHeight="1" thickBot="1">
      <c r="A62" s="21" t="s">
        <v>63</v>
      </c>
      <c r="B62" s="22"/>
      <c r="C62" s="22"/>
      <c r="D62" s="22"/>
      <c r="E62" s="22"/>
      <c r="F62" s="22"/>
      <c r="G62" s="22"/>
      <c r="H62" s="40"/>
      <c r="I62" s="40"/>
      <c r="J62" s="40"/>
      <c r="K62" s="22"/>
    </row>
    <row r="63" spans="1:11" ht="50.25" customHeight="1" thickBot="1">
      <c r="A63" s="21" t="s">
        <v>64</v>
      </c>
      <c r="B63" s="22"/>
      <c r="C63" s="22"/>
      <c r="D63" s="22"/>
      <c r="E63" s="22"/>
      <c r="F63" s="22"/>
      <c r="G63" s="22"/>
      <c r="H63" s="40"/>
      <c r="I63" s="40"/>
      <c r="J63" s="40"/>
      <c r="K63" s="22"/>
    </row>
    <row r="64" spans="1:11" ht="16.2" thickBot="1">
      <c r="A64" s="18" t="s">
        <v>65</v>
      </c>
      <c r="B64" s="19" t="s">
        <v>40</v>
      </c>
      <c r="C64" s="19"/>
      <c r="D64" s="19"/>
      <c r="E64" s="19"/>
      <c r="F64" s="19"/>
      <c r="G64" s="19"/>
      <c r="H64" s="37"/>
      <c r="I64" s="37"/>
      <c r="J64" s="37"/>
      <c r="K64" s="19"/>
    </row>
    <row r="65" spans="1:11" ht="16.2" thickBot="1">
      <c r="A65" s="15" t="s">
        <v>41</v>
      </c>
      <c r="B65" s="15"/>
      <c r="C65" s="16">
        <v>1400000</v>
      </c>
      <c r="D65" s="15">
        <v>570000</v>
      </c>
      <c r="E65" s="15">
        <v>417000</v>
      </c>
      <c r="F65" s="15">
        <v>413000</v>
      </c>
      <c r="G65" s="17"/>
      <c r="H65" s="41">
        <f>H61+H52+H36+H19</f>
        <v>174446</v>
      </c>
      <c r="I65" s="41">
        <f t="shared" ref="I65:J65" si="11">I61+I52+I36+I19</f>
        <v>101800</v>
      </c>
      <c r="J65" s="41">
        <f t="shared" si="11"/>
        <v>146886.11000000002</v>
      </c>
      <c r="K65" s="17"/>
    </row>
    <row r="66" spans="1:11" ht="16.2" thickBot="1">
      <c r="A66" s="15" t="s">
        <v>42</v>
      </c>
      <c r="B66" s="15"/>
      <c r="C66" s="16">
        <v>98000</v>
      </c>
      <c r="D66" s="15">
        <v>39900</v>
      </c>
      <c r="E66" s="15">
        <v>29190</v>
      </c>
      <c r="F66" s="15">
        <v>28910</v>
      </c>
      <c r="G66" s="17"/>
      <c r="H66" s="41">
        <f>H65*0.07</f>
        <v>12211.220000000001</v>
      </c>
      <c r="I66" s="41">
        <f>I65*0.07</f>
        <v>7126.0000000000009</v>
      </c>
      <c r="J66" s="41">
        <f t="shared" ref="J66" si="12">J65*0.07</f>
        <v>10282.027700000002</v>
      </c>
      <c r="K66" s="17"/>
    </row>
    <row r="67" spans="1:11" ht="16.2" thickBot="1">
      <c r="A67" s="15" t="s">
        <v>43</v>
      </c>
      <c r="B67" s="15"/>
      <c r="C67" s="16">
        <v>1498000</v>
      </c>
      <c r="D67" s="15">
        <v>609900</v>
      </c>
      <c r="E67" s="15">
        <v>446190</v>
      </c>
      <c r="F67" s="15">
        <v>441910</v>
      </c>
      <c r="G67" s="17"/>
      <c r="H67" s="41">
        <f>H65+H66</f>
        <v>186657.22</v>
      </c>
      <c r="I67" s="41">
        <f t="shared" ref="I67:J67" si="13">I65+I66</f>
        <v>108926</v>
      </c>
      <c r="J67" s="41">
        <f t="shared" si="13"/>
        <v>157168.13770000002</v>
      </c>
      <c r="K67" s="17"/>
    </row>
    <row r="71" spans="1:11">
      <c r="G71" s="43"/>
      <c r="H71" s="44"/>
      <c r="I71" s="44"/>
      <c r="J71" s="44"/>
    </row>
    <row r="73" spans="1:11">
      <c r="G73" s="42"/>
    </row>
    <row r="75" spans="1:11">
      <c r="H75" s="49"/>
      <c r="I75" s="49"/>
      <c r="J75" s="49"/>
    </row>
    <row r="76" spans="1:11">
      <c r="G76" s="44"/>
    </row>
    <row r="77" spans="1:11">
      <c r="G77" s="43"/>
    </row>
  </sheetData>
  <mergeCells count="7">
    <mergeCell ref="K7:K8"/>
    <mergeCell ref="A7:A8"/>
    <mergeCell ref="B7:B8"/>
    <mergeCell ref="C7:C8"/>
    <mergeCell ref="D7:F7"/>
    <mergeCell ref="H7:J7"/>
    <mergeCell ref="G7:G8"/>
  </mergeCells>
  <phoneticPr fontId="13" type="noConversion"/>
  <pageMargins left="0.7" right="0.7" top="0.75" bottom="0.75" header="0.3" footer="0.3"/>
  <pageSetup scale="70" orientation="landscape" r:id="rId1"/>
  <rowBreaks count="3" manualBreakCount="3">
    <brk id="10" max="8" man="1"/>
    <brk id="20" max="16383" man="1"/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>
      <selection activeCell="B16" sqref="B16"/>
    </sheetView>
  </sheetViews>
  <sheetFormatPr defaultColWidth="9.109375" defaultRowHeight="14.4"/>
  <cols>
    <col min="1" max="1" width="15.5546875" customWidth="1"/>
  </cols>
  <sheetData>
    <row r="1" spans="1:10" ht="15.6">
      <c r="A1" s="1" t="s">
        <v>66</v>
      </c>
      <c r="B1" s="1"/>
      <c r="C1" s="1"/>
      <c r="D1" s="1"/>
    </row>
    <row r="2" spans="1:10">
      <c r="A2" s="9"/>
      <c r="B2" s="9"/>
      <c r="C2" s="9"/>
      <c r="D2" s="9"/>
    </row>
    <row r="3" spans="1:10">
      <c r="A3" s="9" t="s">
        <v>62</v>
      </c>
      <c r="B3" s="9"/>
      <c r="C3" s="9"/>
      <c r="D3" s="9"/>
    </row>
    <row r="4" spans="1:10" ht="15" thickBot="1"/>
    <row r="5" spans="1:10" ht="28.2" thickBot="1">
      <c r="A5" s="62" t="s">
        <v>46</v>
      </c>
      <c r="B5" s="60" t="s">
        <v>127</v>
      </c>
      <c r="C5" s="61"/>
      <c r="D5" s="60" t="s">
        <v>128</v>
      </c>
      <c r="E5" s="61"/>
      <c r="F5" s="60" t="s">
        <v>129</v>
      </c>
      <c r="G5" s="61"/>
      <c r="H5" s="8" t="s">
        <v>59</v>
      </c>
      <c r="I5" s="8" t="s">
        <v>61</v>
      </c>
      <c r="J5" s="62" t="s">
        <v>60</v>
      </c>
    </row>
    <row r="6" spans="1:10" ht="28.2" thickBot="1">
      <c r="A6" s="63"/>
      <c r="B6" s="2" t="s">
        <v>48</v>
      </c>
      <c r="C6" s="2" t="s">
        <v>49</v>
      </c>
      <c r="D6" s="2" t="s">
        <v>48</v>
      </c>
      <c r="E6" s="2" t="s">
        <v>49</v>
      </c>
      <c r="F6" s="2" t="s">
        <v>48</v>
      </c>
      <c r="G6" s="2" t="s">
        <v>49</v>
      </c>
      <c r="H6" s="2"/>
      <c r="I6" s="2"/>
      <c r="J6" s="63"/>
    </row>
    <row r="7" spans="1:10" ht="28.2" thickBot="1">
      <c r="A7" s="3" t="s">
        <v>50</v>
      </c>
      <c r="B7" s="4">
        <v>28000</v>
      </c>
      <c r="C7" s="4">
        <v>12000</v>
      </c>
      <c r="D7" s="4">
        <v>14000</v>
      </c>
      <c r="E7" s="4">
        <v>6000</v>
      </c>
      <c r="F7" s="4">
        <v>14000</v>
      </c>
      <c r="G7" s="4">
        <v>6000</v>
      </c>
      <c r="H7" s="4">
        <v>56000</v>
      </c>
      <c r="I7" s="4">
        <v>24000</v>
      </c>
      <c r="J7" s="4">
        <v>80000</v>
      </c>
    </row>
    <row r="8" spans="1:10" ht="42" thickBot="1">
      <c r="A8" s="3" t="s">
        <v>51</v>
      </c>
      <c r="B8" s="4"/>
      <c r="C8" s="4"/>
      <c r="D8" s="5"/>
      <c r="E8" s="4"/>
      <c r="F8" s="4"/>
      <c r="G8" s="4"/>
      <c r="H8" s="4"/>
      <c r="I8" s="4"/>
      <c r="J8" s="4"/>
    </row>
    <row r="9" spans="1:10" ht="69.599999999999994" thickBot="1">
      <c r="A9" s="3" t="s">
        <v>52</v>
      </c>
      <c r="B9" s="4"/>
      <c r="C9" s="4"/>
      <c r="D9" s="4"/>
      <c r="E9" s="4"/>
      <c r="F9" s="4"/>
      <c r="G9" s="4"/>
      <c r="H9" s="4"/>
      <c r="I9" s="4"/>
      <c r="J9" s="4"/>
    </row>
    <row r="10" spans="1:10" ht="28.2" thickBot="1">
      <c r="A10" s="3" t="s">
        <v>53</v>
      </c>
      <c r="B10" s="4">
        <v>100000</v>
      </c>
      <c r="C10" s="4">
        <v>50000</v>
      </c>
      <c r="D10" s="4">
        <v>100000</v>
      </c>
      <c r="E10" s="4">
        <v>50000</v>
      </c>
      <c r="F10" s="4">
        <v>100000</v>
      </c>
      <c r="G10" s="4">
        <v>50000</v>
      </c>
      <c r="H10" s="4">
        <v>300000</v>
      </c>
      <c r="I10" s="4">
        <v>150000</v>
      </c>
      <c r="J10" s="4">
        <v>450000</v>
      </c>
    </row>
    <row r="11" spans="1:10" ht="15" thickBot="1">
      <c r="A11" s="3" t="s">
        <v>54</v>
      </c>
      <c r="B11" s="4">
        <v>21000</v>
      </c>
      <c r="C11" s="4">
        <v>16000</v>
      </c>
      <c r="D11" s="4">
        <v>17900</v>
      </c>
      <c r="E11" s="4">
        <v>12100</v>
      </c>
      <c r="F11" s="4">
        <v>15100</v>
      </c>
      <c r="G11" s="4">
        <v>10900</v>
      </c>
      <c r="H11" s="4">
        <v>54000</v>
      </c>
      <c r="I11" s="4">
        <v>39000</v>
      </c>
      <c r="J11" s="4">
        <v>93000</v>
      </c>
    </row>
    <row r="12" spans="1:10" ht="42" thickBot="1">
      <c r="A12" s="3" t="s">
        <v>55</v>
      </c>
      <c r="B12" s="4">
        <v>200000</v>
      </c>
      <c r="C12" s="4">
        <v>70000</v>
      </c>
      <c r="D12" s="4">
        <v>150000</v>
      </c>
      <c r="E12" s="4">
        <v>50000</v>
      </c>
      <c r="F12" s="4">
        <v>150000</v>
      </c>
      <c r="G12" s="4">
        <v>50000</v>
      </c>
      <c r="H12" s="4">
        <v>500000</v>
      </c>
      <c r="I12" s="4">
        <v>170000</v>
      </c>
      <c r="J12" s="4">
        <v>670000</v>
      </c>
    </row>
    <row r="13" spans="1:10" ht="42" thickBot="1">
      <c r="A13" s="3" t="s">
        <v>56</v>
      </c>
      <c r="B13" s="4">
        <v>50000</v>
      </c>
      <c r="C13" s="4">
        <v>23000</v>
      </c>
      <c r="D13" s="4">
        <v>10000</v>
      </c>
      <c r="E13" s="4">
        <v>7000</v>
      </c>
      <c r="F13" s="4">
        <v>10000</v>
      </c>
      <c r="G13" s="4">
        <v>7000</v>
      </c>
      <c r="H13" s="4">
        <v>70000</v>
      </c>
      <c r="I13" s="4">
        <v>37000</v>
      </c>
      <c r="J13" s="4">
        <v>107000</v>
      </c>
    </row>
    <row r="14" spans="1:10" ht="28.2" thickBot="1">
      <c r="A14" s="6" t="s">
        <v>57</v>
      </c>
      <c r="B14" s="32">
        <v>399000</v>
      </c>
      <c r="C14" s="32">
        <v>171000</v>
      </c>
      <c r="D14" s="32">
        <v>291900</v>
      </c>
      <c r="E14" s="32">
        <v>125100</v>
      </c>
      <c r="F14" s="32">
        <v>289100</v>
      </c>
      <c r="G14" s="33">
        <v>123900</v>
      </c>
      <c r="H14" s="32">
        <v>980000</v>
      </c>
      <c r="I14" s="32">
        <v>420000</v>
      </c>
      <c r="J14" s="32">
        <v>1400000</v>
      </c>
    </row>
    <row r="15" spans="1:10" ht="42" thickBot="1">
      <c r="A15" s="3" t="s">
        <v>58</v>
      </c>
      <c r="B15" s="4">
        <v>27930</v>
      </c>
      <c r="C15" s="31">
        <v>11970</v>
      </c>
      <c r="D15" s="4">
        <v>20433</v>
      </c>
      <c r="E15" s="4">
        <v>8757</v>
      </c>
      <c r="F15" s="4">
        <v>20237</v>
      </c>
      <c r="G15" s="4">
        <v>8673</v>
      </c>
      <c r="H15" s="4">
        <v>68600</v>
      </c>
      <c r="I15" s="4">
        <v>29400</v>
      </c>
      <c r="J15" s="4">
        <v>98000</v>
      </c>
    </row>
    <row r="16" spans="1:10" ht="15" thickBot="1">
      <c r="A16" s="6" t="s">
        <v>47</v>
      </c>
      <c r="B16" s="7">
        <v>426000</v>
      </c>
      <c r="C16" s="7">
        <v>183900</v>
      </c>
      <c r="D16" s="7">
        <v>312000</v>
      </c>
      <c r="E16" s="7">
        <v>134190</v>
      </c>
      <c r="F16" s="7">
        <v>309000</v>
      </c>
      <c r="G16" s="7">
        <v>132910</v>
      </c>
      <c r="H16" s="7">
        <v>1047000</v>
      </c>
      <c r="I16" s="7">
        <v>451000</v>
      </c>
      <c r="J16" s="7">
        <v>1498000</v>
      </c>
    </row>
  </sheetData>
  <mergeCells count="5">
    <mergeCell ref="F5:G5"/>
    <mergeCell ref="J5:J6"/>
    <mergeCell ref="A5:A6"/>
    <mergeCell ref="B5:C5"/>
    <mergeCell ref="D5:E5"/>
  </mergeCells>
  <phoneticPr fontId="1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Gounee Sung</cp:lastModifiedBy>
  <cp:lastPrinted>2017-12-11T22:51:21Z</cp:lastPrinted>
  <dcterms:created xsi:type="dcterms:W3CDTF">2017-11-15T21:17:43Z</dcterms:created>
  <dcterms:modified xsi:type="dcterms:W3CDTF">2019-09-02T15:25:36Z</dcterms:modified>
</cp:coreProperties>
</file>