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Bengo\Documents\PBF\2018\Rapports_Semestriels2018\Vers030918\REGARDS\"/>
    </mc:Choice>
  </mc:AlternateContent>
  <xr:revisionPtr revIDLastSave="0" documentId="8_{C99AEF9E-8B5D-467E-AF76-F5A865B1D208}" xr6:coauthVersionLast="31" xr6:coauthVersionMax="31" xr10:uidLastSave="{00000000-0000-0000-0000-000000000000}"/>
  <bookViews>
    <workbookView xWindow="0" yWindow="0" windowWidth="24000" windowHeight="9525" activeTab="1" xr2:uid="{00000000-000D-0000-FFFF-FFFF00000000}"/>
  </bookViews>
  <sheets>
    <sheet name="Sheet1" sheetId="1" r:id="rId1"/>
    <sheet name="Sheet2"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27" i="1"/>
  <c r="D33" i="1"/>
  <c r="D31" i="1"/>
  <c r="C27" i="1" l="1"/>
  <c r="C18" i="1"/>
  <c r="C31" i="1" s="1"/>
  <c r="C33" i="1" s="1"/>
  <c r="C23" i="1"/>
  <c r="C20" i="1"/>
  <c r="C14" i="1"/>
  <c r="C10" i="1"/>
</calcChain>
</file>

<file path=xl/sharedStrings.xml><?xml version="1.0" encoding="utf-8"?>
<sst xmlns="http://schemas.openxmlformats.org/spreadsheetml/2006/main" count="83" uniqueCount="73">
  <si>
    <t xml:space="preserve"> </t>
  </si>
  <si>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</si>
  <si>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</si>
  <si>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</si>
  <si>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</si>
  <si>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</si>
  <si>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</si>
  <si>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</si>
  <si>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</si>
  <si>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</si>
  <si>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</si>
  <si>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</si>
  <si>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</si>
  <si>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</si>
  <si>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</si>
  <si>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</si>
  <si>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</si>
  <si>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</si>
  <si>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</si>
  <si>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</si>
  <si>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</si>
  <si>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Agence Recipiendiaire </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</si>
  <si>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</si>
  <si>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</si>
  <si>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</si>
  <si>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</si>
  <si>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</si>
  <si>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</si>
  <si>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</si>
  <si>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</si>
  <si>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</si>
  <si>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</si>
  <si>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</si>
  <si>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</si>
  <si>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</si>
  <si>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</si>
  <si>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Budget par agence recipiendiaire en USD - Veuillez ajouter une nouvelle colonne par agence recipiendiaire</t>
  </si>
  <si>
    <t>Niveau de depense/ engagement actuel en USD (a remplir au moment des rapports de projet)</t>
  </si>
  <si>
    <t xml:space="preserve">Resultat 1: La confiance entre les populations et les FDS est renforcée à travers l’amélioration les initiatives communautaires d’intérêt généraux et des activités d’information, éducation et communication qui améliorent les connaissances et les capacités techniques des communautés et des  techniciens de la sécurité. </t>
  </si>
  <si>
    <t>Resultat 2: Des mécanismes fonctionnels de gestion de la fracture sociale et des menaces sécuritaires sont mis en place et opérationnels</t>
  </si>
  <si>
    <t>PNUD</t>
  </si>
  <si>
    <t>UNHCR</t>
  </si>
  <si>
    <t>UNCHR</t>
  </si>
  <si>
    <t xml:space="preserve">Produit 1.1: 
  </t>
  </si>
  <si>
    <t>les projets d’intérêt généraux et  des activités de sensibilisation de masse sont organisés pour favoriser la mobilisation et la participation communautaire</t>
  </si>
  <si>
    <t>Activite 1.1.1:</t>
  </si>
  <si>
    <t xml:space="preserve"> Formations des leaders communautaires, des jeunes, des femmes, des réfugiés sur la citoyenneté, les droits de l’homme, les enjeux sécuritaires et les missions des FDS. </t>
  </si>
  <si>
    <t xml:space="preserve">Activite 1.1.2: </t>
  </si>
  <si>
    <t>Formation des FDS sur les droits de l’homme, les droits et devoirs des réfugiés et le caractère civil et humanitaire de l’asile, l’interaction avec les civils, etc.</t>
  </si>
  <si>
    <t xml:space="preserve">Activite 1.1.3: </t>
  </si>
  <si>
    <t>Organisation de tribunes citoyennes et des évaluations participatives  avec des groupes spécifique dont les femmes et les jeunes sur les risques de déstabilisation sécuritaire, de fragilisation de la cohésion sociale avec les communautés, les autorités administratives, les élus locaux et les FDS pour l’élaboration d’une stratégie participative de consolidation de la paix et de la sécurité.</t>
  </si>
  <si>
    <t xml:space="preserve">Produit 1.2: </t>
  </si>
  <si>
    <t>Les capacités techniques des communautés et des FDS sont renforcées  à travers des formations sur les enjeux sécuritaires, les droits de l’Homme</t>
  </si>
  <si>
    <t xml:space="preserve">Activite 1.2.1: </t>
  </si>
  <si>
    <t xml:space="preserve">Projets d’intérêts généraux de courte et moyenne durée par les FDS et les communautés dont des groupes/associations de femmes et de jeunes </t>
  </si>
  <si>
    <t xml:space="preserve">Activite 1.2.2: </t>
  </si>
  <si>
    <t>Activités de masse (sensibilisation, activités sportives, culturelles, commémoratives en lien avec la paix et la sécurité) et confection de supports de sensibilisation (banderoles, affiches, brochures, boîtes à image, etc.)</t>
  </si>
  <si>
    <t xml:space="preserve">Activite 1.2.3: </t>
  </si>
  <si>
    <t>Conception et diffusion de messages et de spots radiophoniques en langues nationales.</t>
  </si>
  <si>
    <t xml:space="preserve">Produit 2.1: </t>
  </si>
  <si>
    <t>Les mécanismes communautaires d’alerte précoce  sont mis en place et fonctionnels</t>
  </si>
  <si>
    <t xml:space="preserve">Activite 2.1.1: </t>
  </si>
  <si>
    <t>Appui pour la mise en place/ redynamisation de mécanisme de paix dans les communes selon l’approche « Police de proximité ».</t>
  </si>
  <si>
    <t xml:space="preserve">Activite 2.1.2: </t>
  </si>
  <si>
    <t>Formation en SAP, formation sur l’approche de « Police de Proximité » des membres des comités de veille communautaire et appui en supports didactiques (boites à image, équipements de sensibilisation, vidéo projecteurs, etc.).</t>
  </si>
  <si>
    <t xml:space="preserve">Produit 2.2: </t>
  </si>
  <si>
    <t>Un mécanisme de coordination efficace et inclusif des interventions des différents acteurs contribuant à  la paix et à la sécurité  est mis en place et fonctionnel</t>
  </si>
  <si>
    <t>Activite 2.2.1:</t>
  </si>
  <si>
    <t xml:space="preserve"> Appui à la mise en place d’un partenariat (formation au réseautage, coordination) entre les structures de consolidation de la paix  dont des structures de femmes et d jeunes et les institutions de sécurité selon l’approche de la « police de proximité » entre les mécanismes pour la consolidation de la paix et la sécurité.</t>
  </si>
  <si>
    <t xml:space="preserve">Activite 2.2.2: </t>
  </si>
  <si>
    <t>Appui en équipement de communication pour la coordination les mécanismes d’alerte et la réponse rapide (achat de radio HF, etc.).</t>
  </si>
  <si>
    <t xml:space="preserve">Activite 2.2.3:
</t>
  </si>
  <si>
    <t xml:space="preserve"> Ateliers d’échanges de connaissances et d’expériences avec les différents groupes dont les femmes et les jeunes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</si>
</sst>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
  </numFmts>
  <fonts count="11"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s>
  <fills count="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s>
  <cellStyleXfs count="1">
    <xf numFmtId="0" fontId="0" fillId="0" borderId="0"/>
  </cellStyleXfs>
  <cellXfs count="51">
    <xf numFmtId="0" fontId="0" fillId="0" borderId="0" xfId="0"/>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0" fontId="2" fillId="0" borderId="1" xfId="0" applyFont="1" applyBorder="1" applyAlignment="1">
      <alignment vertical="center" wrapText="1"/>
    </xf>
    <xf numFmtId="164" fontId="5" fillId="0" borderId="10" xfId="0" applyNumberFormat="1" applyFont="1" applyBorder="1" applyAlignment="1">
      <alignment horizontal="right" vertical="center" wrapText="1"/>
    </xf>
    <xf numFmtId="164" fontId="5" fillId="4" borderId="10" xfId="0" applyNumberFormat="1" applyFont="1" applyFill="1" applyBorder="1" applyAlignment="1">
      <alignment horizontal="right" vertical="center" wrapText="1"/>
    </xf>
    <xf numFmtId="164" fontId="1" fillId="0" borderId="4" xfId="0" applyNumberFormat="1" applyFont="1" applyBorder="1" applyAlignment="1">
      <alignment vertical="center" wrapText="1"/>
    </xf>
    <xf numFmtId="164" fontId="0" fillId="0" borderId="0" xfId="0" applyNumberFormat="1"/>
    <xf numFmtId="164" fontId="2" fillId="0" borderId="1" xfId="0" applyNumberFormat="1" applyFont="1" applyBorder="1" applyAlignment="1">
      <alignment horizontal="right" vertical="center" wrapText="1"/>
    </xf>
    <xf numFmtId="164" fontId="1" fillId="0" borderId="4" xfId="0" applyNumberFormat="1" applyFont="1" applyBorder="1" applyAlignment="1">
      <alignment horizontal="righ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164" fontId="2" fillId="5" borderId="4" xfId="0" applyNumberFormat="1" applyFont="1" applyFill="1" applyBorder="1" applyAlignment="1">
      <alignment vertical="center" wrapText="1"/>
    </xf>
    <xf numFmtId="0" fontId="1" fillId="6" borderId="2" xfId="0" applyFont="1" applyFill="1" applyBorder="1" applyAlignment="1">
      <alignment horizontal="center"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164" fontId="2" fillId="6" borderId="4" xfId="0" applyNumberFormat="1" applyFont="1" applyFill="1" applyBorder="1" applyAlignment="1">
      <alignment vertical="center" wrapText="1"/>
    </xf>
    <xf numFmtId="9" fontId="1" fillId="0" borderId="4" xfId="0" applyNumberFormat="1" applyFont="1" applyBorder="1" applyAlignment="1">
      <alignment vertical="center" wrapText="1"/>
    </xf>
    <xf numFmtId="9" fontId="1" fillId="5" borderId="4" xfId="0" applyNumberFormat="1" applyFont="1" applyFill="1" applyBorder="1" applyAlignment="1">
      <alignment vertical="center" wrapText="1"/>
    </xf>
    <xf numFmtId="9" fontId="2" fillId="6" borderId="4" xfId="0" applyNumberFormat="1" applyFont="1" applyFill="1" applyBorder="1" applyAlignment="1">
      <alignment vertical="center" wrapText="1"/>
    </xf>
    <xf numFmtId="9" fontId="2" fillId="7" borderId="4" xfId="0" applyNumberFormat="1" applyFont="1" applyFill="1" applyBorder="1" applyAlignment="1">
      <alignment vertical="center" wrapText="1"/>
    </xf>
    <xf numFmtId="9" fontId="2" fillId="5" borderId="4" xfId="0" applyNumberFormat="1" applyFont="1" applyFill="1" applyBorder="1" applyAlignment="1">
      <alignment vertical="center" wrapText="1"/>
    </xf>
    <xf numFmtId="9" fontId="1" fillId="6" borderId="4" xfId="0" applyNumberFormat="1" applyFont="1" applyFill="1" applyBorder="1" applyAlignment="1">
      <alignment vertical="center" wrapText="1"/>
    </xf>
    <xf numFmtId="9" fontId="2" fillId="0" borderId="1" xfId="0" applyNumberFormat="1" applyFont="1" applyBorder="1" applyAlignment="1">
      <alignment vertical="center" wrapText="1"/>
    </xf>
    <xf numFmtId="3" fontId="1" fillId="0" borderId="4" xfId="0" applyNumberFormat="1" applyFont="1" applyBorder="1" applyAlignment="1">
      <alignment vertical="center" wrapText="1"/>
    </xf>
    <xf numFmtId="164" fontId="2" fillId="0" borderId="1" xfId="0" applyNumberFormat="1" applyFont="1" applyBorder="1" applyAlignment="1">
      <alignment vertical="center" wrapText="1"/>
    </xf>
    <xf numFmtId="9" fontId="2" fillId="5" borderId="1" xfId="0" applyNumberFormat="1" applyFont="1" applyFill="1" applyBorder="1" applyAlignment="1">
      <alignment vertical="center" wrapText="1"/>
    </xf>
    <xf numFmtId="0" fontId="2" fillId="6" borderId="5" xfId="0" applyFont="1" applyFill="1" applyBorder="1" applyAlignment="1">
      <alignment vertical="center" wrapText="1"/>
    </xf>
    <xf numFmtId="0" fontId="2" fillId="6" borderId="6" xfId="0" applyFont="1" applyFill="1" applyBorder="1" applyAlignment="1">
      <alignment vertical="center" wrapText="1"/>
    </xf>
    <xf numFmtId="0" fontId="2" fillId="6" borderId="2" xfId="0" applyFont="1" applyFill="1" applyBorder="1" applyAlignment="1">
      <alignment vertical="center" wrapText="1"/>
    </xf>
    <xf numFmtId="0" fontId="1" fillId="6" borderId="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view="pageBreakPreview" topLeftCell="A28" zoomScaleNormal="100" zoomScaleSheetLayoutView="100" workbookViewId="0">
      <selection activeCell="I31" sqref="I31"/>
    </sheetView>
  </sheetViews>
  <sheetFormatPr baseColWidth="10" defaultColWidth="9.140625" defaultRowHeight="15" x14ac:dyDescent="0.25"/>
  <cols>
    <col min="1" max="1" width="30.28515625" customWidth="1"/>
    <col min="2" max="2" width="59.7109375" customWidth="1"/>
    <col min="3" max="3" width="25.85546875" customWidth="1"/>
    <col min="4" max="4" width="21.5703125" customWidth="1"/>
    <col min="5" max="5" width="19.85546875" customWidth="1"/>
    <col min="6" max="6" width="19.42578125" customWidth="1"/>
    <col min="7" max="8" width="22.5703125" customWidth="1"/>
    <col min="9" max="9" width="20.85546875" customWidth="1"/>
    <col min="10" max="10" width="22.7109375" customWidth="1"/>
    <col min="11" max="13" width="28.7109375" customWidth="1"/>
    <col min="14" max="14" width="34.140625" customWidth="1"/>
  </cols>
  <sheetData>
    <row r="1" spans="1:9" ht="21" x14ac:dyDescent="0.35">
      <c r="A1" s="12" t="s">
        <v>7</v>
      </c>
      <c r="B1" s="11"/>
      <c r="C1" s="11"/>
    </row>
    <row r="2" spans="1:9" ht="15.75" x14ac:dyDescent="0.25">
      <c r="A2" s="4"/>
      <c r="B2" s="4"/>
      <c r="C2" s="4"/>
    </row>
    <row r="3" spans="1:9" ht="15.75" x14ac:dyDescent="0.25">
      <c r="A3" s="4" t="s">
        <v>8</v>
      </c>
      <c r="B3" s="4"/>
      <c r="C3" s="4"/>
    </row>
    <row r="5" spans="1:9" ht="15.75" x14ac:dyDescent="0.25">
      <c r="A5" s="4" t="s">
        <v>9</v>
      </c>
    </row>
    <row r="6" spans="1:9" ht="15.75" thickBot="1" x14ac:dyDescent="0.3"/>
    <row r="7" spans="1:9" ht="91.5" customHeight="1" thickBot="1" x14ac:dyDescent="0.3">
      <c r="A7" s="45" t="s">
        <v>10</v>
      </c>
      <c r="B7" s="45" t="s">
        <v>11</v>
      </c>
      <c r="C7" s="43" t="s">
        <v>36</v>
      </c>
      <c r="D7" s="44"/>
      <c r="E7" s="43" t="s">
        <v>12</v>
      </c>
      <c r="F7" s="44"/>
      <c r="G7" s="43" t="s">
        <v>37</v>
      </c>
      <c r="H7" s="44"/>
      <c r="I7" s="45" t="s">
        <v>13</v>
      </c>
    </row>
    <row r="8" spans="1:9" ht="28.5" customHeight="1" thickBot="1" x14ac:dyDescent="0.3">
      <c r="A8" s="46"/>
      <c r="B8" s="46"/>
      <c r="C8" s="26" t="s">
        <v>40</v>
      </c>
      <c r="D8" s="26" t="s">
        <v>41</v>
      </c>
      <c r="E8" s="26" t="s">
        <v>40</v>
      </c>
      <c r="F8" s="26" t="s">
        <v>41</v>
      </c>
      <c r="G8" s="26" t="s">
        <v>40</v>
      </c>
      <c r="H8" s="26" t="s">
        <v>41</v>
      </c>
      <c r="I8" s="46"/>
    </row>
    <row r="9" spans="1:9" ht="49.5" customHeight="1" thickBot="1" x14ac:dyDescent="0.3">
      <c r="A9" s="40" t="s">
        <v>38</v>
      </c>
      <c r="B9" s="41"/>
      <c r="C9" s="41"/>
      <c r="D9" s="41"/>
      <c r="E9" s="41"/>
      <c r="F9" s="41"/>
      <c r="G9" s="41"/>
      <c r="H9" s="41"/>
      <c r="I9" s="42"/>
    </row>
    <row r="10" spans="1:9" ht="118.5" customHeight="1" thickBot="1" x14ac:dyDescent="0.3">
      <c r="A10" s="27" t="s">
        <v>43</v>
      </c>
      <c r="B10" s="28" t="s">
        <v>44</v>
      </c>
      <c r="C10" s="29">
        <f>C13+C12+C11</f>
        <v>900000</v>
      </c>
      <c r="D10" s="29">
        <v>40916</v>
      </c>
      <c r="E10" s="29"/>
      <c r="F10" s="28"/>
      <c r="G10" s="32">
        <v>1</v>
      </c>
      <c r="H10" s="32">
        <v>1</v>
      </c>
      <c r="I10" s="28"/>
    </row>
    <row r="11" spans="1:9" ht="85.5" customHeight="1" thickBot="1" x14ac:dyDescent="0.3">
      <c r="A11" s="3" t="s">
        <v>45</v>
      </c>
      <c r="B11" s="2" t="s">
        <v>46</v>
      </c>
      <c r="C11" s="19">
        <v>250000</v>
      </c>
      <c r="D11" s="19">
        <v>20000</v>
      </c>
      <c r="E11" s="30"/>
      <c r="F11" s="2"/>
      <c r="G11" s="30">
        <v>1</v>
      </c>
      <c r="H11" s="30">
        <v>1</v>
      </c>
      <c r="I11" s="37"/>
    </row>
    <row r="12" spans="1:9" ht="99" customHeight="1" thickBot="1" x14ac:dyDescent="0.3">
      <c r="A12" s="3" t="s">
        <v>47</v>
      </c>
      <c r="B12" s="2" t="s">
        <v>48</v>
      </c>
      <c r="C12" s="19">
        <v>400000</v>
      </c>
      <c r="D12" s="19">
        <v>20919</v>
      </c>
      <c r="E12" s="30"/>
      <c r="F12" s="19"/>
      <c r="G12" s="30">
        <v>1</v>
      </c>
      <c r="H12" s="30">
        <v>1</v>
      </c>
      <c r="I12" s="19"/>
    </row>
    <row r="13" spans="1:9" ht="159.75" customHeight="1" thickBot="1" x14ac:dyDescent="0.3">
      <c r="A13" s="3" t="s">
        <v>49</v>
      </c>
      <c r="B13" s="2" t="s">
        <v>50</v>
      </c>
      <c r="C13" s="19">
        <v>250000</v>
      </c>
      <c r="D13" s="19"/>
      <c r="E13" s="30"/>
      <c r="F13" s="2"/>
      <c r="G13" s="30">
        <v>1</v>
      </c>
      <c r="H13" s="30"/>
      <c r="I13" s="2"/>
    </row>
    <row r="14" spans="1:9" ht="93" customHeight="1" thickBot="1" x14ac:dyDescent="0.3">
      <c r="A14" s="27" t="s">
        <v>51</v>
      </c>
      <c r="B14" s="28" t="s">
        <v>52</v>
      </c>
      <c r="C14" s="29">
        <f>C17+C16+C15</f>
        <v>684970</v>
      </c>
      <c r="D14" s="29">
        <v>55000</v>
      </c>
      <c r="E14" s="35"/>
      <c r="F14" s="28"/>
      <c r="G14" s="32">
        <v>1</v>
      </c>
      <c r="H14" s="32">
        <v>1</v>
      </c>
      <c r="I14" s="28"/>
    </row>
    <row r="15" spans="1:9" ht="102.75" customHeight="1" thickBot="1" x14ac:dyDescent="0.3">
      <c r="A15" s="3" t="s">
        <v>53</v>
      </c>
      <c r="B15" s="2" t="s">
        <v>54</v>
      </c>
      <c r="C15" s="19">
        <v>400000</v>
      </c>
      <c r="D15" s="19">
        <v>20000</v>
      </c>
      <c r="E15" s="30"/>
      <c r="F15" s="2"/>
      <c r="G15" s="30">
        <v>1</v>
      </c>
      <c r="H15" s="30">
        <v>1</v>
      </c>
      <c r="I15" s="2"/>
    </row>
    <row r="16" spans="1:9" ht="103.5" customHeight="1" thickBot="1" x14ac:dyDescent="0.3">
      <c r="A16" s="3" t="s">
        <v>55</v>
      </c>
      <c r="B16" s="2" t="s">
        <v>56</v>
      </c>
      <c r="C16" s="19">
        <v>204970</v>
      </c>
      <c r="D16" s="19">
        <v>35000</v>
      </c>
      <c r="E16" s="30"/>
      <c r="F16" s="2"/>
      <c r="G16" s="30">
        <v>1</v>
      </c>
      <c r="H16" s="30">
        <v>1</v>
      </c>
      <c r="I16" s="2"/>
    </row>
    <row r="17" spans="1:9" ht="60" customHeight="1" thickBot="1" x14ac:dyDescent="0.3">
      <c r="A17" s="3" t="s">
        <v>57</v>
      </c>
      <c r="B17" s="2" t="s">
        <v>58</v>
      </c>
      <c r="C17" s="19">
        <v>80000</v>
      </c>
      <c r="D17" s="19"/>
      <c r="E17" s="30"/>
      <c r="F17" s="2"/>
      <c r="G17" s="30">
        <v>1</v>
      </c>
      <c r="H17" s="30"/>
      <c r="I17" s="2"/>
    </row>
    <row r="18" spans="1:9" ht="48.75" customHeight="1" thickBot="1" x14ac:dyDescent="0.3">
      <c r="A18" s="23" t="s">
        <v>33</v>
      </c>
      <c r="B18" s="24"/>
      <c r="C18" s="25">
        <f>C11+C12+C13+C15+C16+C17</f>
        <v>1584970</v>
      </c>
      <c r="D18" s="25">
        <f>D10+D14</f>
        <v>95916</v>
      </c>
      <c r="E18" s="31"/>
      <c r="F18" s="24"/>
      <c r="G18" s="34">
        <v>1</v>
      </c>
      <c r="H18" s="31">
        <v>1</v>
      </c>
      <c r="I18" s="24"/>
    </row>
    <row r="19" spans="1:9" ht="42.75" customHeight="1" thickBot="1" x14ac:dyDescent="0.3">
      <c r="A19" s="40" t="s">
        <v>39</v>
      </c>
      <c r="B19" s="41"/>
      <c r="C19" s="41"/>
      <c r="D19" s="41"/>
      <c r="E19" s="41"/>
      <c r="F19" s="41"/>
      <c r="G19" s="41"/>
      <c r="H19" s="41"/>
      <c r="I19" s="42"/>
    </row>
    <row r="20" spans="1:9" ht="53.25" customHeight="1" thickBot="1" x14ac:dyDescent="0.3">
      <c r="A20" s="27" t="s">
        <v>59</v>
      </c>
      <c r="B20" s="28" t="s">
        <v>60</v>
      </c>
      <c r="C20" s="29">
        <f>C22+C21</f>
        <v>300000</v>
      </c>
      <c r="D20" s="29"/>
      <c r="E20" s="32"/>
      <c r="F20" s="28"/>
      <c r="G20" s="32">
        <v>1</v>
      </c>
      <c r="H20" s="32"/>
      <c r="I20" s="28"/>
    </row>
    <row r="21" spans="1:9" ht="71.25" customHeight="1" thickBot="1" x14ac:dyDescent="0.3">
      <c r="A21" s="3" t="s">
        <v>61</v>
      </c>
      <c r="B21" s="2" t="s">
        <v>62</v>
      </c>
      <c r="C21" s="19">
        <v>140000</v>
      </c>
      <c r="D21" s="19"/>
      <c r="E21" s="33"/>
      <c r="F21" s="2"/>
      <c r="G21" s="30">
        <v>1</v>
      </c>
      <c r="H21" s="2"/>
      <c r="I21" s="2"/>
    </row>
    <row r="22" spans="1:9" ht="105" customHeight="1" thickBot="1" x14ac:dyDescent="0.3">
      <c r="A22" s="3" t="s">
        <v>63</v>
      </c>
      <c r="B22" s="2" t="s">
        <v>64</v>
      </c>
      <c r="C22" s="19">
        <v>160000</v>
      </c>
      <c r="D22" s="19"/>
      <c r="E22" s="33"/>
      <c r="F22" s="2"/>
      <c r="G22" s="30">
        <v>1</v>
      </c>
      <c r="H22" s="2"/>
      <c r="I22" s="2"/>
    </row>
    <row r="23" spans="1:9" ht="91.5" customHeight="1" thickBot="1" x14ac:dyDescent="0.3">
      <c r="A23" s="27" t="s">
        <v>65</v>
      </c>
      <c r="B23" s="28" t="s">
        <v>66</v>
      </c>
      <c r="C23" s="29">
        <f>C26+C25+C24</f>
        <v>315000</v>
      </c>
      <c r="D23" s="29">
        <v>25000</v>
      </c>
      <c r="E23" s="32"/>
      <c r="F23" s="28"/>
      <c r="G23" s="32">
        <v>1</v>
      </c>
      <c r="H23" s="32">
        <v>1</v>
      </c>
      <c r="I23" s="28"/>
    </row>
    <row r="24" spans="1:9" ht="137.25" customHeight="1" thickBot="1" x14ac:dyDescent="0.3">
      <c r="A24" s="3" t="s">
        <v>67</v>
      </c>
      <c r="B24" s="2" t="s">
        <v>68</v>
      </c>
      <c r="C24" s="19">
        <v>120000</v>
      </c>
      <c r="D24" s="19">
        <v>25000</v>
      </c>
      <c r="E24" s="33"/>
      <c r="F24" s="2"/>
      <c r="G24" s="30">
        <v>1</v>
      </c>
      <c r="H24" s="30">
        <v>1</v>
      </c>
      <c r="I24" s="2"/>
    </row>
    <row r="25" spans="1:9" ht="102.75" customHeight="1" thickBot="1" x14ac:dyDescent="0.3">
      <c r="A25" s="3" t="s">
        <v>69</v>
      </c>
      <c r="B25" s="2" t="s">
        <v>70</v>
      </c>
      <c r="C25" s="19">
        <v>125000</v>
      </c>
      <c r="D25" s="19"/>
      <c r="E25" s="33"/>
      <c r="F25" s="2"/>
      <c r="G25" s="30">
        <v>1</v>
      </c>
      <c r="H25" s="2"/>
      <c r="I25" s="2"/>
    </row>
    <row r="26" spans="1:9" ht="72.75" customHeight="1" thickBot="1" x14ac:dyDescent="0.3">
      <c r="A26" s="3" t="s">
        <v>71</v>
      </c>
      <c r="B26" s="2" t="s">
        <v>72</v>
      </c>
      <c r="C26" s="19">
        <v>70000</v>
      </c>
      <c r="D26" s="19"/>
      <c r="E26" s="33"/>
      <c r="F26" s="2"/>
      <c r="G26" s="30">
        <v>1</v>
      </c>
      <c r="H26" s="2"/>
      <c r="I26" s="2"/>
    </row>
    <row r="27" spans="1:9" ht="37.5" customHeight="1" thickBot="1" x14ac:dyDescent="0.3">
      <c r="A27" s="23" t="s">
        <v>34</v>
      </c>
      <c r="B27" s="24"/>
      <c r="C27" s="25">
        <f>C21+C22+C24+C25+C26</f>
        <v>615000</v>
      </c>
      <c r="D27" s="25">
        <f>D24</f>
        <v>25000</v>
      </c>
      <c r="E27" s="34"/>
      <c r="F27" s="24"/>
      <c r="G27" s="24"/>
      <c r="H27" s="34">
        <v>1</v>
      </c>
      <c r="I27" s="24"/>
    </row>
    <row r="28" spans="1:9" ht="83.25" customHeight="1" thickBot="1" x14ac:dyDescent="0.3">
      <c r="A28" s="1" t="s">
        <v>14</v>
      </c>
      <c r="B28" s="16"/>
      <c r="C28" s="21">
        <v>108713</v>
      </c>
      <c r="D28" s="38">
        <v>46000</v>
      </c>
      <c r="E28" s="33"/>
      <c r="F28" s="16"/>
      <c r="G28" s="36">
        <v>1</v>
      </c>
      <c r="H28" s="36">
        <v>1</v>
      </c>
      <c r="I28" s="16"/>
    </row>
    <row r="29" spans="1:9" ht="59.25" customHeight="1" thickBot="1" x14ac:dyDescent="0.3">
      <c r="A29" s="1" t="s">
        <v>15</v>
      </c>
      <c r="B29" s="16"/>
      <c r="C29" s="21">
        <v>247550</v>
      </c>
      <c r="D29" s="38">
        <v>15000</v>
      </c>
      <c r="E29" s="33"/>
      <c r="F29" s="16"/>
      <c r="G29" s="36">
        <v>1</v>
      </c>
      <c r="H29" s="36">
        <v>1</v>
      </c>
      <c r="I29" s="16"/>
    </row>
    <row r="30" spans="1:9" ht="49.5" customHeight="1" thickBot="1" x14ac:dyDescent="0.3">
      <c r="A30" s="3" t="s">
        <v>16</v>
      </c>
      <c r="B30" s="2" t="s">
        <v>0</v>
      </c>
      <c r="C30" s="22">
        <v>60590</v>
      </c>
      <c r="D30" s="19">
        <v>5000</v>
      </c>
      <c r="E30" s="33"/>
      <c r="F30" s="2"/>
      <c r="G30" s="30">
        <v>1</v>
      </c>
      <c r="H30" s="36">
        <v>1</v>
      </c>
      <c r="I30" s="2"/>
    </row>
    <row r="31" spans="1:9" ht="48" customHeight="1" thickBot="1" x14ac:dyDescent="0.3">
      <c r="A31" s="1" t="s">
        <v>35</v>
      </c>
      <c r="B31" s="16"/>
      <c r="C31" s="21">
        <f>C18+C27+C28+C29+C30</f>
        <v>2616823</v>
      </c>
      <c r="D31" s="38">
        <f>SUM(D28:D30)</f>
        <v>66000</v>
      </c>
      <c r="E31" s="33"/>
      <c r="F31" s="16"/>
      <c r="G31" s="36">
        <v>1</v>
      </c>
      <c r="H31" s="36">
        <v>1</v>
      </c>
      <c r="I31" s="16"/>
    </row>
    <row r="32" spans="1:9" ht="42" customHeight="1" thickBot="1" x14ac:dyDescent="0.3">
      <c r="A32" s="16" t="s">
        <v>17</v>
      </c>
      <c r="B32" s="16"/>
      <c r="C32" s="21">
        <v>183177</v>
      </c>
      <c r="D32" s="38">
        <v>13084</v>
      </c>
      <c r="E32" s="33"/>
      <c r="F32" s="16"/>
      <c r="G32" s="36">
        <v>1</v>
      </c>
      <c r="H32" s="36">
        <v>1</v>
      </c>
      <c r="I32" s="16"/>
    </row>
    <row r="33" spans="1:9" ht="45" customHeight="1" thickBot="1" x14ac:dyDescent="0.3">
      <c r="A33" s="23" t="s">
        <v>18</v>
      </c>
      <c r="B33" s="24"/>
      <c r="C33" s="25">
        <f>C31+C32</f>
        <v>2800000</v>
      </c>
      <c r="D33" s="25">
        <f>D10+D14+D23+D28+D29+D30+D32</f>
        <v>200000</v>
      </c>
      <c r="E33" s="34"/>
      <c r="F33" s="24"/>
      <c r="G33" s="34">
        <v>1</v>
      </c>
      <c r="H33" s="39">
        <v>1</v>
      </c>
      <c r="I33" s="24"/>
    </row>
    <row r="39" spans="1:9" ht="25.5" customHeight="1" x14ac:dyDescent="0.25"/>
  </sheetData>
  <mergeCells count="8">
    <mergeCell ref="A9:I9"/>
    <mergeCell ref="A19:I19"/>
    <mergeCell ref="E7:F7"/>
    <mergeCell ref="G7:H7"/>
    <mergeCell ref="I7:I8"/>
    <mergeCell ref="A7:A8"/>
    <mergeCell ref="B7:B8"/>
    <mergeCell ref="C7:D7"/>
  </mergeCells>
  <pageMargins left="0.7" right="0.7" top="0.75" bottom="0.75" header="0.3" footer="0.3"/>
  <pageSetup scale="74" orientation="landscape"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tabSelected="1" workbookViewId="0">
      <selection activeCell="K19" sqref="K19"/>
    </sheetView>
  </sheetViews>
  <sheetFormatPr baseColWidth="10" defaultColWidth="9.140625" defaultRowHeight="15" x14ac:dyDescent="0.25"/>
  <cols>
    <col min="1" max="1" width="20.42578125" customWidth="1"/>
    <col min="8" max="8" width="9.85546875" bestFit="1" customWidth="1"/>
    <col min="10" max="10" width="9.85546875" bestFit="1" customWidth="1"/>
  </cols>
  <sheetData>
    <row r="1" spans="1:13" ht="15.75" x14ac:dyDescent="0.25">
      <c r="A1" s="4" t="s">
        <v>19</v>
      </c>
      <c r="B1" s="4"/>
      <c r="C1" s="4"/>
      <c r="D1" s="4"/>
    </row>
    <row r="2" spans="1:13" x14ac:dyDescent="0.25">
      <c r="A2" s="10"/>
      <c r="B2" s="10"/>
      <c r="C2" s="10"/>
      <c r="D2" s="10"/>
    </row>
    <row r="3" spans="1:13" x14ac:dyDescent="0.25">
      <c r="A3" s="10" t="s">
        <v>20</v>
      </c>
      <c r="B3" s="10"/>
      <c r="C3" s="10"/>
      <c r="D3" s="10"/>
    </row>
    <row r="4" spans="1:13" ht="15.75" thickBot="1" x14ac:dyDescent="0.3"/>
    <row r="5" spans="1:13" ht="26.25" thickBot="1" x14ac:dyDescent="0.3">
      <c r="A5" s="49" t="s">
        <v>1</v>
      </c>
      <c r="B5" s="47" t="s">
        <v>21</v>
      </c>
      <c r="C5" s="48"/>
      <c r="D5" s="47" t="s">
        <v>22</v>
      </c>
      <c r="E5" s="48"/>
      <c r="F5" s="47" t="s">
        <v>22</v>
      </c>
      <c r="G5" s="48"/>
      <c r="H5" s="9" t="s">
        <v>5</v>
      </c>
      <c r="I5" s="9" t="s">
        <v>6</v>
      </c>
      <c r="J5" s="49" t="s">
        <v>23</v>
      </c>
    </row>
    <row r="6" spans="1:13" ht="26.25" thickBot="1" x14ac:dyDescent="0.3">
      <c r="A6" s="50"/>
      <c r="B6" s="5" t="s">
        <v>3</v>
      </c>
      <c r="C6" s="5" t="s">
        <v>4</v>
      </c>
      <c r="D6" s="5" t="s">
        <v>3</v>
      </c>
      <c r="E6" s="5" t="s">
        <v>4</v>
      </c>
      <c r="F6" s="5" t="s">
        <v>3</v>
      </c>
      <c r="G6" s="5" t="s">
        <v>4</v>
      </c>
      <c r="H6" s="5" t="s">
        <v>40</v>
      </c>
      <c r="I6" s="5" t="s">
        <v>42</v>
      </c>
      <c r="J6" s="50"/>
    </row>
    <row r="7" spans="1:13" ht="39" customHeight="1" thickBot="1" x14ac:dyDescent="0.3">
      <c r="A7" s="13" t="s">
        <v>24</v>
      </c>
      <c r="B7" s="6"/>
      <c r="C7" s="6"/>
      <c r="D7" s="6"/>
      <c r="E7" s="6"/>
      <c r="F7" s="6"/>
      <c r="G7" s="6"/>
      <c r="H7" s="17">
        <v>108713</v>
      </c>
      <c r="I7" s="17">
        <v>46000</v>
      </c>
      <c r="J7" s="17">
        <v>154713</v>
      </c>
      <c r="M7" s="20"/>
    </row>
    <row r="8" spans="1:13" ht="64.5" customHeight="1" thickBot="1" x14ac:dyDescent="0.3">
      <c r="A8" s="14" t="s">
        <v>25</v>
      </c>
      <c r="B8" s="6"/>
      <c r="C8" s="6"/>
      <c r="D8" s="7"/>
      <c r="E8" s="6"/>
      <c r="F8" s="6"/>
      <c r="G8" s="6"/>
      <c r="H8" s="17">
        <v>50000</v>
      </c>
      <c r="I8" s="17">
        <v>5000</v>
      </c>
      <c r="J8" s="17">
        <v>55000</v>
      </c>
      <c r="L8" s="20"/>
    </row>
    <row r="9" spans="1:13" ht="115.5" customHeight="1" thickBot="1" x14ac:dyDescent="0.3">
      <c r="A9" s="14" t="s">
        <v>26</v>
      </c>
      <c r="B9" s="6"/>
      <c r="C9" s="6"/>
      <c r="D9" s="6"/>
      <c r="E9" s="6"/>
      <c r="F9" s="6"/>
      <c r="G9" s="6"/>
      <c r="H9" s="17">
        <v>102550</v>
      </c>
      <c r="I9" s="17">
        <v>5000</v>
      </c>
      <c r="J9" s="17">
        <v>107550</v>
      </c>
    </row>
    <row r="10" spans="1:13" ht="51.75" customHeight="1" thickBot="1" x14ac:dyDescent="0.3">
      <c r="A10" s="14" t="s">
        <v>27</v>
      </c>
      <c r="B10" s="6"/>
      <c r="C10" s="6"/>
      <c r="D10" s="6"/>
      <c r="E10" s="6"/>
      <c r="F10" s="6"/>
      <c r="G10" s="6"/>
      <c r="H10" s="17">
        <v>2199970</v>
      </c>
      <c r="I10" s="17">
        <v>120916</v>
      </c>
      <c r="J10" s="17">
        <v>2320886</v>
      </c>
    </row>
    <row r="11" spans="1:13" ht="15.75" thickBot="1" x14ac:dyDescent="0.3">
      <c r="A11" s="14" t="s">
        <v>28</v>
      </c>
      <c r="B11" s="6"/>
      <c r="C11" s="6"/>
      <c r="D11" s="6"/>
      <c r="E11" s="6"/>
      <c r="F11" s="6"/>
      <c r="G11" s="6"/>
      <c r="H11" s="17">
        <v>60590</v>
      </c>
      <c r="I11" s="17">
        <v>5000</v>
      </c>
      <c r="J11" s="17">
        <v>65590</v>
      </c>
    </row>
    <row r="12" spans="1:13" ht="77.25" customHeight="1" thickBot="1" x14ac:dyDescent="0.3">
      <c r="A12" s="14" t="s">
        <v>29</v>
      </c>
      <c r="B12" s="6"/>
      <c r="C12" s="6"/>
      <c r="D12" s="6"/>
      <c r="E12" s="6"/>
      <c r="F12" s="6"/>
      <c r="G12" s="6"/>
      <c r="H12" s="17"/>
      <c r="I12" s="17"/>
      <c r="J12" s="17"/>
    </row>
    <row r="13" spans="1:13" ht="64.5" customHeight="1" thickBot="1" x14ac:dyDescent="0.3">
      <c r="A13" s="14" t="s">
        <v>30</v>
      </c>
      <c r="B13" s="6"/>
      <c r="C13" s="6"/>
      <c r="D13" s="6"/>
      <c r="E13" s="6"/>
      <c r="F13" s="6"/>
      <c r="G13" s="6"/>
      <c r="H13" s="17">
        <v>95000</v>
      </c>
      <c r="I13" s="17">
        <v>5000</v>
      </c>
      <c r="J13" s="17">
        <v>100000</v>
      </c>
    </row>
    <row r="14" spans="1:13" ht="39" customHeight="1" thickBot="1" x14ac:dyDescent="0.3">
      <c r="A14" s="15" t="s">
        <v>31</v>
      </c>
      <c r="B14" s="8"/>
      <c r="C14" s="8"/>
      <c r="D14" s="8"/>
      <c r="E14" s="8"/>
      <c r="F14" s="8"/>
      <c r="G14" s="8"/>
      <c r="H14" s="18">
        <v>2616823</v>
      </c>
      <c r="I14" s="18">
        <v>186916</v>
      </c>
      <c r="J14" s="18">
        <v>2803739</v>
      </c>
    </row>
    <row r="15" spans="1:13" ht="15.75" thickBot="1" x14ac:dyDescent="0.3">
      <c r="A15" s="14" t="s">
        <v>32</v>
      </c>
      <c r="B15" s="6"/>
      <c r="C15" s="6"/>
      <c r="D15" s="6"/>
      <c r="E15" s="6"/>
      <c r="F15" s="6"/>
      <c r="G15" s="6"/>
      <c r="H15" s="17">
        <v>183177</v>
      </c>
      <c r="I15" s="17">
        <v>13084</v>
      </c>
      <c r="J15" s="17">
        <v>196261</v>
      </c>
    </row>
    <row r="16" spans="1:13" ht="15.75" thickBot="1" x14ac:dyDescent="0.3">
      <c r="A16" s="15" t="s">
        <v>2</v>
      </c>
      <c r="B16" s="8"/>
      <c r="C16" s="8"/>
      <c r="D16" s="8"/>
      <c r="E16" s="8"/>
      <c r="F16" s="8"/>
      <c r="G16" s="8"/>
      <c r="H16" s="18">
        <v>2800000</v>
      </c>
      <c r="I16" s="18">
        <v>200000</v>
      </c>
      <c r="J16" s="18">
        <v>3000000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Bengo</cp:lastModifiedBy>
  <cp:lastPrinted>2017-12-11T22:51:21Z</cp:lastPrinted>
  <dcterms:created xsi:type="dcterms:W3CDTF">2017-11-15T21:17:43Z</dcterms:created>
  <dcterms:modified xsi:type="dcterms:W3CDTF">2018-09-03T10:27:13Z</dcterms:modified>
</cp:coreProperties>
</file>