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9 PBF Reporting\Annual Reports\Concession\Final\"/>
    </mc:Choice>
  </mc:AlternateContent>
  <xr:revisionPtr revIDLastSave="0" documentId="8_{8543B947-6479-4BBC-B2F6-8D8C8B3443D1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Activity" sheetId="1" r:id="rId1"/>
    <sheet name="Category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3" i="1" l="1"/>
  <c r="O67" i="1"/>
  <c r="O72" i="1"/>
  <c r="L67" i="1"/>
  <c r="N67" i="1"/>
  <c r="N77" i="1"/>
  <c r="N72" i="1"/>
  <c r="N55" i="1"/>
  <c r="O55" i="1"/>
  <c r="L72" i="1"/>
  <c r="N82" i="1"/>
  <c r="I23" i="1" l="1"/>
  <c r="H23" i="1"/>
  <c r="H53" i="1" s="1"/>
  <c r="H9" i="1"/>
  <c r="F23" i="1"/>
  <c r="N11" i="2" l="1"/>
  <c r="L14" i="2"/>
  <c r="H9" i="2" l="1"/>
  <c r="H12" i="2" l="1"/>
  <c r="F13" i="2" l="1"/>
  <c r="L55" i="1" l="1"/>
  <c r="N79" i="1" l="1"/>
  <c r="L79" i="1"/>
  <c r="H25" i="1"/>
  <c r="H82" i="1"/>
  <c r="O81" i="1" l="1"/>
  <c r="J45" i="1"/>
  <c r="J46" i="1"/>
  <c r="J43" i="1"/>
  <c r="J30" i="1"/>
  <c r="J31" i="1"/>
  <c r="J33" i="1"/>
  <c r="J35" i="1"/>
  <c r="J41" i="1"/>
  <c r="J10" i="1"/>
  <c r="J11" i="1"/>
  <c r="J12" i="1"/>
  <c r="J13" i="1"/>
  <c r="J18" i="1"/>
  <c r="J20" i="1"/>
  <c r="J21" i="1"/>
  <c r="J22" i="1"/>
  <c r="J24" i="1"/>
  <c r="J25" i="1"/>
  <c r="J26" i="1"/>
  <c r="J27" i="1"/>
  <c r="J28" i="1"/>
  <c r="I38" i="1"/>
  <c r="N81" i="1" l="1"/>
  <c r="N86" i="1" s="1"/>
  <c r="N9" i="2"/>
  <c r="N10" i="2"/>
  <c r="J12" i="2"/>
  <c r="J10" i="2"/>
  <c r="J9" i="2"/>
  <c r="H7" i="2"/>
  <c r="H8" i="2"/>
  <c r="H10" i="2"/>
  <c r="H11" i="2"/>
  <c r="H6" i="2"/>
  <c r="D9" i="2"/>
  <c r="D7" i="2"/>
  <c r="D10" i="2" l="1"/>
  <c r="D8" i="2"/>
  <c r="D11" i="2"/>
  <c r="D12" i="2"/>
  <c r="D6" i="2"/>
  <c r="P14" i="2"/>
  <c r="M13" i="2"/>
  <c r="M14" i="2" s="1"/>
  <c r="O82" i="1" s="1"/>
  <c r="O83" i="1" s="1"/>
  <c r="J13" i="2"/>
  <c r="J14" i="2" s="1"/>
  <c r="I13" i="2"/>
  <c r="F15" i="2"/>
  <c r="C13" i="2"/>
  <c r="C14" i="2" s="1"/>
  <c r="O12" i="2"/>
  <c r="Q11" i="2"/>
  <c r="P11" i="2"/>
  <c r="K11" i="2"/>
  <c r="Q10" i="2"/>
  <c r="P10" i="2"/>
  <c r="P9" i="2"/>
  <c r="O9" i="2"/>
  <c r="Q8" i="2"/>
  <c r="K8" i="2"/>
  <c r="Q7" i="2"/>
  <c r="P7" i="2"/>
  <c r="K7" i="2"/>
  <c r="N7" i="2" s="1"/>
  <c r="Q6" i="2"/>
  <c r="P6" i="2"/>
  <c r="K6" i="2"/>
  <c r="Q12" i="2" l="1"/>
  <c r="O6" i="2"/>
  <c r="R6" i="2" s="1"/>
  <c r="N6" i="2"/>
  <c r="Q9" i="2"/>
  <c r="R9" i="2" s="1"/>
  <c r="K13" i="2"/>
  <c r="O7" i="2"/>
  <c r="R7" i="2" s="1"/>
  <c r="O8" i="2"/>
  <c r="O11" i="2"/>
  <c r="R11" i="2" s="1"/>
  <c r="K14" i="2"/>
  <c r="J15" i="2"/>
  <c r="M15" i="2"/>
  <c r="I15" i="2"/>
  <c r="G13" i="2"/>
  <c r="N14" i="2" l="1"/>
  <c r="L82" i="1"/>
  <c r="C15" i="2"/>
  <c r="Q13" i="2"/>
  <c r="G14" i="2"/>
  <c r="K15" i="2"/>
  <c r="G15" i="2" l="1"/>
  <c r="I82" i="1"/>
  <c r="Q14" i="2"/>
  <c r="Q15" i="2" l="1"/>
  <c r="I9" i="1"/>
  <c r="I53" i="1" s="1"/>
  <c r="I81" i="1" s="1"/>
  <c r="J7" i="1" l="1"/>
  <c r="P56" i="1" l="1"/>
  <c r="P57" i="1"/>
  <c r="P59" i="1"/>
  <c r="P63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55" i="1"/>
  <c r="F14" i="1" l="1"/>
  <c r="J14" i="1" s="1"/>
  <c r="O77" i="1" l="1"/>
  <c r="L77" i="1"/>
  <c r="L81" i="1" s="1"/>
  <c r="F44" i="1"/>
  <c r="J44" i="1" s="1"/>
  <c r="F42" i="1"/>
  <c r="J42" i="1" s="1"/>
  <c r="F40" i="1"/>
  <c r="J40" i="1" s="1"/>
  <c r="F39" i="1"/>
  <c r="J39" i="1" s="1"/>
  <c r="F19" i="1"/>
  <c r="J19" i="1" s="1"/>
  <c r="F9" i="1" l="1"/>
  <c r="F38" i="1"/>
  <c r="F53" i="1" s="1"/>
  <c r="P77" i="1"/>
  <c r="I83" i="1" l="1"/>
  <c r="F81" i="1"/>
  <c r="L13" i="2" l="1"/>
  <c r="P8" i="2"/>
  <c r="R8" i="2" s="1"/>
  <c r="N8" i="2"/>
  <c r="N83" i="1"/>
  <c r="P13" i="2" l="1"/>
  <c r="L15" i="2"/>
  <c r="N13" i="2"/>
  <c r="N12" i="2"/>
  <c r="P12" i="2"/>
  <c r="R12" i="2" s="1"/>
  <c r="N15" i="2" l="1"/>
  <c r="P15" i="2"/>
  <c r="J17" i="1"/>
  <c r="J9" i="1" l="1"/>
  <c r="H38" i="1"/>
  <c r="J38" i="1" s="1"/>
  <c r="J47" i="1"/>
  <c r="J23" i="1"/>
  <c r="J29" i="1"/>
  <c r="L83" i="1"/>
  <c r="P83" i="1" s="1"/>
  <c r="H81" i="1" l="1"/>
  <c r="H83" i="1" l="1"/>
  <c r="O10" i="2" l="1"/>
  <c r="R10" i="2" s="1"/>
  <c r="D13" i="2"/>
  <c r="D14" i="2" s="1"/>
  <c r="E14" i="2" l="1"/>
  <c r="F82" i="1" s="1"/>
  <c r="F83" i="1" s="1"/>
  <c r="E13" i="2"/>
  <c r="O13" i="2" l="1"/>
  <c r="R13" i="2" s="1"/>
  <c r="H13" i="2"/>
  <c r="O14" i="2"/>
  <c r="R14" i="2" s="1"/>
  <c r="H14" i="2"/>
  <c r="D15" i="2"/>
  <c r="E15" i="2" s="1"/>
  <c r="O15" i="2" l="1"/>
  <c r="R15" i="2" s="1"/>
  <c r="H15" i="2"/>
</calcChain>
</file>

<file path=xl/sharedStrings.xml><?xml version="1.0" encoding="utf-8"?>
<sst xmlns="http://schemas.openxmlformats.org/spreadsheetml/2006/main" count="196" uniqueCount="163">
  <si>
    <t>Annex D - PBF project budget</t>
  </si>
  <si>
    <t>Outcome/ Output number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</si>
  <si>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</si>
  <si>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</si>
  <si>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</si>
  <si>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</si>
  <si>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</si>
  <si>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</si>
  <si>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</si>
  <si>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</si>
  <si>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</si>
  <si>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</si>
  <si>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</si>
  <si>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</si>
  <si>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</si>
  <si>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</si>
  <si>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</si>
  <si>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</si>
  <si>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</si>
  <si>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</si>
  <si>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</si>
  <si>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</si>
  <si>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</si>
  <si>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</si>
  <si>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 xml:space="preserve">Activity 1.1.1: </t>
  </si>
  <si>
    <t xml:space="preserve">Project inception meeting </t>
  </si>
  <si>
    <t xml:space="preserve">Output 1.1: </t>
  </si>
  <si>
    <t>Multi-stakeholder Platform established and strengthened in four counties</t>
  </si>
  <si>
    <t>Quality of milled rice, cassava and vegetables improved</t>
  </si>
  <si>
    <t xml:space="preserve">Source, procure, distribute and conduct training for the use of agro-processors </t>
  </si>
  <si>
    <t xml:space="preserve">Activity 2.2.2: </t>
  </si>
  <si>
    <t>Construct 2 mini storage facilities in Bomi and Nimba counties</t>
  </si>
  <si>
    <t xml:space="preserve">Activity 2.2.3: </t>
  </si>
  <si>
    <t xml:space="preserve">Consultative meeting for stakeholders and beneficiaries on improving the rice and cassava value chain
</t>
  </si>
  <si>
    <t xml:space="preserve">Activity 2.2.4: </t>
  </si>
  <si>
    <t xml:space="preserve">Link smallholders to market </t>
  </si>
  <si>
    <t>Income generating abilities of women in two concession sites are enhanced</t>
  </si>
  <si>
    <t xml:space="preserve">Activity 2.3.1: </t>
  </si>
  <si>
    <t>Conduct preparatory community dialogues to identify women farmers</t>
  </si>
  <si>
    <t xml:space="preserve">Activity 2.3.2: </t>
  </si>
  <si>
    <t>Train women from the affected communities in small business management</t>
  </si>
  <si>
    <t xml:space="preserve">Activity 2.3.3: </t>
  </si>
  <si>
    <t>Train women farmers in better farming techniques</t>
  </si>
  <si>
    <t xml:space="preserve">Activity 1.1.2: </t>
  </si>
  <si>
    <t>Preparatory stakeholder analysis in Bomi, Grand Bassa, Maryland and Grand Kru counties</t>
  </si>
  <si>
    <t xml:space="preserve">Activity 1.1.3: </t>
  </si>
  <si>
    <t xml:space="preserve">Activity 1.1.4: </t>
  </si>
  <si>
    <t xml:space="preserve">Review of peacebuilding manual and curriculum integrating elements of Educare’s curriculum to strengthen women’s visibility and voice.  </t>
  </si>
  <si>
    <t xml:space="preserve">Activity 1.1.5: </t>
  </si>
  <si>
    <t xml:space="preserve">Output 1.2: </t>
  </si>
  <si>
    <t xml:space="preserve">Activity 1.2.1: </t>
  </si>
  <si>
    <t xml:space="preserve">Activity 1.2.2: </t>
  </si>
  <si>
    <t>Enhanced functionality of existing multi-stakeholder Platforms</t>
  </si>
  <si>
    <t>Organise two annual multi-stakeholder platform conferences for 750 delegates from all 8 multi-stakeholder platforms</t>
  </si>
  <si>
    <t>Organise 14 monthly MSP meetings in Bomi, Grand Bassa, Grand Cape Mount, Grand Kru, Maryland, Nimba and Sinoe counties</t>
  </si>
  <si>
    <t xml:space="preserve">Activity 1.2.3: </t>
  </si>
  <si>
    <t>Develop a 20-minute video on concessions management as a visual lesson learnt and best practices tool</t>
  </si>
  <si>
    <t xml:space="preserve">Activity 1.2.5: </t>
  </si>
  <si>
    <t xml:space="preserve">Two pilots on participatory mapping and land use and land verification </t>
  </si>
  <si>
    <t xml:space="preserve">Strengthen provision of, and linkages to, value addition, marketing and market information 
</t>
  </si>
  <si>
    <t xml:space="preserve">Activity 2.1.5: </t>
  </si>
  <si>
    <t>Conduct training in improved crop production and value chains</t>
  </si>
  <si>
    <t xml:space="preserve">Activity 2.1.4: </t>
  </si>
  <si>
    <t>Rehabilitate/develop 50 hectares of unencumbered lowland in Bomi and Nimba, and irrigation schemes for integrated lowland rice and vegetable production</t>
  </si>
  <si>
    <t>Support smallholder farmers’ associations/cooperatives focusing on women and youth cooperatives</t>
  </si>
  <si>
    <t xml:space="preserve">Activity 2.1.2: </t>
  </si>
  <si>
    <t>Consultative meetings with stakeholders/communities and concessionaires to verify the scope of assistance received by small holder farmers, ensuring gender sensitivity</t>
  </si>
  <si>
    <t>Activity 2.1.1:</t>
  </si>
  <si>
    <t xml:space="preserve"> Baseline study to identify current problems and potentials of vulnerable farmers, taking into account the key gender issues</t>
  </si>
  <si>
    <t>Rice, cassava and vegetable productivity enhanced in 2 concession affected communities (pilots)</t>
  </si>
  <si>
    <t xml:space="preserve">Activity 2.3.4:  </t>
  </si>
  <si>
    <t xml:space="preserve">Activity 1.2.6:  </t>
  </si>
  <si>
    <t>Output 1.3:</t>
  </si>
  <si>
    <t xml:space="preserve"> Institutional capacity of the National Bureau of Concession to effectively address land concession disputes strengthened  </t>
  </si>
  <si>
    <t xml:space="preserve">Activity 1.3.1: </t>
  </si>
  <si>
    <t>Monitor and verify compliance of concession agreements</t>
  </si>
  <si>
    <t>Conduct stakeholder engagement involving concession companies and government entities</t>
  </si>
  <si>
    <t xml:space="preserve">Activity 1.3.3: </t>
  </si>
  <si>
    <t xml:space="preserve">Quarterly progress monitoring and oversight of MSPs </t>
  </si>
  <si>
    <t>Consolidate the Concession Information Management System (CIMS)</t>
  </si>
  <si>
    <t xml:space="preserve">Activity 1.3.6: </t>
  </si>
  <si>
    <t xml:space="preserve">Capacity strengthening of 8 multi-stakeholder platforms including training, provision of logistical support, outreach, community sensitisation. Women only sessions </t>
  </si>
  <si>
    <t>Establishment of four MSPs including developing ToRs, installation and introduction to government and communities</t>
  </si>
  <si>
    <t>Two pilot consultations between women affected by concessions and concession companies in Bomi and Nimba counties</t>
  </si>
  <si>
    <t xml:space="preserve">TOTAL $ FOR OUTCOME 2: </t>
  </si>
  <si>
    <t>TOTAL PROJECT BUDGET</t>
  </si>
  <si>
    <t>SUB-TOTAL PROJECT BUDGET</t>
  </si>
  <si>
    <t>Indirect support costs (7%):</t>
  </si>
  <si>
    <t>Output 2.3: 150000</t>
  </si>
  <si>
    <t>Contractual Services</t>
  </si>
  <si>
    <t xml:space="preserve">Travel </t>
  </si>
  <si>
    <t xml:space="preserve">Contractual Services </t>
  </si>
  <si>
    <t xml:space="preserve">Travel and meetings </t>
  </si>
  <si>
    <t xml:space="preserve">Contactual Services </t>
  </si>
  <si>
    <t xml:space="preserve">Contracrtual Services </t>
  </si>
  <si>
    <t xml:space="preserve">Supplies and Commodities Materials </t>
  </si>
  <si>
    <t xml:space="preserve">Equipment, Vehicle service </t>
  </si>
  <si>
    <t xml:space="preserve">supplies and Commodities Materials - Catering </t>
  </si>
  <si>
    <t xml:space="preserve">Personel - Training </t>
  </si>
  <si>
    <t xml:space="preserve">Supplies and Commodities Materials -  Printing </t>
  </si>
  <si>
    <t xml:space="preserve">Supplies amd Commodities - Catering </t>
  </si>
  <si>
    <t xml:space="preserve">Contractual Servises </t>
  </si>
  <si>
    <t xml:space="preserve">Staff and Personel </t>
  </si>
  <si>
    <t>Travel and meetings</t>
  </si>
  <si>
    <t xml:space="preserve">Activity 2.1.3: </t>
  </si>
  <si>
    <t>Travel for community awareness</t>
  </si>
  <si>
    <t>purchase of planting materials, seeds, cuttings and  farm implements</t>
  </si>
  <si>
    <t>purchase of agro inputs -fertilizer</t>
  </si>
  <si>
    <t xml:space="preserve"> Travel for inception workshop</t>
  </si>
  <si>
    <t>Field assesement for irrigation facilities (fild staff, irrigation expert and government counterparts)</t>
  </si>
  <si>
    <t xml:space="preserve">Activity 2.2.1: </t>
  </si>
  <si>
    <t>procurement of agro processors and horticulture materials</t>
  </si>
  <si>
    <t>Amount Recipient  Agency - FAO</t>
  </si>
  <si>
    <t>Amount Recipient  Agency - UNDP</t>
  </si>
  <si>
    <t>Total Project</t>
  </si>
  <si>
    <t>Expenses</t>
  </si>
  <si>
    <t>Del. %</t>
  </si>
  <si>
    <t>PO</t>
  </si>
  <si>
    <t>OverAll Expenses</t>
  </si>
  <si>
    <t>OverAll Del. %</t>
  </si>
  <si>
    <t xml:space="preserve">Total for Outcome 1 </t>
  </si>
  <si>
    <t xml:space="preserve">Output 2.1: </t>
  </si>
  <si>
    <t xml:space="preserve"> Output 2.2: </t>
  </si>
  <si>
    <t>level of expenditure/commitment in % to date</t>
  </si>
  <si>
    <r>
      <t>Budget by recipient organization in USD -</t>
    </r>
    <r>
      <rPr>
        <b/>
        <sz val="12"/>
        <rFont val="Times New Roman"/>
        <family val="1"/>
      </rPr>
      <t xml:space="preserve"> FAO</t>
    </r>
  </si>
  <si>
    <r>
      <t xml:space="preserve">Level of expenditure in USD (to provide at time of project progress reporting): </t>
    </r>
    <r>
      <rPr>
        <b/>
        <sz val="12"/>
        <color theme="1"/>
        <rFont val="Times New Roman"/>
        <family val="1"/>
      </rPr>
      <t>FAO</t>
    </r>
  </si>
  <si>
    <t>Comment</t>
  </si>
  <si>
    <t xml:space="preserve">Commitments in USD - UNDP  (Current Year) </t>
  </si>
  <si>
    <t>Outcome/ output/ activity formulation:                 (Last Year's)</t>
  </si>
  <si>
    <t>Outcome/ output/ activity formulation:      (Current Year)</t>
  </si>
  <si>
    <t>Preparatory stakeholder analysis in Cape Mount, Nimba, Sinoe and Bong Counties for 182 persons</t>
  </si>
  <si>
    <t>Establishment of five MSPs including developing ToRs, installation and introduction to government and communities</t>
  </si>
  <si>
    <t xml:space="preserve">Organise/Facilitate 6 monthly meetings per MSP for all 9 established MSPs in 7 locations for 180 members to address concession-related grievances. </t>
  </si>
  <si>
    <t>Conduct three Regional MSP Conferences for about 100 MSP members each, concession companies and GoL, with gender-balances participation.</t>
  </si>
  <si>
    <t xml:space="preserve">Capacity strengthening of 9 multi-stakeholder platforms including training, provision of logistical support, outreach, community sensitisation. Women only sessions </t>
  </si>
  <si>
    <t>One National Multi-stakeholder forum on oil palm and large-scale land investments (Donors' Conference)</t>
  </si>
  <si>
    <t>Hold  National Multi-stakeholder forum on oil palm and large-scale land investments for 65 persons including MSPs, leadership, Concessionaires a nd other Donors and NBC management.</t>
  </si>
  <si>
    <t>Two pilot consultations between women affected by concessions and concession companies in ( X and Y )counties.</t>
  </si>
  <si>
    <t>Consolidate the Concession Information Management System (CIMS) and integrate concession-related information and data from relevant arms of Gov't.</t>
  </si>
  <si>
    <t xml:space="preserve">Capacity Building Training to strengthen NBC's operational mandate capacity:                               1. Develop a 5-year strategic plan;                                 2. Train 40 NBC staff  in                                a. Asset Management b. Concession Monitoring and evaluation  c. Procurement d. Human Resource  e. M&amp;E    and f. Support for Financial Software      </t>
  </si>
  <si>
    <t>Enhance NBC operational capacity:                  a. Procurement of 1 SUV Hard Top 4X4 Jeep                                        b. Enchanced Training/Conference Room</t>
  </si>
  <si>
    <t>Legitimization of MSPs to enhance Business Status (Liberia Business Registry, PPCC, etc.)</t>
  </si>
  <si>
    <t>Conduct review of 30 concession agreements/contracts and advise on 5 new agreements (including legal, financial and technical) offering recommendations to the President</t>
  </si>
  <si>
    <t>Conduct inventory of public and government land in high-growth 2 urban areas in collaboration wiith the Liberia Land Authority (LLA)</t>
  </si>
  <si>
    <t>Conduct two multi-stakeholders conference to review procedures and methodologies for concession negotiation and awarding processes</t>
  </si>
  <si>
    <t>Activity 1.2.7</t>
  </si>
  <si>
    <t>Activity 1.2.4</t>
  </si>
  <si>
    <t xml:space="preserve">Activity 1.2.8:  </t>
  </si>
  <si>
    <t xml:space="preserve">Activity 1.3.4: </t>
  </si>
  <si>
    <t>Activity 1.3.5:  (Undertaken by PSRC)</t>
  </si>
  <si>
    <t>Activity 1.3.2:                  (Undertaken by PSRC)</t>
  </si>
  <si>
    <t xml:space="preserve">Activity 1.3.7: </t>
  </si>
  <si>
    <t xml:space="preserve">Activity 1.3.8: </t>
  </si>
  <si>
    <t>Activity 1.3.9:</t>
  </si>
  <si>
    <t>Develop, procure, instaff and manage an interactive web-based Management Information System</t>
  </si>
  <si>
    <t>Activity 1.3.10</t>
  </si>
  <si>
    <t>Maintain two Support Staff to concessions-related-work - one each - for the Ministry of State for Presidential Affairs and the Presidential Special Review Committee on Concessions.</t>
  </si>
  <si>
    <t>OverAll      PO</t>
  </si>
  <si>
    <t>OverAll  Project Total</t>
  </si>
  <si>
    <r>
      <t>Budget by recipient organization in USD -</t>
    </r>
    <r>
      <rPr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UNDP                  </t>
    </r>
  </si>
  <si>
    <r>
      <t xml:space="preserve">Level of expenditure in USD (to provide at time of project progress reporting): </t>
    </r>
    <r>
      <rPr>
        <b/>
        <sz val="12"/>
        <color theme="1"/>
        <rFont val="Times New Roman"/>
        <family val="1"/>
      </rPr>
      <t xml:space="preserve">UNDP         </t>
    </r>
  </si>
  <si>
    <t>OUTCOME 1: Increased citizen engagement, including meaningful participation of women in concessions management for conflict mitigation (UNDP)</t>
  </si>
  <si>
    <t>OUTCOME 2: : Improved alternative livelihoods for concession affected communities for human security (FAO)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</si>
</sst>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0" applyFont="1"/>
    <xf numFmtId="0" fontId="6" fillId="0" borderId="0" xfId="0" applyFont="1"/>
    <xf numFmtId="164" fontId="0" fillId="0" borderId="0" xfId="1" applyNumberFormat="1" applyFont="1"/>
    <xf numFmtId="164" fontId="3" fillId="0" borderId="0" xfId="1" applyNumberFormat="1" applyFont="1"/>
    <xf numFmtId="164" fontId="6" fillId="0" borderId="0" xfId="1" applyNumberFormat="1" applyFont="1"/>
    <xf numFmtId="0" fontId="0" fillId="0" borderId="1" xfId="0" applyBorder="1"/>
    <xf numFmtId="0" fontId="7" fillId="0" borderId="1" xfId="0" applyFont="1" applyBorder="1"/>
    <xf numFmtId="164" fontId="0" fillId="0" borderId="1" xfId="1" applyNumberFormat="1" applyFont="1" applyBorder="1"/>
    <xf numFmtId="0" fontId="3" fillId="0" borderId="1" xfId="0" applyFont="1" applyBorder="1"/>
    <xf numFmtId="43" fontId="3" fillId="0" borderId="0" xfId="1" applyFont="1"/>
    <xf numFmtId="43" fontId="6" fillId="0" borderId="0" xfId="1" applyFont="1"/>
    <xf numFmtId="43" fontId="0" fillId="0" borderId="0" xfId="1" applyFont="1"/>
    <xf numFmtId="164" fontId="0" fillId="3" borderId="1" xfId="1" applyNumberFormat="1" applyFont="1" applyFill="1" applyBorder="1"/>
    <xf numFmtId="0" fontId="0" fillId="0" borderId="1" xfId="0" applyFill="1" applyBorder="1"/>
    <xf numFmtId="0" fontId="0" fillId="4" borderId="1" xfId="0" applyFill="1" applyBorder="1"/>
    <xf numFmtId="0" fontId="11" fillId="0" borderId="1" xfId="0" applyFont="1" applyBorder="1"/>
    <xf numFmtId="0" fontId="0" fillId="0" borderId="6" xfId="0" applyBorder="1"/>
    <xf numFmtId="43" fontId="4" fillId="5" borderId="17" xfId="1" applyFont="1" applyFill="1" applyBorder="1" applyAlignment="1">
      <alignment horizontal="center" vertical="center" wrapText="1"/>
    </xf>
    <xf numFmtId="43" fontId="4" fillId="5" borderId="2" xfId="1" applyFont="1" applyFill="1" applyBorder="1" applyAlignment="1">
      <alignment horizontal="center" vertical="center" wrapText="1"/>
    </xf>
    <xf numFmtId="164" fontId="4" fillId="5" borderId="19" xfId="1" applyNumberFormat="1" applyFont="1" applyFill="1" applyBorder="1" applyAlignment="1">
      <alignment horizontal="center" vertical="center" wrapText="1"/>
    </xf>
    <xf numFmtId="164" fontId="4" fillId="5" borderId="20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164" fontId="0" fillId="6" borderId="1" xfId="1" applyNumberFormat="1" applyFont="1" applyFill="1" applyBorder="1"/>
    <xf numFmtId="0" fontId="0" fillId="0" borderId="2" xfId="0" applyBorder="1"/>
    <xf numFmtId="164" fontId="0" fillId="0" borderId="2" xfId="1" applyNumberFormat="1" applyFont="1" applyBorder="1"/>
    <xf numFmtId="0" fontId="11" fillId="4" borderId="1" xfId="0" applyFont="1" applyFill="1" applyBorder="1"/>
    <xf numFmtId="0" fontId="0" fillId="6" borderId="3" xfId="0" applyFill="1" applyBorder="1" applyAlignment="1">
      <alignment horizontal="left"/>
    </xf>
    <xf numFmtId="0" fontId="0" fillId="6" borderId="3" xfId="0" applyFill="1" applyBorder="1"/>
    <xf numFmtId="164" fontId="0" fillId="6" borderId="3" xfId="1" applyNumberFormat="1" applyFont="1" applyFill="1" applyBorder="1"/>
    <xf numFmtId="0" fontId="11" fillId="6" borderId="1" xfId="0" applyFont="1" applyFill="1" applyBorder="1"/>
    <xf numFmtId="0" fontId="0" fillId="0" borderId="6" xfId="0" applyBorder="1" applyAlignment="1">
      <alignment horizontal="center"/>
    </xf>
    <xf numFmtId="0" fontId="11" fillId="0" borderId="6" xfId="0" applyFont="1" applyBorder="1"/>
    <xf numFmtId="0" fontId="0" fillId="0" borderId="6" xfId="0" applyFill="1" applyBorder="1"/>
    <xf numFmtId="0" fontId="0" fillId="0" borderId="2" xfId="0" applyBorder="1" applyAlignment="1">
      <alignment horizontal="left"/>
    </xf>
    <xf numFmtId="0" fontId="0" fillId="6" borderId="6" xfId="0" applyFill="1" applyBorder="1"/>
    <xf numFmtId="0" fontId="11" fillId="6" borderId="6" xfId="0" applyFont="1" applyFill="1" applyBorder="1"/>
    <xf numFmtId="0" fontId="14" fillId="6" borderId="10" xfId="0" applyFont="1" applyFill="1" applyBorder="1" applyAlignment="1">
      <alignment horizontal="left" vertical="center" wrapText="1"/>
    </xf>
    <xf numFmtId="164" fontId="16" fillId="3" borderId="1" xfId="1" applyNumberFormat="1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vertical="center" wrapText="1"/>
    </xf>
    <xf numFmtId="164" fontId="15" fillId="3" borderId="1" xfId="1" applyNumberFormat="1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/>
    <xf numFmtId="0" fontId="0" fillId="6" borderId="11" xfId="0" applyFont="1" applyFill="1" applyBorder="1"/>
    <xf numFmtId="0" fontId="15" fillId="6" borderId="1" xfId="0" applyFont="1" applyFill="1" applyBorder="1" applyAlignment="1">
      <alignment horizontal="left" vertical="center" wrapText="1"/>
    </xf>
    <xf numFmtId="43" fontId="14" fillId="3" borderId="1" xfId="1" applyFont="1" applyFill="1" applyBorder="1" applyAlignment="1">
      <alignment vertical="center" wrapText="1"/>
    </xf>
    <xf numFmtId="0" fontId="18" fillId="6" borderId="10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top" wrapText="1"/>
    </xf>
    <xf numFmtId="43" fontId="14" fillId="6" borderId="1" xfId="0" applyNumberFormat="1" applyFont="1" applyFill="1" applyBorder="1" applyAlignment="1">
      <alignment horizontal="left" vertical="center" wrapText="1"/>
    </xf>
    <xf numFmtId="43" fontId="14" fillId="6" borderId="1" xfId="0" applyNumberFormat="1" applyFont="1" applyFill="1" applyBorder="1" applyAlignment="1">
      <alignment vertical="center" wrapText="1"/>
    </xf>
    <xf numFmtId="43" fontId="14" fillId="3" borderId="1" xfId="0" applyNumberFormat="1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wrapText="1"/>
    </xf>
    <xf numFmtId="43" fontId="0" fillId="6" borderId="1" xfId="0" applyNumberFormat="1" applyFont="1" applyFill="1" applyBorder="1"/>
    <xf numFmtId="0" fontId="19" fillId="3" borderId="1" xfId="0" applyFont="1" applyFill="1" applyBorder="1" applyAlignment="1">
      <alignment horizontal="right" vertical="center" wrapText="1"/>
    </xf>
    <xf numFmtId="0" fontId="0" fillId="6" borderId="11" xfId="0" applyFont="1" applyFill="1" applyBorder="1" applyAlignment="1">
      <alignment wrapText="1"/>
    </xf>
    <xf numFmtId="0" fontId="14" fillId="3" borderId="1" xfId="0" applyFont="1" applyFill="1" applyBorder="1" applyAlignment="1">
      <alignment vertical="center" wrapText="1"/>
    </xf>
    <xf numFmtId="0" fontId="14" fillId="6" borderId="21" xfId="0" applyFont="1" applyFill="1" applyBorder="1" applyAlignment="1">
      <alignment horizontal="left" vertical="center" wrapText="1"/>
    </xf>
    <xf numFmtId="0" fontId="0" fillId="6" borderId="2" xfId="0" applyFont="1" applyFill="1" applyBorder="1"/>
    <xf numFmtId="0" fontId="15" fillId="3" borderId="2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vertical="center" wrapText="1"/>
    </xf>
    <xf numFmtId="0" fontId="14" fillId="5" borderId="24" xfId="0" applyFont="1" applyFill="1" applyBorder="1" applyAlignment="1">
      <alignment vertical="center" wrapText="1"/>
    </xf>
    <xf numFmtId="43" fontId="0" fillId="6" borderId="3" xfId="0" applyNumberFormat="1" applyFill="1" applyBorder="1"/>
    <xf numFmtId="43" fontId="5" fillId="3" borderId="1" xfId="1" applyFont="1" applyFill="1" applyBorder="1" applyAlignment="1">
      <alignment horizontal="right" wrapText="1"/>
    </xf>
    <xf numFmtId="9" fontId="5" fillId="3" borderId="11" xfId="2" applyFont="1" applyFill="1" applyBorder="1" applyAlignment="1">
      <alignment horizontal="right" wrapText="1"/>
    </xf>
    <xf numFmtId="43" fontId="5" fillId="3" borderId="8" xfId="1" applyFont="1" applyFill="1" applyBorder="1" applyAlignment="1">
      <alignment horizontal="right" wrapText="1"/>
    </xf>
    <xf numFmtId="9" fontId="5" fillId="3" borderId="9" xfId="2" applyFont="1" applyFill="1" applyBorder="1" applyAlignment="1">
      <alignment horizontal="right" wrapText="1"/>
    </xf>
    <xf numFmtId="43" fontId="5" fillId="7" borderId="1" xfId="1" applyFont="1" applyFill="1" applyBorder="1" applyAlignment="1">
      <alignment horizontal="right" wrapText="1"/>
    </xf>
    <xf numFmtId="43" fontId="5" fillId="8" borderId="7" xfId="0" applyNumberFormat="1" applyFont="1" applyFill="1" applyBorder="1" applyAlignment="1">
      <alignment horizontal="right" wrapText="1"/>
    </xf>
    <xf numFmtId="43" fontId="5" fillId="8" borderId="8" xfId="0" applyNumberFormat="1" applyFont="1" applyFill="1" applyBorder="1" applyAlignment="1">
      <alignment horizontal="right" wrapText="1"/>
    </xf>
    <xf numFmtId="43" fontId="5" fillId="8" borderId="10" xfId="0" applyNumberFormat="1" applyFont="1" applyFill="1" applyBorder="1" applyAlignment="1">
      <alignment horizontal="right" wrapText="1"/>
    </xf>
    <xf numFmtId="43" fontId="5" fillId="8" borderId="1" xfId="0" applyNumberFormat="1" applyFont="1" applyFill="1" applyBorder="1" applyAlignment="1">
      <alignment horizontal="right" wrapText="1"/>
    </xf>
    <xf numFmtId="164" fontId="0" fillId="10" borderId="0" xfId="1" applyNumberFormat="1" applyFont="1" applyFill="1"/>
    <xf numFmtId="3" fontId="15" fillId="3" borderId="1" xfId="0" applyNumberFormat="1" applyFont="1" applyFill="1" applyBorder="1" applyAlignment="1">
      <alignment vertical="center" wrapText="1"/>
    </xf>
    <xf numFmtId="9" fontId="16" fillId="3" borderId="1" xfId="2" applyNumberFormat="1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0" fontId="14" fillId="5" borderId="23" xfId="0" applyFont="1" applyFill="1" applyBorder="1" applyAlignment="1">
      <alignment horizontal="left" vertical="center" wrapText="1"/>
    </xf>
    <xf numFmtId="0" fontId="15" fillId="6" borderId="21" xfId="0" applyFont="1" applyFill="1" applyBorder="1" applyAlignment="1">
      <alignment horizontal="left" vertical="center" wrapText="1"/>
    </xf>
    <xf numFmtId="0" fontId="15" fillId="6" borderId="26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0" fillId="3" borderId="1" xfId="0" applyFill="1" applyBorder="1"/>
    <xf numFmtId="21" fontId="15" fillId="6" borderId="1" xfId="0" applyNumberFormat="1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164" fontId="1" fillId="5" borderId="37" xfId="1" applyNumberFormat="1" applyFont="1" applyFill="1" applyBorder="1" applyAlignment="1">
      <alignment horizontal="center" vertical="center" wrapText="1"/>
    </xf>
    <xf numFmtId="164" fontId="1" fillId="5" borderId="23" xfId="1" applyNumberFormat="1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164" fontId="3" fillId="6" borderId="0" xfId="1" applyNumberFormat="1" applyFont="1" applyFill="1"/>
    <xf numFmtId="164" fontId="6" fillId="6" borderId="0" xfId="1" applyNumberFormat="1" applyFont="1" applyFill="1"/>
    <xf numFmtId="164" fontId="0" fillId="6" borderId="0" xfId="1" applyNumberFormat="1" applyFont="1" applyFill="1"/>
    <xf numFmtId="164" fontId="4" fillId="5" borderId="2" xfId="1" applyNumberFormat="1" applyFont="1" applyFill="1" applyBorder="1" applyAlignment="1">
      <alignment horizontal="center" vertical="center" wrapText="1"/>
    </xf>
    <xf numFmtId="43" fontId="5" fillId="3" borderId="1" xfId="1" applyNumberFormat="1" applyFont="1" applyFill="1" applyBorder="1" applyAlignment="1">
      <alignment horizontal="right" wrapText="1"/>
    </xf>
    <xf numFmtId="43" fontId="5" fillId="3" borderId="8" xfId="2" applyNumberFormat="1" applyFont="1" applyFill="1" applyBorder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43" fontId="5" fillId="3" borderId="7" xfId="1" applyFont="1" applyFill="1" applyBorder="1" applyAlignment="1">
      <alignment horizontal="right" wrapText="1"/>
    </xf>
    <xf numFmtId="43" fontId="5" fillId="3" borderId="10" xfId="1" applyFont="1" applyFill="1" applyBorder="1" applyAlignment="1">
      <alignment horizontal="right" wrapText="1"/>
    </xf>
    <xf numFmtId="43" fontId="5" fillId="7" borderId="2" xfId="1" applyFont="1" applyFill="1" applyBorder="1" applyAlignment="1">
      <alignment horizontal="right" wrapText="1"/>
    </xf>
    <xf numFmtId="43" fontId="5" fillId="8" borderId="21" xfId="0" applyNumberFormat="1" applyFont="1" applyFill="1" applyBorder="1" applyAlignment="1">
      <alignment horizontal="right" wrapText="1"/>
    </xf>
    <xf numFmtId="43" fontId="5" fillId="8" borderId="2" xfId="0" applyNumberFormat="1" applyFont="1" applyFill="1" applyBorder="1" applyAlignment="1">
      <alignment horizontal="right" wrapText="1"/>
    </xf>
    <xf numFmtId="43" fontId="4" fillId="2" borderId="23" xfId="0" applyNumberFormat="1" applyFont="1" applyFill="1" applyBorder="1" applyAlignment="1">
      <alignment wrapText="1"/>
    </xf>
    <xf numFmtId="43" fontId="4" fillId="5" borderId="23" xfId="1" applyFont="1" applyFill="1" applyBorder="1" applyAlignment="1">
      <alignment horizontal="right" wrapText="1"/>
    </xf>
    <xf numFmtId="43" fontId="4" fillId="5" borderId="23" xfId="0" applyNumberFormat="1" applyFont="1" applyFill="1" applyBorder="1" applyAlignment="1">
      <alignment horizontal="right" wrapText="1"/>
    </xf>
    <xf numFmtId="9" fontId="4" fillId="5" borderId="24" xfId="2" applyFont="1" applyFill="1" applyBorder="1" applyAlignment="1">
      <alignment horizontal="right" wrapText="1"/>
    </xf>
    <xf numFmtId="43" fontId="4" fillId="2" borderId="23" xfId="1" applyFont="1" applyFill="1" applyBorder="1" applyAlignment="1">
      <alignment horizontal="right" wrapText="1"/>
    </xf>
    <xf numFmtId="43" fontId="4" fillId="5" borderId="22" xfId="0" applyNumberFormat="1" applyFont="1" applyFill="1" applyBorder="1" applyAlignment="1">
      <alignment horizontal="right" wrapText="1"/>
    </xf>
    <xf numFmtId="0" fontId="4" fillId="2" borderId="39" xfId="0" applyFont="1" applyFill="1" applyBorder="1" applyAlignment="1">
      <alignment wrapText="1"/>
    </xf>
    <xf numFmtId="43" fontId="4" fillId="2" borderId="22" xfId="0" applyNumberFormat="1" applyFont="1" applyFill="1" applyBorder="1" applyAlignment="1">
      <alignment wrapText="1"/>
    </xf>
    <xf numFmtId="43" fontId="5" fillId="8" borderId="25" xfId="0" applyNumberFormat="1" applyFont="1" applyFill="1" applyBorder="1" applyAlignment="1">
      <alignment horizontal="right" wrapText="1"/>
    </xf>
    <xf numFmtId="43" fontId="5" fillId="8" borderId="4" xfId="0" applyNumberFormat="1" applyFont="1" applyFill="1" applyBorder="1" applyAlignment="1">
      <alignment horizontal="right" wrapText="1"/>
    </xf>
    <xf numFmtId="43" fontId="5" fillId="7" borderId="10" xfId="1" applyFont="1" applyFill="1" applyBorder="1" applyAlignment="1">
      <alignment horizontal="center" wrapText="1"/>
    </xf>
    <xf numFmtId="43" fontId="5" fillId="7" borderId="10" xfId="1" applyFont="1" applyFill="1" applyBorder="1" applyAlignment="1">
      <alignment horizontal="right" wrapText="1"/>
    </xf>
    <xf numFmtId="43" fontId="4" fillId="2" borderId="22" xfId="1" applyFont="1" applyFill="1" applyBorder="1" applyAlignment="1">
      <alignment horizontal="right" wrapText="1"/>
    </xf>
    <xf numFmtId="0" fontId="5" fillId="0" borderId="38" xfId="0" applyFont="1" applyBorder="1" applyAlignment="1">
      <alignment horizontal="left" wrapText="1"/>
    </xf>
    <xf numFmtId="9" fontId="5" fillId="3" borderId="27" xfId="2" applyFont="1" applyFill="1" applyBorder="1" applyAlignment="1">
      <alignment horizontal="right" wrapText="1"/>
    </xf>
    <xf numFmtId="0" fontId="5" fillId="0" borderId="42" xfId="0" applyFont="1" applyBorder="1" applyAlignment="1">
      <alignment wrapText="1"/>
    </xf>
    <xf numFmtId="43" fontId="5" fillId="3" borderId="25" xfId="1" applyFont="1" applyFill="1" applyBorder="1" applyAlignment="1">
      <alignment horizontal="right" wrapText="1"/>
    </xf>
    <xf numFmtId="43" fontId="5" fillId="3" borderId="4" xfId="1" applyFont="1" applyFill="1" applyBorder="1" applyAlignment="1">
      <alignment horizontal="right" wrapText="1"/>
    </xf>
    <xf numFmtId="43" fontId="5" fillId="3" borderId="4" xfId="1" applyNumberFormat="1" applyFont="1" applyFill="1" applyBorder="1" applyAlignment="1">
      <alignment horizontal="right" wrapText="1"/>
    </xf>
    <xf numFmtId="43" fontId="20" fillId="3" borderId="4" xfId="1" applyNumberFormat="1" applyFont="1" applyFill="1" applyBorder="1" applyAlignment="1">
      <alignment horizontal="right" wrapText="1"/>
    </xf>
    <xf numFmtId="43" fontId="5" fillId="7" borderId="25" xfId="1" applyFont="1" applyFill="1" applyBorder="1" applyAlignment="1">
      <alignment horizontal="right" wrapText="1"/>
    </xf>
    <xf numFmtId="43" fontId="5" fillId="7" borderId="4" xfId="1" applyFont="1" applyFill="1" applyBorder="1" applyAlignment="1">
      <alignment horizontal="right" wrapText="1"/>
    </xf>
    <xf numFmtId="43" fontId="21" fillId="7" borderId="8" xfId="1" applyFont="1" applyFill="1" applyBorder="1" applyAlignment="1"/>
    <xf numFmtId="43" fontId="21" fillId="8" borderId="8" xfId="0" applyNumberFormat="1" applyFont="1" applyFill="1" applyBorder="1" applyAlignment="1"/>
    <xf numFmtId="43" fontId="21" fillId="7" borderId="0" xfId="1" applyFont="1" applyFill="1" applyBorder="1" applyAlignment="1"/>
    <xf numFmtId="43" fontId="21" fillId="7" borderId="1" xfId="1" applyFont="1" applyFill="1" applyBorder="1" applyAlignment="1"/>
    <xf numFmtId="43" fontId="21" fillId="8" borderId="1" xfId="0" applyNumberFormat="1" applyFont="1" applyFill="1" applyBorder="1" applyAlignment="1"/>
    <xf numFmtId="43" fontId="21" fillId="7" borderId="2" xfId="1" applyFont="1" applyFill="1" applyBorder="1" applyAlignment="1"/>
    <xf numFmtId="43" fontId="21" fillId="8" borderId="2" xfId="0" applyNumberFormat="1" applyFont="1" applyFill="1" applyBorder="1" applyAlignment="1"/>
    <xf numFmtId="43" fontId="22" fillId="5" borderId="23" xfId="1" applyFont="1" applyFill="1" applyBorder="1" applyAlignment="1"/>
    <xf numFmtId="43" fontId="22" fillId="5" borderId="23" xfId="0" applyNumberFormat="1" applyFont="1" applyFill="1" applyBorder="1" applyAlignment="1"/>
    <xf numFmtId="43" fontId="21" fillId="7" borderId="7" xfId="1" applyFont="1" applyFill="1" applyBorder="1" applyAlignment="1"/>
    <xf numFmtId="9" fontId="21" fillId="7" borderId="9" xfId="1" applyNumberFormat="1" applyFont="1" applyFill="1" applyBorder="1" applyAlignment="1"/>
    <xf numFmtId="9" fontId="21" fillId="7" borderId="11" xfId="1" applyNumberFormat="1" applyFont="1" applyFill="1" applyBorder="1" applyAlignment="1"/>
    <xf numFmtId="9" fontId="21" fillId="7" borderId="20" xfId="1" applyNumberFormat="1" applyFont="1" applyFill="1" applyBorder="1" applyAlignment="1"/>
    <xf numFmtId="9" fontId="22" fillId="5" borderId="24" xfId="1" applyNumberFormat="1" applyFont="1" applyFill="1" applyBorder="1" applyAlignment="1"/>
    <xf numFmtId="9" fontId="22" fillId="5" borderId="24" xfId="2" applyFont="1" applyFill="1" applyBorder="1" applyAlignment="1"/>
    <xf numFmtId="0" fontId="22" fillId="5" borderId="41" xfId="0" applyFont="1" applyFill="1" applyBorder="1"/>
    <xf numFmtId="43" fontId="21" fillId="7" borderId="4" xfId="1" applyFont="1" applyFill="1" applyBorder="1" applyAlignment="1"/>
    <xf numFmtId="9" fontId="21" fillId="7" borderId="27" xfId="1" applyNumberFormat="1" applyFont="1" applyFill="1" applyBorder="1" applyAlignment="1"/>
    <xf numFmtId="43" fontId="21" fillId="8" borderId="4" xfId="0" applyNumberFormat="1" applyFont="1" applyFill="1" applyBorder="1" applyAlignment="1"/>
    <xf numFmtId="9" fontId="21" fillId="8" borderId="28" xfId="2" applyFont="1" applyFill="1" applyBorder="1" applyAlignment="1"/>
    <xf numFmtId="0" fontId="21" fillId="9" borderId="40" xfId="0" applyFont="1" applyFill="1" applyBorder="1" applyAlignment="1">
      <alignment horizontal="left" wrapText="1"/>
    </xf>
    <xf numFmtId="43" fontId="16" fillId="3" borderId="1" xfId="1" applyFont="1" applyFill="1" applyBorder="1" applyAlignment="1">
      <alignment vertical="center" wrapText="1"/>
    </xf>
    <xf numFmtId="43" fontId="15" fillId="3" borderId="1" xfId="1" applyFont="1" applyFill="1" applyBorder="1" applyAlignment="1">
      <alignment vertical="center" wrapText="1"/>
    </xf>
    <xf numFmtId="164" fontId="0" fillId="3" borderId="1" xfId="0" applyNumberFormat="1" applyFont="1" applyFill="1" applyBorder="1"/>
    <xf numFmtId="43" fontId="19" fillId="3" borderId="1" xfId="0" applyNumberFormat="1" applyFont="1" applyFill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vertical="center" wrapText="1"/>
    </xf>
    <xf numFmtId="164" fontId="14" fillId="3" borderId="23" xfId="0" applyNumberFormat="1" applyFont="1" applyFill="1" applyBorder="1" applyAlignment="1">
      <alignment vertical="center" wrapText="1"/>
    </xf>
    <xf numFmtId="43" fontId="14" fillId="3" borderId="23" xfId="0" applyNumberFormat="1" applyFont="1" applyFill="1" applyBorder="1" applyAlignment="1">
      <alignment vertical="center" wrapText="1"/>
    </xf>
    <xf numFmtId="9" fontId="14" fillId="3" borderId="23" xfId="2" applyFont="1" applyFill="1" applyBorder="1" applyAlignment="1">
      <alignment vertical="center" wrapText="1"/>
    </xf>
    <xf numFmtId="164" fontId="1" fillId="11" borderId="23" xfId="1" applyNumberFormat="1" applyFont="1" applyFill="1" applyBorder="1" applyAlignment="1">
      <alignment horizontal="center" vertical="center" wrapText="1"/>
    </xf>
    <xf numFmtId="164" fontId="16" fillId="11" borderId="1" xfId="1" applyNumberFormat="1" applyFont="1" applyFill="1" applyBorder="1" applyAlignment="1">
      <alignment vertical="center" wrapText="1"/>
    </xf>
    <xf numFmtId="164" fontId="15" fillId="11" borderId="1" xfId="1" applyNumberFormat="1" applyFont="1" applyFill="1" applyBorder="1" applyAlignment="1">
      <alignment vertical="center" wrapText="1"/>
    </xf>
    <xf numFmtId="164" fontId="0" fillId="11" borderId="1" xfId="1" applyNumberFormat="1" applyFont="1" applyFill="1" applyBorder="1"/>
    <xf numFmtId="43" fontId="14" fillId="11" borderId="1" xfId="1" applyFont="1" applyFill="1" applyBorder="1" applyAlignment="1">
      <alignment vertical="center" wrapText="1"/>
    </xf>
    <xf numFmtId="43" fontId="14" fillId="11" borderId="1" xfId="0" applyNumberFormat="1" applyFont="1" applyFill="1" applyBorder="1" applyAlignment="1">
      <alignment vertical="center" wrapText="1"/>
    </xf>
    <xf numFmtId="0" fontId="19" fillId="11" borderId="1" xfId="0" applyFont="1" applyFill="1" applyBorder="1" applyAlignment="1">
      <alignment horizontal="right" vertical="center" wrapText="1"/>
    </xf>
    <xf numFmtId="0" fontId="14" fillId="11" borderId="1" xfId="0" applyFont="1" applyFill="1" applyBorder="1" applyAlignment="1">
      <alignment vertical="center" wrapText="1"/>
    </xf>
    <xf numFmtId="0" fontId="15" fillId="11" borderId="2" xfId="0" applyFont="1" applyFill="1" applyBorder="1" applyAlignment="1">
      <alignment vertical="center" wrapText="1"/>
    </xf>
    <xf numFmtId="43" fontId="14" fillId="11" borderId="23" xfId="0" applyNumberFormat="1" applyFont="1" applyFill="1" applyBorder="1" applyAlignment="1">
      <alignment vertical="center" wrapText="1"/>
    </xf>
    <xf numFmtId="164" fontId="15" fillId="7" borderId="1" xfId="1" applyNumberFormat="1" applyFont="1" applyFill="1" applyBorder="1" applyAlignment="1">
      <alignment vertical="center" wrapText="1"/>
    </xf>
    <xf numFmtId="0" fontId="0" fillId="7" borderId="1" xfId="0" applyFont="1" applyFill="1" applyBorder="1"/>
    <xf numFmtId="43" fontId="15" fillId="7" borderId="1" xfId="1" applyNumberFormat="1" applyFont="1" applyFill="1" applyBorder="1" applyAlignment="1">
      <alignment vertical="center" wrapText="1"/>
    </xf>
    <xf numFmtId="9" fontId="16" fillId="7" borderId="1" xfId="2" applyFont="1" applyFill="1" applyBorder="1" applyAlignment="1">
      <alignment vertical="center" wrapText="1"/>
    </xf>
    <xf numFmtId="164" fontId="16" fillId="7" borderId="1" xfId="1" applyNumberFormat="1" applyFont="1" applyFill="1" applyBorder="1" applyAlignment="1">
      <alignment vertical="center" wrapText="1"/>
    </xf>
    <xf numFmtId="164" fontId="14" fillId="7" borderId="1" xfId="0" applyNumberFormat="1" applyFont="1" applyFill="1" applyBorder="1" applyAlignment="1">
      <alignment vertical="center" wrapText="1"/>
    </xf>
    <xf numFmtId="43" fontId="14" fillId="7" borderId="1" xfId="0" applyNumberFormat="1" applyFont="1" applyFill="1" applyBorder="1" applyAlignment="1">
      <alignment vertical="center" wrapText="1"/>
    </xf>
    <xf numFmtId="164" fontId="19" fillId="7" borderId="1" xfId="1" applyNumberFormat="1" applyFont="1" applyFill="1" applyBorder="1" applyAlignment="1">
      <alignment horizontal="right" vertical="center" wrapText="1"/>
    </xf>
    <xf numFmtId="0" fontId="19" fillId="7" borderId="1" xfId="0" applyFont="1" applyFill="1" applyBorder="1" applyAlignment="1">
      <alignment horizontal="right" vertical="center" wrapText="1"/>
    </xf>
    <xf numFmtId="164" fontId="0" fillId="7" borderId="1" xfId="1" applyNumberFormat="1" applyFont="1" applyFill="1" applyBorder="1" applyAlignment="1">
      <alignment vertical="center"/>
    </xf>
    <xf numFmtId="164" fontId="0" fillId="7" borderId="1" xfId="1" applyNumberFormat="1" applyFont="1" applyFill="1" applyBorder="1"/>
    <xf numFmtId="0" fontId="14" fillId="7" borderId="1" xfId="0" applyFont="1" applyFill="1" applyBorder="1" applyAlignment="1">
      <alignment vertical="center" wrapText="1"/>
    </xf>
    <xf numFmtId="164" fontId="15" fillId="7" borderId="2" xfId="0" applyNumberFormat="1" applyFont="1" applyFill="1" applyBorder="1" applyAlignment="1">
      <alignment vertical="center" wrapText="1"/>
    </xf>
    <xf numFmtId="0" fontId="14" fillId="7" borderId="2" xfId="0" applyFont="1" applyFill="1" applyBorder="1" applyAlignment="1">
      <alignment vertical="center" wrapText="1"/>
    </xf>
    <xf numFmtId="164" fontId="14" fillId="7" borderId="23" xfId="0" applyNumberFormat="1" applyFont="1" applyFill="1" applyBorder="1" applyAlignment="1">
      <alignment vertical="center" wrapText="1"/>
    </xf>
    <xf numFmtId="43" fontId="14" fillId="7" borderId="23" xfId="0" applyNumberFormat="1" applyFont="1" applyFill="1" applyBorder="1" applyAlignment="1">
      <alignment vertical="center" wrapText="1"/>
    </xf>
    <xf numFmtId="9" fontId="14" fillId="7" borderId="23" xfId="2" applyFont="1" applyFill="1" applyBorder="1" applyAlignment="1">
      <alignment vertical="center" wrapText="1"/>
    </xf>
    <xf numFmtId="3" fontId="15" fillId="7" borderId="0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vertical="center" wrapText="1"/>
    </xf>
    <xf numFmtId="3" fontId="17" fillId="7" borderId="1" xfId="0" applyNumberFormat="1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4" fontId="15" fillId="7" borderId="1" xfId="0" applyNumberFormat="1" applyFont="1" applyFill="1" applyBorder="1" applyAlignment="1">
      <alignment vertical="center" wrapText="1"/>
    </xf>
    <xf numFmtId="43" fontId="14" fillId="7" borderId="1" xfId="1" applyFont="1" applyFill="1" applyBorder="1" applyAlignment="1">
      <alignment vertical="center" wrapText="1"/>
    </xf>
    <xf numFmtId="164" fontId="23" fillId="6" borderId="1" xfId="1" applyNumberFormat="1" applyFont="1" applyFill="1" applyBorder="1"/>
    <xf numFmtId="9" fontId="21" fillId="8" borderId="14" xfId="2" applyFont="1" applyFill="1" applyBorder="1" applyAlignment="1"/>
    <xf numFmtId="9" fontId="21" fillId="8" borderId="5" xfId="2" applyFont="1" applyFill="1" applyBorder="1" applyAlignment="1"/>
    <xf numFmtId="9" fontId="21" fillId="8" borderId="19" xfId="2" applyFont="1" applyFill="1" applyBorder="1" applyAlignment="1"/>
    <xf numFmtId="0" fontId="22" fillId="5" borderId="43" xfId="0" applyFont="1" applyFill="1" applyBorder="1"/>
    <xf numFmtId="0" fontId="22" fillId="9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1" applyNumberFormat="1" applyFont="1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43" fontId="14" fillId="3" borderId="2" xfId="1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43" fontId="15" fillId="3" borderId="1" xfId="0" applyNumberFormat="1" applyFont="1" applyFill="1" applyBorder="1" applyAlignment="1">
      <alignment vertical="center" wrapText="1"/>
    </xf>
    <xf numFmtId="164" fontId="19" fillId="3" borderId="1" xfId="1" applyNumberFormat="1" applyFont="1" applyFill="1" applyBorder="1" applyAlignment="1">
      <alignment horizontal="right" vertical="center" wrapText="1"/>
    </xf>
    <xf numFmtId="164" fontId="14" fillId="3" borderId="2" xfId="0" applyNumberFormat="1" applyFont="1" applyFill="1" applyBorder="1" applyAlignment="1">
      <alignment vertical="center" wrapText="1"/>
    </xf>
    <xf numFmtId="43" fontId="4" fillId="2" borderId="44" xfId="0" applyNumberFormat="1" applyFont="1" applyFill="1" applyBorder="1" applyAlignment="1">
      <alignment wrapText="1"/>
    </xf>
    <xf numFmtId="43" fontId="4" fillId="2" borderId="45" xfId="0" applyNumberFormat="1" applyFont="1" applyFill="1" applyBorder="1" applyAlignment="1">
      <alignment wrapText="1"/>
    </xf>
    <xf numFmtId="43" fontId="4" fillId="5" borderId="45" xfId="1" applyFont="1" applyFill="1" applyBorder="1" applyAlignment="1">
      <alignment horizontal="right" wrapText="1"/>
    </xf>
    <xf numFmtId="43" fontId="4" fillId="5" borderId="45" xfId="0" applyNumberFormat="1" applyFont="1" applyFill="1" applyBorder="1" applyAlignment="1">
      <alignment horizontal="right" wrapText="1"/>
    </xf>
    <xf numFmtId="43" fontId="4" fillId="2" borderId="45" xfId="0" applyNumberFormat="1" applyFont="1" applyFill="1" applyBorder="1" applyAlignment="1">
      <alignment horizontal="right" wrapText="1"/>
    </xf>
    <xf numFmtId="43" fontId="5" fillId="7" borderId="17" xfId="1" applyFont="1" applyFill="1" applyBorder="1" applyAlignment="1">
      <alignment horizontal="right" wrapText="1"/>
    </xf>
    <xf numFmtId="9" fontId="4" fillId="5" borderId="46" xfId="2" applyFont="1" applyFill="1" applyBorder="1" applyAlignment="1">
      <alignment horizontal="right" wrapText="1"/>
    </xf>
    <xf numFmtId="164" fontId="0" fillId="3" borderId="1" xfId="1" applyNumberFormat="1" applyFont="1" applyFill="1" applyBorder="1" applyAlignment="1">
      <alignment vertical="center"/>
    </xf>
    <xf numFmtId="0" fontId="16" fillId="3" borderId="1" xfId="2" applyNumberFormat="1" applyFont="1" applyFill="1" applyBorder="1" applyAlignment="1">
      <alignment vertical="center" wrapText="1"/>
    </xf>
    <xf numFmtId="43" fontId="0" fillId="3" borderId="1" xfId="1" applyFont="1" applyFill="1" applyBorder="1" applyAlignment="1">
      <alignment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5" fillId="6" borderId="5" xfId="0" applyFont="1" applyFill="1" applyBorder="1" applyAlignment="1">
      <alignment vertical="center" wrapText="1"/>
    </xf>
    <xf numFmtId="0" fontId="15" fillId="6" borderId="6" xfId="0" applyFont="1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15" fillId="6" borderId="19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29" xfId="0" applyFill="1" applyBorder="1" applyAlignment="1">
      <alignment horizontal="left" vertical="center" wrapText="1"/>
    </xf>
    <xf numFmtId="0" fontId="0" fillId="6" borderId="30" xfId="0" applyFill="1" applyBorder="1" applyAlignment="1">
      <alignment horizontal="left" vertical="center" wrapText="1"/>
    </xf>
    <xf numFmtId="0" fontId="0" fillId="6" borderId="31" xfId="0" applyFill="1" applyBorder="1" applyAlignment="1">
      <alignment horizontal="left" vertical="center" wrapText="1"/>
    </xf>
    <xf numFmtId="0" fontId="0" fillId="6" borderId="32" xfId="0" applyFill="1" applyBorder="1" applyAlignment="1">
      <alignment horizontal="left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left" vertical="center" wrapText="1"/>
    </xf>
    <xf numFmtId="0" fontId="15" fillId="6" borderId="25" xfId="0" applyFont="1" applyFill="1" applyBorder="1" applyAlignment="1">
      <alignment horizontal="left" vertical="center" wrapText="1"/>
    </xf>
    <xf numFmtId="0" fontId="15" fillId="6" borderId="26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 wrapText="1"/>
    </xf>
    <xf numFmtId="0" fontId="15" fillId="6" borderId="29" xfId="0" applyFont="1" applyFill="1" applyBorder="1" applyAlignment="1">
      <alignment horizontal="left" vertical="center" wrapText="1"/>
    </xf>
    <xf numFmtId="0" fontId="15" fillId="6" borderId="31" xfId="0" applyFont="1" applyFill="1" applyBorder="1" applyAlignment="1">
      <alignment horizontal="left" vertical="center" wrapText="1"/>
    </xf>
    <xf numFmtId="0" fontId="15" fillId="6" borderId="17" xfId="0" applyFont="1" applyFill="1" applyBorder="1" applyAlignment="1">
      <alignment horizontal="left" vertical="center" wrapText="1"/>
    </xf>
    <xf numFmtId="0" fontId="15" fillId="6" borderId="30" xfId="0" applyFont="1" applyFill="1" applyBorder="1" applyAlignment="1">
      <alignment horizontal="left" vertical="center" wrapText="1"/>
    </xf>
    <xf numFmtId="0" fontId="15" fillId="6" borderId="32" xfId="0" applyFont="1" applyFill="1" applyBorder="1" applyAlignment="1">
      <alignment horizontal="left" vertical="center" wrapText="1"/>
    </xf>
    <xf numFmtId="0" fontId="15" fillId="6" borderId="19" xfId="0" applyFont="1" applyFill="1" applyBorder="1" applyAlignment="1">
      <alignment vertical="center" wrapText="1"/>
    </xf>
    <xf numFmtId="0" fontId="0" fillId="6" borderId="17" xfId="0" applyFill="1" applyBorder="1" applyAlignment="1">
      <alignment wrapText="1"/>
    </xf>
    <xf numFmtId="0" fontId="0" fillId="6" borderId="29" xfId="0" applyFill="1" applyBorder="1" applyAlignment="1">
      <alignment wrapText="1"/>
    </xf>
    <xf numFmtId="0" fontId="0" fillId="6" borderId="30" xfId="0" applyFill="1" applyBorder="1" applyAlignment="1">
      <alignment wrapText="1"/>
    </xf>
    <xf numFmtId="0" fontId="0" fillId="6" borderId="31" xfId="0" applyFill="1" applyBorder="1" applyAlignment="1">
      <alignment wrapText="1"/>
    </xf>
    <xf numFmtId="0" fontId="0" fillId="6" borderId="32" xfId="0" applyFill="1" applyBorder="1" applyAlignment="1">
      <alignment wrapText="1"/>
    </xf>
    <xf numFmtId="0" fontId="14" fillId="5" borderId="22" xfId="0" applyFont="1" applyFill="1" applyBorder="1" applyAlignment="1">
      <alignment horizontal="left" vertical="center" wrapText="1"/>
    </xf>
    <xf numFmtId="0" fontId="14" fillId="5" borderId="23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0" fillId="6" borderId="34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dp-my.sharepoint.com/Users/godfrey.appiah-kubi/Desktop/LMPTF-PBF/PBF%20Reports/Annual%20Reports/Financial/Done/Final%20Annual%20Financial%20Report-PBF%20Strengthening_Ro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 D"/>
      <sheetName val="Sheet2"/>
    </sheetNames>
    <sheetDataSet>
      <sheetData sheetId="0">
        <row r="7">
          <cell r="G7" t="str">
            <v>Commitments in USD-UNDP</v>
          </cell>
          <cell r="H7" t="str">
            <v>Level of expenditure/commitment in % to date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273"/>
  <sheetViews>
    <sheetView view="pageBreakPreview" zoomScale="70" zoomScaleNormal="100" zoomScaleSheetLayoutView="70" workbookViewId="0">
      <pane xSplit="4" ySplit="7" topLeftCell="H80" activePane="bottomRight" state="frozen"/>
      <selection pane="topRight" activeCell="E1" sqref="E1"/>
      <selection pane="bottomLeft" activeCell="A8" sqref="A8"/>
      <selection pane="bottomRight" activeCell="O83" sqref="O83"/>
    </sheetView>
  </sheetViews>
  <sheetFormatPr defaultColWidth="9.109375" defaultRowHeight="14.4" x14ac:dyDescent="0.3"/>
  <cols>
    <col min="1" max="1" width="24" style="25" customWidth="1"/>
    <col min="2" max="2" width="24.6640625" style="6" customWidth="1"/>
    <col min="3" max="3" width="20.44140625" style="6" customWidth="1"/>
    <col min="4" max="4" width="22.44140625" style="6" customWidth="1"/>
    <col min="5" max="6" width="20.44140625" style="6" customWidth="1"/>
    <col min="7" max="7" width="18.109375" style="8" customWidth="1"/>
    <col min="8" max="8" width="18" style="8" customWidth="1"/>
    <col min="9" max="9" width="15.6640625" style="8" customWidth="1"/>
    <col min="10" max="10" width="11.5546875" style="8" customWidth="1"/>
    <col min="11" max="11" width="1.5546875" style="8" customWidth="1"/>
    <col min="12" max="12" width="20.5546875" style="8" customWidth="1"/>
    <col min="13" max="13" width="12.5546875" style="8" customWidth="1"/>
    <col min="14" max="14" width="17" style="8" customWidth="1"/>
    <col min="15" max="15" width="16.44140625" style="8" customWidth="1"/>
    <col min="16" max="16" width="12" style="6" customWidth="1"/>
    <col min="17" max="17" width="20.88671875" style="6" customWidth="1"/>
    <col min="18" max="16384" width="9.109375" style="6"/>
  </cols>
  <sheetData>
    <row r="1" spans="1:18" ht="21" x14ac:dyDescent="0.4">
      <c r="A1" s="23" t="s">
        <v>0</v>
      </c>
      <c r="B1" s="7"/>
      <c r="C1" s="7"/>
      <c r="D1" s="7"/>
      <c r="E1" s="7"/>
      <c r="F1" s="7"/>
    </row>
    <row r="2" spans="1:18" ht="15.6" x14ac:dyDescent="0.3">
      <c r="A2" s="24"/>
      <c r="B2" s="9"/>
      <c r="C2" s="9"/>
      <c r="D2" s="9"/>
      <c r="E2" s="9"/>
      <c r="F2" s="9"/>
    </row>
    <row r="3" spans="1:18" ht="15.6" x14ac:dyDescent="0.3">
      <c r="A3" s="24" t="s">
        <v>17</v>
      </c>
      <c r="B3" s="9"/>
      <c r="C3" s="9"/>
      <c r="D3" s="9"/>
      <c r="E3" s="9"/>
      <c r="F3" s="9"/>
    </row>
    <row r="5" spans="1:18" ht="15.6" x14ac:dyDescent="0.3">
      <c r="A5" s="24" t="s">
        <v>22</v>
      </c>
    </row>
    <row r="6" spans="1:18" ht="15" thickBot="1" x14ac:dyDescent="0.35">
      <c r="A6" s="39"/>
      <c r="B6" s="29"/>
      <c r="C6" s="29"/>
      <c r="D6" s="29"/>
      <c r="E6" s="29"/>
      <c r="F6" s="29"/>
      <c r="G6" s="30"/>
      <c r="H6" s="30"/>
      <c r="I6" s="30"/>
      <c r="J6" s="30"/>
      <c r="K6" s="30"/>
      <c r="L6" s="30"/>
      <c r="M6" s="30"/>
      <c r="N6" s="30"/>
      <c r="O6" s="30"/>
      <c r="P6" s="29"/>
      <c r="Q6" s="29"/>
    </row>
    <row r="7" spans="1:18" s="22" customFormat="1" ht="126.75" customHeight="1" thickBot="1" x14ac:dyDescent="0.35">
      <c r="A7" s="96" t="s">
        <v>1</v>
      </c>
      <c r="B7" s="267" t="s">
        <v>128</v>
      </c>
      <c r="C7" s="268"/>
      <c r="D7" s="277" t="s">
        <v>129</v>
      </c>
      <c r="E7" s="277"/>
      <c r="F7" s="97" t="s">
        <v>159</v>
      </c>
      <c r="G7" s="97" t="s">
        <v>2</v>
      </c>
      <c r="H7" s="97" t="s">
        <v>160</v>
      </c>
      <c r="I7" s="98" t="s">
        <v>127</v>
      </c>
      <c r="J7" s="99" t="str">
        <f>[1]Sheet1!H7</f>
        <v>Level of expenditure/commitment in % to date</v>
      </c>
      <c r="K7" s="166"/>
      <c r="L7" s="100" t="s">
        <v>124</v>
      </c>
      <c r="M7" s="97" t="s">
        <v>2</v>
      </c>
      <c r="N7" s="97" t="s">
        <v>125</v>
      </c>
      <c r="O7" s="99" t="s">
        <v>23</v>
      </c>
      <c r="P7" s="99" t="s">
        <v>123</v>
      </c>
      <c r="Q7" s="101" t="s">
        <v>3</v>
      </c>
      <c r="R7" s="36"/>
    </row>
    <row r="8" spans="1:18" ht="36" customHeight="1" x14ac:dyDescent="0.3">
      <c r="A8" s="271" t="s">
        <v>161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3"/>
      <c r="R8" s="17"/>
    </row>
    <row r="9" spans="1:18" ht="63" customHeight="1" x14ac:dyDescent="0.3">
      <c r="A9" s="42" t="s">
        <v>26</v>
      </c>
      <c r="B9" s="225" t="s">
        <v>27</v>
      </c>
      <c r="C9" s="226"/>
      <c r="D9" s="227"/>
      <c r="E9" s="228"/>
      <c r="F9" s="43">
        <f>F10+F11+F12+F13+F14+F15+F16+F17+F18+F19+F20+F21+F22</f>
        <v>339512</v>
      </c>
      <c r="G9" s="43"/>
      <c r="H9" s="43">
        <f>H10+H11+H12+H13+H14+H15+H16+H17+H18+H19+H20+H21+H22</f>
        <v>307949</v>
      </c>
      <c r="I9" s="85">
        <f>I10+I11+I12+I13+I14+I15+I16+I17+I18+I19+I20+I21+I22</f>
        <v>44919</v>
      </c>
      <c r="J9" s="83">
        <f>(H9+I9)/F9</f>
        <v>1.039338815711963</v>
      </c>
      <c r="K9" s="167"/>
      <c r="L9" s="176"/>
      <c r="M9" s="176"/>
      <c r="N9" s="176"/>
      <c r="O9" s="176"/>
      <c r="P9" s="194"/>
      <c r="Q9" s="44"/>
      <c r="R9" s="17"/>
    </row>
    <row r="10" spans="1:18" ht="51" customHeight="1" x14ac:dyDescent="0.3">
      <c r="A10" s="45" t="s">
        <v>24</v>
      </c>
      <c r="B10" s="46" t="s">
        <v>25</v>
      </c>
      <c r="C10" s="46" t="s">
        <v>92</v>
      </c>
      <c r="D10" s="278" t="s">
        <v>25</v>
      </c>
      <c r="E10" s="279"/>
      <c r="F10" s="82">
        <v>4000</v>
      </c>
      <c r="G10" s="47"/>
      <c r="H10" s="47">
        <v>4000</v>
      </c>
      <c r="I10" s="84">
        <v>0</v>
      </c>
      <c r="J10" s="83">
        <f t="shared" ref="J10:J42" si="0">(H10+I10)/F10</f>
        <v>1</v>
      </c>
      <c r="K10" s="168"/>
      <c r="L10" s="176"/>
      <c r="M10" s="176"/>
      <c r="N10" s="176"/>
      <c r="O10" s="176"/>
      <c r="P10" s="194"/>
      <c r="Q10" s="44"/>
      <c r="R10" s="17"/>
    </row>
    <row r="11" spans="1:18" ht="51.75" customHeight="1" x14ac:dyDescent="0.3">
      <c r="A11" s="241" t="s">
        <v>43</v>
      </c>
      <c r="B11" s="244" t="s">
        <v>44</v>
      </c>
      <c r="C11" s="46" t="s">
        <v>89</v>
      </c>
      <c r="D11" s="232" t="s">
        <v>130</v>
      </c>
      <c r="E11" s="252"/>
      <c r="F11" s="82">
        <v>55000</v>
      </c>
      <c r="G11" s="47"/>
      <c r="H11" s="47">
        <v>81808</v>
      </c>
      <c r="I11" s="82">
        <v>0</v>
      </c>
      <c r="J11" s="83">
        <f t="shared" si="0"/>
        <v>1.4874181818181818</v>
      </c>
      <c r="K11" s="168"/>
      <c r="L11" s="176"/>
      <c r="M11" s="176"/>
      <c r="N11" s="176"/>
      <c r="O11" s="176"/>
      <c r="P11" s="194"/>
      <c r="Q11" s="44"/>
      <c r="R11" s="17"/>
    </row>
    <row r="12" spans="1:18" ht="51" customHeight="1" x14ac:dyDescent="0.3">
      <c r="A12" s="242"/>
      <c r="B12" s="245"/>
      <c r="C12" s="46" t="s">
        <v>95</v>
      </c>
      <c r="D12" s="250"/>
      <c r="E12" s="253"/>
      <c r="F12" s="82">
        <v>4000</v>
      </c>
      <c r="G12" s="47"/>
      <c r="H12" s="47">
        <v>1000</v>
      </c>
      <c r="I12" s="82"/>
      <c r="J12" s="83">
        <f t="shared" si="0"/>
        <v>0.25</v>
      </c>
      <c r="K12" s="168"/>
      <c r="L12" s="176"/>
      <c r="M12" s="176"/>
      <c r="N12" s="176"/>
      <c r="O12" s="176"/>
      <c r="P12" s="194"/>
      <c r="Q12" s="44"/>
      <c r="R12" s="17"/>
    </row>
    <row r="13" spans="1:18" ht="31.5" customHeight="1" x14ac:dyDescent="0.3">
      <c r="A13" s="242"/>
      <c r="B13" s="245"/>
      <c r="C13" s="48" t="s">
        <v>96</v>
      </c>
      <c r="D13" s="250"/>
      <c r="E13" s="253"/>
      <c r="F13" s="82">
        <v>32675</v>
      </c>
      <c r="G13" s="47"/>
      <c r="H13" s="47">
        <v>39360</v>
      </c>
      <c r="I13" s="82"/>
      <c r="J13" s="83">
        <f t="shared" si="0"/>
        <v>1.2045906656465188</v>
      </c>
      <c r="K13" s="168"/>
      <c r="L13" s="176"/>
      <c r="M13" s="176"/>
      <c r="N13" s="176"/>
      <c r="O13" s="176"/>
      <c r="P13" s="194"/>
      <c r="Q13" s="44"/>
      <c r="R13" s="17"/>
    </row>
    <row r="14" spans="1:18" ht="33.75" customHeight="1" x14ac:dyDescent="0.3">
      <c r="A14" s="243"/>
      <c r="B14" s="246"/>
      <c r="C14" s="46" t="s">
        <v>90</v>
      </c>
      <c r="D14" s="251"/>
      <c r="E14" s="254"/>
      <c r="F14" s="82">
        <f>15000+9437</f>
        <v>24437</v>
      </c>
      <c r="G14" s="47"/>
      <c r="H14" s="47">
        <v>9550</v>
      </c>
      <c r="I14" s="82"/>
      <c r="J14" s="83">
        <f t="shared" si="0"/>
        <v>0.39080083479968902</v>
      </c>
      <c r="K14" s="168"/>
      <c r="L14" s="176"/>
      <c r="M14" s="176"/>
      <c r="N14" s="176"/>
      <c r="O14" s="176"/>
      <c r="P14" s="194"/>
      <c r="Q14" s="44"/>
      <c r="R14" s="17"/>
    </row>
    <row r="15" spans="1:18" ht="45" customHeight="1" x14ac:dyDescent="0.3">
      <c r="A15" s="241" t="s">
        <v>45</v>
      </c>
      <c r="B15" s="247" t="s">
        <v>47</v>
      </c>
      <c r="C15" s="46" t="s">
        <v>91</v>
      </c>
      <c r="D15" s="232" t="s">
        <v>47</v>
      </c>
      <c r="E15" s="252"/>
      <c r="F15" s="82">
        <v>0</v>
      </c>
      <c r="G15" s="47"/>
      <c r="H15" s="47"/>
      <c r="I15" s="82">
        <v>0</v>
      </c>
      <c r="J15" s="83"/>
      <c r="K15" s="168"/>
      <c r="L15" s="176"/>
      <c r="M15" s="176"/>
      <c r="N15" s="176"/>
      <c r="O15" s="176"/>
      <c r="P15" s="195"/>
      <c r="Q15" s="44"/>
      <c r="R15" s="17"/>
    </row>
    <row r="16" spans="1:18" ht="45" customHeight="1" x14ac:dyDescent="0.3">
      <c r="A16" s="243"/>
      <c r="B16" s="249"/>
      <c r="C16" s="48" t="s">
        <v>99</v>
      </c>
      <c r="D16" s="251"/>
      <c r="E16" s="254"/>
      <c r="F16" s="82">
        <v>0</v>
      </c>
      <c r="G16" s="47"/>
      <c r="H16" s="47"/>
      <c r="I16" s="82"/>
      <c r="J16" s="83"/>
      <c r="K16" s="168"/>
      <c r="L16" s="176"/>
      <c r="M16" s="176"/>
      <c r="N16" s="176"/>
      <c r="O16" s="176"/>
      <c r="P16" s="195"/>
      <c r="Q16" s="44"/>
      <c r="R16" s="17"/>
    </row>
    <row r="17" spans="1:18" ht="39.9" customHeight="1" x14ac:dyDescent="0.3">
      <c r="A17" s="241" t="s">
        <v>46</v>
      </c>
      <c r="B17" s="247" t="s">
        <v>82</v>
      </c>
      <c r="C17" s="46" t="s">
        <v>89</v>
      </c>
      <c r="D17" s="232" t="s">
        <v>131</v>
      </c>
      <c r="E17" s="252"/>
      <c r="F17" s="82">
        <v>90000</v>
      </c>
      <c r="G17" s="13"/>
      <c r="H17" s="222">
        <v>90000</v>
      </c>
      <c r="I17" s="82">
        <v>0</v>
      </c>
      <c r="J17" s="83">
        <f t="shared" si="0"/>
        <v>1</v>
      </c>
      <c r="K17" s="169"/>
      <c r="L17" s="186"/>
      <c r="M17" s="186"/>
      <c r="N17" s="186"/>
      <c r="O17" s="186"/>
      <c r="P17" s="177"/>
      <c r="Q17" s="44"/>
      <c r="R17" s="17"/>
    </row>
    <row r="18" spans="1:18" ht="39.9" customHeight="1" x14ac:dyDescent="0.3">
      <c r="A18" s="243"/>
      <c r="B18" s="249"/>
      <c r="C18" s="46" t="s">
        <v>90</v>
      </c>
      <c r="D18" s="251"/>
      <c r="E18" s="254"/>
      <c r="F18" s="82">
        <v>6000</v>
      </c>
      <c r="G18" s="13"/>
      <c r="H18" s="222">
        <v>6000</v>
      </c>
      <c r="I18" s="82"/>
      <c r="J18" s="83">
        <f t="shared" si="0"/>
        <v>1</v>
      </c>
      <c r="K18" s="169"/>
      <c r="L18" s="186"/>
      <c r="M18" s="186"/>
      <c r="N18" s="186"/>
      <c r="O18" s="186"/>
      <c r="P18" s="177"/>
      <c r="Q18" s="44"/>
      <c r="R18" s="17"/>
    </row>
    <row r="19" spans="1:18" ht="30" customHeight="1" x14ac:dyDescent="0.3">
      <c r="A19" s="241" t="s">
        <v>48</v>
      </c>
      <c r="B19" s="247" t="s">
        <v>81</v>
      </c>
      <c r="C19" s="46" t="s">
        <v>91</v>
      </c>
      <c r="D19" s="232" t="s">
        <v>134</v>
      </c>
      <c r="E19" s="252"/>
      <c r="F19" s="82">
        <f>55000+17400</f>
        <v>72400</v>
      </c>
      <c r="G19" s="47"/>
      <c r="H19" s="47">
        <v>27481</v>
      </c>
      <c r="I19" s="82">
        <v>44919</v>
      </c>
      <c r="J19" s="83">
        <f t="shared" si="0"/>
        <v>1</v>
      </c>
      <c r="K19" s="168"/>
      <c r="L19" s="176"/>
      <c r="M19" s="176"/>
      <c r="N19" s="176"/>
      <c r="O19" s="176"/>
      <c r="P19" s="195"/>
      <c r="Q19" s="44"/>
      <c r="R19" s="17"/>
    </row>
    <row r="20" spans="1:18" ht="30" customHeight="1" x14ac:dyDescent="0.3">
      <c r="A20" s="242"/>
      <c r="B20" s="248"/>
      <c r="C20" s="48" t="s">
        <v>97</v>
      </c>
      <c r="D20" s="250"/>
      <c r="E20" s="253"/>
      <c r="F20" s="82">
        <v>2000</v>
      </c>
      <c r="G20" s="47"/>
      <c r="H20" s="47"/>
      <c r="I20" s="205"/>
      <c r="J20" s="83">
        <f t="shared" si="0"/>
        <v>0</v>
      </c>
      <c r="K20" s="168"/>
      <c r="L20" s="176"/>
      <c r="M20" s="176"/>
      <c r="N20" s="176"/>
      <c r="O20" s="176"/>
      <c r="P20" s="195"/>
      <c r="Q20" s="44"/>
      <c r="R20" s="17"/>
    </row>
    <row r="21" spans="1:18" ht="30" customHeight="1" x14ac:dyDescent="0.3">
      <c r="A21" s="242"/>
      <c r="B21" s="248"/>
      <c r="C21" s="46" t="s">
        <v>102</v>
      </c>
      <c r="D21" s="250"/>
      <c r="E21" s="253"/>
      <c r="F21" s="82">
        <v>40000</v>
      </c>
      <c r="G21" s="47"/>
      <c r="H21" s="47">
        <v>40000</v>
      </c>
      <c r="I21" s="205"/>
      <c r="J21" s="83">
        <f t="shared" si="0"/>
        <v>1</v>
      </c>
      <c r="K21" s="168"/>
      <c r="L21" s="176"/>
      <c r="M21" s="176"/>
      <c r="N21" s="176"/>
      <c r="O21" s="176"/>
      <c r="P21" s="195"/>
      <c r="Q21" s="44"/>
      <c r="R21" s="17"/>
    </row>
    <row r="22" spans="1:18" ht="30" customHeight="1" x14ac:dyDescent="0.3">
      <c r="A22" s="243"/>
      <c r="B22" s="249"/>
      <c r="C22" s="46" t="s">
        <v>92</v>
      </c>
      <c r="D22" s="251"/>
      <c r="E22" s="254"/>
      <c r="F22" s="82">
        <v>9000</v>
      </c>
      <c r="G22" s="47"/>
      <c r="H22" s="47">
        <v>8750</v>
      </c>
      <c r="I22" s="205"/>
      <c r="J22" s="83">
        <f t="shared" si="0"/>
        <v>0.97222222222222221</v>
      </c>
      <c r="K22" s="168"/>
      <c r="L22" s="176"/>
      <c r="M22" s="176"/>
      <c r="N22" s="176"/>
      <c r="O22" s="176"/>
      <c r="P22" s="195"/>
      <c r="Q22" s="44"/>
      <c r="R22" s="17"/>
    </row>
    <row r="23" spans="1:18" ht="51.75" customHeight="1" x14ac:dyDescent="0.3">
      <c r="A23" s="92" t="s">
        <v>49</v>
      </c>
      <c r="B23" s="278" t="s">
        <v>52</v>
      </c>
      <c r="C23" s="282"/>
      <c r="D23" s="283"/>
      <c r="E23" s="231"/>
      <c r="F23" s="43">
        <f>F24+F25+F26+F27+F28+F29+F30+F31+F33+F35</f>
        <v>289586</v>
      </c>
      <c r="G23" s="43"/>
      <c r="H23" s="43">
        <f>H24+H25+H26+H27+H28+H29+H30+H31+H33</f>
        <v>286648.95</v>
      </c>
      <c r="I23" s="43">
        <f>I24+I25+I26+I27+I28+I29+I30+I31+I33+I35+I32</f>
        <v>35000</v>
      </c>
      <c r="J23" s="83">
        <f t="shared" si="0"/>
        <v>1.1107199588377892</v>
      </c>
      <c r="K23" s="167"/>
      <c r="L23" s="176"/>
      <c r="M23" s="176"/>
      <c r="N23" s="176"/>
      <c r="O23" s="176"/>
      <c r="P23" s="196"/>
      <c r="Q23" s="44"/>
      <c r="R23" s="17"/>
    </row>
    <row r="24" spans="1:18" ht="40.5" customHeight="1" x14ac:dyDescent="0.3">
      <c r="A24" s="241" t="s">
        <v>50</v>
      </c>
      <c r="B24" s="247" t="s">
        <v>54</v>
      </c>
      <c r="C24" s="46" t="s">
        <v>92</v>
      </c>
      <c r="D24" s="232" t="s">
        <v>132</v>
      </c>
      <c r="E24" s="233"/>
      <c r="F24" s="82">
        <v>10000</v>
      </c>
      <c r="G24" s="47"/>
      <c r="H24" s="47">
        <v>12222</v>
      </c>
      <c r="I24" s="82">
        <v>0</v>
      </c>
      <c r="J24" s="83">
        <f t="shared" si="0"/>
        <v>1.2222</v>
      </c>
      <c r="K24" s="168"/>
      <c r="L24" s="176"/>
      <c r="M24" s="176"/>
      <c r="N24" s="176"/>
      <c r="O24" s="176"/>
      <c r="P24" s="197"/>
      <c r="Q24" s="44"/>
      <c r="R24" s="17"/>
    </row>
    <row r="25" spans="1:18" ht="28.5" customHeight="1" x14ac:dyDescent="0.3">
      <c r="A25" s="242"/>
      <c r="B25" s="248"/>
      <c r="C25" s="46" t="s">
        <v>93</v>
      </c>
      <c r="D25" s="250"/>
      <c r="E25" s="235"/>
      <c r="F25" s="82">
        <v>20000</v>
      </c>
      <c r="G25" s="47"/>
      <c r="H25" s="47">
        <f>11892+9807.95</f>
        <v>21699.95</v>
      </c>
      <c r="I25" s="205"/>
      <c r="J25" s="83">
        <f t="shared" si="0"/>
        <v>1.0849975000000001</v>
      </c>
      <c r="K25" s="168"/>
      <c r="L25" s="176"/>
      <c r="M25" s="176"/>
      <c r="N25" s="176"/>
      <c r="O25" s="176"/>
      <c r="P25" s="197"/>
      <c r="Q25" s="44"/>
      <c r="R25" s="17"/>
    </row>
    <row r="26" spans="1:18" ht="29.25" customHeight="1" x14ac:dyDescent="0.3">
      <c r="A26" s="243"/>
      <c r="B26" s="249"/>
      <c r="C26" s="46" t="s">
        <v>98</v>
      </c>
      <c r="D26" s="251"/>
      <c r="E26" s="237"/>
      <c r="F26" s="82">
        <v>30000</v>
      </c>
      <c r="G26" s="47"/>
      <c r="H26" s="47">
        <v>30000</v>
      </c>
      <c r="I26" s="205"/>
      <c r="J26" s="83">
        <f t="shared" si="0"/>
        <v>1</v>
      </c>
      <c r="K26" s="168"/>
      <c r="L26" s="176"/>
      <c r="M26" s="176"/>
      <c r="N26" s="176"/>
      <c r="O26" s="176"/>
      <c r="P26" s="197"/>
      <c r="Q26" s="44"/>
      <c r="R26" s="17"/>
    </row>
    <row r="27" spans="1:18" ht="51" customHeight="1" x14ac:dyDescent="0.3">
      <c r="A27" s="241" t="s">
        <v>51</v>
      </c>
      <c r="B27" s="247" t="s">
        <v>53</v>
      </c>
      <c r="C27" s="46" t="s">
        <v>97</v>
      </c>
      <c r="D27" s="232" t="s">
        <v>133</v>
      </c>
      <c r="E27" s="252"/>
      <c r="F27" s="82">
        <v>2000</v>
      </c>
      <c r="G27" s="47"/>
      <c r="H27" s="47">
        <v>2000</v>
      </c>
      <c r="I27" s="13"/>
      <c r="J27" s="83">
        <f t="shared" si="0"/>
        <v>1</v>
      </c>
      <c r="K27" s="168"/>
      <c r="L27" s="176"/>
      <c r="M27" s="176"/>
      <c r="N27" s="176"/>
      <c r="O27" s="176"/>
      <c r="P27" s="197"/>
      <c r="Q27" s="44"/>
      <c r="R27" s="17"/>
    </row>
    <row r="28" spans="1:18" ht="25.5" customHeight="1" x14ac:dyDescent="0.3">
      <c r="A28" s="242"/>
      <c r="B28" s="248"/>
      <c r="C28" s="46" t="s">
        <v>91</v>
      </c>
      <c r="D28" s="250"/>
      <c r="E28" s="253"/>
      <c r="F28" s="82">
        <v>40000</v>
      </c>
      <c r="G28" s="47"/>
      <c r="H28" s="47">
        <v>40000</v>
      </c>
      <c r="I28" s="13"/>
      <c r="J28" s="83">
        <f t="shared" si="0"/>
        <v>1</v>
      </c>
      <c r="K28" s="168"/>
      <c r="L28" s="176"/>
      <c r="M28" s="176"/>
      <c r="N28" s="176"/>
      <c r="O28" s="176"/>
      <c r="P28" s="197"/>
      <c r="Q28" s="44"/>
      <c r="R28" s="17"/>
    </row>
    <row r="29" spans="1:18" ht="29.25" customHeight="1" x14ac:dyDescent="0.3">
      <c r="A29" s="243"/>
      <c r="B29" s="249"/>
      <c r="C29" s="46" t="s">
        <v>92</v>
      </c>
      <c r="D29" s="251"/>
      <c r="E29" s="254"/>
      <c r="F29" s="82">
        <v>25000</v>
      </c>
      <c r="G29" s="47"/>
      <c r="H29" s="47">
        <v>23000</v>
      </c>
      <c r="I29" s="13"/>
      <c r="J29" s="83">
        <f t="shared" si="0"/>
        <v>0.92</v>
      </c>
      <c r="K29" s="168"/>
      <c r="L29" s="176"/>
      <c r="M29" s="176"/>
      <c r="N29" s="176"/>
      <c r="O29" s="176"/>
      <c r="P29" s="197"/>
      <c r="Q29" s="44"/>
      <c r="R29" s="17"/>
    </row>
    <row r="30" spans="1:18" ht="55.2" x14ac:dyDescent="0.3">
      <c r="A30" s="45" t="s">
        <v>55</v>
      </c>
      <c r="B30" s="48" t="s">
        <v>56</v>
      </c>
      <c r="C30" s="46" t="s">
        <v>91</v>
      </c>
      <c r="D30" s="229" t="s">
        <v>56</v>
      </c>
      <c r="E30" s="231"/>
      <c r="F30" s="82">
        <v>120000</v>
      </c>
      <c r="G30" s="47"/>
      <c r="H30" s="47">
        <v>112890</v>
      </c>
      <c r="I30" s="82">
        <v>0</v>
      </c>
      <c r="J30" s="83">
        <f t="shared" si="0"/>
        <v>0.94074999999999998</v>
      </c>
      <c r="K30" s="168"/>
      <c r="L30" s="176"/>
      <c r="M30" s="176"/>
      <c r="N30" s="176"/>
      <c r="O30" s="176"/>
      <c r="P30" s="197"/>
      <c r="Q30" s="44"/>
      <c r="R30" s="17"/>
    </row>
    <row r="31" spans="1:18" ht="69" x14ac:dyDescent="0.3">
      <c r="A31" s="90" t="s">
        <v>146</v>
      </c>
      <c r="B31" s="48" t="s">
        <v>83</v>
      </c>
      <c r="C31" s="46" t="s">
        <v>91</v>
      </c>
      <c r="D31" s="229" t="s">
        <v>137</v>
      </c>
      <c r="E31" s="231"/>
      <c r="F31" s="82">
        <v>30586</v>
      </c>
      <c r="G31" s="47"/>
      <c r="H31" s="47">
        <v>25000</v>
      </c>
      <c r="I31" s="13"/>
      <c r="J31" s="83">
        <f t="shared" si="0"/>
        <v>0.81736742300398879</v>
      </c>
      <c r="K31" s="168"/>
      <c r="L31" s="176"/>
      <c r="M31" s="176"/>
      <c r="N31" s="176"/>
      <c r="O31" s="176"/>
      <c r="P31" s="197"/>
      <c r="Q31" s="44"/>
      <c r="R31" s="17"/>
    </row>
    <row r="32" spans="1:18" ht="41.4" x14ac:dyDescent="0.3">
      <c r="A32" s="45" t="s">
        <v>57</v>
      </c>
      <c r="B32" s="48" t="s">
        <v>58</v>
      </c>
      <c r="C32" s="46"/>
      <c r="D32" s="229" t="s">
        <v>143</v>
      </c>
      <c r="E32" s="231"/>
      <c r="F32" s="82"/>
      <c r="G32" s="47"/>
      <c r="H32" s="47"/>
      <c r="I32" s="82">
        <v>35000</v>
      </c>
      <c r="J32" s="83"/>
      <c r="K32" s="168"/>
      <c r="L32" s="176"/>
      <c r="M32" s="176"/>
      <c r="N32" s="176"/>
      <c r="O32" s="176"/>
      <c r="P32" s="197"/>
      <c r="Q32" s="44"/>
      <c r="R32" s="17"/>
    </row>
    <row r="33" spans="1:18" ht="31.5" customHeight="1" x14ac:dyDescent="0.3">
      <c r="A33" s="241" t="s">
        <v>71</v>
      </c>
      <c r="B33" s="244" t="s">
        <v>135</v>
      </c>
      <c r="C33" s="46" t="s">
        <v>94</v>
      </c>
      <c r="D33" s="255" t="s">
        <v>136</v>
      </c>
      <c r="E33" s="256"/>
      <c r="F33" s="82">
        <v>10000</v>
      </c>
      <c r="G33" s="47"/>
      <c r="H33" s="47">
        <v>19837</v>
      </c>
      <c r="I33" s="206"/>
      <c r="J33" s="83">
        <f t="shared" si="0"/>
        <v>1.9837</v>
      </c>
      <c r="K33" s="168"/>
      <c r="L33" s="176"/>
      <c r="M33" s="176"/>
      <c r="N33" s="176"/>
      <c r="O33" s="176"/>
      <c r="P33" s="197"/>
      <c r="Q33" s="44"/>
      <c r="R33" s="17"/>
    </row>
    <row r="34" spans="1:18" ht="38.25" customHeight="1" x14ac:dyDescent="0.3">
      <c r="A34" s="242"/>
      <c r="B34" s="245"/>
      <c r="C34" s="46" t="s">
        <v>92</v>
      </c>
      <c r="D34" s="257"/>
      <c r="E34" s="258"/>
      <c r="F34" s="82"/>
      <c r="G34" s="47"/>
      <c r="H34" s="47"/>
      <c r="I34" s="207"/>
      <c r="J34" s="83"/>
      <c r="K34" s="168"/>
      <c r="L34" s="176"/>
      <c r="M34" s="176"/>
      <c r="N34" s="176"/>
      <c r="O34" s="176"/>
      <c r="P34" s="197"/>
      <c r="Q34" s="44"/>
      <c r="R34" s="17"/>
    </row>
    <row r="35" spans="1:18" ht="27.6" x14ac:dyDescent="0.3">
      <c r="A35" s="243"/>
      <c r="B35" s="246"/>
      <c r="C35" s="48" t="s">
        <v>100</v>
      </c>
      <c r="D35" s="259"/>
      <c r="E35" s="260"/>
      <c r="F35" s="82">
        <v>2000</v>
      </c>
      <c r="G35" s="47"/>
      <c r="H35" s="47">
        <v>1850</v>
      </c>
      <c r="I35" s="207"/>
      <c r="J35" s="83">
        <f t="shared" si="0"/>
        <v>0.92500000000000004</v>
      </c>
      <c r="K35" s="168"/>
      <c r="L35" s="176"/>
      <c r="M35" s="176"/>
      <c r="N35" s="176"/>
      <c r="O35" s="176"/>
      <c r="P35" s="197"/>
      <c r="Q35" s="44"/>
      <c r="R35" s="17"/>
    </row>
    <row r="36" spans="1:18" ht="60" customHeight="1" x14ac:dyDescent="0.3">
      <c r="A36" s="45" t="s">
        <v>145</v>
      </c>
      <c r="B36" s="48"/>
      <c r="C36" s="46"/>
      <c r="D36" s="229" t="s">
        <v>141</v>
      </c>
      <c r="E36" s="230"/>
      <c r="F36" s="82"/>
      <c r="G36" s="47"/>
      <c r="H36" s="47"/>
      <c r="I36" s="82"/>
      <c r="J36" s="223"/>
      <c r="K36" s="168"/>
      <c r="L36" s="176"/>
      <c r="M36" s="176"/>
      <c r="N36" s="176"/>
      <c r="O36" s="176"/>
      <c r="P36" s="197"/>
      <c r="Q36" s="50"/>
      <c r="R36" s="17"/>
    </row>
    <row r="37" spans="1:18" ht="60" customHeight="1" x14ac:dyDescent="0.3">
      <c r="A37" s="45" t="s">
        <v>147</v>
      </c>
      <c r="B37" s="27"/>
      <c r="C37" s="27"/>
      <c r="D37" s="229"/>
      <c r="E37" s="230"/>
      <c r="F37" s="94"/>
      <c r="G37" s="94"/>
      <c r="H37" s="94"/>
      <c r="I37" s="94"/>
      <c r="J37" s="83"/>
      <c r="K37" s="168"/>
      <c r="L37" s="176"/>
      <c r="M37" s="176"/>
      <c r="N37" s="176"/>
      <c r="O37" s="176"/>
      <c r="P37" s="197"/>
      <c r="Q37" s="50"/>
      <c r="R37" s="17"/>
    </row>
    <row r="38" spans="1:18" ht="67.5" customHeight="1" x14ac:dyDescent="0.3">
      <c r="A38" s="92" t="s">
        <v>72</v>
      </c>
      <c r="B38" s="225" t="s">
        <v>73</v>
      </c>
      <c r="C38" s="226"/>
      <c r="D38" s="265"/>
      <c r="E38" s="266"/>
      <c r="F38" s="43">
        <f>F39+F40+F41+F42+F43+F44+F45+F46+F52+F47</f>
        <v>1016762</v>
      </c>
      <c r="G38" s="43"/>
      <c r="H38" s="43">
        <f>H39+H40+H41+H42+H43+H44+H45+H46+H52+H47</f>
        <v>927287</v>
      </c>
      <c r="I38" s="43">
        <f>I39+I40+I41+I42+I43+I44+I45+I46+I52+I47</f>
        <v>38546.75</v>
      </c>
      <c r="J38" s="83">
        <f t="shared" si="0"/>
        <v>0.94991133618290224</v>
      </c>
      <c r="K38" s="167"/>
      <c r="L38" s="176"/>
      <c r="M38" s="176"/>
      <c r="N38" s="176"/>
      <c r="O38" s="176"/>
      <c r="P38" s="196"/>
      <c r="Q38" s="44"/>
      <c r="R38" s="17"/>
    </row>
    <row r="39" spans="1:18" ht="47.25" customHeight="1" x14ac:dyDescent="0.3">
      <c r="A39" s="241" t="s">
        <v>74</v>
      </c>
      <c r="B39" s="244" t="s">
        <v>75</v>
      </c>
      <c r="C39" s="46" t="s">
        <v>101</v>
      </c>
      <c r="D39" s="232" t="s">
        <v>75</v>
      </c>
      <c r="E39" s="233"/>
      <c r="F39" s="82">
        <f>372227+155000</f>
        <v>527227</v>
      </c>
      <c r="G39" s="47"/>
      <c r="H39" s="47">
        <v>517000</v>
      </c>
      <c r="I39" s="82"/>
      <c r="J39" s="83">
        <f t="shared" si="0"/>
        <v>0.98060228326697985</v>
      </c>
      <c r="K39" s="168"/>
      <c r="L39" s="176"/>
      <c r="M39" s="176"/>
      <c r="N39" s="176"/>
      <c r="O39" s="176"/>
      <c r="P39" s="197"/>
      <c r="Q39" s="44"/>
      <c r="R39" s="17"/>
    </row>
    <row r="40" spans="1:18" ht="36" customHeight="1" x14ac:dyDescent="0.3">
      <c r="A40" s="242"/>
      <c r="B40" s="245"/>
      <c r="C40" s="46" t="s">
        <v>96</v>
      </c>
      <c r="D40" s="234"/>
      <c r="E40" s="235"/>
      <c r="F40" s="82">
        <f>65000+27575</f>
        <v>92575</v>
      </c>
      <c r="G40" s="47"/>
      <c r="H40" s="47">
        <v>90975</v>
      </c>
      <c r="I40" s="208"/>
      <c r="J40" s="83">
        <f t="shared" si="0"/>
        <v>0.98271671617607348</v>
      </c>
      <c r="K40" s="168"/>
      <c r="L40" s="176"/>
      <c r="M40" s="176"/>
      <c r="N40" s="176"/>
      <c r="O40" s="176"/>
      <c r="P40" s="197"/>
      <c r="Q40" s="44"/>
      <c r="R40" s="17"/>
    </row>
    <row r="41" spans="1:18" ht="45.75" customHeight="1" x14ac:dyDescent="0.3">
      <c r="A41" s="242"/>
      <c r="B41" s="245"/>
      <c r="C41" s="46" t="s">
        <v>92</v>
      </c>
      <c r="D41" s="234"/>
      <c r="E41" s="235"/>
      <c r="F41" s="82">
        <v>12000</v>
      </c>
      <c r="G41" s="47"/>
      <c r="H41" s="47">
        <v>11838</v>
      </c>
      <c r="I41" s="208"/>
      <c r="J41" s="83">
        <f t="shared" si="0"/>
        <v>0.98650000000000004</v>
      </c>
      <c r="K41" s="168"/>
      <c r="L41" s="176"/>
      <c r="M41" s="176"/>
      <c r="N41" s="176"/>
      <c r="O41" s="176"/>
      <c r="P41" s="197"/>
      <c r="Q41" s="44"/>
      <c r="R41" s="17"/>
    </row>
    <row r="42" spans="1:18" ht="36.75" customHeight="1" x14ac:dyDescent="0.3">
      <c r="A42" s="243"/>
      <c r="B42" s="246"/>
      <c r="C42" s="46" t="s">
        <v>102</v>
      </c>
      <c r="D42" s="236"/>
      <c r="E42" s="237"/>
      <c r="F42" s="82">
        <f>45200+20800</f>
        <v>66000</v>
      </c>
      <c r="G42" s="47"/>
      <c r="H42" s="47"/>
      <c r="I42" s="224">
        <v>37513.75</v>
      </c>
      <c r="J42" s="83">
        <f t="shared" si="0"/>
        <v>0.56839015151515149</v>
      </c>
      <c r="K42" s="168"/>
      <c r="L42" s="176"/>
      <c r="M42" s="176"/>
      <c r="N42" s="176"/>
      <c r="O42" s="176"/>
      <c r="P42" s="197"/>
      <c r="Q42" s="44"/>
      <c r="R42" s="17"/>
    </row>
    <row r="43" spans="1:18" ht="73.5" customHeight="1" x14ac:dyDescent="0.3">
      <c r="A43" s="91" t="s">
        <v>150</v>
      </c>
      <c r="B43" s="93"/>
      <c r="C43" s="46"/>
      <c r="D43" s="229" t="s">
        <v>142</v>
      </c>
      <c r="E43" s="231"/>
      <c r="F43" s="82">
        <v>15000</v>
      </c>
      <c r="G43" s="47"/>
      <c r="H43" s="47">
        <v>14569</v>
      </c>
      <c r="I43" s="82"/>
      <c r="J43" s="83">
        <f>(H43+I43)/F43</f>
        <v>0.97126666666666661</v>
      </c>
      <c r="K43" s="168"/>
      <c r="L43" s="176"/>
      <c r="M43" s="176"/>
      <c r="N43" s="176"/>
      <c r="O43" s="176"/>
      <c r="P43" s="197"/>
      <c r="Q43" s="44"/>
      <c r="R43" s="17"/>
    </row>
    <row r="44" spans="1:18" ht="47.25" customHeight="1" x14ac:dyDescent="0.3">
      <c r="A44" s="45" t="s">
        <v>77</v>
      </c>
      <c r="B44" s="48" t="s">
        <v>78</v>
      </c>
      <c r="C44" s="46" t="s">
        <v>92</v>
      </c>
      <c r="D44" s="229" t="s">
        <v>78</v>
      </c>
      <c r="E44" s="231"/>
      <c r="F44" s="82">
        <f>140000+54038</f>
        <v>194038</v>
      </c>
      <c r="G44" s="47"/>
      <c r="H44" s="47">
        <v>191985</v>
      </c>
      <c r="I44" s="82">
        <v>0</v>
      </c>
      <c r="J44" s="83">
        <f t="shared" ref="J44:J47" si="1">(H44+I44)/F44</f>
        <v>0.9894195982230285</v>
      </c>
      <c r="K44" s="168"/>
      <c r="L44" s="176"/>
      <c r="M44" s="176"/>
      <c r="N44" s="176"/>
      <c r="O44" s="176"/>
      <c r="P44" s="197"/>
      <c r="Q44" s="44"/>
      <c r="R44" s="17"/>
    </row>
    <row r="45" spans="1:18" ht="60" customHeight="1" x14ac:dyDescent="0.3">
      <c r="A45" s="45" t="s">
        <v>148</v>
      </c>
      <c r="B45" s="51" t="s">
        <v>79</v>
      </c>
      <c r="C45" s="46" t="s">
        <v>91</v>
      </c>
      <c r="D45" s="225" t="s">
        <v>138</v>
      </c>
      <c r="E45" s="231"/>
      <c r="F45" s="82">
        <v>7000</v>
      </c>
      <c r="G45" s="47"/>
      <c r="H45" s="47"/>
      <c r="I45" s="82">
        <v>0</v>
      </c>
      <c r="J45" s="83">
        <f t="shared" si="1"/>
        <v>0</v>
      </c>
      <c r="K45" s="168"/>
      <c r="L45" s="176"/>
      <c r="M45" s="176"/>
      <c r="N45" s="176"/>
      <c r="O45" s="176"/>
      <c r="P45" s="196"/>
      <c r="Q45" s="44"/>
      <c r="R45" s="17"/>
    </row>
    <row r="46" spans="1:18" ht="55.2" x14ac:dyDescent="0.3">
      <c r="A46" s="45" t="s">
        <v>149</v>
      </c>
      <c r="B46" s="46" t="s">
        <v>76</v>
      </c>
      <c r="C46" s="46" t="s">
        <v>92</v>
      </c>
      <c r="D46" s="229" t="s">
        <v>76</v>
      </c>
      <c r="E46" s="231"/>
      <c r="F46" s="82">
        <v>12563</v>
      </c>
      <c r="G46" s="47"/>
      <c r="H46" s="47">
        <v>11594</v>
      </c>
      <c r="I46" s="13"/>
      <c r="J46" s="83">
        <f t="shared" si="1"/>
        <v>0.92286874154262521</v>
      </c>
      <c r="K46" s="168"/>
      <c r="L46" s="176"/>
      <c r="M46" s="176"/>
      <c r="N46" s="176"/>
      <c r="O46" s="176"/>
      <c r="P46" s="197"/>
      <c r="Q46" s="44"/>
      <c r="R46" s="17"/>
    </row>
    <row r="47" spans="1:18" ht="82.8" x14ac:dyDescent="0.3">
      <c r="A47" s="45" t="s">
        <v>80</v>
      </c>
      <c r="B47" s="48" t="s">
        <v>144</v>
      </c>
      <c r="C47" s="46" t="s">
        <v>103</v>
      </c>
      <c r="D47" s="229" t="s">
        <v>144</v>
      </c>
      <c r="E47" s="231"/>
      <c r="F47" s="222">
        <v>90359</v>
      </c>
      <c r="G47" s="47"/>
      <c r="H47" s="47">
        <v>89326</v>
      </c>
      <c r="I47" s="82">
        <v>1033</v>
      </c>
      <c r="J47" s="83">
        <f t="shared" si="1"/>
        <v>1</v>
      </c>
      <c r="K47" s="168"/>
      <c r="L47" s="176"/>
      <c r="M47" s="176"/>
      <c r="N47" s="176"/>
      <c r="O47" s="176"/>
      <c r="P47" s="177"/>
      <c r="Q47" s="44"/>
      <c r="R47" s="17"/>
    </row>
    <row r="48" spans="1:18" ht="120" customHeight="1" x14ac:dyDescent="0.3">
      <c r="A48" s="45" t="s">
        <v>151</v>
      </c>
      <c r="B48" s="48"/>
      <c r="C48" s="46" t="s">
        <v>89</v>
      </c>
      <c r="D48" s="229" t="s">
        <v>139</v>
      </c>
      <c r="E48" s="231"/>
      <c r="F48" s="82"/>
      <c r="G48" s="47"/>
      <c r="H48" s="47"/>
      <c r="I48" s="82"/>
      <c r="J48" s="83"/>
      <c r="K48" s="168"/>
      <c r="L48" s="176"/>
      <c r="M48" s="176"/>
      <c r="N48" s="176"/>
      <c r="O48" s="176"/>
      <c r="P48" s="177"/>
      <c r="Q48" s="44"/>
      <c r="R48" s="17"/>
    </row>
    <row r="49" spans="1:26" ht="45" customHeight="1" x14ac:dyDescent="0.3">
      <c r="A49" s="45" t="s">
        <v>152</v>
      </c>
      <c r="B49" s="48"/>
      <c r="C49" s="46"/>
      <c r="D49" s="229" t="s">
        <v>140</v>
      </c>
      <c r="E49" s="231"/>
      <c r="F49" s="82"/>
      <c r="G49" s="47"/>
      <c r="H49" s="47"/>
      <c r="I49" s="82"/>
      <c r="J49" s="83"/>
      <c r="K49" s="168"/>
      <c r="L49" s="176"/>
      <c r="M49" s="176"/>
      <c r="N49" s="176"/>
      <c r="O49" s="176"/>
      <c r="P49" s="177"/>
      <c r="Q49" s="44"/>
      <c r="R49" s="17"/>
    </row>
    <row r="50" spans="1:26" ht="45" customHeight="1" x14ac:dyDescent="0.3">
      <c r="A50" s="45" t="s">
        <v>153</v>
      </c>
      <c r="B50" s="48"/>
      <c r="C50" s="46"/>
      <c r="D50" s="229" t="s">
        <v>154</v>
      </c>
      <c r="E50" s="231"/>
      <c r="F50" s="82"/>
      <c r="G50" s="47"/>
      <c r="H50" s="47"/>
      <c r="I50" s="82"/>
      <c r="J50" s="83"/>
      <c r="K50" s="168"/>
      <c r="L50" s="176"/>
      <c r="M50" s="176"/>
      <c r="N50" s="176"/>
      <c r="O50" s="176"/>
      <c r="P50" s="177"/>
      <c r="Q50" s="44"/>
      <c r="R50" s="17"/>
    </row>
    <row r="51" spans="1:26" ht="60" customHeight="1" x14ac:dyDescent="0.3">
      <c r="A51" s="95" t="s">
        <v>155</v>
      </c>
      <c r="B51" s="48"/>
      <c r="C51" s="46"/>
      <c r="D51" s="229" t="s">
        <v>156</v>
      </c>
      <c r="E51" s="231"/>
      <c r="F51" s="82"/>
      <c r="G51" s="47"/>
      <c r="H51" s="47"/>
      <c r="I51" s="82"/>
      <c r="J51" s="83"/>
      <c r="K51" s="168"/>
      <c r="L51" s="176"/>
      <c r="M51" s="176"/>
      <c r="N51" s="176"/>
      <c r="O51" s="176"/>
      <c r="P51" s="177"/>
      <c r="Q51" s="44"/>
      <c r="R51" s="17"/>
    </row>
    <row r="52" spans="1:26" ht="49.5" customHeight="1" x14ac:dyDescent="0.3">
      <c r="A52" s="45"/>
      <c r="B52" s="48"/>
      <c r="C52" s="46"/>
      <c r="D52" s="280"/>
      <c r="E52" s="281"/>
      <c r="F52" s="82"/>
      <c r="G52" s="47"/>
      <c r="H52" s="47"/>
      <c r="I52" s="82"/>
      <c r="J52" s="83"/>
      <c r="K52" s="168"/>
      <c r="L52" s="176"/>
      <c r="M52" s="176"/>
      <c r="N52" s="176"/>
      <c r="O52" s="176"/>
      <c r="P52" s="196"/>
      <c r="Q52" s="44"/>
      <c r="R52" s="17"/>
    </row>
    <row r="53" spans="1:26" ht="29.25" customHeight="1" x14ac:dyDescent="0.3">
      <c r="A53" s="210" t="s">
        <v>120</v>
      </c>
      <c r="B53" s="211"/>
      <c r="C53" s="212"/>
      <c r="D53" s="212"/>
      <c r="E53" s="212"/>
      <c r="F53" s="52">
        <f>F38+F23+F9</f>
        <v>1645860</v>
      </c>
      <c r="G53" s="52"/>
      <c r="H53" s="52">
        <f>H38+H23+H9</f>
        <v>1521884.95</v>
      </c>
      <c r="I53" s="52">
        <f>I38+I23+I9</f>
        <v>118465.75</v>
      </c>
      <c r="J53" s="83"/>
      <c r="K53" s="170"/>
      <c r="L53" s="198"/>
      <c r="M53" s="198"/>
      <c r="N53" s="198"/>
      <c r="O53" s="198"/>
      <c r="P53" s="196"/>
      <c r="Q53" s="44"/>
      <c r="R53" s="17"/>
    </row>
    <row r="54" spans="1:26" ht="50.25" customHeight="1" x14ac:dyDescent="0.3">
      <c r="A54" s="274" t="s">
        <v>162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6"/>
      <c r="R54" s="17"/>
    </row>
    <row r="55" spans="1:26" s="16" customFormat="1" ht="71.25" customHeight="1" x14ac:dyDescent="0.3">
      <c r="A55" s="53" t="s">
        <v>121</v>
      </c>
      <c r="B55" s="269" t="s">
        <v>69</v>
      </c>
      <c r="C55" s="270"/>
      <c r="D55" s="86"/>
      <c r="E55" s="86"/>
      <c r="F55" s="158"/>
      <c r="G55" s="43"/>
      <c r="H55" s="43"/>
      <c r="I55" s="43"/>
      <c r="J55" s="43"/>
      <c r="K55" s="167"/>
      <c r="L55" s="180">
        <f>L56+L57+L58+L59+L60+L61+L62+L63+L66+L65+L64</f>
        <v>336743</v>
      </c>
      <c r="M55" s="180"/>
      <c r="N55" s="180">
        <f t="shared" ref="N55:O55" si="2">N56+N57+N58+N59+N60+N61+N62+N63+N66+N65+N64</f>
        <v>287646.84000000003</v>
      </c>
      <c r="O55" s="180">
        <f t="shared" si="2"/>
        <v>4634</v>
      </c>
      <c r="P55" s="179">
        <f>(N55+O55)/L55</f>
        <v>0.8679641150669799</v>
      </c>
      <c r="Q55" s="55"/>
      <c r="R55" s="37"/>
    </row>
    <row r="56" spans="1:26" s="14" customFormat="1" ht="86.25" customHeight="1" x14ac:dyDescent="0.3">
      <c r="A56" s="45" t="s">
        <v>67</v>
      </c>
      <c r="B56" s="46" t="s">
        <v>68</v>
      </c>
      <c r="C56" s="46"/>
      <c r="D56" s="46"/>
      <c r="E56" s="46"/>
      <c r="F56" s="159"/>
      <c r="G56" s="47"/>
      <c r="H56" s="47"/>
      <c r="I56" s="47"/>
      <c r="J56" s="47"/>
      <c r="K56" s="168"/>
      <c r="L56" s="176">
        <v>40747</v>
      </c>
      <c r="M56" s="177"/>
      <c r="N56" s="176">
        <v>7200</v>
      </c>
      <c r="O56" s="176"/>
      <c r="P56" s="179">
        <f t="shared" ref="P56:P79" si="3">(N56+O56)/L56</f>
        <v>0.17670012516258865</v>
      </c>
      <c r="Q56" s="44"/>
      <c r="R56" s="38"/>
    </row>
    <row r="57" spans="1:26" s="15" customFormat="1" ht="109.5" customHeight="1" x14ac:dyDescent="0.3">
      <c r="A57" s="241" t="s">
        <v>65</v>
      </c>
      <c r="B57" s="46" t="s">
        <v>66</v>
      </c>
      <c r="C57" s="46"/>
      <c r="D57" s="46"/>
      <c r="E57" s="46"/>
      <c r="F57" s="159"/>
      <c r="G57" s="47"/>
      <c r="H57" s="47"/>
      <c r="I57" s="47"/>
      <c r="J57" s="47"/>
      <c r="K57" s="168"/>
      <c r="L57" s="176">
        <v>12000</v>
      </c>
      <c r="M57" s="177"/>
      <c r="N57" s="176">
        <v>12000</v>
      </c>
      <c r="O57" s="176"/>
      <c r="P57" s="179">
        <f t="shared" si="3"/>
        <v>1</v>
      </c>
      <c r="Q57" s="44"/>
      <c r="R57" s="40"/>
      <c r="S57" s="27"/>
      <c r="T57" s="27"/>
      <c r="U57" s="27"/>
      <c r="V57" s="27"/>
      <c r="W57" s="27"/>
      <c r="X57" s="27"/>
      <c r="Y57" s="27"/>
      <c r="Z57" s="27"/>
    </row>
    <row r="58" spans="1:26" s="15" customFormat="1" ht="37.5" customHeight="1" x14ac:dyDescent="0.3">
      <c r="A58" s="243"/>
      <c r="B58" s="46" t="s">
        <v>108</v>
      </c>
      <c r="C58" s="46"/>
      <c r="D58" s="46"/>
      <c r="E58" s="46"/>
      <c r="F58" s="159"/>
      <c r="G58" s="47"/>
      <c r="H58" s="47"/>
      <c r="I58" s="47"/>
      <c r="J58" s="47"/>
      <c r="K58" s="168"/>
      <c r="L58" s="176"/>
      <c r="M58" s="177"/>
      <c r="N58" s="193">
        <v>10826</v>
      </c>
      <c r="O58" s="176">
        <v>4634</v>
      </c>
      <c r="P58" s="179"/>
      <c r="Q58" s="44"/>
      <c r="R58" s="40"/>
      <c r="S58" s="27"/>
      <c r="T58" s="27"/>
      <c r="U58" s="27"/>
      <c r="V58" s="27"/>
      <c r="W58" s="27"/>
      <c r="X58" s="27"/>
      <c r="Y58" s="27"/>
      <c r="Z58" s="27"/>
    </row>
    <row r="59" spans="1:26" s="15" customFormat="1" ht="84" customHeight="1" x14ac:dyDescent="0.3">
      <c r="A59" s="241" t="s">
        <v>104</v>
      </c>
      <c r="B59" s="46" t="s">
        <v>64</v>
      </c>
      <c r="C59" s="46"/>
      <c r="D59" s="46"/>
      <c r="E59" s="46"/>
      <c r="F59" s="159"/>
      <c r="G59" s="47"/>
      <c r="H59" s="47"/>
      <c r="I59" s="47"/>
      <c r="J59" s="47"/>
      <c r="K59" s="168"/>
      <c r="L59" s="176">
        <v>158596</v>
      </c>
      <c r="M59" s="177"/>
      <c r="N59" s="178">
        <v>101289.77</v>
      </c>
      <c r="O59" s="178"/>
      <c r="P59" s="179">
        <f t="shared" si="3"/>
        <v>0.63866535095462684</v>
      </c>
      <c r="Q59" s="238"/>
      <c r="R59" s="40"/>
      <c r="S59" s="27"/>
      <c r="T59" s="27"/>
      <c r="U59" s="27"/>
      <c r="V59" s="27"/>
      <c r="W59" s="27"/>
      <c r="X59" s="27"/>
      <c r="Y59" s="27"/>
      <c r="Z59" s="27"/>
    </row>
    <row r="60" spans="1:26" s="15" customFormat="1" ht="47.25" customHeight="1" x14ac:dyDescent="0.3">
      <c r="A60" s="242"/>
      <c r="B60" s="46" t="s">
        <v>106</v>
      </c>
      <c r="C60" s="46"/>
      <c r="D60" s="46"/>
      <c r="E60" s="46"/>
      <c r="F60" s="159"/>
      <c r="G60" s="47"/>
      <c r="H60" s="47"/>
      <c r="I60" s="47"/>
      <c r="J60" s="47"/>
      <c r="K60" s="168"/>
      <c r="L60" s="176"/>
      <c r="M60" s="177"/>
      <c r="N60" s="178">
        <v>22000</v>
      </c>
      <c r="O60" s="178"/>
      <c r="P60" s="179"/>
      <c r="Q60" s="239"/>
      <c r="R60" s="40"/>
      <c r="S60" s="27"/>
      <c r="T60" s="27"/>
      <c r="U60" s="27"/>
      <c r="V60" s="27"/>
      <c r="W60" s="27"/>
      <c r="X60" s="27"/>
      <c r="Y60" s="27"/>
      <c r="Z60" s="27"/>
    </row>
    <row r="61" spans="1:26" s="15" customFormat="1" ht="39" customHeight="1" x14ac:dyDescent="0.3">
      <c r="A61" s="242"/>
      <c r="B61" s="46" t="s">
        <v>107</v>
      </c>
      <c r="C61" s="46"/>
      <c r="D61" s="46"/>
      <c r="E61" s="46"/>
      <c r="F61" s="159"/>
      <c r="G61" s="47"/>
      <c r="H61" s="47"/>
      <c r="I61" s="47"/>
      <c r="J61" s="47"/>
      <c r="K61" s="168"/>
      <c r="L61" s="176"/>
      <c r="M61" s="177"/>
      <c r="N61" s="178">
        <v>32840</v>
      </c>
      <c r="O61" s="178"/>
      <c r="P61" s="179"/>
      <c r="Q61" s="240"/>
      <c r="R61" s="40"/>
      <c r="S61" s="27"/>
      <c r="T61" s="27"/>
      <c r="U61" s="27"/>
      <c r="V61" s="27"/>
      <c r="W61" s="27"/>
      <c r="X61" s="27"/>
      <c r="Y61" s="27"/>
      <c r="Z61" s="27"/>
    </row>
    <row r="62" spans="1:26" s="15" customFormat="1" ht="44.25" customHeight="1" x14ac:dyDescent="0.3">
      <c r="A62" s="243"/>
      <c r="B62" s="46" t="s">
        <v>105</v>
      </c>
      <c r="C62" s="46"/>
      <c r="D62" s="46"/>
      <c r="E62" s="46"/>
      <c r="F62" s="159"/>
      <c r="G62" s="47"/>
      <c r="H62" s="47"/>
      <c r="I62" s="47"/>
      <c r="J62" s="47"/>
      <c r="K62" s="168"/>
      <c r="L62" s="176"/>
      <c r="M62" s="177"/>
      <c r="N62" s="178">
        <v>2466.23</v>
      </c>
      <c r="O62" s="178"/>
      <c r="P62" s="179"/>
      <c r="Q62" s="44"/>
      <c r="R62" s="40"/>
      <c r="S62" s="27"/>
      <c r="T62" s="27"/>
      <c r="U62" s="27"/>
      <c r="V62" s="27"/>
      <c r="W62" s="27"/>
      <c r="X62" s="27"/>
      <c r="Y62" s="27"/>
      <c r="Z62" s="27"/>
    </row>
    <row r="63" spans="1:26" s="15" customFormat="1" ht="111.75" customHeight="1" x14ac:dyDescent="0.3">
      <c r="A63" s="241" t="s">
        <v>62</v>
      </c>
      <c r="B63" s="46" t="s">
        <v>63</v>
      </c>
      <c r="C63" s="46"/>
      <c r="D63" s="46"/>
      <c r="E63" s="46"/>
      <c r="F63" s="159"/>
      <c r="G63" s="47"/>
      <c r="H63" s="47"/>
      <c r="I63" s="47"/>
      <c r="J63" s="47"/>
      <c r="K63" s="168"/>
      <c r="L63" s="176">
        <v>120000</v>
      </c>
      <c r="M63" s="177"/>
      <c r="N63" s="176">
        <v>40278</v>
      </c>
      <c r="O63" s="176"/>
      <c r="P63" s="179">
        <f t="shared" si="3"/>
        <v>0.33565</v>
      </c>
      <c r="Q63" s="238"/>
      <c r="R63" s="40"/>
      <c r="S63" s="27"/>
      <c r="T63" s="27"/>
      <c r="U63" s="27"/>
      <c r="V63" s="27"/>
      <c r="W63" s="27"/>
      <c r="X63" s="27"/>
      <c r="Y63" s="27"/>
      <c r="Z63" s="27"/>
    </row>
    <row r="64" spans="1:26" s="15" customFormat="1" ht="60" customHeight="1" x14ac:dyDescent="0.3">
      <c r="A64" s="242"/>
      <c r="B64" s="46" t="s">
        <v>111</v>
      </c>
      <c r="C64" s="46"/>
      <c r="D64" s="46"/>
      <c r="E64" s="46"/>
      <c r="F64" s="159"/>
      <c r="G64" s="47"/>
      <c r="H64" s="47"/>
      <c r="I64" s="47"/>
      <c r="J64" s="47"/>
      <c r="K64" s="168"/>
      <c r="L64" s="176"/>
      <c r="M64" s="177"/>
      <c r="N64" s="176">
        <v>53177</v>
      </c>
      <c r="O64" s="176"/>
      <c r="P64" s="179"/>
      <c r="Q64" s="240"/>
      <c r="R64" s="40"/>
      <c r="S64" s="27"/>
      <c r="T64" s="27"/>
      <c r="U64" s="27"/>
      <c r="V64" s="27"/>
      <c r="W64" s="27"/>
      <c r="X64" s="27"/>
      <c r="Y64" s="27"/>
      <c r="Z64" s="27"/>
    </row>
    <row r="65" spans="1:26" s="15" customFormat="1" ht="66.75" customHeight="1" x14ac:dyDescent="0.3">
      <c r="A65" s="243"/>
      <c r="B65" s="46" t="s">
        <v>109</v>
      </c>
      <c r="C65" s="46"/>
      <c r="D65" s="46"/>
      <c r="E65" s="46"/>
      <c r="F65" s="159"/>
      <c r="G65" s="47"/>
      <c r="H65" s="47"/>
      <c r="I65" s="47"/>
      <c r="J65" s="47"/>
      <c r="K65" s="168"/>
      <c r="L65" s="176"/>
      <c r="M65" s="177"/>
      <c r="N65" s="176">
        <v>5569.84</v>
      </c>
      <c r="O65" s="176"/>
      <c r="P65" s="179"/>
      <c r="Q65" s="44"/>
      <c r="R65" s="40"/>
      <c r="S65" s="27"/>
      <c r="T65" s="27"/>
      <c r="U65" s="27"/>
      <c r="V65" s="27"/>
      <c r="W65" s="27"/>
      <c r="X65" s="27"/>
      <c r="Y65" s="27"/>
      <c r="Z65" s="27"/>
    </row>
    <row r="66" spans="1:26" s="15" customFormat="1" ht="62.25" customHeight="1" x14ac:dyDescent="0.3">
      <c r="A66" s="45" t="s">
        <v>60</v>
      </c>
      <c r="B66" s="46" t="s">
        <v>61</v>
      </c>
      <c r="C66" s="46"/>
      <c r="D66" s="46"/>
      <c r="E66" s="46"/>
      <c r="F66" s="159"/>
      <c r="G66" s="47"/>
      <c r="H66" s="47"/>
      <c r="I66" s="47"/>
      <c r="J66" s="47"/>
      <c r="K66" s="168"/>
      <c r="L66" s="176">
        <v>5400</v>
      </c>
      <c r="M66" s="177"/>
      <c r="N66" s="176"/>
      <c r="O66" s="176"/>
      <c r="P66" s="179">
        <f t="shared" si="3"/>
        <v>0</v>
      </c>
      <c r="Q66" s="44"/>
      <c r="R66" s="40"/>
      <c r="S66" s="27"/>
      <c r="T66" s="27"/>
      <c r="U66" s="27"/>
      <c r="V66" s="27"/>
      <c r="W66" s="27"/>
      <c r="X66" s="27"/>
      <c r="Y66" s="27"/>
      <c r="Z66" s="27"/>
    </row>
    <row r="67" spans="1:26" s="16" customFormat="1" ht="52.5" customHeight="1" x14ac:dyDescent="0.3">
      <c r="A67" s="53" t="s">
        <v>122</v>
      </c>
      <c r="B67" s="56" t="s">
        <v>28</v>
      </c>
      <c r="C67" s="54"/>
      <c r="D67" s="54"/>
      <c r="E67" s="54"/>
      <c r="F67" s="158"/>
      <c r="G67" s="43"/>
      <c r="H67" s="43"/>
      <c r="I67" s="43"/>
      <c r="J67" s="43"/>
      <c r="K67" s="167"/>
      <c r="L67" s="180">
        <f>L68+L69+L70+L71</f>
        <v>202600</v>
      </c>
      <c r="M67" s="180"/>
      <c r="N67" s="180">
        <f>N68+N69+N70+N71</f>
        <v>232647</v>
      </c>
      <c r="O67" s="180">
        <f>O68+O69+O70+O71</f>
        <v>24011</v>
      </c>
      <c r="P67" s="179">
        <f t="shared" si="3"/>
        <v>1.2668213228035539</v>
      </c>
      <c r="Q67" s="55"/>
      <c r="R67" s="41"/>
      <c r="S67" s="35"/>
      <c r="T67" s="35"/>
      <c r="U67" s="35"/>
      <c r="V67" s="35"/>
      <c r="W67" s="35"/>
      <c r="X67" s="35"/>
      <c r="Y67" s="35"/>
      <c r="Z67" s="35"/>
    </row>
    <row r="68" spans="1:26" ht="54.75" customHeight="1" x14ac:dyDescent="0.3">
      <c r="A68" s="45" t="s">
        <v>110</v>
      </c>
      <c r="B68" s="46" t="s">
        <v>29</v>
      </c>
      <c r="C68" s="46"/>
      <c r="D68" s="46"/>
      <c r="E68" s="46"/>
      <c r="F68" s="159"/>
      <c r="G68" s="47"/>
      <c r="H68" s="47"/>
      <c r="I68" s="47"/>
      <c r="J68" s="47"/>
      <c r="K68" s="168"/>
      <c r="L68" s="176">
        <v>64800</v>
      </c>
      <c r="M68" s="177"/>
      <c r="N68" s="176">
        <v>145347</v>
      </c>
      <c r="O68" s="176"/>
      <c r="P68" s="179">
        <f t="shared" si="3"/>
        <v>2.2430092592592592</v>
      </c>
      <c r="Q68" s="44"/>
      <c r="R68" s="40"/>
      <c r="S68" s="27"/>
      <c r="T68" s="27"/>
      <c r="U68" s="27"/>
      <c r="V68" s="27"/>
      <c r="W68" s="27"/>
      <c r="X68" s="27"/>
      <c r="Y68" s="27"/>
      <c r="Z68" s="27"/>
    </row>
    <row r="69" spans="1:26" ht="58.5" customHeight="1" x14ac:dyDescent="0.3">
      <c r="A69" s="45" t="s">
        <v>30</v>
      </c>
      <c r="B69" s="46" t="s">
        <v>31</v>
      </c>
      <c r="C69" s="46"/>
      <c r="D69" s="46"/>
      <c r="E69" s="46"/>
      <c r="F69" s="159"/>
      <c r="G69" s="47"/>
      <c r="H69" s="47"/>
      <c r="I69" s="47"/>
      <c r="J69" s="47"/>
      <c r="K69" s="168"/>
      <c r="L69" s="176">
        <v>83800</v>
      </c>
      <c r="M69" s="177"/>
      <c r="N69" s="176">
        <v>83000</v>
      </c>
      <c r="O69" s="176">
        <v>24011</v>
      </c>
      <c r="P69" s="179">
        <f t="shared" si="3"/>
        <v>1.276980906921241</v>
      </c>
      <c r="Q69" s="44"/>
      <c r="R69" s="40"/>
      <c r="S69" s="27"/>
      <c r="T69" s="27"/>
      <c r="U69" s="27"/>
      <c r="V69" s="27"/>
      <c r="W69" s="27"/>
      <c r="X69" s="27"/>
      <c r="Y69" s="27"/>
      <c r="Z69" s="27"/>
    </row>
    <row r="70" spans="1:26" ht="87" customHeight="1" x14ac:dyDescent="0.3">
      <c r="A70" s="45" t="s">
        <v>32</v>
      </c>
      <c r="B70" s="57" t="s">
        <v>33</v>
      </c>
      <c r="C70" s="57"/>
      <c r="D70" s="57"/>
      <c r="E70" s="57"/>
      <c r="F70" s="159"/>
      <c r="G70" s="47"/>
      <c r="H70" s="47"/>
      <c r="I70" s="47"/>
      <c r="J70" s="47"/>
      <c r="K70" s="168"/>
      <c r="L70" s="176">
        <v>2700</v>
      </c>
      <c r="M70" s="177"/>
      <c r="N70" s="176">
        <v>2700</v>
      </c>
      <c r="O70" s="176"/>
      <c r="P70" s="179">
        <f t="shared" si="3"/>
        <v>1</v>
      </c>
      <c r="Q70" s="44"/>
      <c r="R70" s="40"/>
      <c r="S70" s="27"/>
      <c r="T70" s="27"/>
      <c r="U70" s="27"/>
      <c r="V70" s="27"/>
      <c r="W70" s="27"/>
      <c r="X70" s="27"/>
      <c r="Y70" s="27"/>
      <c r="Z70" s="27"/>
    </row>
    <row r="71" spans="1:26" ht="28.5" customHeight="1" x14ac:dyDescent="0.3">
      <c r="A71" s="45" t="s">
        <v>34</v>
      </c>
      <c r="B71" s="57" t="s">
        <v>35</v>
      </c>
      <c r="C71" s="57"/>
      <c r="D71" s="57"/>
      <c r="E71" s="57"/>
      <c r="F71" s="159"/>
      <c r="G71" s="47"/>
      <c r="H71" s="47"/>
      <c r="I71" s="47"/>
      <c r="J71" s="47"/>
      <c r="K71" s="168"/>
      <c r="L71" s="176">
        <v>51300</v>
      </c>
      <c r="M71" s="177"/>
      <c r="N71" s="176">
        <v>1600</v>
      </c>
      <c r="O71" s="176"/>
      <c r="P71" s="179">
        <f t="shared" si="3"/>
        <v>3.1189083820662766E-2</v>
      </c>
      <c r="Q71" s="44"/>
      <c r="R71" s="40"/>
      <c r="S71" s="27"/>
      <c r="T71" s="27"/>
      <c r="U71" s="27"/>
      <c r="V71" s="27"/>
      <c r="W71" s="27"/>
      <c r="X71" s="27"/>
      <c r="Y71" s="27"/>
      <c r="Z71" s="27"/>
    </row>
    <row r="72" spans="1:26" s="31" customFormat="1" ht="67.5" customHeight="1" x14ac:dyDescent="0.3">
      <c r="A72" s="53" t="s">
        <v>88</v>
      </c>
      <c r="B72" s="56" t="s">
        <v>36</v>
      </c>
      <c r="C72" s="54"/>
      <c r="D72" s="54"/>
      <c r="E72" s="54"/>
      <c r="F72" s="158"/>
      <c r="G72" s="43"/>
      <c r="H72" s="43"/>
      <c r="I72" s="43"/>
      <c r="J72" s="43"/>
      <c r="K72" s="167"/>
      <c r="L72" s="180">
        <f>L73+L74+L75+L76</f>
        <v>150000</v>
      </c>
      <c r="M72" s="180"/>
      <c r="N72" s="180">
        <f>N73+N74+N75+N76</f>
        <v>94843</v>
      </c>
      <c r="O72" s="180">
        <f>O73+O74+O75+O76</f>
        <v>47272</v>
      </c>
      <c r="P72" s="179">
        <f t="shared" si="3"/>
        <v>0.94743333333333335</v>
      </c>
      <c r="Q72" s="55"/>
      <c r="R72" s="41"/>
      <c r="S72" s="35"/>
      <c r="T72" s="35"/>
      <c r="U72" s="35"/>
      <c r="V72" s="35"/>
      <c r="W72" s="35"/>
      <c r="X72" s="35"/>
      <c r="Y72" s="35"/>
      <c r="Z72" s="35"/>
    </row>
    <row r="73" spans="1:26" ht="51" customHeight="1" x14ac:dyDescent="0.3">
      <c r="A73" s="45" t="s">
        <v>37</v>
      </c>
      <c r="B73" s="46" t="s">
        <v>38</v>
      </c>
      <c r="C73" s="46"/>
      <c r="D73" s="46"/>
      <c r="E73" s="46"/>
      <c r="F73" s="159"/>
      <c r="G73" s="47"/>
      <c r="H73" s="47"/>
      <c r="I73" s="47"/>
      <c r="J73" s="47"/>
      <c r="K73" s="168"/>
      <c r="L73" s="176">
        <v>7500</v>
      </c>
      <c r="M73" s="177"/>
      <c r="N73" s="176">
        <v>7500</v>
      </c>
      <c r="O73" s="176"/>
      <c r="P73" s="179">
        <f t="shared" si="3"/>
        <v>1</v>
      </c>
      <c r="Q73" s="44"/>
      <c r="R73" s="40"/>
      <c r="S73" s="27"/>
      <c r="T73" s="27"/>
      <c r="U73" s="27"/>
      <c r="V73" s="27"/>
      <c r="W73" s="27"/>
      <c r="X73" s="27"/>
      <c r="Y73" s="27"/>
      <c r="Z73" s="27"/>
    </row>
    <row r="74" spans="1:26" ht="57.75" customHeight="1" x14ac:dyDescent="0.3">
      <c r="A74" s="45" t="s">
        <v>39</v>
      </c>
      <c r="B74" s="46" t="s">
        <v>40</v>
      </c>
      <c r="C74" s="46"/>
      <c r="D74" s="46"/>
      <c r="E74" s="46"/>
      <c r="F74" s="159"/>
      <c r="G74" s="47"/>
      <c r="H74" s="47"/>
      <c r="I74" s="47"/>
      <c r="J74" s="47"/>
      <c r="K74" s="168"/>
      <c r="L74" s="176">
        <v>54000</v>
      </c>
      <c r="M74" s="177"/>
      <c r="N74" s="176">
        <v>41369</v>
      </c>
      <c r="O74" s="176">
        <v>6472</v>
      </c>
      <c r="P74" s="179">
        <f t="shared" si="3"/>
        <v>0.88594444444444442</v>
      </c>
      <c r="Q74" s="44"/>
      <c r="R74" s="40"/>
      <c r="S74" s="27"/>
      <c r="T74" s="27"/>
      <c r="U74" s="27"/>
      <c r="V74" s="27"/>
      <c r="W74" s="27"/>
      <c r="X74" s="27"/>
      <c r="Y74" s="27"/>
      <c r="Z74" s="27"/>
    </row>
    <row r="75" spans="1:26" ht="34.5" customHeight="1" x14ac:dyDescent="0.3">
      <c r="A75" s="45" t="s">
        <v>41</v>
      </c>
      <c r="B75" s="46" t="s">
        <v>42</v>
      </c>
      <c r="C75" s="46"/>
      <c r="D75" s="46"/>
      <c r="E75" s="46"/>
      <c r="F75" s="159"/>
      <c r="G75" s="47"/>
      <c r="H75" s="47"/>
      <c r="I75" s="47"/>
      <c r="J75" s="47"/>
      <c r="K75" s="168"/>
      <c r="L75" s="176">
        <v>40500</v>
      </c>
      <c r="M75" s="177"/>
      <c r="N75" s="176">
        <v>13049</v>
      </c>
      <c r="O75" s="176">
        <v>40800</v>
      </c>
      <c r="P75" s="179">
        <f t="shared" si="3"/>
        <v>1.3296049382716049</v>
      </c>
      <c r="Q75" s="44"/>
      <c r="R75" s="17"/>
    </row>
    <row r="76" spans="1:26" ht="63" customHeight="1" x14ac:dyDescent="0.3">
      <c r="A76" s="45" t="s">
        <v>70</v>
      </c>
      <c r="B76" s="57" t="s">
        <v>59</v>
      </c>
      <c r="C76" s="57"/>
      <c r="D76" s="57"/>
      <c r="E76" s="57"/>
      <c r="F76" s="159"/>
      <c r="G76" s="47"/>
      <c r="H76" s="47"/>
      <c r="I76" s="47"/>
      <c r="J76" s="47"/>
      <c r="K76" s="168"/>
      <c r="L76" s="176">
        <v>48000</v>
      </c>
      <c r="M76" s="177"/>
      <c r="N76" s="176">
        <v>32925</v>
      </c>
      <c r="O76" s="176"/>
      <c r="P76" s="179">
        <f t="shared" si="3"/>
        <v>0.68593749999999998</v>
      </c>
      <c r="Q76" s="44"/>
      <c r="R76" s="17"/>
    </row>
    <row r="77" spans="1:26" ht="26.25" customHeight="1" x14ac:dyDescent="0.3">
      <c r="A77" s="263" t="s">
        <v>84</v>
      </c>
      <c r="B77" s="264"/>
      <c r="C77" s="58"/>
      <c r="D77" s="58"/>
      <c r="E77" s="58"/>
      <c r="F77" s="52"/>
      <c r="G77" s="60"/>
      <c r="H77" s="60"/>
      <c r="I77" s="60"/>
      <c r="J77" s="60"/>
      <c r="K77" s="171"/>
      <c r="L77" s="181">
        <f>L72+L67+L55</f>
        <v>689343</v>
      </c>
      <c r="M77" s="182"/>
      <c r="N77" s="182">
        <f>N72+N67+N55</f>
        <v>615136.84000000008</v>
      </c>
      <c r="O77" s="182">
        <f t="shared" ref="O77" si="4">O72+O67+O55</f>
        <v>75917</v>
      </c>
      <c r="P77" s="179">
        <f t="shared" si="3"/>
        <v>1.0024818414055123</v>
      </c>
      <c r="Q77" s="88"/>
      <c r="R77" s="17"/>
    </row>
    <row r="78" spans="1:26" ht="43.2" x14ac:dyDescent="0.3">
      <c r="A78" s="61" t="s">
        <v>18</v>
      </c>
      <c r="B78" s="49"/>
      <c r="C78" s="62"/>
      <c r="D78" s="62"/>
      <c r="E78" s="62"/>
      <c r="F78" s="160"/>
      <c r="G78" s="161"/>
      <c r="H78" s="213"/>
      <c r="I78" s="63"/>
      <c r="J78" s="63"/>
      <c r="K78" s="172"/>
      <c r="L78" s="183">
        <v>189507</v>
      </c>
      <c r="M78" s="184"/>
      <c r="N78" s="185">
        <v>188761</v>
      </c>
      <c r="O78" s="184"/>
      <c r="P78" s="179">
        <f t="shared" si="3"/>
        <v>0.99606346995097805</v>
      </c>
      <c r="Q78" s="64"/>
      <c r="R78" s="17"/>
    </row>
    <row r="79" spans="1:26" ht="43.2" x14ac:dyDescent="0.3">
      <c r="A79" s="61" t="s">
        <v>19</v>
      </c>
      <c r="B79" s="49"/>
      <c r="C79" s="62"/>
      <c r="D79" s="62"/>
      <c r="E79" s="62"/>
      <c r="F79" s="160"/>
      <c r="G79" s="13"/>
      <c r="H79" s="13"/>
      <c r="I79" s="13"/>
      <c r="J79" s="13"/>
      <c r="K79" s="169"/>
      <c r="L79" s="185">
        <f>Category!K12</f>
        <v>55728</v>
      </c>
      <c r="M79" s="185"/>
      <c r="N79" s="185">
        <f>Category!L12</f>
        <v>24003</v>
      </c>
      <c r="O79" s="185">
        <v>30761.86</v>
      </c>
      <c r="P79" s="179">
        <f t="shared" si="3"/>
        <v>0.98271712604076944</v>
      </c>
      <c r="Q79" s="64"/>
      <c r="R79" s="17"/>
    </row>
    <row r="80" spans="1:26" ht="39.75" customHeight="1" x14ac:dyDescent="0.3">
      <c r="A80" s="92" t="s">
        <v>20</v>
      </c>
      <c r="B80" s="87"/>
      <c r="C80" s="87"/>
      <c r="D80" s="87"/>
      <c r="E80" s="87"/>
      <c r="F80" s="162"/>
      <c r="G80" s="65"/>
      <c r="H80" s="65"/>
      <c r="I80" s="65"/>
      <c r="J80" s="65"/>
      <c r="K80" s="173"/>
      <c r="L80" s="181"/>
      <c r="M80" s="187"/>
      <c r="N80" s="187"/>
      <c r="O80" s="181"/>
      <c r="P80" s="187"/>
      <c r="Q80" s="88"/>
      <c r="R80" s="17"/>
    </row>
    <row r="81" spans="1:18" ht="27.6" x14ac:dyDescent="0.3">
      <c r="A81" s="92" t="s">
        <v>86</v>
      </c>
      <c r="B81" s="87"/>
      <c r="C81" s="59"/>
      <c r="D81" s="59"/>
      <c r="E81" s="59"/>
      <c r="F81" s="162">
        <f>F78+F53+F79</f>
        <v>1645860</v>
      </c>
      <c r="G81" s="162"/>
      <c r="H81" s="162">
        <f t="shared" ref="H81:I81" si="5">H78+H53+H79</f>
        <v>1521884.95</v>
      </c>
      <c r="I81" s="162">
        <f t="shared" si="5"/>
        <v>118465.75</v>
      </c>
      <c r="J81" s="60"/>
      <c r="K81" s="171"/>
      <c r="L81" s="181">
        <f>L77+L78+L79</f>
        <v>934578</v>
      </c>
      <c r="M81" s="182"/>
      <c r="N81" s="181">
        <f>N79+N78+N72+N67+N55</f>
        <v>827900.84000000008</v>
      </c>
      <c r="O81" s="181">
        <f>O79+O78+O72+O67+O55</f>
        <v>106678.86</v>
      </c>
      <c r="P81" s="187"/>
      <c r="Q81" s="88"/>
      <c r="R81" s="17"/>
    </row>
    <row r="82" spans="1:18" ht="28.2" thickBot="1" x14ac:dyDescent="0.35">
      <c r="A82" s="66" t="s">
        <v>87</v>
      </c>
      <c r="B82" s="67"/>
      <c r="C82" s="67"/>
      <c r="D82" s="67"/>
      <c r="E82" s="67"/>
      <c r="F82" s="209">
        <f>Category!E14</f>
        <v>115210.00000000003</v>
      </c>
      <c r="G82" s="68"/>
      <c r="H82" s="214">
        <f>Category!F14</f>
        <v>102255.67</v>
      </c>
      <c r="I82" s="214">
        <f>Category!G14</f>
        <v>8292.6025000000009</v>
      </c>
      <c r="J82" s="68"/>
      <c r="K82" s="174"/>
      <c r="L82" s="188">
        <f>Category!K14</f>
        <v>65421</v>
      </c>
      <c r="M82" s="188"/>
      <c r="N82" s="188">
        <f>Category!L14</f>
        <v>57953.0098</v>
      </c>
      <c r="O82" s="188">
        <f>Category!M14</f>
        <v>7467.5202000000008</v>
      </c>
      <c r="P82" s="189"/>
      <c r="Q82" s="69"/>
      <c r="R82" s="17"/>
    </row>
    <row r="83" spans="1:18" ht="31.5" customHeight="1" thickBot="1" x14ac:dyDescent="0.35">
      <c r="A83" s="261" t="s">
        <v>85</v>
      </c>
      <c r="B83" s="262"/>
      <c r="C83" s="89"/>
      <c r="D83" s="89"/>
      <c r="E83" s="89"/>
      <c r="F83" s="163">
        <f>SUM(F81:F82)</f>
        <v>1761070</v>
      </c>
      <c r="G83" s="164"/>
      <c r="H83" s="163">
        <f>SUM(H81:H82)</f>
        <v>1624140.6199999999</v>
      </c>
      <c r="I83" s="163">
        <f>SUM(I81:I82)</f>
        <v>126758.35250000001</v>
      </c>
      <c r="J83" s="165">
        <f>(I83+H83)/F83</f>
        <v>0.99422451833260461</v>
      </c>
      <c r="K83" s="175"/>
      <c r="L83" s="190">
        <f>L82+L81+1</f>
        <v>1000000</v>
      </c>
      <c r="M83" s="191"/>
      <c r="N83" s="190">
        <f>N82+N81</f>
        <v>885853.84980000008</v>
      </c>
      <c r="O83" s="190">
        <f>O82+O81</f>
        <v>114146.3802</v>
      </c>
      <c r="P83" s="192">
        <f>(N83+O83)/L83</f>
        <v>1.0000002300000002</v>
      </c>
      <c r="Q83" s="70"/>
      <c r="R83" s="17"/>
    </row>
    <row r="84" spans="1:18" s="27" customFormat="1" x14ac:dyDescent="0.3">
      <c r="A84" s="32"/>
      <c r="B84" s="33"/>
      <c r="C84" s="33"/>
      <c r="D84" s="33"/>
      <c r="E84" s="33"/>
      <c r="F84" s="71"/>
      <c r="G84" s="34"/>
      <c r="H84" s="34"/>
      <c r="I84" s="34"/>
      <c r="J84" s="34"/>
      <c r="K84" s="34"/>
      <c r="L84" s="34"/>
      <c r="M84" s="34"/>
      <c r="N84" s="34"/>
      <c r="O84" s="34"/>
      <c r="P84" s="33"/>
      <c r="Q84" s="33"/>
    </row>
    <row r="85" spans="1:18" s="27" customFormat="1" x14ac:dyDescent="0.3">
      <c r="A85" s="26"/>
      <c r="G85" s="28"/>
      <c r="H85" s="28"/>
      <c r="I85" s="28"/>
      <c r="J85" s="28"/>
      <c r="K85" s="28"/>
      <c r="L85" s="28"/>
      <c r="M85" s="28"/>
      <c r="N85" s="28"/>
      <c r="O85" s="28"/>
    </row>
    <row r="86" spans="1:18" s="27" customFormat="1" ht="42.75" customHeight="1" x14ac:dyDescent="0.3">
      <c r="A86" s="26"/>
      <c r="G86" s="28"/>
      <c r="H86" s="199"/>
      <c r="I86" s="28"/>
      <c r="J86" s="28"/>
      <c r="K86" s="28"/>
      <c r="L86" s="28"/>
      <c r="M86" s="28"/>
      <c r="N86" s="28">
        <f>N81-Category!L13</f>
        <v>0.70000000018626451</v>
      </c>
      <c r="O86" s="28"/>
    </row>
    <row r="87" spans="1:18" s="27" customFormat="1" x14ac:dyDescent="0.3">
      <c r="A87" s="26"/>
      <c r="G87" s="28"/>
      <c r="H87" s="28"/>
      <c r="I87" s="28"/>
      <c r="J87" s="28"/>
      <c r="K87" s="28"/>
      <c r="L87" s="28"/>
      <c r="M87" s="28"/>
      <c r="N87" s="28"/>
      <c r="O87" s="28"/>
    </row>
    <row r="88" spans="1:18" s="27" customFormat="1" x14ac:dyDescent="0.3">
      <c r="A88" s="26"/>
      <c r="G88" s="28"/>
      <c r="H88" s="28"/>
      <c r="I88" s="28"/>
      <c r="J88" s="28"/>
      <c r="K88" s="28"/>
      <c r="L88" s="28"/>
      <c r="M88" s="28"/>
      <c r="N88" s="28"/>
      <c r="O88" s="28"/>
    </row>
    <row r="89" spans="1:18" s="27" customFormat="1" x14ac:dyDescent="0.3">
      <c r="A89" s="26"/>
      <c r="G89" s="28"/>
      <c r="H89" s="28"/>
      <c r="I89" s="28"/>
      <c r="J89" s="28"/>
      <c r="K89" s="28"/>
      <c r="L89" s="28"/>
      <c r="M89" s="28"/>
      <c r="N89" s="28"/>
      <c r="O89" s="28"/>
    </row>
    <row r="90" spans="1:18" s="27" customFormat="1" x14ac:dyDescent="0.3">
      <c r="A90" s="26"/>
      <c r="G90" s="28"/>
      <c r="H90" s="28"/>
      <c r="I90" s="28"/>
      <c r="J90" s="28"/>
      <c r="K90" s="28"/>
      <c r="L90" s="28"/>
      <c r="M90" s="28"/>
      <c r="N90" s="28"/>
      <c r="O90" s="28"/>
    </row>
    <row r="91" spans="1:18" s="27" customFormat="1" x14ac:dyDescent="0.3">
      <c r="A91" s="26"/>
      <c r="G91" s="28"/>
      <c r="H91" s="28"/>
      <c r="I91" s="28"/>
      <c r="J91" s="28"/>
      <c r="K91" s="28"/>
      <c r="L91" s="28"/>
      <c r="M91" s="28"/>
      <c r="N91" s="28"/>
      <c r="O91" s="28"/>
    </row>
    <row r="92" spans="1:18" s="27" customFormat="1" x14ac:dyDescent="0.3">
      <c r="A92" s="26"/>
      <c r="G92" s="28"/>
      <c r="H92" s="28"/>
      <c r="I92" s="28"/>
      <c r="J92" s="28"/>
      <c r="K92" s="28"/>
      <c r="L92" s="28"/>
      <c r="M92" s="28"/>
      <c r="N92" s="28"/>
      <c r="O92" s="28"/>
    </row>
    <row r="93" spans="1:18" s="27" customFormat="1" x14ac:dyDescent="0.3">
      <c r="A93" s="26"/>
      <c r="G93" s="28"/>
      <c r="H93" s="28"/>
      <c r="I93" s="28"/>
      <c r="J93" s="28"/>
      <c r="K93" s="28"/>
      <c r="L93" s="28"/>
      <c r="M93" s="28"/>
      <c r="N93" s="28"/>
      <c r="O93" s="28"/>
    </row>
    <row r="94" spans="1:18" s="27" customFormat="1" x14ac:dyDescent="0.3">
      <c r="A94" s="26"/>
      <c r="G94" s="28"/>
      <c r="H94" s="28"/>
      <c r="I94" s="28"/>
      <c r="J94" s="28"/>
      <c r="K94" s="28"/>
      <c r="L94" s="28"/>
      <c r="M94" s="28"/>
      <c r="N94" s="28"/>
      <c r="O94" s="28"/>
    </row>
    <row r="95" spans="1:18" s="27" customFormat="1" x14ac:dyDescent="0.3">
      <c r="A95" s="26"/>
      <c r="G95" s="28"/>
      <c r="H95" s="28"/>
      <c r="I95" s="28"/>
      <c r="J95" s="28"/>
      <c r="K95" s="28"/>
      <c r="L95" s="28"/>
      <c r="M95" s="28"/>
      <c r="N95" s="28"/>
      <c r="O95" s="28"/>
    </row>
    <row r="96" spans="1:18" s="27" customFormat="1" x14ac:dyDescent="0.3">
      <c r="A96" s="26"/>
      <c r="G96" s="28"/>
      <c r="H96" s="28"/>
      <c r="I96" s="28"/>
      <c r="J96" s="28"/>
      <c r="K96" s="28"/>
      <c r="L96" s="28"/>
      <c r="M96" s="28"/>
      <c r="N96" s="28"/>
      <c r="O96" s="28"/>
    </row>
    <row r="97" spans="1:15" s="27" customFormat="1" x14ac:dyDescent="0.3">
      <c r="A97" s="26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27" customFormat="1" x14ac:dyDescent="0.3">
      <c r="A98" s="26"/>
      <c r="G98" s="28"/>
      <c r="H98" s="28"/>
      <c r="I98" s="28"/>
      <c r="J98" s="28"/>
      <c r="K98" s="28"/>
      <c r="L98" s="28"/>
      <c r="M98" s="28"/>
      <c r="N98" s="28"/>
      <c r="O98" s="28"/>
    </row>
    <row r="99" spans="1:15" s="27" customFormat="1" x14ac:dyDescent="0.3">
      <c r="A99" s="26"/>
      <c r="G99" s="28"/>
      <c r="H99" s="28"/>
      <c r="I99" s="28"/>
      <c r="J99" s="28"/>
      <c r="K99" s="28"/>
      <c r="L99" s="28"/>
      <c r="M99" s="28"/>
      <c r="N99" s="28"/>
      <c r="O99" s="28"/>
    </row>
    <row r="100" spans="1:15" s="27" customFormat="1" x14ac:dyDescent="0.3">
      <c r="A100" s="26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s="27" customFormat="1" x14ac:dyDescent="0.3">
      <c r="A101" s="26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s="27" customFormat="1" x14ac:dyDescent="0.3">
      <c r="A102" s="26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27" customFormat="1" x14ac:dyDescent="0.3">
      <c r="A103" s="26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s="27" customFormat="1" x14ac:dyDescent="0.3">
      <c r="A104" s="26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s="27" customFormat="1" x14ac:dyDescent="0.3">
      <c r="A105" s="26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s="27" customFormat="1" x14ac:dyDescent="0.3">
      <c r="A106" s="26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s="27" customFormat="1" x14ac:dyDescent="0.3">
      <c r="A107" s="26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27" customFormat="1" x14ac:dyDescent="0.3">
      <c r="A108" s="26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s="27" customFormat="1" x14ac:dyDescent="0.3">
      <c r="A109" s="26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s="27" customFormat="1" x14ac:dyDescent="0.3">
      <c r="A110" s="26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s="27" customFormat="1" x14ac:dyDescent="0.3">
      <c r="A111" s="26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s="27" customFormat="1" x14ac:dyDescent="0.3">
      <c r="A112" s="26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s="27" customFormat="1" x14ac:dyDescent="0.3">
      <c r="A113" s="26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5" s="27" customFormat="1" x14ac:dyDescent="0.3">
      <c r="A114" s="26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s="27" customFormat="1" x14ac:dyDescent="0.3">
      <c r="A115" s="26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s="27" customFormat="1" x14ac:dyDescent="0.3">
      <c r="A116" s="26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s="27" customFormat="1" x14ac:dyDescent="0.3">
      <c r="A117" s="26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27" customFormat="1" x14ac:dyDescent="0.3">
      <c r="A118" s="26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s="27" customFormat="1" x14ac:dyDescent="0.3">
      <c r="A119" s="26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s="27" customFormat="1" x14ac:dyDescent="0.3">
      <c r="A120" s="26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s="27" customFormat="1" x14ac:dyDescent="0.3">
      <c r="A121" s="26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s="27" customFormat="1" x14ac:dyDescent="0.3">
      <c r="A122" s="26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7" customFormat="1" x14ac:dyDescent="0.3">
      <c r="A123" s="26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s="27" customFormat="1" x14ac:dyDescent="0.3">
      <c r="A124" s="26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s="27" customFormat="1" x14ac:dyDescent="0.3">
      <c r="A125" s="26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s="27" customFormat="1" x14ac:dyDescent="0.3">
      <c r="A126" s="26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s="27" customFormat="1" x14ac:dyDescent="0.3">
      <c r="A127" s="26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s="27" customFormat="1" x14ac:dyDescent="0.3">
      <c r="A128" s="26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s="27" customFormat="1" x14ac:dyDescent="0.3">
      <c r="A129" s="26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s="27" customFormat="1" x14ac:dyDescent="0.3">
      <c r="A130" s="26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s="27" customFormat="1" x14ac:dyDescent="0.3">
      <c r="A131" s="26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s="27" customFormat="1" x14ac:dyDescent="0.3">
      <c r="A132" s="26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27" customFormat="1" x14ac:dyDescent="0.3">
      <c r="A133" s="26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s="27" customFormat="1" x14ac:dyDescent="0.3">
      <c r="A134" s="26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s="27" customFormat="1" x14ac:dyDescent="0.3">
      <c r="A135" s="26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s="27" customFormat="1" x14ac:dyDescent="0.3">
      <c r="A136" s="26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s="27" customFormat="1" x14ac:dyDescent="0.3">
      <c r="A137" s="26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7" customFormat="1" x14ac:dyDescent="0.3">
      <c r="A138" s="26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s="27" customFormat="1" x14ac:dyDescent="0.3">
      <c r="A139" s="26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s="27" customFormat="1" x14ac:dyDescent="0.3">
      <c r="A140" s="26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s="27" customFormat="1" x14ac:dyDescent="0.3">
      <c r="A141" s="26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s="27" customFormat="1" x14ac:dyDescent="0.3">
      <c r="A142" s="26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s="27" customFormat="1" x14ac:dyDescent="0.3">
      <c r="A143" s="26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s="27" customFormat="1" x14ac:dyDescent="0.3">
      <c r="A144" s="26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s="27" customFormat="1" x14ac:dyDescent="0.3">
      <c r="A145" s="26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s="27" customFormat="1" x14ac:dyDescent="0.3">
      <c r="A146" s="26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s="27" customFormat="1" x14ac:dyDescent="0.3">
      <c r="A147" s="26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7" customFormat="1" x14ac:dyDescent="0.3">
      <c r="A148" s="26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s="27" customFormat="1" x14ac:dyDescent="0.3">
      <c r="A149" s="26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s="27" customFormat="1" x14ac:dyDescent="0.3">
      <c r="A150" s="26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s="27" customFormat="1" x14ac:dyDescent="0.3">
      <c r="A151" s="26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s="27" customFormat="1" x14ac:dyDescent="0.3">
      <c r="A152" s="26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7" customFormat="1" x14ac:dyDescent="0.3">
      <c r="A153" s="26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s="27" customFormat="1" x14ac:dyDescent="0.3">
      <c r="A154" s="26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s="27" customFormat="1" x14ac:dyDescent="0.3">
      <c r="A155" s="26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s="27" customFormat="1" x14ac:dyDescent="0.3">
      <c r="A156" s="26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s="27" customFormat="1" x14ac:dyDescent="0.3">
      <c r="A157" s="26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s="27" customFormat="1" x14ac:dyDescent="0.3">
      <c r="A158" s="26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 s="27" customFormat="1" x14ac:dyDescent="0.3">
      <c r="A159" s="26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s="27" customFormat="1" x14ac:dyDescent="0.3">
      <c r="A160" s="26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s="27" customFormat="1" x14ac:dyDescent="0.3">
      <c r="A161" s="26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s="27" customFormat="1" x14ac:dyDescent="0.3">
      <c r="A162" s="26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27" customFormat="1" x14ac:dyDescent="0.3">
      <c r="A163" s="26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 s="27" customFormat="1" x14ac:dyDescent="0.3">
      <c r="A164" s="26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 s="27" customFormat="1" x14ac:dyDescent="0.3">
      <c r="A165" s="26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 s="27" customFormat="1" x14ac:dyDescent="0.3">
      <c r="A166" s="26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s="27" customFormat="1" x14ac:dyDescent="0.3">
      <c r="A167" s="26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27" customFormat="1" x14ac:dyDescent="0.3">
      <c r="A168" s="26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s="27" customFormat="1" x14ac:dyDescent="0.3">
      <c r="A169" s="26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s="27" customFormat="1" x14ac:dyDescent="0.3">
      <c r="A170" s="26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s="27" customFormat="1" x14ac:dyDescent="0.3">
      <c r="A171" s="26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s="27" customFormat="1" x14ac:dyDescent="0.3">
      <c r="A172" s="26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27" customFormat="1" x14ac:dyDescent="0.3">
      <c r="A173" s="26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s="27" customFormat="1" x14ac:dyDescent="0.3">
      <c r="A174" s="26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s="27" customFormat="1" x14ac:dyDescent="0.3">
      <c r="A175" s="26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 s="27" customFormat="1" x14ac:dyDescent="0.3">
      <c r="A176" s="26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 s="27" customFormat="1" x14ac:dyDescent="0.3">
      <c r="A177" s="26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27" customFormat="1" x14ac:dyDescent="0.3">
      <c r="A178" s="26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 s="27" customFormat="1" x14ac:dyDescent="0.3">
      <c r="A179" s="26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 s="27" customFormat="1" x14ac:dyDescent="0.3">
      <c r="A180" s="26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 s="27" customFormat="1" x14ac:dyDescent="0.3">
      <c r="A181" s="26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s="27" customFormat="1" x14ac:dyDescent="0.3">
      <c r="A182" s="26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27" customFormat="1" x14ac:dyDescent="0.3">
      <c r="A183" s="26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1:15" s="27" customFormat="1" x14ac:dyDescent="0.3">
      <c r="A184" s="26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s="27" customFormat="1" x14ac:dyDescent="0.3">
      <c r="A185" s="26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 s="27" customFormat="1" x14ac:dyDescent="0.3">
      <c r="A186" s="26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s="27" customFormat="1" x14ac:dyDescent="0.3">
      <c r="A187" s="26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27" customFormat="1" x14ac:dyDescent="0.3">
      <c r="A188" s="26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s="27" customFormat="1" x14ac:dyDescent="0.3">
      <c r="A189" s="26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 s="27" customFormat="1" x14ac:dyDescent="0.3">
      <c r="A190" s="26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 s="27" customFormat="1" x14ac:dyDescent="0.3">
      <c r="A191" s="26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 s="27" customFormat="1" x14ac:dyDescent="0.3">
      <c r="A192" s="26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27" customFormat="1" x14ac:dyDescent="0.3">
      <c r="A193" s="26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 s="27" customFormat="1" x14ac:dyDescent="0.3">
      <c r="A194" s="26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 s="27" customFormat="1" x14ac:dyDescent="0.3">
      <c r="A195" s="26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s="27" customFormat="1" x14ac:dyDescent="0.3">
      <c r="A196" s="26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s="27" customFormat="1" x14ac:dyDescent="0.3">
      <c r="A197" s="26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27" customFormat="1" x14ac:dyDescent="0.3">
      <c r="A198" s="26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 s="27" customFormat="1" x14ac:dyDescent="0.3">
      <c r="A199" s="26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s="27" customFormat="1" x14ac:dyDescent="0.3">
      <c r="A200" s="26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s="27" customFormat="1" x14ac:dyDescent="0.3">
      <c r="A201" s="26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 s="27" customFormat="1" x14ac:dyDescent="0.3">
      <c r="A202" s="26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s="27" customFormat="1" x14ac:dyDescent="0.3">
      <c r="A203" s="26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s="27" customFormat="1" x14ac:dyDescent="0.3">
      <c r="A204" s="26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 s="27" customFormat="1" x14ac:dyDescent="0.3">
      <c r="A205" s="26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 s="27" customFormat="1" x14ac:dyDescent="0.3">
      <c r="A206" s="26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 s="27" customFormat="1" x14ac:dyDescent="0.3">
      <c r="A207" s="26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27" customFormat="1" x14ac:dyDescent="0.3">
      <c r="A208" s="26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1:15" s="27" customFormat="1" x14ac:dyDescent="0.3">
      <c r="A209" s="26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1:15" s="27" customFormat="1" x14ac:dyDescent="0.3">
      <c r="A210" s="26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s="27" customFormat="1" x14ac:dyDescent="0.3">
      <c r="A211" s="26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1:15" s="27" customFormat="1" x14ac:dyDescent="0.3">
      <c r="A212" s="26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27" customFormat="1" x14ac:dyDescent="0.3">
      <c r="A213" s="26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1:15" s="27" customFormat="1" x14ac:dyDescent="0.3">
      <c r="A214" s="26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1:15" s="27" customFormat="1" x14ac:dyDescent="0.3">
      <c r="A215" s="26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1:15" s="27" customFormat="1" x14ac:dyDescent="0.3">
      <c r="A216" s="26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1:15" s="27" customFormat="1" x14ac:dyDescent="0.3">
      <c r="A217" s="26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27" customFormat="1" x14ac:dyDescent="0.3">
      <c r="A218" s="26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 s="27" customFormat="1" x14ac:dyDescent="0.3">
      <c r="A219" s="26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1:15" s="27" customFormat="1" x14ac:dyDescent="0.3">
      <c r="A220" s="26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1:15" s="27" customFormat="1" x14ac:dyDescent="0.3">
      <c r="A221" s="26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1:15" s="27" customFormat="1" x14ac:dyDescent="0.3">
      <c r="A222" s="26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27" customFormat="1" x14ac:dyDescent="0.3">
      <c r="A223" s="26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1:15" s="27" customFormat="1" x14ac:dyDescent="0.3">
      <c r="A224" s="26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1:15" s="27" customFormat="1" x14ac:dyDescent="0.3">
      <c r="A225" s="26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s="27" customFormat="1" x14ac:dyDescent="0.3">
      <c r="A226" s="26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1:15" s="27" customFormat="1" x14ac:dyDescent="0.3">
      <c r="A227" s="26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27" customFormat="1" x14ac:dyDescent="0.3">
      <c r="A228" s="26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1:15" s="27" customFormat="1" x14ac:dyDescent="0.3">
      <c r="A229" s="26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1:15" s="27" customFormat="1" x14ac:dyDescent="0.3">
      <c r="A230" s="26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1:15" s="27" customFormat="1" x14ac:dyDescent="0.3">
      <c r="A231" s="26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1:15" s="27" customFormat="1" x14ac:dyDescent="0.3">
      <c r="A232" s="26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27" customFormat="1" x14ac:dyDescent="0.3">
      <c r="A233" s="26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1:15" s="27" customFormat="1" x14ac:dyDescent="0.3">
      <c r="A234" s="26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1:15" s="27" customFormat="1" x14ac:dyDescent="0.3">
      <c r="A235" s="26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1:15" s="27" customFormat="1" x14ac:dyDescent="0.3">
      <c r="A236" s="26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1:15" s="27" customFormat="1" x14ac:dyDescent="0.3">
      <c r="A237" s="26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27" customFormat="1" x14ac:dyDescent="0.3">
      <c r="A238" s="26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1:15" s="27" customFormat="1" x14ac:dyDescent="0.3">
      <c r="A239" s="26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s="27" customFormat="1" x14ac:dyDescent="0.3">
      <c r="A240" s="26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1:15" s="27" customFormat="1" x14ac:dyDescent="0.3">
      <c r="A241" s="26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1:15" s="27" customFormat="1" x14ac:dyDescent="0.3">
      <c r="A242" s="26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27" customFormat="1" x14ac:dyDescent="0.3">
      <c r="A243" s="26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1:15" s="27" customFormat="1" x14ac:dyDescent="0.3">
      <c r="A244" s="26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1:15" s="27" customFormat="1" x14ac:dyDescent="0.3">
      <c r="A245" s="26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1:15" s="27" customFormat="1" x14ac:dyDescent="0.3">
      <c r="A246" s="26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 s="27" customFormat="1" x14ac:dyDescent="0.3">
      <c r="A247" s="26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27" customFormat="1" x14ac:dyDescent="0.3">
      <c r="A248" s="26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1:15" s="27" customFormat="1" x14ac:dyDescent="0.3">
      <c r="A249" s="26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1:15" s="27" customFormat="1" x14ac:dyDescent="0.3">
      <c r="A250" s="26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1:15" s="27" customFormat="1" x14ac:dyDescent="0.3">
      <c r="A251" s="26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1:15" s="27" customFormat="1" x14ac:dyDescent="0.3">
      <c r="A252" s="26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 s="27" customFormat="1" x14ac:dyDescent="0.3">
      <c r="A253" s="26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 s="27" customFormat="1" x14ac:dyDescent="0.3">
      <c r="A254" s="26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1:15" s="27" customFormat="1" x14ac:dyDescent="0.3">
      <c r="A255" s="26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1:15" s="27" customFormat="1" x14ac:dyDescent="0.3">
      <c r="A256" s="26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1:15" s="27" customFormat="1" x14ac:dyDescent="0.3">
      <c r="A257" s="26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27" customFormat="1" x14ac:dyDescent="0.3">
      <c r="A258" s="26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1:15" s="27" customFormat="1" x14ac:dyDescent="0.3">
      <c r="A259" s="26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s="27" customFormat="1" x14ac:dyDescent="0.3">
      <c r="A260" s="26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1:15" s="27" customFormat="1" x14ac:dyDescent="0.3">
      <c r="A261" s="26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1:15" s="27" customFormat="1" x14ac:dyDescent="0.3">
      <c r="A262" s="26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s="27" customFormat="1" x14ac:dyDescent="0.3">
      <c r="A263" s="26"/>
      <c r="G263" s="28"/>
      <c r="H263" s="28"/>
      <c r="I263" s="28"/>
      <c r="J263" s="28"/>
      <c r="K263" s="28"/>
      <c r="L263" s="28"/>
      <c r="M263" s="28"/>
      <c r="N263" s="28"/>
      <c r="O263" s="28"/>
    </row>
    <row r="264" spans="1:15" s="27" customFormat="1" x14ac:dyDescent="0.3">
      <c r="A264" s="26"/>
      <c r="G264" s="28"/>
      <c r="H264" s="28"/>
      <c r="I264" s="28"/>
      <c r="J264" s="28"/>
      <c r="K264" s="28"/>
      <c r="L264" s="28"/>
      <c r="M264" s="28"/>
      <c r="N264" s="28"/>
      <c r="O264" s="28"/>
    </row>
    <row r="265" spans="1:15" s="27" customFormat="1" x14ac:dyDescent="0.3">
      <c r="A265" s="26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s="27" customFormat="1" x14ac:dyDescent="0.3">
      <c r="A266" s="26"/>
      <c r="G266" s="28"/>
      <c r="H266" s="28"/>
      <c r="I266" s="28"/>
      <c r="J266" s="28"/>
      <c r="K266" s="28"/>
      <c r="L266" s="28"/>
      <c r="M266" s="28"/>
      <c r="N266" s="28"/>
      <c r="O266" s="28"/>
    </row>
    <row r="267" spans="1:15" s="27" customFormat="1" x14ac:dyDescent="0.3">
      <c r="A267" s="26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27" customFormat="1" x14ac:dyDescent="0.3">
      <c r="A268" s="26"/>
      <c r="G268" s="28"/>
      <c r="H268" s="28"/>
      <c r="I268" s="28"/>
      <c r="J268" s="28"/>
      <c r="K268" s="28"/>
      <c r="L268" s="28"/>
      <c r="M268" s="28"/>
      <c r="N268" s="28"/>
      <c r="O268" s="28"/>
    </row>
    <row r="269" spans="1:15" s="27" customFormat="1" x14ac:dyDescent="0.3">
      <c r="A269" s="26"/>
      <c r="G269" s="28"/>
      <c r="H269" s="28"/>
      <c r="I269" s="28"/>
      <c r="J269" s="28"/>
      <c r="K269" s="28"/>
      <c r="L269" s="28"/>
      <c r="M269" s="28"/>
      <c r="N269" s="28"/>
      <c r="O269" s="28"/>
    </row>
    <row r="270" spans="1:15" s="27" customFormat="1" x14ac:dyDescent="0.3">
      <c r="A270" s="26"/>
      <c r="G270" s="28"/>
      <c r="H270" s="28"/>
      <c r="I270" s="28"/>
      <c r="J270" s="28"/>
      <c r="K270" s="28"/>
      <c r="L270" s="28"/>
      <c r="M270" s="28"/>
      <c r="N270" s="28"/>
      <c r="O270" s="28"/>
    </row>
    <row r="271" spans="1:15" s="27" customFormat="1" x14ac:dyDescent="0.3">
      <c r="A271" s="26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 s="27" customFormat="1" x14ac:dyDescent="0.3">
      <c r="A272" s="26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s="27" customFormat="1" x14ac:dyDescent="0.3">
      <c r="A273" s="26"/>
      <c r="G273" s="28"/>
      <c r="H273" s="28"/>
      <c r="I273" s="28"/>
      <c r="J273" s="28"/>
      <c r="K273" s="28"/>
      <c r="L273" s="28"/>
      <c r="M273" s="28"/>
      <c r="N273" s="28"/>
      <c r="O273" s="28"/>
    </row>
    <row r="274" spans="1:15" s="27" customFormat="1" x14ac:dyDescent="0.3">
      <c r="A274" s="26"/>
      <c r="G274" s="28"/>
      <c r="H274" s="28"/>
      <c r="I274" s="28"/>
      <c r="J274" s="28"/>
      <c r="K274" s="28"/>
      <c r="L274" s="28"/>
      <c r="M274" s="28"/>
      <c r="N274" s="28"/>
      <c r="O274" s="28"/>
    </row>
    <row r="275" spans="1:15" s="27" customFormat="1" x14ac:dyDescent="0.3">
      <c r="A275" s="26"/>
      <c r="G275" s="28"/>
      <c r="H275" s="28"/>
      <c r="I275" s="28"/>
      <c r="J275" s="28"/>
      <c r="K275" s="28"/>
      <c r="L275" s="28"/>
      <c r="M275" s="28"/>
      <c r="N275" s="28"/>
      <c r="O275" s="28"/>
    </row>
    <row r="276" spans="1:15" s="27" customFormat="1" x14ac:dyDescent="0.3">
      <c r="A276" s="26"/>
      <c r="G276" s="28"/>
      <c r="H276" s="28"/>
      <c r="I276" s="28"/>
      <c r="J276" s="28"/>
      <c r="K276" s="28"/>
      <c r="L276" s="28"/>
      <c r="M276" s="28"/>
      <c r="N276" s="28"/>
      <c r="O276" s="28"/>
    </row>
    <row r="277" spans="1:15" s="27" customFormat="1" x14ac:dyDescent="0.3">
      <c r="A277" s="26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s="27" customFormat="1" x14ac:dyDescent="0.3">
      <c r="A278" s="26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1:15" s="27" customFormat="1" x14ac:dyDescent="0.3">
      <c r="A279" s="26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s="27" customFormat="1" x14ac:dyDescent="0.3">
      <c r="A280" s="26"/>
      <c r="G280" s="28"/>
      <c r="H280" s="28"/>
      <c r="I280" s="28"/>
      <c r="J280" s="28"/>
      <c r="K280" s="28"/>
      <c r="L280" s="28"/>
      <c r="M280" s="28"/>
      <c r="N280" s="28"/>
      <c r="O280" s="28"/>
    </row>
    <row r="281" spans="1:15" s="27" customFormat="1" x14ac:dyDescent="0.3">
      <c r="A281" s="26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1:15" s="27" customFormat="1" x14ac:dyDescent="0.3">
      <c r="A282" s="26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s="27" customFormat="1" x14ac:dyDescent="0.3">
      <c r="A283" s="26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1:15" s="27" customFormat="1" x14ac:dyDescent="0.3">
      <c r="A284" s="26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1:15" s="27" customFormat="1" x14ac:dyDescent="0.3">
      <c r="A285" s="26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1:15" s="27" customFormat="1" x14ac:dyDescent="0.3">
      <c r="A286" s="26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s="27" customFormat="1" x14ac:dyDescent="0.3">
      <c r="A287" s="26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s="27" customFormat="1" x14ac:dyDescent="0.3">
      <c r="A288" s="26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1:15" s="27" customFormat="1" x14ac:dyDescent="0.3">
      <c r="A289" s="26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1:15" s="27" customFormat="1" x14ac:dyDescent="0.3">
      <c r="A290" s="26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1:15" s="27" customFormat="1" x14ac:dyDescent="0.3">
      <c r="A291" s="26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1:15" s="27" customFormat="1" x14ac:dyDescent="0.3">
      <c r="A292" s="26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s="27" customFormat="1" x14ac:dyDescent="0.3">
      <c r="A293" s="26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s="27" customFormat="1" x14ac:dyDescent="0.3">
      <c r="A294" s="26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1:15" s="27" customFormat="1" x14ac:dyDescent="0.3">
      <c r="A295" s="26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1:15" s="27" customFormat="1" x14ac:dyDescent="0.3">
      <c r="A296" s="26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1:15" s="27" customFormat="1" x14ac:dyDescent="0.3">
      <c r="A297" s="26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s="27" customFormat="1" x14ac:dyDescent="0.3">
      <c r="A298" s="26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1:15" s="27" customFormat="1" x14ac:dyDescent="0.3">
      <c r="A299" s="26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1:15" s="27" customFormat="1" x14ac:dyDescent="0.3">
      <c r="A300" s="26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s="27" customFormat="1" x14ac:dyDescent="0.3">
      <c r="A301" s="26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1:15" s="27" customFormat="1" x14ac:dyDescent="0.3">
      <c r="A302" s="26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s="27" customFormat="1" x14ac:dyDescent="0.3">
      <c r="A303" s="26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1:15" s="27" customFormat="1" x14ac:dyDescent="0.3">
      <c r="A304" s="26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1:15" s="27" customFormat="1" x14ac:dyDescent="0.3">
      <c r="A305" s="26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1:15" s="27" customFormat="1" x14ac:dyDescent="0.3">
      <c r="A306" s="26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5" s="27" customFormat="1" x14ac:dyDescent="0.3">
      <c r="A307" s="26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s="27" customFormat="1" x14ac:dyDescent="0.3">
      <c r="A308" s="26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1:15" s="27" customFormat="1" x14ac:dyDescent="0.3">
      <c r="A309" s="26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1:15" s="27" customFormat="1" x14ac:dyDescent="0.3">
      <c r="A310" s="26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1:15" s="27" customFormat="1" x14ac:dyDescent="0.3">
      <c r="A311" s="26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1:15" s="27" customFormat="1" x14ac:dyDescent="0.3">
      <c r="A312" s="26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s="27" customFormat="1" x14ac:dyDescent="0.3">
      <c r="A313" s="26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1:15" s="27" customFormat="1" x14ac:dyDescent="0.3">
      <c r="A314" s="26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s="27" customFormat="1" x14ac:dyDescent="0.3">
      <c r="A315" s="26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1:15" s="27" customFormat="1" x14ac:dyDescent="0.3">
      <c r="A316" s="26"/>
      <c r="G316" s="28"/>
      <c r="H316" s="28"/>
      <c r="I316" s="28"/>
      <c r="J316" s="28"/>
      <c r="K316" s="28"/>
      <c r="L316" s="28"/>
      <c r="M316" s="28"/>
      <c r="N316" s="28"/>
      <c r="O316" s="28"/>
    </row>
    <row r="317" spans="1:15" s="27" customFormat="1" x14ac:dyDescent="0.3">
      <c r="A317" s="26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s="27" customFormat="1" x14ac:dyDescent="0.3">
      <c r="A318" s="26"/>
      <c r="G318" s="28"/>
      <c r="H318" s="28"/>
      <c r="I318" s="28"/>
      <c r="J318" s="28"/>
      <c r="K318" s="28"/>
      <c r="L318" s="28"/>
      <c r="M318" s="28"/>
      <c r="N318" s="28"/>
      <c r="O318" s="28"/>
    </row>
    <row r="319" spans="1:15" s="27" customFormat="1" x14ac:dyDescent="0.3">
      <c r="A319" s="26"/>
      <c r="G319" s="28"/>
      <c r="H319" s="28"/>
      <c r="I319" s="28"/>
      <c r="J319" s="28"/>
      <c r="K319" s="28"/>
      <c r="L319" s="28"/>
      <c r="M319" s="28"/>
      <c r="N319" s="28"/>
      <c r="O319" s="28"/>
    </row>
    <row r="320" spans="1:15" s="27" customFormat="1" x14ac:dyDescent="0.3">
      <c r="A320" s="26"/>
      <c r="G320" s="28"/>
      <c r="H320" s="28"/>
      <c r="I320" s="28"/>
      <c r="J320" s="28"/>
      <c r="K320" s="28"/>
      <c r="L320" s="28"/>
      <c r="M320" s="28"/>
      <c r="N320" s="28"/>
      <c r="O320" s="28"/>
    </row>
    <row r="321" spans="1:15" s="27" customFormat="1" x14ac:dyDescent="0.3">
      <c r="A321" s="26"/>
      <c r="G321" s="28"/>
      <c r="H321" s="28"/>
      <c r="I321" s="28"/>
      <c r="J321" s="28"/>
      <c r="K321" s="28"/>
      <c r="L321" s="28"/>
      <c r="M321" s="28"/>
      <c r="N321" s="28"/>
      <c r="O321" s="28"/>
    </row>
    <row r="322" spans="1:15" s="27" customFormat="1" x14ac:dyDescent="0.3">
      <c r="A322" s="26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s="27" customFormat="1" x14ac:dyDescent="0.3">
      <c r="A323" s="26"/>
      <c r="G323" s="28"/>
      <c r="H323" s="28"/>
      <c r="I323" s="28"/>
      <c r="J323" s="28"/>
      <c r="K323" s="28"/>
      <c r="L323" s="28"/>
      <c r="M323" s="28"/>
      <c r="N323" s="28"/>
      <c r="O323" s="28"/>
    </row>
    <row r="324" spans="1:15" s="27" customFormat="1" x14ac:dyDescent="0.3">
      <c r="A324" s="26"/>
      <c r="G324" s="28"/>
      <c r="H324" s="28"/>
      <c r="I324" s="28"/>
      <c r="J324" s="28"/>
      <c r="K324" s="28"/>
      <c r="L324" s="28"/>
      <c r="M324" s="28"/>
      <c r="N324" s="28"/>
      <c r="O324" s="28"/>
    </row>
    <row r="325" spans="1:15" s="27" customFormat="1" x14ac:dyDescent="0.3">
      <c r="A325" s="26"/>
      <c r="G325" s="28"/>
      <c r="H325" s="28"/>
      <c r="I325" s="28"/>
      <c r="J325" s="28"/>
      <c r="K325" s="28"/>
      <c r="L325" s="28"/>
      <c r="M325" s="28"/>
      <c r="N325" s="28"/>
      <c r="O325" s="28"/>
    </row>
    <row r="326" spans="1:15" s="27" customFormat="1" x14ac:dyDescent="0.3">
      <c r="A326" s="26"/>
      <c r="G326" s="28"/>
      <c r="H326" s="28"/>
      <c r="I326" s="28"/>
      <c r="J326" s="28"/>
      <c r="K326" s="28"/>
      <c r="L326" s="28"/>
      <c r="M326" s="28"/>
      <c r="N326" s="28"/>
      <c r="O326" s="28"/>
    </row>
    <row r="327" spans="1:15" s="27" customFormat="1" x14ac:dyDescent="0.3">
      <c r="A327" s="26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s="27" customFormat="1" x14ac:dyDescent="0.3">
      <c r="A328" s="26"/>
      <c r="G328" s="28"/>
      <c r="H328" s="28"/>
      <c r="I328" s="28"/>
      <c r="J328" s="28"/>
      <c r="K328" s="28"/>
      <c r="L328" s="28"/>
      <c r="M328" s="28"/>
      <c r="N328" s="28"/>
      <c r="O328" s="28"/>
    </row>
    <row r="329" spans="1:15" s="27" customFormat="1" x14ac:dyDescent="0.3">
      <c r="A329" s="26"/>
      <c r="G329" s="28"/>
      <c r="H329" s="28"/>
      <c r="I329" s="28"/>
      <c r="J329" s="28"/>
      <c r="K329" s="28"/>
      <c r="L329" s="28"/>
      <c r="M329" s="28"/>
      <c r="N329" s="28"/>
      <c r="O329" s="28"/>
    </row>
    <row r="330" spans="1:15" s="27" customFormat="1" x14ac:dyDescent="0.3">
      <c r="A330" s="26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s="27" customFormat="1" x14ac:dyDescent="0.3">
      <c r="A331" s="26"/>
      <c r="G331" s="28"/>
      <c r="H331" s="28"/>
      <c r="I331" s="28"/>
      <c r="J331" s="28"/>
      <c r="K331" s="28"/>
      <c r="L331" s="28"/>
      <c r="M331" s="28"/>
      <c r="N331" s="28"/>
      <c r="O331" s="28"/>
    </row>
    <row r="332" spans="1:15" s="27" customFormat="1" x14ac:dyDescent="0.3">
      <c r="A332" s="26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s="27" customFormat="1" x14ac:dyDescent="0.3">
      <c r="A333" s="26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5" s="27" customFormat="1" x14ac:dyDescent="0.3">
      <c r="A334" s="26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1:15" s="27" customFormat="1" x14ac:dyDescent="0.3">
      <c r="A335" s="26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1:15" s="27" customFormat="1" x14ac:dyDescent="0.3">
      <c r="A336" s="26"/>
      <c r="G336" s="28"/>
      <c r="H336" s="28"/>
      <c r="I336" s="28"/>
      <c r="J336" s="28"/>
      <c r="K336" s="28"/>
      <c r="L336" s="28"/>
      <c r="M336" s="28"/>
      <c r="N336" s="28"/>
      <c r="O336" s="28"/>
    </row>
    <row r="337" spans="1:15" s="27" customFormat="1" x14ac:dyDescent="0.3">
      <c r="A337" s="26"/>
      <c r="G337" s="28"/>
      <c r="H337" s="28"/>
      <c r="I337" s="28"/>
      <c r="J337" s="28"/>
      <c r="K337" s="28"/>
      <c r="L337" s="28"/>
      <c r="M337" s="28"/>
      <c r="N337" s="28"/>
      <c r="O337" s="28"/>
    </row>
    <row r="338" spans="1:15" s="27" customFormat="1" x14ac:dyDescent="0.3">
      <c r="A338" s="26"/>
      <c r="G338" s="28"/>
      <c r="H338" s="28"/>
      <c r="I338" s="28"/>
      <c r="J338" s="28"/>
      <c r="K338" s="28"/>
      <c r="L338" s="28"/>
      <c r="M338" s="28"/>
      <c r="N338" s="28"/>
      <c r="O338" s="28"/>
    </row>
    <row r="339" spans="1:15" s="27" customFormat="1" x14ac:dyDescent="0.3">
      <c r="A339" s="26"/>
      <c r="G339" s="28"/>
      <c r="H339" s="28"/>
      <c r="I339" s="28"/>
      <c r="J339" s="28"/>
      <c r="K339" s="28"/>
      <c r="L339" s="28"/>
      <c r="M339" s="28"/>
      <c r="N339" s="28"/>
      <c r="O339" s="28"/>
    </row>
    <row r="340" spans="1:15" s="27" customFormat="1" x14ac:dyDescent="0.3">
      <c r="A340" s="26"/>
      <c r="G340" s="28"/>
      <c r="H340" s="28"/>
      <c r="I340" s="28"/>
      <c r="J340" s="28"/>
      <c r="K340" s="28"/>
      <c r="L340" s="28"/>
      <c r="M340" s="28"/>
      <c r="N340" s="28"/>
      <c r="O340" s="28"/>
    </row>
    <row r="341" spans="1:15" s="27" customFormat="1" x14ac:dyDescent="0.3">
      <c r="A341" s="26"/>
      <c r="G341" s="28"/>
      <c r="H341" s="28"/>
      <c r="I341" s="28"/>
      <c r="J341" s="28"/>
      <c r="K341" s="28"/>
      <c r="L341" s="28"/>
      <c r="M341" s="28"/>
      <c r="N341" s="28"/>
      <c r="O341" s="28"/>
    </row>
    <row r="342" spans="1:15" s="27" customFormat="1" x14ac:dyDescent="0.3">
      <c r="A342" s="26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s="27" customFormat="1" x14ac:dyDescent="0.3">
      <c r="A343" s="26"/>
      <c r="G343" s="28"/>
      <c r="H343" s="28"/>
      <c r="I343" s="28"/>
      <c r="J343" s="28"/>
      <c r="K343" s="28"/>
      <c r="L343" s="28"/>
      <c r="M343" s="28"/>
      <c r="N343" s="28"/>
      <c r="O343" s="28"/>
    </row>
    <row r="344" spans="1:15" s="27" customFormat="1" x14ac:dyDescent="0.3">
      <c r="A344" s="26"/>
      <c r="G344" s="28"/>
      <c r="H344" s="28"/>
      <c r="I344" s="28"/>
      <c r="J344" s="28"/>
      <c r="K344" s="28"/>
      <c r="L344" s="28"/>
      <c r="M344" s="28"/>
      <c r="N344" s="28"/>
      <c r="O344" s="28"/>
    </row>
    <row r="345" spans="1:15" s="27" customFormat="1" x14ac:dyDescent="0.3">
      <c r="A345" s="26"/>
      <c r="G345" s="28"/>
      <c r="H345" s="28"/>
      <c r="I345" s="28"/>
      <c r="J345" s="28"/>
      <c r="K345" s="28"/>
      <c r="L345" s="28"/>
      <c r="M345" s="28"/>
      <c r="N345" s="28"/>
      <c r="O345" s="28"/>
    </row>
    <row r="346" spans="1:15" s="27" customFormat="1" x14ac:dyDescent="0.3">
      <c r="A346" s="26"/>
      <c r="G346" s="28"/>
      <c r="H346" s="28"/>
      <c r="I346" s="28"/>
      <c r="J346" s="28"/>
      <c r="K346" s="28"/>
      <c r="L346" s="28"/>
      <c r="M346" s="28"/>
      <c r="N346" s="28"/>
      <c r="O346" s="28"/>
    </row>
    <row r="347" spans="1:15" s="27" customFormat="1" x14ac:dyDescent="0.3">
      <c r="A347" s="26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s="27" customFormat="1" x14ac:dyDescent="0.3">
      <c r="A348" s="26"/>
      <c r="G348" s="28"/>
      <c r="H348" s="28"/>
      <c r="I348" s="28"/>
      <c r="J348" s="28"/>
      <c r="K348" s="28"/>
      <c r="L348" s="28"/>
      <c r="M348" s="28"/>
      <c r="N348" s="28"/>
      <c r="O348" s="28"/>
    </row>
    <row r="349" spans="1:15" s="27" customFormat="1" x14ac:dyDescent="0.3">
      <c r="A349" s="26"/>
      <c r="G349" s="28"/>
      <c r="H349" s="28"/>
      <c r="I349" s="28"/>
      <c r="J349" s="28"/>
      <c r="K349" s="28"/>
      <c r="L349" s="28"/>
      <c r="M349" s="28"/>
      <c r="N349" s="28"/>
      <c r="O349" s="28"/>
    </row>
    <row r="350" spans="1:15" s="27" customFormat="1" x14ac:dyDescent="0.3">
      <c r="A350" s="26"/>
      <c r="G350" s="28"/>
      <c r="H350" s="28"/>
      <c r="I350" s="28"/>
      <c r="J350" s="28"/>
      <c r="K350" s="28"/>
      <c r="L350" s="28"/>
      <c r="M350" s="28"/>
      <c r="N350" s="28"/>
      <c r="O350" s="28"/>
    </row>
    <row r="351" spans="1:15" s="27" customFormat="1" x14ac:dyDescent="0.3">
      <c r="A351" s="26"/>
      <c r="G351" s="28"/>
      <c r="H351" s="28"/>
      <c r="I351" s="28"/>
      <c r="J351" s="28"/>
      <c r="K351" s="28"/>
      <c r="L351" s="28"/>
      <c r="M351" s="28"/>
      <c r="N351" s="28"/>
      <c r="O351" s="28"/>
    </row>
    <row r="352" spans="1:15" s="27" customFormat="1" x14ac:dyDescent="0.3">
      <c r="A352" s="26"/>
      <c r="G352" s="28"/>
      <c r="H352" s="28"/>
      <c r="I352" s="28"/>
      <c r="J352" s="28"/>
      <c r="K352" s="28"/>
      <c r="L352" s="28"/>
      <c r="M352" s="28"/>
      <c r="N352" s="28"/>
      <c r="O352" s="28"/>
    </row>
    <row r="353" spans="1:15" s="27" customFormat="1" x14ac:dyDescent="0.3">
      <c r="A353" s="26"/>
      <c r="G353" s="28"/>
      <c r="H353" s="28"/>
      <c r="I353" s="28"/>
      <c r="J353" s="28"/>
      <c r="K353" s="28"/>
      <c r="L353" s="28"/>
      <c r="M353" s="28"/>
      <c r="N353" s="28"/>
      <c r="O353" s="28"/>
    </row>
    <row r="354" spans="1:15" s="27" customFormat="1" x14ac:dyDescent="0.3">
      <c r="A354" s="26"/>
      <c r="G354" s="28"/>
      <c r="H354" s="28"/>
      <c r="I354" s="28"/>
      <c r="J354" s="28"/>
      <c r="K354" s="28"/>
      <c r="L354" s="28"/>
      <c r="M354" s="28"/>
      <c r="N354" s="28"/>
      <c r="O354" s="28"/>
    </row>
    <row r="355" spans="1:15" s="27" customFormat="1" x14ac:dyDescent="0.3">
      <c r="A355" s="26"/>
      <c r="G355" s="28"/>
      <c r="H355" s="28"/>
      <c r="I355" s="28"/>
      <c r="J355" s="28"/>
      <c r="K355" s="28"/>
      <c r="L355" s="28"/>
      <c r="M355" s="28"/>
      <c r="N355" s="28"/>
      <c r="O355" s="28"/>
    </row>
    <row r="356" spans="1:15" s="27" customFormat="1" x14ac:dyDescent="0.3">
      <c r="A356" s="26"/>
      <c r="G356" s="28"/>
      <c r="H356" s="28"/>
      <c r="I356" s="28"/>
      <c r="J356" s="28"/>
      <c r="K356" s="28"/>
      <c r="L356" s="28"/>
      <c r="M356" s="28"/>
      <c r="N356" s="28"/>
      <c r="O356" s="28"/>
    </row>
    <row r="357" spans="1:15" s="27" customFormat="1" x14ac:dyDescent="0.3">
      <c r="A357" s="26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s="27" customFormat="1" x14ac:dyDescent="0.3">
      <c r="A358" s="26"/>
      <c r="G358" s="28"/>
      <c r="H358" s="28"/>
      <c r="I358" s="28"/>
      <c r="J358" s="28"/>
      <c r="K358" s="28"/>
      <c r="L358" s="28"/>
      <c r="M358" s="28"/>
      <c r="N358" s="28"/>
      <c r="O358" s="28"/>
    </row>
    <row r="359" spans="1:15" s="27" customFormat="1" x14ac:dyDescent="0.3">
      <c r="A359" s="26"/>
      <c r="G359" s="28"/>
      <c r="H359" s="28"/>
      <c r="I359" s="28"/>
      <c r="J359" s="28"/>
      <c r="K359" s="28"/>
      <c r="L359" s="28"/>
      <c r="M359" s="28"/>
      <c r="N359" s="28"/>
      <c r="O359" s="28"/>
    </row>
    <row r="360" spans="1:15" s="27" customFormat="1" x14ac:dyDescent="0.3">
      <c r="A360" s="26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5" s="27" customFormat="1" x14ac:dyDescent="0.3">
      <c r="A361" s="26"/>
      <c r="G361" s="28"/>
      <c r="H361" s="28"/>
      <c r="I361" s="28"/>
      <c r="J361" s="28"/>
      <c r="K361" s="28"/>
      <c r="L361" s="28"/>
      <c r="M361" s="28"/>
      <c r="N361" s="28"/>
      <c r="O361" s="28"/>
    </row>
    <row r="362" spans="1:15" s="27" customFormat="1" x14ac:dyDescent="0.3">
      <c r="A362" s="26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s="27" customFormat="1" x14ac:dyDescent="0.3">
      <c r="A363" s="26"/>
      <c r="G363" s="28"/>
      <c r="H363" s="28"/>
      <c r="I363" s="28"/>
      <c r="J363" s="28"/>
      <c r="K363" s="28"/>
      <c r="L363" s="28"/>
      <c r="M363" s="28"/>
      <c r="N363" s="28"/>
      <c r="O363" s="28"/>
    </row>
    <row r="364" spans="1:15" s="27" customFormat="1" x14ac:dyDescent="0.3">
      <c r="A364" s="26"/>
      <c r="G364" s="28"/>
      <c r="H364" s="28"/>
      <c r="I364" s="28"/>
      <c r="J364" s="28"/>
      <c r="K364" s="28"/>
      <c r="L364" s="28"/>
      <c r="M364" s="28"/>
      <c r="N364" s="28"/>
      <c r="O364" s="28"/>
    </row>
    <row r="365" spans="1:15" s="27" customFormat="1" x14ac:dyDescent="0.3">
      <c r="A365" s="26"/>
      <c r="G365" s="28"/>
      <c r="H365" s="28"/>
      <c r="I365" s="28"/>
      <c r="J365" s="28"/>
      <c r="K365" s="28"/>
      <c r="L365" s="28"/>
      <c r="M365" s="28"/>
      <c r="N365" s="28"/>
      <c r="O365" s="28"/>
    </row>
    <row r="366" spans="1:15" s="27" customFormat="1" x14ac:dyDescent="0.3">
      <c r="A366" s="26"/>
      <c r="G366" s="28"/>
      <c r="H366" s="28"/>
      <c r="I366" s="28"/>
      <c r="J366" s="28"/>
      <c r="K366" s="28"/>
      <c r="L366" s="28"/>
      <c r="M366" s="28"/>
      <c r="N366" s="28"/>
      <c r="O366" s="28"/>
    </row>
    <row r="367" spans="1:15" s="27" customFormat="1" x14ac:dyDescent="0.3">
      <c r="A367" s="26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s="27" customFormat="1" x14ac:dyDescent="0.3">
      <c r="A368" s="26"/>
      <c r="G368" s="28"/>
      <c r="H368" s="28"/>
      <c r="I368" s="28"/>
      <c r="J368" s="28"/>
      <c r="K368" s="28"/>
      <c r="L368" s="28"/>
      <c r="M368" s="28"/>
      <c r="N368" s="28"/>
      <c r="O368" s="28"/>
    </row>
    <row r="369" spans="1:15" s="27" customFormat="1" x14ac:dyDescent="0.3">
      <c r="A369" s="26"/>
      <c r="G369" s="28"/>
      <c r="H369" s="28"/>
      <c r="I369" s="28"/>
      <c r="J369" s="28"/>
      <c r="K369" s="28"/>
      <c r="L369" s="28"/>
      <c r="M369" s="28"/>
      <c r="N369" s="28"/>
      <c r="O369" s="28"/>
    </row>
    <row r="370" spans="1:15" s="27" customFormat="1" x14ac:dyDescent="0.3">
      <c r="A370" s="26"/>
      <c r="G370" s="28"/>
      <c r="H370" s="28"/>
      <c r="I370" s="28"/>
      <c r="J370" s="28"/>
      <c r="K370" s="28"/>
      <c r="L370" s="28"/>
      <c r="M370" s="28"/>
      <c r="N370" s="28"/>
      <c r="O370" s="28"/>
    </row>
    <row r="371" spans="1:15" s="27" customFormat="1" x14ac:dyDescent="0.3">
      <c r="A371" s="26"/>
      <c r="G371" s="28"/>
      <c r="H371" s="28"/>
      <c r="I371" s="28"/>
      <c r="J371" s="28"/>
      <c r="K371" s="28"/>
      <c r="L371" s="28"/>
      <c r="M371" s="28"/>
      <c r="N371" s="28"/>
      <c r="O371" s="28"/>
    </row>
    <row r="372" spans="1:15" s="27" customFormat="1" x14ac:dyDescent="0.3">
      <c r="A372" s="26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s="27" customFormat="1" x14ac:dyDescent="0.3">
      <c r="A373" s="26"/>
      <c r="G373" s="28"/>
      <c r="H373" s="28"/>
      <c r="I373" s="28"/>
      <c r="J373" s="28"/>
      <c r="K373" s="28"/>
      <c r="L373" s="28"/>
      <c r="M373" s="28"/>
      <c r="N373" s="28"/>
      <c r="O373" s="28"/>
    </row>
    <row r="374" spans="1:15" s="27" customFormat="1" x14ac:dyDescent="0.3">
      <c r="A374" s="26"/>
      <c r="G374" s="28"/>
      <c r="H374" s="28"/>
      <c r="I374" s="28"/>
      <c r="J374" s="28"/>
      <c r="K374" s="28"/>
      <c r="L374" s="28"/>
      <c r="M374" s="28"/>
      <c r="N374" s="28"/>
      <c r="O374" s="28"/>
    </row>
    <row r="375" spans="1:15" s="27" customFormat="1" x14ac:dyDescent="0.3">
      <c r="A375" s="26"/>
      <c r="G375" s="28"/>
      <c r="H375" s="28"/>
      <c r="I375" s="28"/>
      <c r="J375" s="28"/>
      <c r="K375" s="28"/>
      <c r="L375" s="28"/>
      <c r="M375" s="28"/>
      <c r="N375" s="28"/>
      <c r="O375" s="28"/>
    </row>
    <row r="376" spans="1:15" s="27" customFormat="1" x14ac:dyDescent="0.3">
      <c r="A376" s="26"/>
      <c r="G376" s="28"/>
      <c r="H376" s="28"/>
      <c r="I376" s="28"/>
      <c r="J376" s="28"/>
      <c r="K376" s="28"/>
      <c r="L376" s="28"/>
      <c r="M376" s="28"/>
      <c r="N376" s="28"/>
      <c r="O376" s="28"/>
    </row>
    <row r="377" spans="1:15" s="27" customFormat="1" x14ac:dyDescent="0.3">
      <c r="A377" s="26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s="27" customFormat="1" x14ac:dyDescent="0.3">
      <c r="A378" s="26"/>
      <c r="G378" s="28"/>
      <c r="H378" s="28"/>
      <c r="I378" s="28"/>
      <c r="J378" s="28"/>
      <c r="K378" s="28"/>
      <c r="L378" s="28"/>
      <c r="M378" s="28"/>
      <c r="N378" s="28"/>
      <c r="O378" s="28"/>
    </row>
    <row r="379" spans="1:15" s="27" customFormat="1" x14ac:dyDescent="0.3">
      <c r="A379" s="26"/>
      <c r="G379" s="28"/>
      <c r="H379" s="28"/>
      <c r="I379" s="28"/>
      <c r="J379" s="28"/>
      <c r="K379" s="28"/>
      <c r="L379" s="28"/>
      <c r="M379" s="28"/>
      <c r="N379" s="28"/>
      <c r="O379" s="28"/>
    </row>
    <row r="380" spans="1:15" s="27" customFormat="1" x14ac:dyDescent="0.3">
      <c r="A380" s="26"/>
      <c r="G380" s="28"/>
      <c r="H380" s="28"/>
      <c r="I380" s="28"/>
      <c r="J380" s="28"/>
      <c r="K380" s="28"/>
      <c r="L380" s="28"/>
      <c r="M380" s="28"/>
      <c r="N380" s="28"/>
      <c r="O380" s="28"/>
    </row>
    <row r="381" spans="1:15" s="27" customFormat="1" x14ac:dyDescent="0.3">
      <c r="A381" s="26"/>
      <c r="G381" s="28"/>
      <c r="H381" s="28"/>
      <c r="I381" s="28"/>
      <c r="J381" s="28"/>
      <c r="K381" s="28"/>
      <c r="L381" s="28"/>
      <c r="M381" s="28"/>
      <c r="N381" s="28"/>
      <c r="O381" s="28"/>
    </row>
    <row r="382" spans="1:15" s="27" customFormat="1" x14ac:dyDescent="0.3">
      <c r="A382" s="26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s="27" customFormat="1" x14ac:dyDescent="0.3">
      <c r="A383" s="26"/>
      <c r="G383" s="28"/>
      <c r="H383" s="28"/>
      <c r="I383" s="28"/>
      <c r="J383" s="28"/>
      <c r="K383" s="28"/>
      <c r="L383" s="28"/>
      <c r="M383" s="28"/>
      <c r="N383" s="28"/>
      <c r="O383" s="28"/>
    </row>
    <row r="384" spans="1:15" s="27" customFormat="1" x14ac:dyDescent="0.3">
      <c r="A384" s="26"/>
      <c r="G384" s="28"/>
      <c r="H384" s="28"/>
      <c r="I384" s="28"/>
      <c r="J384" s="28"/>
      <c r="K384" s="28"/>
      <c r="L384" s="28"/>
      <c r="M384" s="28"/>
      <c r="N384" s="28"/>
      <c r="O384" s="28"/>
    </row>
    <row r="385" spans="1:15" s="27" customFormat="1" x14ac:dyDescent="0.3">
      <c r="A385" s="26"/>
      <c r="G385" s="28"/>
      <c r="H385" s="28"/>
      <c r="I385" s="28"/>
      <c r="J385" s="28"/>
      <c r="K385" s="28"/>
      <c r="L385" s="28"/>
      <c r="M385" s="28"/>
      <c r="N385" s="28"/>
      <c r="O385" s="28"/>
    </row>
    <row r="386" spans="1:15" s="27" customFormat="1" x14ac:dyDescent="0.3">
      <c r="A386" s="26"/>
      <c r="G386" s="28"/>
      <c r="H386" s="28"/>
      <c r="I386" s="28"/>
      <c r="J386" s="28"/>
      <c r="K386" s="28"/>
      <c r="L386" s="28"/>
      <c r="M386" s="28"/>
      <c r="N386" s="28"/>
      <c r="O386" s="28"/>
    </row>
    <row r="387" spans="1:15" s="27" customFormat="1" x14ac:dyDescent="0.3">
      <c r="A387" s="26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5" s="27" customFormat="1" x14ac:dyDescent="0.3">
      <c r="A388" s="26"/>
      <c r="G388" s="28"/>
      <c r="H388" s="28"/>
      <c r="I388" s="28"/>
      <c r="J388" s="28"/>
      <c r="K388" s="28"/>
      <c r="L388" s="28"/>
      <c r="M388" s="28"/>
      <c r="N388" s="28"/>
      <c r="O388" s="28"/>
    </row>
    <row r="389" spans="1:15" s="27" customFormat="1" x14ac:dyDescent="0.3">
      <c r="A389" s="26"/>
      <c r="G389" s="28"/>
      <c r="H389" s="28"/>
      <c r="I389" s="28"/>
      <c r="J389" s="28"/>
      <c r="K389" s="28"/>
      <c r="L389" s="28"/>
      <c r="M389" s="28"/>
      <c r="N389" s="28"/>
      <c r="O389" s="28"/>
    </row>
    <row r="390" spans="1:15" s="27" customFormat="1" x14ac:dyDescent="0.3">
      <c r="A390" s="26"/>
      <c r="G390" s="28"/>
      <c r="H390" s="28"/>
      <c r="I390" s="28"/>
      <c r="J390" s="28"/>
      <c r="K390" s="28"/>
      <c r="L390" s="28"/>
      <c r="M390" s="28"/>
      <c r="N390" s="28"/>
      <c r="O390" s="28"/>
    </row>
    <row r="391" spans="1:15" s="27" customFormat="1" x14ac:dyDescent="0.3">
      <c r="A391" s="26"/>
      <c r="G391" s="28"/>
      <c r="H391" s="28"/>
      <c r="I391" s="28"/>
      <c r="J391" s="28"/>
      <c r="K391" s="28"/>
      <c r="L391" s="28"/>
      <c r="M391" s="28"/>
      <c r="N391" s="28"/>
      <c r="O391" s="28"/>
    </row>
    <row r="392" spans="1:15" s="27" customFormat="1" x14ac:dyDescent="0.3">
      <c r="A392" s="26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5" s="27" customFormat="1" x14ac:dyDescent="0.3">
      <c r="A393" s="26"/>
      <c r="G393" s="28"/>
      <c r="H393" s="28"/>
      <c r="I393" s="28"/>
      <c r="J393" s="28"/>
      <c r="K393" s="28"/>
      <c r="L393" s="28"/>
      <c r="M393" s="28"/>
      <c r="N393" s="28"/>
      <c r="O393" s="28"/>
    </row>
    <row r="394" spans="1:15" s="27" customFormat="1" x14ac:dyDescent="0.3">
      <c r="A394" s="26"/>
      <c r="G394" s="28"/>
      <c r="H394" s="28"/>
      <c r="I394" s="28"/>
      <c r="J394" s="28"/>
      <c r="K394" s="28"/>
      <c r="L394" s="28"/>
      <c r="M394" s="28"/>
      <c r="N394" s="28"/>
      <c r="O394" s="28"/>
    </row>
    <row r="395" spans="1:15" s="27" customFormat="1" x14ac:dyDescent="0.3">
      <c r="A395" s="26"/>
      <c r="G395" s="28"/>
      <c r="H395" s="28"/>
      <c r="I395" s="28"/>
      <c r="J395" s="28"/>
      <c r="K395" s="28"/>
      <c r="L395" s="28"/>
      <c r="M395" s="28"/>
      <c r="N395" s="28"/>
      <c r="O395" s="28"/>
    </row>
    <row r="396" spans="1:15" s="27" customFormat="1" x14ac:dyDescent="0.3">
      <c r="A396" s="26"/>
      <c r="G396" s="28"/>
      <c r="H396" s="28"/>
      <c r="I396" s="28"/>
      <c r="J396" s="28"/>
      <c r="K396" s="28"/>
      <c r="L396" s="28"/>
      <c r="M396" s="28"/>
      <c r="N396" s="28"/>
      <c r="O396" s="28"/>
    </row>
    <row r="397" spans="1:15" s="27" customFormat="1" x14ac:dyDescent="0.3">
      <c r="A397" s="26"/>
      <c r="G397" s="28"/>
      <c r="H397" s="28"/>
      <c r="I397" s="28"/>
      <c r="J397" s="28"/>
      <c r="K397" s="28"/>
      <c r="L397" s="28"/>
      <c r="M397" s="28"/>
      <c r="N397" s="28"/>
      <c r="O397" s="28"/>
    </row>
    <row r="398" spans="1:15" s="27" customFormat="1" x14ac:dyDescent="0.3">
      <c r="A398" s="26"/>
      <c r="G398" s="28"/>
      <c r="H398" s="28"/>
      <c r="I398" s="28"/>
      <c r="J398" s="28"/>
      <c r="K398" s="28"/>
      <c r="L398" s="28"/>
      <c r="M398" s="28"/>
      <c r="N398" s="28"/>
      <c r="O398" s="28"/>
    </row>
    <row r="399" spans="1:15" s="27" customFormat="1" x14ac:dyDescent="0.3">
      <c r="A399" s="26"/>
      <c r="G399" s="28"/>
      <c r="H399" s="28"/>
      <c r="I399" s="28"/>
      <c r="J399" s="28"/>
      <c r="K399" s="28"/>
      <c r="L399" s="28"/>
      <c r="M399" s="28"/>
      <c r="N399" s="28"/>
      <c r="O399" s="28"/>
    </row>
    <row r="400" spans="1:15" s="27" customFormat="1" x14ac:dyDescent="0.3">
      <c r="A400" s="26"/>
      <c r="G400" s="28"/>
      <c r="H400" s="28"/>
      <c r="I400" s="28"/>
      <c r="J400" s="28"/>
      <c r="K400" s="28"/>
      <c r="L400" s="28"/>
      <c r="M400" s="28"/>
      <c r="N400" s="28"/>
      <c r="O400" s="28"/>
    </row>
    <row r="401" spans="1:15" s="27" customFormat="1" x14ac:dyDescent="0.3">
      <c r="A401" s="26"/>
      <c r="G401" s="28"/>
      <c r="H401" s="28"/>
      <c r="I401" s="28"/>
      <c r="J401" s="28"/>
      <c r="K401" s="28"/>
      <c r="L401" s="28"/>
      <c r="M401" s="28"/>
      <c r="N401" s="28"/>
      <c r="O401" s="28"/>
    </row>
    <row r="402" spans="1:15" s="27" customFormat="1" x14ac:dyDescent="0.3">
      <c r="A402" s="26"/>
      <c r="G402" s="28"/>
      <c r="H402" s="28"/>
      <c r="I402" s="28"/>
      <c r="J402" s="28"/>
      <c r="K402" s="28"/>
      <c r="L402" s="28"/>
      <c r="M402" s="28"/>
      <c r="N402" s="28"/>
      <c r="O402" s="28"/>
    </row>
    <row r="403" spans="1:15" s="27" customFormat="1" x14ac:dyDescent="0.3">
      <c r="A403" s="26"/>
      <c r="G403" s="28"/>
      <c r="H403" s="28"/>
      <c r="I403" s="28"/>
      <c r="J403" s="28"/>
      <c r="K403" s="28"/>
      <c r="L403" s="28"/>
      <c r="M403" s="28"/>
      <c r="N403" s="28"/>
      <c r="O403" s="28"/>
    </row>
    <row r="404" spans="1:15" s="27" customFormat="1" x14ac:dyDescent="0.3">
      <c r="A404" s="26"/>
      <c r="G404" s="28"/>
      <c r="H404" s="28"/>
      <c r="I404" s="28"/>
      <c r="J404" s="28"/>
      <c r="K404" s="28"/>
      <c r="L404" s="28"/>
      <c r="M404" s="28"/>
      <c r="N404" s="28"/>
      <c r="O404" s="28"/>
    </row>
    <row r="405" spans="1:15" s="27" customFormat="1" x14ac:dyDescent="0.3">
      <c r="A405" s="26"/>
      <c r="G405" s="28"/>
      <c r="H405" s="28"/>
      <c r="I405" s="28"/>
      <c r="J405" s="28"/>
      <c r="K405" s="28"/>
      <c r="L405" s="28"/>
      <c r="M405" s="28"/>
      <c r="N405" s="28"/>
      <c r="O405" s="28"/>
    </row>
    <row r="406" spans="1:15" s="27" customFormat="1" x14ac:dyDescent="0.3">
      <c r="A406" s="26"/>
      <c r="G406" s="28"/>
      <c r="H406" s="28"/>
      <c r="I406" s="28"/>
      <c r="J406" s="28"/>
      <c r="K406" s="28"/>
      <c r="L406" s="28"/>
      <c r="M406" s="28"/>
      <c r="N406" s="28"/>
      <c r="O406" s="28"/>
    </row>
    <row r="407" spans="1:15" s="27" customFormat="1" x14ac:dyDescent="0.3">
      <c r="A407" s="26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5" s="27" customFormat="1" x14ac:dyDescent="0.3">
      <c r="A408" s="26"/>
      <c r="G408" s="28"/>
      <c r="H408" s="28"/>
      <c r="I408" s="28"/>
      <c r="J408" s="28"/>
      <c r="K408" s="28"/>
      <c r="L408" s="28"/>
      <c r="M408" s="28"/>
      <c r="N408" s="28"/>
      <c r="O408" s="28"/>
    </row>
    <row r="409" spans="1:15" s="27" customFormat="1" x14ac:dyDescent="0.3">
      <c r="A409" s="26"/>
      <c r="G409" s="28"/>
      <c r="H409" s="28"/>
      <c r="I409" s="28"/>
      <c r="J409" s="28"/>
      <c r="K409" s="28"/>
      <c r="L409" s="28"/>
      <c r="M409" s="28"/>
      <c r="N409" s="28"/>
      <c r="O409" s="28"/>
    </row>
    <row r="410" spans="1:15" s="27" customFormat="1" x14ac:dyDescent="0.3">
      <c r="A410" s="26"/>
      <c r="G410" s="28"/>
      <c r="H410" s="28"/>
      <c r="I410" s="28"/>
      <c r="J410" s="28"/>
      <c r="K410" s="28"/>
      <c r="L410" s="28"/>
      <c r="M410" s="28"/>
      <c r="N410" s="28"/>
      <c r="O410" s="28"/>
    </row>
    <row r="411" spans="1:15" s="27" customFormat="1" x14ac:dyDescent="0.3">
      <c r="A411" s="26"/>
      <c r="G411" s="28"/>
      <c r="H411" s="28"/>
      <c r="I411" s="28"/>
      <c r="J411" s="28"/>
      <c r="K411" s="28"/>
      <c r="L411" s="28"/>
      <c r="M411" s="28"/>
      <c r="N411" s="28"/>
      <c r="O411" s="28"/>
    </row>
    <row r="412" spans="1:15" s="27" customFormat="1" x14ac:dyDescent="0.3">
      <c r="A412" s="26"/>
      <c r="G412" s="28"/>
      <c r="H412" s="28"/>
      <c r="I412" s="28"/>
      <c r="J412" s="28"/>
      <c r="K412" s="28"/>
      <c r="L412" s="28"/>
      <c r="M412" s="28"/>
      <c r="N412" s="28"/>
      <c r="O412" s="28"/>
    </row>
    <row r="413" spans="1:15" s="27" customFormat="1" x14ac:dyDescent="0.3">
      <c r="A413" s="26"/>
      <c r="G413" s="28"/>
      <c r="H413" s="28"/>
      <c r="I413" s="28"/>
      <c r="J413" s="28"/>
      <c r="K413" s="28"/>
      <c r="L413" s="28"/>
      <c r="M413" s="28"/>
      <c r="N413" s="28"/>
      <c r="O413" s="28"/>
    </row>
    <row r="414" spans="1:15" s="27" customFormat="1" x14ac:dyDescent="0.3">
      <c r="A414" s="26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5" s="27" customFormat="1" x14ac:dyDescent="0.3">
      <c r="A415" s="26"/>
      <c r="G415" s="28"/>
      <c r="H415" s="28"/>
      <c r="I415" s="28"/>
      <c r="J415" s="28"/>
      <c r="K415" s="28"/>
      <c r="L415" s="28"/>
      <c r="M415" s="28"/>
      <c r="N415" s="28"/>
      <c r="O415" s="28"/>
    </row>
    <row r="416" spans="1:15" s="27" customFormat="1" x14ac:dyDescent="0.3">
      <c r="A416" s="26"/>
      <c r="G416" s="28"/>
      <c r="H416" s="28"/>
      <c r="I416" s="28"/>
      <c r="J416" s="28"/>
      <c r="K416" s="28"/>
      <c r="L416" s="28"/>
      <c r="M416" s="28"/>
      <c r="N416" s="28"/>
      <c r="O416" s="28"/>
    </row>
    <row r="417" spans="1:15" s="27" customFormat="1" x14ac:dyDescent="0.3">
      <c r="A417" s="26"/>
      <c r="G417" s="28"/>
      <c r="H417" s="28"/>
      <c r="I417" s="28"/>
      <c r="J417" s="28"/>
      <c r="K417" s="28"/>
      <c r="L417" s="28"/>
      <c r="M417" s="28"/>
      <c r="N417" s="28"/>
      <c r="O417" s="28"/>
    </row>
    <row r="418" spans="1:15" s="27" customFormat="1" x14ac:dyDescent="0.3">
      <c r="A418" s="26"/>
      <c r="G418" s="28"/>
      <c r="H418" s="28"/>
      <c r="I418" s="28"/>
      <c r="J418" s="28"/>
      <c r="K418" s="28"/>
      <c r="L418" s="28"/>
      <c r="M418" s="28"/>
      <c r="N418" s="28"/>
      <c r="O418" s="28"/>
    </row>
    <row r="419" spans="1:15" s="27" customFormat="1" x14ac:dyDescent="0.3">
      <c r="A419" s="26"/>
      <c r="G419" s="28"/>
      <c r="H419" s="28"/>
      <c r="I419" s="28"/>
      <c r="J419" s="28"/>
      <c r="K419" s="28"/>
      <c r="L419" s="28"/>
      <c r="M419" s="28"/>
      <c r="N419" s="28"/>
      <c r="O419" s="28"/>
    </row>
    <row r="420" spans="1:15" s="27" customFormat="1" x14ac:dyDescent="0.3">
      <c r="A420" s="26"/>
      <c r="G420" s="28"/>
      <c r="H420" s="28"/>
      <c r="I420" s="28"/>
      <c r="J420" s="28"/>
      <c r="K420" s="28"/>
      <c r="L420" s="28"/>
      <c r="M420" s="28"/>
      <c r="N420" s="28"/>
      <c r="O420" s="28"/>
    </row>
    <row r="421" spans="1:15" s="27" customFormat="1" x14ac:dyDescent="0.3">
      <c r="A421" s="26"/>
      <c r="G421" s="28"/>
      <c r="H421" s="28"/>
      <c r="I421" s="28"/>
      <c r="J421" s="28"/>
      <c r="K421" s="28"/>
      <c r="L421" s="28"/>
      <c r="M421" s="28"/>
      <c r="N421" s="28"/>
      <c r="O421" s="28"/>
    </row>
    <row r="422" spans="1:15" s="27" customFormat="1" x14ac:dyDescent="0.3">
      <c r="A422" s="26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s="27" customFormat="1" x14ac:dyDescent="0.3">
      <c r="A423" s="26"/>
      <c r="G423" s="28"/>
      <c r="H423" s="28"/>
      <c r="I423" s="28"/>
      <c r="J423" s="28"/>
      <c r="K423" s="28"/>
      <c r="L423" s="28"/>
      <c r="M423" s="28"/>
      <c r="N423" s="28"/>
      <c r="O423" s="28"/>
    </row>
    <row r="424" spans="1:15" s="27" customFormat="1" x14ac:dyDescent="0.3">
      <c r="A424" s="26"/>
      <c r="G424" s="28"/>
      <c r="H424" s="28"/>
      <c r="I424" s="28"/>
      <c r="J424" s="28"/>
      <c r="K424" s="28"/>
      <c r="L424" s="28"/>
      <c r="M424" s="28"/>
      <c r="N424" s="28"/>
      <c r="O424" s="28"/>
    </row>
    <row r="425" spans="1:15" s="27" customFormat="1" x14ac:dyDescent="0.3">
      <c r="A425" s="26"/>
      <c r="G425" s="28"/>
      <c r="H425" s="28"/>
      <c r="I425" s="28"/>
      <c r="J425" s="28"/>
      <c r="K425" s="28"/>
      <c r="L425" s="28"/>
      <c r="M425" s="28"/>
      <c r="N425" s="28"/>
      <c r="O425" s="28"/>
    </row>
    <row r="426" spans="1:15" s="27" customFormat="1" x14ac:dyDescent="0.3">
      <c r="A426" s="26"/>
      <c r="G426" s="28"/>
      <c r="H426" s="28"/>
      <c r="I426" s="28"/>
      <c r="J426" s="28"/>
      <c r="K426" s="28"/>
      <c r="L426" s="28"/>
      <c r="M426" s="28"/>
      <c r="N426" s="28"/>
      <c r="O426" s="28"/>
    </row>
    <row r="427" spans="1:15" s="27" customFormat="1" x14ac:dyDescent="0.3">
      <c r="A427" s="26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s="27" customFormat="1" x14ac:dyDescent="0.3">
      <c r="A428" s="26"/>
      <c r="G428" s="28"/>
      <c r="H428" s="28"/>
      <c r="I428" s="28"/>
      <c r="J428" s="28"/>
      <c r="K428" s="28"/>
      <c r="L428" s="28"/>
      <c r="M428" s="28"/>
      <c r="N428" s="28"/>
      <c r="O428" s="28"/>
    </row>
    <row r="429" spans="1:15" s="27" customFormat="1" x14ac:dyDescent="0.3">
      <c r="A429" s="26"/>
      <c r="G429" s="28"/>
      <c r="H429" s="28"/>
      <c r="I429" s="28"/>
      <c r="J429" s="28"/>
      <c r="K429" s="28"/>
      <c r="L429" s="28"/>
      <c r="M429" s="28"/>
      <c r="N429" s="28"/>
      <c r="O429" s="28"/>
    </row>
    <row r="430" spans="1:15" s="27" customFormat="1" x14ac:dyDescent="0.3">
      <c r="A430" s="26"/>
      <c r="G430" s="28"/>
      <c r="H430" s="28"/>
      <c r="I430" s="28"/>
      <c r="J430" s="28"/>
      <c r="K430" s="28"/>
      <c r="L430" s="28"/>
      <c r="M430" s="28"/>
      <c r="N430" s="28"/>
      <c r="O430" s="28"/>
    </row>
    <row r="431" spans="1:15" s="27" customFormat="1" x14ac:dyDescent="0.3">
      <c r="A431" s="26"/>
      <c r="G431" s="28"/>
      <c r="H431" s="28"/>
      <c r="I431" s="28"/>
      <c r="J431" s="28"/>
      <c r="K431" s="28"/>
      <c r="L431" s="28"/>
      <c r="M431" s="28"/>
      <c r="N431" s="28"/>
      <c r="O431" s="28"/>
    </row>
    <row r="432" spans="1:15" s="27" customFormat="1" x14ac:dyDescent="0.3">
      <c r="A432" s="26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s="27" customFormat="1" x14ac:dyDescent="0.3">
      <c r="A433" s="26"/>
      <c r="G433" s="28"/>
      <c r="H433" s="28"/>
      <c r="I433" s="28"/>
      <c r="J433" s="28"/>
      <c r="K433" s="28"/>
      <c r="L433" s="28"/>
      <c r="M433" s="28"/>
      <c r="N433" s="28"/>
      <c r="O433" s="28"/>
    </row>
    <row r="434" spans="1:15" s="27" customFormat="1" x14ac:dyDescent="0.3">
      <c r="A434" s="26"/>
      <c r="G434" s="28"/>
      <c r="H434" s="28"/>
      <c r="I434" s="28"/>
      <c r="J434" s="28"/>
      <c r="K434" s="28"/>
      <c r="L434" s="28"/>
      <c r="M434" s="28"/>
      <c r="N434" s="28"/>
      <c r="O434" s="28"/>
    </row>
    <row r="435" spans="1:15" s="27" customFormat="1" x14ac:dyDescent="0.3">
      <c r="A435" s="26"/>
      <c r="G435" s="28"/>
      <c r="H435" s="28"/>
      <c r="I435" s="28"/>
      <c r="J435" s="28"/>
      <c r="K435" s="28"/>
      <c r="L435" s="28"/>
      <c r="M435" s="28"/>
      <c r="N435" s="28"/>
      <c r="O435" s="28"/>
    </row>
    <row r="436" spans="1:15" s="27" customFormat="1" x14ac:dyDescent="0.3">
      <c r="A436" s="26"/>
      <c r="G436" s="28"/>
      <c r="H436" s="28"/>
      <c r="I436" s="28"/>
      <c r="J436" s="28"/>
      <c r="K436" s="28"/>
      <c r="L436" s="28"/>
      <c r="M436" s="28"/>
      <c r="N436" s="28"/>
      <c r="O436" s="28"/>
    </row>
    <row r="437" spans="1:15" s="27" customFormat="1" x14ac:dyDescent="0.3">
      <c r="A437" s="26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s="27" customFormat="1" x14ac:dyDescent="0.3">
      <c r="A438" s="26"/>
      <c r="G438" s="28"/>
      <c r="H438" s="28"/>
      <c r="I438" s="28"/>
      <c r="J438" s="28"/>
      <c r="K438" s="28"/>
      <c r="L438" s="28"/>
      <c r="M438" s="28"/>
      <c r="N438" s="28"/>
      <c r="O438" s="28"/>
    </row>
    <row r="439" spans="1:15" s="27" customFormat="1" x14ac:dyDescent="0.3">
      <c r="A439" s="26"/>
      <c r="G439" s="28"/>
      <c r="H439" s="28"/>
      <c r="I439" s="28"/>
      <c r="J439" s="28"/>
      <c r="K439" s="28"/>
      <c r="L439" s="28"/>
      <c r="M439" s="28"/>
      <c r="N439" s="28"/>
      <c r="O439" s="28"/>
    </row>
    <row r="440" spans="1:15" s="27" customFormat="1" x14ac:dyDescent="0.3">
      <c r="A440" s="26"/>
      <c r="G440" s="28"/>
      <c r="H440" s="28"/>
      <c r="I440" s="28"/>
      <c r="J440" s="28"/>
      <c r="K440" s="28"/>
      <c r="L440" s="28"/>
      <c r="M440" s="28"/>
      <c r="N440" s="28"/>
      <c r="O440" s="28"/>
    </row>
    <row r="441" spans="1:15" s="27" customFormat="1" x14ac:dyDescent="0.3">
      <c r="A441" s="26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5" s="27" customFormat="1" x14ac:dyDescent="0.3">
      <c r="A442" s="26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s="27" customFormat="1" x14ac:dyDescent="0.3">
      <c r="A443" s="26"/>
      <c r="G443" s="28"/>
      <c r="H443" s="28"/>
      <c r="I443" s="28"/>
      <c r="J443" s="28"/>
      <c r="K443" s="28"/>
      <c r="L443" s="28"/>
      <c r="M443" s="28"/>
      <c r="N443" s="28"/>
      <c r="O443" s="28"/>
    </row>
    <row r="444" spans="1:15" s="27" customFormat="1" x14ac:dyDescent="0.3">
      <c r="A444" s="26"/>
      <c r="G444" s="28"/>
      <c r="H444" s="28"/>
      <c r="I444" s="28"/>
      <c r="J444" s="28"/>
      <c r="K444" s="28"/>
      <c r="L444" s="28"/>
      <c r="M444" s="28"/>
      <c r="N444" s="28"/>
      <c r="O444" s="28"/>
    </row>
    <row r="445" spans="1:15" s="27" customFormat="1" x14ac:dyDescent="0.3">
      <c r="A445" s="26"/>
      <c r="G445" s="28"/>
      <c r="H445" s="28"/>
      <c r="I445" s="28"/>
      <c r="J445" s="28"/>
      <c r="K445" s="28"/>
      <c r="L445" s="28"/>
      <c r="M445" s="28"/>
      <c r="N445" s="28"/>
      <c r="O445" s="28"/>
    </row>
    <row r="446" spans="1:15" s="27" customFormat="1" x14ac:dyDescent="0.3">
      <c r="A446" s="26"/>
      <c r="G446" s="28"/>
      <c r="H446" s="28"/>
      <c r="I446" s="28"/>
      <c r="J446" s="28"/>
      <c r="K446" s="28"/>
      <c r="L446" s="28"/>
      <c r="M446" s="28"/>
      <c r="N446" s="28"/>
      <c r="O446" s="28"/>
    </row>
    <row r="447" spans="1:15" s="27" customFormat="1" x14ac:dyDescent="0.3">
      <c r="A447" s="26"/>
      <c r="G447" s="28"/>
      <c r="H447" s="28"/>
      <c r="I447" s="28"/>
      <c r="J447" s="28"/>
      <c r="K447" s="28"/>
      <c r="L447" s="28"/>
      <c r="M447" s="28"/>
      <c r="N447" s="28"/>
      <c r="O447" s="28"/>
    </row>
    <row r="448" spans="1:15" s="27" customFormat="1" x14ac:dyDescent="0.3">
      <c r="A448" s="26"/>
      <c r="G448" s="28"/>
      <c r="H448" s="28"/>
      <c r="I448" s="28"/>
      <c r="J448" s="28"/>
      <c r="K448" s="28"/>
      <c r="L448" s="28"/>
      <c r="M448" s="28"/>
      <c r="N448" s="28"/>
      <c r="O448" s="28"/>
    </row>
    <row r="449" spans="1:15" s="27" customFormat="1" x14ac:dyDescent="0.3">
      <c r="A449" s="26"/>
      <c r="G449" s="28"/>
      <c r="H449" s="28"/>
      <c r="I449" s="28"/>
      <c r="J449" s="28"/>
      <c r="K449" s="28"/>
      <c r="L449" s="28"/>
      <c r="M449" s="28"/>
      <c r="N449" s="28"/>
      <c r="O449" s="28"/>
    </row>
    <row r="450" spans="1:15" s="27" customFormat="1" x14ac:dyDescent="0.3">
      <c r="A450" s="26"/>
      <c r="G450" s="28"/>
      <c r="H450" s="28"/>
      <c r="I450" s="28"/>
      <c r="J450" s="28"/>
      <c r="K450" s="28"/>
      <c r="L450" s="28"/>
      <c r="M450" s="28"/>
      <c r="N450" s="28"/>
      <c r="O450" s="28"/>
    </row>
    <row r="451" spans="1:15" s="27" customFormat="1" x14ac:dyDescent="0.3">
      <c r="A451" s="26"/>
      <c r="G451" s="28"/>
      <c r="H451" s="28"/>
      <c r="I451" s="28"/>
      <c r="J451" s="28"/>
      <c r="K451" s="28"/>
      <c r="L451" s="28"/>
      <c r="M451" s="28"/>
      <c r="N451" s="28"/>
      <c r="O451" s="28"/>
    </row>
    <row r="452" spans="1:15" s="27" customFormat="1" x14ac:dyDescent="0.3">
      <c r="A452" s="26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s="27" customFormat="1" x14ac:dyDescent="0.3">
      <c r="A453" s="26"/>
      <c r="G453" s="28"/>
      <c r="H453" s="28"/>
      <c r="I453" s="28"/>
      <c r="J453" s="28"/>
      <c r="K453" s="28"/>
      <c r="L453" s="28"/>
      <c r="M453" s="28"/>
      <c r="N453" s="28"/>
      <c r="O453" s="28"/>
    </row>
    <row r="454" spans="1:15" s="27" customFormat="1" x14ac:dyDescent="0.3">
      <c r="A454" s="26"/>
      <c r="G454" s="28"/>
      <c r="H454" s="28"/>
      <c r="I454" s="28"/>
      <c r="J454" s="28"/>
      <c r="K454" s="28"/>
      <c r="L454" s="28"/>
      <c r="M454" s="28"/>
      <c r="N454" s="28"/>
      <c r="O454" s="28"/>
    </row>
    <row r="455" spans="1:15" s="27" customFormat="1" x14ac:dyDescent="0.3">
      <c r="A455" s="26"/>
      <c r="G455" s="28"/>
      <c r="H455" s="28"/>
      <c r="I455" s="28"/>
      <c r="J455" s="28"/>
      <c r="K455" s="28"/>
      <c r="L455" s="28"/>
      <c r="M455" s="28"/>
      <c r="N455" s="28"/>
      <c r="O455" s="28"/>
    </row>
    <row r="456" spans="1:15" s="27" customFormat="1" x14ac:dyDescent="0.3">
      <c r="A456" s="26"/>
      <c r="G456" s="28"/>
      <c r="H456" s="28"/>
      <c r="I456" s="28"/>
      <c r="J456" s="28"/>
      <c r="K456" s="28"/>
      <c r="L456" s="28"/>
      <c r="M456" s="28"/>
      <c r="N456" s="28"/>
      <c r="O456" s="28"/>
    </row>
    <row r="457" spans="1:15" s="27" customFormat="1" x14ac:dyDescent="0.3">
      <c r="A457" s="26"/>
      <c r="G457" s="28"/>
      <c r="H457" s="28"/>
      <c r="I457" s="28"/>
      <c r="J457" s="28"/>
      <c r="K457" s="28"/>
      <c r="L457" s="28"/>
      <c r="M457" s="28"/>
      <c r="N457" s="28"/>
      <c r="O457" s="28"/>
    </row>
    <row r="458" spans="1:15" s="27" customFormat="1" x14ac:dyDescent="0.3">
      <c r="A458" s="26"/>
      <c r="G458" s="28"/>
      <c r="H458" s="28"/>
      <c r="I458" s="28"/>
      <c r="J458" s="28"/>
      <c r="K458" s="28"/>
      <c r="L458" s="28"/>
      <c r="M458" s="28"/>
      <c r="N458" s="28"/>
      <c r="O458" s="28"/>
    </row>
    <row r="459" spans="1:15" s="27" customFormat="1" x14ac:dyDescent="0.3">
      <c r="A459" s="26"/>
      <c r="G459" s="28"/>
      <c r="H459" s="28"/>
      <c r="I459" s="28"/>
      <c r="J459" s="28"/>
      <c r="K459" s="28"/>
      <c r="L459" s="28"/>
      <c r="M459" s="28"/>
      <c r="N459" s="28"/>
      <c r="O459" s="28"/>
    </row>
    <row r="460" spans="1:15" s="27" customFormat="1" x14ac:dyDescent="0.3">
      <c r="A460" s="26"/>
      <c r="G460" s="28"/>
      <c r="H460" s="28"/>
      <c r="I460" s="28"/>
      <c r="J460" s="28"/>
      <c r="K460" s="28"/>
      <c r="L460" s="28"/>
      <c r="M460" s="28"/>
      <c r="N460" s="28"/>
      <c r="O460" s="28"/>
    </row>
    <row r="461" spans="1:15" s="27" customFormat="1" x14ac:dyDescent="0.3">
      <c r="A461" s="26"/>
      <c r="G461" s="28"/>
      <c r="H461" s="28"/>
      <c r="I461" s="28"/>
      <c r="J461" s="28"/>
      <c r="K461" s="28"/>
      <c r="L461" s="28"/>
      <c r="M461" s="28"/>
      <c r="N461" s="28"/>
      <c r="O461" s="28"/>
    </row>
    <row r="462" spans="1:15" s="27" customFormat="1" x14ac:dyDescent="0.3">
      <c r="A462" s="26"/>
      <c r="G462" s="28"/>
      <c r="H462" s="28"/>
      <c r="I462" s="28"/>
      <c r="J462" s="28"/>
      <c r="K462" s="28"/>
      <c r="L462" s="28"/>
      <c r="M462" s="28"/>
      <c r="N462" s="28"/>
      <c r="O462" s="28"/>
    </row>
    <row r="463" spans="1:15" s="27" customFormat="1" x14ac:dyDescent="0.3">
      <c r="A463" s="26"/>
      <c r="G463" s="28"/>
      <c r="H463" s="28"/>
      <c r="I463" s="28"/>
      <c r="J463" s="28"/>
      <c r="K463" s="28"/>
      <c r="L463" s="28"/>
      <c r="M463" s="28"/>
      <c r="N463" s="28"/>
      <c r="O463" s="28"/>
    </row>
    <row r="464" spans="1:15" s="27" customFormat="1" x14ac:dyDescent="0.3">
      <c r="A464" s="26"/>
      <c r="G464" s="28"/>
      <c r="H464" s="28"/>
      <c r="I464" s="28"/>
      <c r="J464" s="28"/>
      <c r="K464" s="28"/>
      <c r="L464" s="28"/>
      <c r="M464" s="28"/>
      <c r="N464" s="28"/>
      <c r="O464" s="28"/>
    </row>
    <row r="465" spans="1:15" s="27" customFormat="1" x14ac:dyDescent="0.3">
      <c r="A465" s="26"/>
      <c r="G465" s="28"/>
      <c r="H465" s="28"/>
      <c r="I465" s="28"/>
      <c r="J465" s="28"/>
      <c r="K465" s="28"/>
      <c r="L465" s="28"/>
      <c r="M465" s="28"/>
      <c r="N465" s="28"/>
      <c r="O465" s="28"/>
    </row>
    <row r="466" spans="1:15" s="27" customFormat="1" x14ac:dyDescent="0.3">
      <c r="A466" s="26"/>
      <c r="G466" s="28"/>
      <c r="H466" s="28"/>
      <c r="I466" s="28"/>
      <c r="J466" s="28"/>
      <c r="K466" s="28"/>
      <c r="L466" s="28"/>
      <c r="M466" s="28"/>
      <c r="N466" s="28"/>
      <c r="O466" s="28"/>
    </row>
    <row r="467" spans="1:15" s="27" customFormat="1" x14ac:dyDescent="0.3">
      <c r="A467" s="26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s="27" customFormat="1" x14ac:dyDescent="0.3">
      <c r="A468" s="26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5" s="27" customFormat="1" x14ac:dyDescent="0.3">
      <c r="A469" s="26"/>
      <c r="G469" s="28"/>
      <c r="H469" s="28"/>
      <c r="I469" s="28"/>
      <c r="J469" s="28"/>
      <c r="K469" s="28"/>
      <c r="L469" s="28"/>
      <c r="M469" s="28"/>
      <c r="N469" s="28"/>
      <c r="O469" s="28"/>
    </row>
    <row r="470" spans="1:15" s="27" customFormat="1" x14ac:dyDescent="0.3">
      <c r="A470" s="26"/>
      <c r="G470" s="28"/>
      <c r="H470" s="28"/>
      <c r="I470" s="28"/>
      <c r="J470" s="28"/>
      <c r="K470" s="28"/>
      <c r="L470" s="28"/>
      <c r="M470" s="28"/>
      <c r="N470" s="28"/>
      <c r="O470" s="28"/>
    </row>
    <row r="471" spans="1:15" s="27" customFormat="1" x14ac:dyDescent="0.3">
      <c r="A471" s="26"/>
      <c r="G471" s="28"/>
      <c r="H471" s="28"/>
      <c r="I471" s="28"/>
      <c r="J471" s="28"/>
      <c r="K471" s="28"/>
      <c r="L471" s="28"/>
      <c r="M471" s="28"/>
      <c r="N471" s="28"/>
      <c r="O471" s="28"/>
    </row>
    <row r="472" spans="1:15" s="27" customFormat="1" x14ac:dyDescent="0.3">
      <c r="A472" s="26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s="27" customFormat="1" x14ac:dyDescent="0.3">
      <c r="A473" s="26"/>
      <c r="G473" s="28"/>
      <c r="H473" s="28"/>
      <c r="I473" s="28"/>
      <c r="J473" s="28"/>
      <c r="K473" s="28"/>
      <c r="L473" s="28"/>
      <c r="M473" s="28"/>
      <c r="N473" s="28"/>
      <c r="O473" s="28"/>
    </row>
    <row r="474" spans="1:15" s="27" customFormat="1" x14ac:dyDescent="0.3">
      <c r="A474" s="26"/>
      <c r="G474" s="28"/>
      <c r="H474" s="28"/>
      <c r="I474" s="28"/>
      <c r="J474" s="28"/>
      <c r="K474" s="28"/>
      <c r="L474" s="28"/>
      <c r="M474" s="28"/>
      <c r="N474" s="28"/>
      <c r="O474" s="28"/>
    </row>
    <row r="475" spans="1:15" s="27" customFormat="1" x14ac:dyDescent="0.3">
      <c r="A475" s="26"/>
      <c r="G475" s="28"/>
      <c r="H475" s="28"/>
      <c r="I475" s="28"/>
      <c r="J475" s="28"/>
      <c r="K475" s="28"/>
      <c r="L475" s="28"/>
      <c r="M475" s="28"/>
      <c r="N475" s="28"/>
      <c r="O475" s="28"/>
    </row>
    <row r="476" spans="1:15" s="27" customFormat="1" x14ac:dyDescent="0.3">
      <c r="A476" s="26"/>
      <c r="G476" s="28"/>
      <c r="H476" s="28"/>
      <c r="I476" s="28"/>
      <c r="J476" s="28"/>
      <c r="K476" s="28"/>
      <c r="L476" s="28"/>
      <c r="M476" s="28"/>
      <c r="N476" s="28"/>
      <c r="O476" s="28"/>
    </row>
    <row r="477" spans="1:15" s="27" customFormat="1" x14ac:dyDescent="0.3">
      <c r="A477" s="26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s="27" customFormat="1" x14ac:dyDescent="0.3">
      <c r="A478" s="26"/>
      <c r="G478" s="28"/>
      <c r="H478" s="28"/>
      <c r="I478" s="28"/>
      <c r="J478" s="28"/>
      <c r="K478" s="28"/>
      <c r="L478" s="28"/>
      <c r="M478" s="28"/>
      <c r="N478" s="28"/>
      <c r="O478" s="28"/>
    </row>
    <row r="479" spans="1:15" s="27" customFormat="1" x14ac:dyDescent="0.3">
      <c r="A479" s="26"/>
      <c r="G479" s="28"/>
      <c r="H479" s="28"/>
      <c r="I479" s="28"/>
      <c r="J479" s="28"/>
      <c r="K479" s="28"/>
      <c r="L479" s="28"/>
      <c r="M479" s="28"/>
      <c r="N479" s="28"/>
      <c r="O479" s="28"/>
    </row>
    <row r="480" spans="1:15" s="27" customFormat="1" x14ac:dyDescent="0.3">
      <c r="A480" s="26"/>
      <c r="G480" s="28"/>
      <c r="H480" s="28"/>
      <c r="I480" s="28"/>
      <c r="J480" s="28"/>
      <c r="K480" s="28"/>
      <c r="L480" s="28"/>
      <c r="M480" s="28"/>
      <c r="N480" s="28"/>
      <c r="O480" s="28"/>
    </row>
    <row r="481" spans="1:15" s="27" customFormat="1" x14ac:dyDescent="0.3">
      <c r="A481" s="26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1:15" s="27" customFormat="1" x14ac:dyDescent="0.3">
      <c r="A482" s="26"/>
      <c r="G482" s="28"/>
      <c r="H482" s="28"/>
      <c r="I482" s="28"/>
      <c r="J482" s="28"/>
      <c r="K482" s="28"/>
      <c r="L482" s="28"/>
      <c r="M482" s="28"/>
      <c r="N482" s="28"/>
      <c r="O482" s="28"/>
    </row>
    <row r="483" spans="1:15" s="27" customFormat="1" x14ac:dyDescent="0.3">
      <c r="A483" s="26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1:15" s="27" customFormat="1" x14ac:dyDescent="0.3">
      <c r="A484" s="26"/>
      <c r="G484" s="28"/>
      <c r="H484" s="28"/>
      <c r="I484" s="28"/>
      <c r="J484" s="28"/>
      <c r="K484" s="28"/>
      <c r="L484" s="28"/>
      <c r="M484" s="28"/>
      <c r="N484" s="28"/>
      <c r="O484" s="28"/>
    </row>
    <row r="485" spans="1:15" s="27" customFormat="1" x14ac:dyDescent="0.3">
      <c r="A485" s="26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1:15" s="27" customFormat="1" x14ac:dyDescent="0.3">
      <c r="A486" s="26"/>
      <c r="G486" s="28"/>
      <c r="H486" s="28"/>
      <c r="I486" s="28"/>
      <c r="J486" s="28"/>
      <c r="K486" s="28"/>
      <c r="L486" s="28"/>
      <c r="M486" s="28"/>
      <c r="N486" s="28"/>
      <c r="O486" s="28"/>
    </row>
    <row r="487" spans="1:15" s="27" customFormat="1" x14ac:dyDescent="0.3">
      <c r="A487" s="26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s="27" customFormat="1" x14ac:dyDescent="0.3">
      <c r="A488" s="26"/>
      <c r="G488" s="28"/>
      <c r="H488" s="28"/>
      <c r="I488" s="28"/>
      <c r="J488" s="28"/>
      <c r="K488" s="28"/>
      <c r="L488" s="28"/>
      <c r="M488" s="28"/>
      <c r="N488" s="28"/>
      <c r="O488" s="28"/>
    </row>
    <row r="489" spans="1:15" s="27" customFormat="1" x14ac:dyDescent="0.3">
      <c r="A489" s="26"/>
      <c r="G489" s="28"/>
      <c r="H489" s="28"/>
      <c r="I489" s="28"/>
      <c r="J489" s="28"/>
      <c r="K489" s="28"/>
      <c r="L489" s="28"/>
      <c r="M489" s="28"/>
      <c r="N489" s="28"/>
      <c r="O489" s="28"/>
    </row>
    <row r="490" spans="1:15" s="27" customFormat="1" x14ac:dyDescent="0.3">
      <c r="A490" s="26"/>
      <c r="G490" s="28"/>
      <c r="H490" s="28"/>
      <c r="I490" s="28"/>
      <c r="J490" s="28"/>
      <c r="K490" s="28"/>
      <c r="L490" s="28"/>
      <c r="M490" s="28"/>
      <c r="N490" s="28"/>
      <c r="O490" s="28"/>
    </row>
    <row r="491" spans="1:15" s="27" customFormat="1" x14ac:dyDescent="0.3">
      <c r="A491" s="26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1:15" s="27" customFormat="1" x14ac:dyDescent="0.3">
      <c r="A492" s="26"/>
      <c r="G492" s="28"/>
      <c r="H492" s="28"/>
      <c r="I492" s="28"/>
      <c r="J492" s="28"/>
      <c r="K492" s="28"/>
      <c r="L492" s="28"/>
      <c r="M492" s="28"/>
      <c r="N492" s="28"/>
      <c r="O492" s="28"/>
    </row>
    <row r="493" spans="1:15" s="27" customFormat="1" x14ac:dyDescent="0.3">
      <c r="A493" s="26"/>
      <c r="G493" s="28"/>
      <c r="H493" s="28"/>
      <c r="I493" s="28"/>
      <c r="J493" s="28"/>
      <c r="K493" s="28"/>
      <c r="L493" s="28"/>
      <c r="M493" s="28"/>
      <c r="N493" s="28"/>
      <c r="O493" s="28"/>
    </row>
    <row r="494" spans="1:15" s="27" customFormat="1" x14ac:dyDescent="0.3">
      <c r="A494" s="26"/>
      <c r="G494" s="28"/>
      <c r="H494" s="28"/>
      <c r="I494" s="28"/>
      <c r="J494" s="28"/>
      <c r="K494" s="28"/>
      <c r="L494" s="28"/>
      <c r="M494" s="28"/>
      <c r="N494" s="28"/>
      <c r="O494" s="28"/>
    </row>
    <row r="495" spans="1:15" s="27" customFormat="1" x14ac:dyDescent="0.3">
      <c r="A495" s="26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5" s="27" customFormat="1" x14ac:dyDescent="0.3">
      <c r="A496" s="26"/>
      <c r="G496" s="28"/>
      <c r="H496" s="28"/>
      <c r="I496" s="28"/>
      <c r="J496" s="28"/>
      <c r="K496" s="28"/>
      <c r="L496" s="28"/>
      <c r="M496" s="28"/>
      <c r="N496" s="28"/>
      <c r="O496" s="28"/>
    </row>
    <row r="497" spans="1:15" s="27" customFormat="1" x14ac:dyDescent="0.3">
      <c r="A497" s="26"/>
      <c r="G497" s="28"/>
      <c r="H497" s="28"/>
      <c r="I497" s="28"/>
      <c r="J497" s="28"/>
      <c r="K497" s="28"/>
      <c r="L497" s="28"/>
      <c r="M497" s="28"/>
      <c r="N497" s="28"/>
      <c r="O497" s="28"/>
    </row>
    <row r="498" spans="1:15" s="27" customFormat="1" x14ac:dyDescent="0.3">
      <c r="A498" s="26"/>
      <c r="G498" s="28"/>
      <c r="H498" s="28"/>
      <c r="I498" s="28"/>
      <c r="J498" s="28"/>
      <c r="K498" s="28"/>
      <c r="L498" s="28"/>
      <c r="M498" s="28"/>
      <c r="N498" s="28"/>
      <c r="O498" s="28"/>
    </row>
    <row r="499" spans="1:15" s="27" customFormat="1" x14ac:dyDescent="0.3">
      <c r="A499" s="26"/>
      <c r="G499" s="28"/>
      <c r="H499" s="28"/>
      <c r="I499" s="28"/>
      <c r="J499" s="28"/>
      <c r="K499" s="28"/>
      <c r="L499" s="28"/>
      <c r="M499" s="28"/>
      <c r="N499" s="28"/>
      <c r="O499" s="28"/>
    </row>
    <row r="500" spans="1:15" s="27" customFormat="1" x14ac:dyDescent="0.3">
      <c r="A500" s="26"/>
      <c r="G500" s="28"/>
      <c r="H500" s="28"/>
      <c r="I500" s="28"/>
      <c r="J500" s="28"/>
      <c r="K500" s="28"/>
      <c r="L500" s="28"/>
      <c r="M500" s="28"/>
      <c r="N500" s="28"/>
      <c r="O500" s="28"/>
    </row>
    <row r="501" spans="1:15" s="27" customFormat="1" x14ac:dyDescent="0.3">
      <c r="A501" s="26"/>
      <c r="G501" s="28"/>
      <c r="H501" s="28"/>
      <c r="I501" s="28"/>
      <c r="J501" s="28"/>
      <c r="K501" s="28"/>
      <c r="L501" s="28"/>
      <c r="M501" s="28"/>
      <c r="N501" s="28"/>
      <c r="O501" s="28"/>
    </row>
    <row r="502" spans="1:15" s="27" customFormat="1" x14ac:dyDescent="0.3">
      <c r="A502" s="26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s="27" customFormat="1" x14ac:dyDescent="0.3">
      <c r="A503" s="26"/>
      <c r="G503" s="28"/>
      <c r="H503" s="28"/>
      <c r="I503" s="28"/>
      <c r="J503" s="28"/>
      <c r="K503" s="28"/>
      <c r="L503" s="28"/>
      <c r="M503" s="28"/>
      <c r="N503" s="28"/>
      <c r="O503" s="28"/>
    </row>
    <row r="504" spans="1:15" s="27" customFormat="1" x14ac:dyDescent="0.3">
      <c r="A504" s="26"/>
      <c r="G504" s="28"/>
      <c r="H504" s="28"/>
      <c r="I504" s="28"/>
      <c r="J504" s="28"/>
      <c r="K504" s="28"/>
      <c r="L504" s="28"/>
      <c r="M504" s="28"/>
      <c r="N504" s="28"/>
      <c r="O504" s="28"/>
    </row>
    <row r="505" spans="1:15" s="27" customFormat="1" x14ac:dyDescent="0.3">
      <c r="A505" s="26"/>
      <c r="G505" s="28"/>
      <c r="H505" s="28"/>
      <c r="I505" s="28"/>
      <c r="J505" s="28"/>
      <c r="K505" s="28"/>
      <c r="L505" s="28"/>
      <c r="M505" s="28"/>
      <c r="N505" s="28"/>
      <c r="O505" s="28"/>
    </row>
    <row r="506" spans="1:15" s="27" customFormat="1" x14ac:dyDescent="0.3">
      <c r="A506" s="26"/>
      <c r="G506" s="28"/>
      <c r="H506" s="28"/>
      <c r="I506" s="28"/>
      <c r="J506" s="28"/>
      <c r="K506" s="28"/>
      <c r="L506" s="28"/>
      <c r="M506" s="28"/>
      <c r="N506" s="28"/>
      <c r="O506" s="28"/>
    </row>
    <row r="507" spans="1:15" s="27" customFormat="1" x14ac:dyDescent="0.3">
      <c r="A507" s="26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s="27" customFormat="1" x14ac:dyDescent="0.3">
      <c r="A508" s="26"/>
      <c r="G508" s="28"/>
      <c r="H508" s="28"/>
      <c r="I508" s="28"/>
      <c r="J508" s="28"/>
      <c r="K508" s="28"/>
      <c r="L508" s="28"/>
      <c r="M508" s="28"/>
      <c r="N508" s="28"/>
      <c r="O508" s="28"/>
    </row>
    <row r="509" spans="1:15" s="27" customFormat="1" x14ac:dyDescent="0.3">
      <c r="A509" s="26"/>
      <c r="G509" s="28"/>
      <c r="H509" s="28"/>
      <c r="I509" s="28"/>
      <c r="J509" s="28"/>
      <c r="K509" s="28"/>
      <c r="L509" s="28"/>
      <c r="M509" s="28"/>
      <c r="N509" s="28"/>
      <c r="O509" s="28"/>
    </row>
    <row r="510" spans="1:15" s="27" customFormat="1" x14ac:dyDescent="0.3">
      <c r="A510" s="26"/>
      <c r="G510" s="28"/>
      <c r="H510" s="28"/>
      <c r="I510" s="28"/>
      <c r="J510" s="28"/>
      <c r="K510" s="28"/>
      <c r="L510" s="28"/>
      <c r="M510" s="28"/>
      <c r="N510" s="28"/>
      <c r="O510" s="28"/>
    </row>
    <row r="511" spans="1:15" s="27" customFormat="1" x14ac:dyDescent="0.3">
      <c r="A511" s="26"/>
      <c r="G511" s="28"/>
      <c r="H511" s="28"/>
      <c r="I511" s="28"/>
      <c r="J511" s="28"/>
      <c r="K511" s="28"/>
      <c r="L511" s="28"/>
      <c r="M511" s="28"/>
      <c r="N511" s="28"/>
      <c r="O511" s="28"/>
    </row>
    <row r="512" spans="1:15" s="27" customFormat="1" x14ac:dyDescent="0.3">
      <c r="A512" s="26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s="27" customFormat="1" x14ac:dyDescent="0.3">
      <c r="A513" s="26"/>
      <c r="G513" s="28"/>
      <c r="H513" s="28"/>
      <c r="I513" s="28"/>
      <c r="J513" s="28"/>
      <c r="K513" s="28"/>
      <c r="L513" s="28"/>
      <c r="M513" s="28"/>
      <c r="N513" s="28"/>
      <c r="O513" s="28"/>
    </row>
    <row r="514" spans="1:15" s="27" customFormat="1" x14ac:dyDescent="0.3">
      <c r="A514" s="26"/>
      <c r="G514" s="28"/>
      <c r="H514" s="28"/>
      <c r="I514" s="28"/>
      <c r="J514" s="28"/>
      <c r="K514" s="28"/>
      <c r="L514" s="28"/>
      <c r="M514" s="28"/>
      <c r="N514" s="28"/>
      <c r="O514" s="28"/>
    </row>
    <row r="515" spans="1:15" s="27" customFormat="1" x14ac:dyDescent="0.3">
      <c r="A515" s="26"/>
      <c r="G515" s="28"/>
      <c r="H515" s="28"/>
      <c r="I515" s="28"/>
      <c r="J515" s="28"/>
      <c r="K515" s="28"/>
      <c r="L515" s="28"/>
      <c r="M515" s="28"/>
      <c r="N515" s="28"/>
      <c r="O515" s="28"/>
    </row>
    <row r="516" spans="1:15" s="27" customFormat="1" x14ac:dyDescent="0.3">
      <c r="A516" s="26"/>
      <c r="G516" s="28"/>
      <c r="H516" s="28"/>
      <c r="I516" s="28"/>
      <c r="J516" s="28"/>
      <c r="K516" s="28"/>
      <c r="L516" s="28"/>
      <c r="M516" s="28"/>
      <c r="N516" s="28"/>
      <c r="O516" s="28"/>
    </row>
    <row r="517" spans="1:15" s="27" customFormat="1" x14ac:dyDescent="0.3">
      <c r="A517" s="26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s="27" customFormat="1" x14ac:dyDescent="0.3">
      <c r="A518" s="26"/>
      <c r="G518" s="28"/>
      <c r="H518" s="28"/>
      <c r="I518" s="28"/>
      <c r="J518" s="28"/>
      <c r="K518" s="28"/>
      <c r="L518" s="28"/>
      <c r="M518" s="28"/>
      <c r="N518" s="28"/>
      <c r="O518" s="28"/>
    </row>
    <row r="519" spans="1:15" s="27" customFormat="1" x14ac:dyDescent="0.3">
      <c r="A519" s="26"/>
      <c r="G519" s="28"/>
      <c r="H519" s="28"/>
      <c r="I519" s="28"/>
      <c r="J519" s="28"/>
      <c r="K519" s="28"/>
      <c r="L519" s="28"/>
      <c r="M519" s="28"/>
      <c r="N519" s="28"/>
      <c r="O519" s="28"/>
    </row>
    <row r="520" spans="1:15" s="27" customFormat="1" x14ac:dyDescent="0.3">
      <c r="A520" s="26"/>
      <c r="G520" s="28"/>
      <c r="H520" s="28"/>
      <c r="I520" s="28"/>
      <c r="J520" s="28"/>
      <c r="K520" s="28"/>
      <c r="L520" s="28"/>
      <c r="M520" s="28"/>
      <c r="N520" s="28"/>
      <c r="O520" s="28"/>
    </row>
    <row r="521" spans="1:15" s="27" customFormat="1" x14ac:dyDescent="0.3">
      <c r="A521" s="26"/>
      <c r="G521" s="28"/>
      <c r="H521" s="28"/>
      <c r="I521" s="28"/>
      <c r="J521" s="28"/>
      <c r="K521" s="28"/>
      <c r="L521" s="28"/>
      <c r="M521" s="28"/>
      <c r="N521" s="28"/>
      <c r="O521" s="28"/>
    </row>
    <row r="522" spans="1:15" s="27" customFormat="1" x14ac:dyDescent="0.3">
      <c r="A522" s="26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5" s="27" customFormat="1" x14ac:dyDescent="0.3">
      <c r="A523" s="26"/>
      <c r="G523" s="28"/>
      <c r="H523" s="28"/>
      <c r="I523" s="28"/>
      <c r="J523" s="28"/>
      <c r="K523" s="28"/>
      <c r="L523" s="28"/>
      <c r="M523" s="28"/>
      <c r="N523" s="28"/>
      <c r="O523" s="28"/>
    </row>
    <row r="524" spans="1:15" s="27" customFormat="1" x14ac:dyDescent="0.3">
      <c r="A524" s="26"/>
      <c r="G524" s="28"/>
      <c r="H524" s="28"/>
      <c r="I524" s="28"/>
      <c r="J524" s="28"/>
      <c r="K524" s="28"/>
      <c r="L524" s="28"/>
      <c r="M524" s="28"/>
      <c r="N524" s="28"/>
      <c r="O524" s="28"/>
    </row>
    <row r="525" spans="1:15" s="27" customFormat="1" x14ac:dyDescent="0.3">
      <c r="A525" s="26"/>
      <c r="G525" s="28"/>
      <c r="H525" s="28"/>
      <c r="I525" s="28"/>
      <c r="J525" s="28"/>
      <c r="K525" s="28"/>
      <c r="L525" s="28"/>
      <c r="M525" s="28"/>
      <c r="N525" s="28"/>
      <c r="O525" s="28"/>
    </row>
    <row r="526" spans="1:15" s="27" customFormat="1" x14ac:dyDescent="0.3">
      <c r="A526" s="26"/>
      <c r="G526" s="28"/>
      <c r="H526" s="28"/>
      <c r="I526" s="28"/>
      <c r="J526" s="28"/>
      <c r="K526" s="28"/>
      <c r="L526" s="28"/>
      <c r="M526" s="28"/>
      <c r="N526" s="28"/>
      <c r="O526" s="28"/>
    </row>
    <row r="527" spans="1:15" s="27" customFormat="1" x14ac:dyDescent="0.3">
      <c r="A527" s="26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s="27" customFormat="1" x14ac:dyDescent="0.3">
      <c r="A528" s="26"/>
      <c r="G528" s="28"/>
      <c r="H528" s="28"/>
      <c r="I528" s="28"/>
      <c r="J528" s="28"/>
      <c r="K528" s="28"/>
      <c r="L528" s="28"/>
      <c r="M528" s="28"/>
      <c r="N528" s="28"/>
      <c r="O528" s="28"/>
    </row>
    <row r="529" spans="1:15" s="27" customFormat="1" x14ac:dyDescent="0.3">
      <c r="A529" s="26"/>
      <c r="G529" s="28"/>
      <c r="H529" s="28"/>
      <c r="I529" s="28"/>
      <c r="J529" s="28"/>
      <c r="K529" s="28"/>
      <c r="L529" s="28"/>
      <c r="M529" s="28"/>
      <c r="N529" s="28"/>
      <c r="O529" s="28"/>
    </row>
    <row r="530" spans="1:15" s="27" customFormat="1" x14ac:dyDescent="0.3">
      <c r="A530" s="26"/>
      <c r="G530" s="28"/>
      <c r="H530" s="28"/>
      <c r="I530" s="28"/>
      <c r="J530" s="28"/>
      <c r="K530" s="28"/>
      <c r="L530" s="28"/>
      <c r="M530" s="28"/>
      <c r="N530" s="28"/>
      <c r="O530" s="28"/>
    </row>
    <row r="531" spans="1:15" s="27" customFormat="1" x14ac:dyDescent="0.3">
      <c r="A531" s="26"/>
      <c r="G531" s="28"/>
      <c r="H531" s="28"/>
      <c r="I531" s="28"/>
      <c r="J531" s="28"/>
      <c r="K531" s="28"/>
      <c r="L531" s="28"/>
      <c r="M531" s="28"/>
      <c r="N531" s="28"/>
      <c r="O531" s="28"/>
    </row>
    <row r="532" spans="1:15" s="27" customFormat="1" x14ac:dyDescent="0.3">
      <c r="A532" s="26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s="27" customFormat="1" x14ac:dyDescent="0.3">
      <c r="A533" s="26"/>
      <c r="G533" s="28"/>
      <c r="H533" s="28"/>
      <c r="I533" s="28"/>
      <c r="J533" s="28"/>
      <c r="K533" s="28"/>
      <c r="L533" s="28"/>
      <c r="M533" s="28"/>
      <c r="N533" s="28"/>
      <c r="O533" s="28"/>
    </row>
    <row r="534" spans="1:15" s="27" customFormat="1" x14ac:dyDescent="0.3">
      <c r="A534" s="26"/>
      <c r="G534" s="28"/>
      <c r="H534" s="28"/>
      <c r="I534" s="28"/>
      <c r="J534" s="28"/>
      <c r="K534" s="28"/>
      <c r="L534" s="28"/>
      <c r="M534" s="28"/>
      <c r="N534" s="28"/>
      <c r="O534" s="28"/>
    </row>
    <row r="535" spans="1:15" s="27" customFormat="1" x14ac:dyDescent="0.3">
      <c r="A535" s="26"/>
      <c r="G535" s="28"/>
      <c r="H535" s="28"/>
      <c r="I535" s="28"/>
      <c r="J535" s="28"/>
      <c r="K535" s="28"/>
      <c r="L535" s="28"/>
      <c r="M535" s="28"/>
      <c r="N535" s="28"/>
      <c r="O535" s="28"/>
    </row>
    <row r="536" spans="1:15" s="27" customFormat="1" x14ac:dyDescent="0.3">
      <c r="A536" s="26"/>
      <c r="G536" s="28"/>
      <c r="H536" s="28"/>
      <c r="I536" s="28"/>
      <c r="J536" s="28"/>
      <c r="K536" s="28"/>
      <c r="L536" s="28"/>
      <c r="M536" s="28"/>
      <c r="N536" s="28"/>
      <c r="O536" s="28"/>
    </row>
    <row r="537" spans="1:15" s="27" customFormat="1" x14ac:dyDescent="0.3">
      <c r="A537" s="26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s="27" customFormat="1" x14ac:dyDescent="0.3">
      <c r="A538" s="26"/>
      <c r="G538" s="28"/>
      <c r="H538" s="28"/>
      <c r="I538" s="28"/>
      <c r="J538" s="28"/>
      <c r="K538" s="28"/>
      <c r="L538" s="28"/>
      <c r="M538" s="28"/>
      <c r="N538" s="28"/>
      <c r="O538" s="28"/>
    </row>
    <row r="539" spans="1:15" s="27" customFormat="1" x14ac:dyDescent="0.3">
      <c r="A539" s="26"/>
      <c r="G539" s="28"/>
      <c r="H539" s="28"/>
      <c r="I539" s="28"/>
      <c r="J539" s="28"/>
      <c r="K539" s="28"/>
      <c r="L539" s="28"/>
      <c r="M539" s="28"/>
      <c r="N539" s="28"/>
      <c r="O539" s="28"/>
    </row>
    <row r="540" spans="1:15" s="27" customFormat="1" x14ac:dyDescent="0.3">
      <c r="A540" s="26"/>
      <c r="G540" s="28"/>
      <c r="H540" s="28"/>
      <c r="I540" s="28"/>
      <c r="J540" s="28"/>
      <c r="K540" s="28"/>
      <c r="L540" s="28"/>
      <c r="M540" s="28"/>
      <c r="N540" s="28"/>
      <c r="O540" s="28"/>
    </row>
    <row r="541" spans="1:15" s="27" customFormat="1" x14ac:dyDescent="0.3">
      <c r="A541" s="26"/>
      <c r="G541" s="28"/>
      <c r="H541" s="28"/>
      <c r="I541" s="28"/>
      <c r="J541" s="28"/>
      <c r="K541" s="28"/>
      <c r="L541" s="28"/>
      <c r="M541" s="28"/>
      <c r="N541" s="28"/>
      <c r="O541" s="28"/>
    </row>
    <row r="542" spans="1:15" s="27" customFormat="1" x14ac:dyDescent="0.3">
      <c r="A542" s="26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s="27" customFormat="1" x14ac:dyDescent="0.3">
      <c r="A543" s="26"/>
      <c r="G543" s="28"/>
      <c r="H543" s="28"/>
      <c r="I543" s="28"/>
      <c r="J543" s="28"/>
      <c r="K543" s="28"/>
      <c r="L543" s="28"/>
      <c r="M543" s="28"/>
      <c r="N543" s="28"/>
      <c r="O543" s="28"/>
    </row>
    <row r="544" spans="1:15" s="27" customFormat="1" x14ac:dyDescent="0.3">
      <c r="A544" s="26"/>
      <c r="G544" s="28"/>
      <c r="H544" s="28"/>
      <c r="I544" s="28"/>
      <c r="J544" s="28"/>
      <c r="K544" s="28"/>
      <c r="L544" s="28"/>
      <c r="M544" s="28"/>
      <c r="N544" s="28"/>
      <c r="O544" s="28"/>
    </row>
    <row r="545" spans="1:15" s="27" customFormat="1" x14ac:dyDescent="0.3">
      <c r="A545" s="26"/>
      <c r="G545" s="28"/>
      <c r="H545" s="28"/>
      <c r="I545" s="28"/>
      <c r="J545" s="28"/>
      <c r="K545" s="28"/>
      <c r="L545" s="28"/>
      <c r="M545" s="28"/>
      <c r="N545" s="28"/>
      <c r="O545" s="28"/>
    </row>
    <row r="546" spans="1:15" s="27" customFormat="1" x14ac:dyDescent="0.3">
      <c r="A546" s="26"/>
      <c r="G546" s="28"/>
      <c r="H546" s="28"/>
      <c r="I546" s="28"/>
      <c r="J546" s="28"/>
      <c r="K546" s="28"/>
      <c r="L546" s="28"/>
      <c r="M546" s="28"/>
      <c r="N546" s="28"/>
      <c r="O546" s="28"/>
    </row>
    <row r="547" spans="1:15" s="27" customFormat="1" x14ac:dyDescent="0.3">
      <c r="A547" s="26"/>
      <c r="G547" s="28"/>
      <c r="H547" s="28"/>
      <c r="I547" s="28"/>
      <c r="J547" s="28"/>
      <c r="K547" s="28"/>
      <c r="L547" s="28"/>
      <c r="M547" s="28"/>
      <c r="N547" s="28"/>
      <c r="O547" s="28"/>
    </row>
    <row r="548" spans="1:15" s="27" customFormat="1" x14ac:dyDescent="0.3">
      <c r="A548" s="26"/>
      <c r="G548" s="28"/>
      <c r="H548" s="28"/>
      <c r="I548" s="28"/>
      <c r="J548" s="28"/>
      <c r="K548" s="28"/>
      <c r="L548" s="28"/>
      <c r="M548" s="28"/>
      <c r="N548" s="28"/>
      <c r="O548" s="28"/>
    </row>
    <row r="549" spans="1:15" s="27" customFormat="1" x14ac:dyDescent="0.3">
      <c r="A549" s="26"/>
      <c r="G549" s="28"/>
      <c r="H549" s="28"/>
      <c r="I549" s="28"/>
      <c r="J549" s="28"/>
      <c r="K549" s="28"/>
      <c r="L549" s="28"/>
      <c r="M549" s="28"/>
      <c r="N549" s="28"/>
      <c r="O549" s="28"/>
    </row>
    <row r="550" spans="1:15" s="27" customFormat="1" x14ac:dyDescent="0.3">
      <c r="A550" s="26"/>
      <c r="G550" s="28"/>
      <c r="H550" s="28"/>
      <c r="I550" s="28"/>
      <c r="J550" s="28"/>
      <c r="K550" s="28"/>
      <c r="L550" s="28"/>
      <c r="M550" s="28"/>
      <c r="N550" s="28"/>
      <c r="O550" s="28"/>
    </row>
    <row r="551" spans="1:15" s="27" customFormat="1" x14ac:dyDescent="0.3">
      <c r="A551" s="26"/>
      <c r="G551" s="28"/>
      <c r="H551" s="28"/>
      <c r="I551" s="28"/>
      <c r="J551" s="28"/>
      <c r="K551" s="28"/>
      <c r="L551" s="28"/>
      <c r="M551" s="28"/>
      <c r="N551" s="28"/>
      <c r="O551" s="28"/>
    </row>
    <row r="552" spans="1:15" s="27" customFormat="1" x14ac:dyDescent="0.3">
      <c r="A552" s="26"/>
      <c r="G552" s="28"/>
      <c r="H552" s="28"/>
      <c r="I552" s="28"/>
      <c r="J552" s="28"/>
      <c r="K552" s="28"/>
      <c r="L552" s="28"/>
      <c r="M552" s="28"/>
      <c r="N552" s="28"/>
      <c r="O552" s="28"/>
    </row>
    <row r="553" spans="1:15" s="27" customFormat="1" x14ac:dyDescent="0.3">
      <c r="A553" s="26"/>
      <c r="G553" s="28"/>
      <c r="H553" s="28"/>
      <c r="I553" s="28"/>
      <c r="J553" s="28"/>
      <c r="K553" s="28"/>
      <c r="L553" s="28"/>
      <c r="M553" s="28"/>
      <c r="N553" s="28"/>
      <c r="O553" s="28"/>
    </row>
    <row r="554" spans="1:15" s="27" customFormat="1" x14ac:dyDescent="0.3">
      <c r="A554" s="26"/>
      <c r="G554" s="28"/>
      <c r="H554" s="28"/>
      <c r="I554" s="28"/>
      <c r="J554" s="28"/>
      <c r="K554" s="28"/>
      <c r="L554" s="28"/>
      <c r="M554" s="28"/>
      <c r="N554" s="28"/>
      <c r="O554" s="28"/>
    </row>
    <row r="555" spans="1:15" s="27" customFormat="1" x14ac:dyDescent="0.3">
      <c r="A555" s="26"/>
      <c r="G555" s="28"/>
      <c r="H555" s="28"/>
      <c r="I555" s="28"/>
      <c r="J555" s="28"/>
      <c r="K555" s="28"/>
      <c r="L555" s="28"/>
      <c r="M555" s="28"/>
      <c r="N555" s="28"/>
      <c r="O555" s="28"/>
    </row>
    <row r="556" spans="1:15" s="27" customFormat="1" x14ac:dyDescent="0.3">
      <c r="A556" s="26"/>
      <c r="G556" s="28"/>
      <c r="H556" s="28"/>
      <c r="I556" s="28"/>
      <c r="J556" s="28"/>
      <c r="K556" s="28"/>
      <c r="L556" s="28"/>
      <c r="M556" s="28"/>
      <c r="N556" s="28"/>
      <c r="O556" s="28"/>
    </row>
    <row r="557" spans="1:15" s="27" customFormat="1" x14ac:dyDescent="0.3">
      <c r="A557" s="26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s="27" customFormat="1" x14ac:dyDescent="0.3">
      <c r="A558" s="26"/>
      <c r="G558" s="28"/>
      <c r="H558" s="28"/>
      <c r="I558" s="28"/>
      <c r="J558" s="28"/>
      <c r="K558" s="28"/>
      <c r="L558" s="28"/>
      <c r="M558" s="28"/>
      <c r="N558" s="28"/>
      <c r="O558" s="28"/>
    </row>
    <row r="559" spans="1:15" s="27" customFormat="1" x14ac:dyDescent="0.3">
      <c r="A559" s="26"/>
      <c r="G559" s="28"/>
      <c r="H559" s="28"/>
      <c r="I559" s="28"/>
      <c r="J559" s="28"/>
      <c r="K559" s="28"/>
      <c r="L559" s="28"/>
      <c r="M559" s="28"/>
      <c r="N559" s="28"/>
      <c r="O559" s="28"/>
    </row>
    <row r="560" spans="1:15" s="27" customFormat="1" x14ac:dyDescent="0.3">
      <c r="A560" s="26"/>
      <c r="G560" s="28"/>
      <c r="H560" s="28"/>
      <c r="I560" s="28"/>
      <c r="J560" s="28"/>
      <c r="K560" s="28"/>
      <c r="L560" s="28"/>
      <c r="M560" s="28"/>
      <c r="N560" s="28"/>
      <c r="O560" s="28"/>
    </row>
    <row r="561" spans="1:15" s="27" customFormat="1" x14ac:dyDescent="0.3">
      <c r="A561" s="26"/>
      <c r="G561" s="28"/>
      <c r="H561" s="28"/>
      <c r="I561" s="28"/>
      <c r="J561" s="28"/>
      <c r="K561" s="28"/>
      <c r="L561" s="28"/>
      <c r="M561" s="28"/>
      <c r="N561" s="28"/>
      <c r="O561" s="28"/>
    </row>
    <row r="562" spans="1:15" s="27" customFormat="1" x14ac:dyDescent="0.3">
      <c r="A562" s="26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s="27" customFormat="1" x14ac:dyDescent="0.3">
      <c r="A563" s="26"/>
      <c r="G563" s="28"/>
      <c r="H563" s="28"/>
      <c r="I563" s="28"/>
      <c r="J563" s="28"/>
      <c r="K563" s="28"/>
      <c r="L563" s="28"/>
      <c r="M563" s="28"/>
      <c r="N563" s="28"/>
      <c r="O563" s="28"/>
    </row>
    <row r="564" spans="1:15" s="27" customFormat="1" x14ac:dyDescent="0.3">
      <c r="A564" s="26"/>
      <c r="G564" s="28"/>
      <c r="H564" s="28"/>
      <c r="I564" s="28"/>
      <c r="J564" s="28"/>
      <c r="K564" s="28"/>
      <c r="L564" s="28"/>
      <c r="M564" s="28"/>
      <c r="N564" s="28"/>
      <c r="O564" s="28"/>
    </row>
    <row r="565" spans="1:15" s="27" customFormat="1" x14ac:dyDescent="0.3">
      <c r="A565" s="26"/>
      <c r="G565" s="28"/>
      <c r="H565" s="28"/>
      <c r="I565" s="28"/>
      <c r="J565" s="28"/>
      <c r="K565" s="28"/>
      <c r="L565" s="28"/>
      <c r="M565" s="28"/>
      <c r="N565" s="28"/>
      <c r="O565" s="28"/>
    </row>
    <row r="566" spans="1:15" s="27" customFormat="1" x14ac:dyDescent="0.3">
      <c r="A566" s="26"/>
      <c r="G566" s="28"/>
      <c r="H566" s="28"/>
      <c r="I566" s="28"/>
      <c r="J566" s="28"/>
      <c r="K566" s="28"/>
      <c r="L566" s="28"/>
      <c r="M566" s="28"/>
      <c r="N566" s="28"/>
      <c r="O566" s="28"/>
    </row>
    <row r="567" spans="1:15" s="27" customFormat="1" x14ac:dyDescent="0.3">
      <c r="A567" s="26"/>
      <c r="G567" s="28"/>
      <c r="H567" s="28"/>
      <c r="I567" s="28"/>
      <c r="J567" s="28"/>
      <c r="K567" s="28"/>
      <c r="L567" s="28"/>
      <c r="M567" s="28"/>
      <c r="N567" s="28"/>
      <c r="O567" s="28"/>
    </row>
    <row r="568" spans="1:15" s="27" customFormat="1" x14ac:dyDescent="0.3">
      <c r="A568" s="26"/>
      <c r="G568" s="28"/>
      <c r="H568" s="28"/>
      <c r="I568" s="28"/>
      <c r="J568" s="28"/>
      <c r="K568" s="28"/>
      <c r="L568" s="28"/>
      <c r="M568" s="28"/>
      <c r="N568" s="28"/>
      <c r="O568" s="28"/>
    </row>
    <row r="569" spans="1:15" s="27" customFormat="1" x14ac:dyDescent="0.3">
      <c r="A569" s="26"/>
      <c r="G569" s="28"/>
      <c r="H569" s="28"/>
      <c r="I569" s="28"/>
      <c r="J569" s="28"/>
      <c r="K569" s="28"/>
      <c r="L569" s="28"/>
      <c r="M569" s="28"/>
      <c r="N569" s="28"/>
      <c r="O569" s="28"/>
    </row>
    <row r="570" spans="1:15" s="27" customFormat="1" x14ac:dyDescent="0.3">
      <c r="A570" s="26"/>
      <c r="G570" s="28"/>
      <c r="H570" s="28"/>
      <c r="I570" s="28"/>
      <c r="J570" s="28"/>
      <c r="K570" s="28"/>
      <c r="L570" s="28"/>
      <c r="M570" s="28"/>
      <c r="N570" s="28"/>
      <c r="O570" s="28"/>
    </row>
    <row r="571" spans="1:15" s="27" customFormat="1" x14ac:dyDescent="0.3">
      <c r="A571" s="26"/>
      <c r="G571" s="28"/>
      <c r="H571" s="28"/>
      <c r="I571" s="28"/>
      <c r="J571" s="28"/>
      <c r="K571" s="28"/>
      <c r="L571" s="28"/>
      <c r="M571" s="28"/>
      <c r="N571" s="28"/>
      <c r="O571" s="28"/>
    </row>
    <row r="572" spans="1:15" s="27" customFormat="1" x14ac:dyDescent="0.3">
      <c r="A572" s="26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s="27" customFormat="1" x14ac:dyDescent="0.3">
      <c r="A573" s="26"/>
      <c r="G573" s="28"/>
      <c r="H573" s="28"/>
      <c r="I573" s="28"/>
      <c r="J573" s="28"/>
      <c r="K573" s="28"/>
      <c r="L573" s="28"/>
      <c r="M573" s="28"/>
      <c r="N573" s="28"/>
      <c r="O573" s="28"/>
    </row>
    <row r="574" spans="1:15" s="27" customFormat="1" x14ac:dyDescent="0.3">
      <c r="A574" s="26"/>
      <c r="G574" s="28"/>
      <c r="H574" s="28"/>
      <c r="I574" s="28"/>
      <c r="J574" s="28"/>
      <c r="K574" s="28"/>
      <c r="L574" s="28"/>
      <c r="M574" s="28"/>
      <c r="N574" s="28"/>
      <c r="O574" s="28"/>
    </row>
    <row r="575" spans="1:15" s="27" customFormat="1" x14ac:dyDescent="0.3">
      <c r="A575" s="26"/>
      <c r="G575" s="28"/>
      <c r="H575" s="28"/>
      <c r="I575" s="28"/>
      <c r="J575" s="28"/>
      <c r="K575" s="28"/>
      <c r="L575" s="28"/>
      <c r="M575" s="28"/>
      <c r="N575" s="28"/>
      <c r="O575" s="28"/>
    </row>
    <row r="576" spans="1:15" s="27" customFormat="1" x14ac:dyDescent="0.3">
      <c r="A576" s="26"/>
      <c r="G576" s="28"/>
      <c r="H576" s="28"/>
      <c r="I576" s="28"/>
      <c r="J576" s="28"/>
      <c r="K576" s="28"/>
      <c r="L576" s="28"/>
      <c r="M576" s="28"/>
      <c r="N576" s="28"/>
      <c r="O576" s="28"/>
    </row>
    <row r="577" spans="1:15" s="27" customFormat="1" x14ac:dyDescent="0.3">
      <c r="A577" s="26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s="27" customFormat="1" x14ac:dyDescent="0.3">
      <c r="A578" s="26"/>
      <c r="G578" s="28"/>
      <c r="H578" s="28"/>
      <c r="I578" s="28"/>
      <c r="J578" s="28"/>
      <c r="K578" s="28"/>
      <c r="L578" s="28"/>
      <c r="M578" s="28"/>
      <c r="N578" s="28"/>
      <c r="O578" s="28"/>
    </row>
    <row r="579" spans="1:15" s="27" customFormat="1" x14ac:dyDescent="0.3">
      <c r="A579" s="26"/>
      <c r="G579" s="28"/>
      <c r="H579" s="28"/>
      <c r="I579" s="28"/>
      <c r="J579" s="28"/>
      <c r="K579" s="28"/>
      <c r="L579" s="28"/>
      <c r="M579" s="28"/>
      <c r="N579" s="28"/>
      <c r="O579" s="28"/>
    </row>
    <row r="580" spans="1:15" s="27" customFormat="1" x14ac:dyDescent="0.3">
      <c r="A580" s="26"/>
      <c r="G580" s="28"/>
      <c r="H580" s="28"/>
      <c r="I580" s="28"/>
      <c r="J580" s="28"/>
      <c r="K580" s="28"/>
      <c r="L580" s="28"/>
      <c r="M580" s="28"/>
      <c r="N580" s="28"/>
      <c r="O580" s="28"/>
    </row>
    <row r="581" spans="1:15" s="27" customFormat="1" x14ac:dyDescent="0.3">
      <c r="A581" s="26"/>
      <c r="G581" s="28"/>
      <c r="H581" s="28"/>
      <c r="I581" s="28"/>
      <c r="J581" s="28"/>
      <c r="K581" s="28"/>
      <c r="L581" s="28"/>
      <c r="M581" s="28"/>
      <c r="N581" s="28"/>
      <c r="O581" s="28"/>
    </row>
    <row r="582" spans="1:15" s="27" customFormat="1" x14ac:dyDescent="0.3">
      <c r="A582" s="26"/>
      <c r="G582" s="28"/>
      <c r="H582" s="28"/>
      <c r="I582" s="28"/>
      <c r="J582" s="28"/>
      <c r="K582" s="28"/>
      <c r="L582" s="28"/>
      <c r="M582" s="28"/>
      <c r="N582" s="28"/>
      <c r="O582" s="28"/>
    </row>
    <row r="583" spans="1:15" s="27" customFormat="1" x14ac:dyDescent="0.3">
      <c r="A583" s="26"/>
      <c r="G583" s="28"/>
      <c r="H583" s="28"/>
      <c r="I583" s="28"/>
      <c r="J583" s="28"/>
      <c r="K583" s="28"/>
      <c r="L583" s="28"/>
      <c r="M583" s="28"/>
      <c r="N583" s="28"/>
      <c r="O583" s="28"/>
    </row>
    <row r="584" spans="1:15" s="27" customFormat="1" x14ac:dyDescent="0.3">
      <c r="A584" s="26"/>
      <c r="G584" s="28"/>
      <c r="H584" s="28"/>
      <c r="I584" s="28"/>
      <c r="J584" s="28"/>
      <c r="K584" s="28"/>
      <c r="L584" s="28"/>
      <c r="M584" s="28"/>
      <c r="N584" s="28"/>
      <c r="O584" s="28"/>
    </row>
    <row r="585" spans="1:15" s="27" customFormat="1" x14ac:dyDescent="0.3">
      <c r="A585" s="26"/>
      <c r="G585" s="28"/>
      <c r="H585" s="28"/>
      <c r="I585" s="28"/>
      <c r="J585" s="28"/>
      <c r="K585" s="28"/>
      <c r="L585" s="28"/>
      <c r="M585" s="28"/>
      <c r="N585" s="28"/>
      <c r="O585" s="28"/>
    </row>
    <row r="586" spans="1:15" s="27" customFormat="1" x14ac:dyDescent="0.3">
      <c r="A586" s="26"/>
      <c r="G586" s="28"/>
      <c r="H586" s="28"/>
      <c r="I586" s="28"/>
      <c r="J586" s="28"/>
      <c r="K586" s="28"/>
      <c r="L586" s="28"/>
      <c r="M586" s="28"/>
      <c r="N586" s="28"/>
      <c r="O586" s="28"/>
    </row>
    <row r="587" spans="1:15" s="27" customFormat="1" x14ac:dyDescent="0.3">
      <c r="A587" s="26"/>
      <c r="G587" s="28"/>
      <c r="H587" s="28"/>
      <c r="I587" s="28"/>
      <c r="J587" s="28"/>
      <c r="K587" s="28"/>
      <c r="L587" s="28"/>
      <c r="M587" s="28"/>
      <c r="N587" s="28"/>
      <c r="O587" s="28"/>
    </row>
    <row r="588" spans="1:15" s="27" customFormat="1" x14ac:dyDescent="0.3">
      <c r="A588" s="26"/>
      <c r="G588" s="28"/>
      <c r="H588" s="28"/>
      <c r="I588" s="28"/>
      <c r="J588" s="28"/>
      <c r="K588" s="28"/>
      <c r="L588" s="28"/>
      <c r="M588" s="28"/>
      <c r="N588" s="28"/>
      <c r="O588" s="28"/>
    </row>
    <row r="589" spans="1:15" s="27" customFormat="1" x14ac:dyDescent="0.3">
      <c r="A589" s="26"/>
      <c r="G589" s="28"/>
      <c r="H589" s="28"/>
      <c r="I589" s="28"/>
      <c r="J589" s="28"/>
      <c r="K589" s="28"/>
      <c r="L589" s="28"/>
      <c r="M589" s="28"/>
      <c r="N589" s="28"/>
      <c r="O589" s="28"/>
    </row>
    <row r="590" spans="1:15" s="27" customFormat="1" x14ac:dyDescent="0.3">
      <c r="A590" s="26"/>
      <c r="G590" s="28"/>
      <c r="H590" s="28"/>
      <c r="I590" s="28"/>
      <c r="J590" s="28"/>
      <c r="K590" s="28"/>
      <c r="L590" s="28"/>
      <c r="M590" s="28"/>
      <c r="N590" s="28"/>
      <c r="O590" s="28"/>
    </row>
    <row r="591" spans="1:15" s="27" customFormat="1" x14ac:dyDescent="0.3">
      <c r="A591" s="26"/>
      <c r="G591" s="28"/>
      <c r="H591" s="28"/>
      <c r="I591" s="28"/>
      <c r="J591" s="28"/>
      <c r="K591" s="28"/>
      <c r="L591" s="28"/>
      <c r="M591" s="28"/>
      <c r="N591" s="28"/>
      <c r="O591" s="28"/>
    </row>
    <row r="592" spans="1:15" s="27" customFormat="1" x14ac:dyDescent="0.3">
      <c r="A592" s="26"/>
      <c r="G592" s="28"/>
      <c r="H592" s="28"/>
      <c r="I592" s="28"/>
      <c r="J592" s="28"/>
      <c r="K592" s="28"/>
      <c r="L592" s="28"/>
      <c r="M592" s="28"/>
      <c r="N592" s="28"/>
      <c r="O592" s="28"/>
    </row>
    <row r="593" spans="1:15" s="27" customFormat="1" x14ac:dyDescent="0.3">
      <c r="A593" s="26"/>
      <c r="G593" s="28"/>
      <c r="H593" s="28"/>
      <c r="I593" s="28"/>
      <c r="J593" s="28"/>
      <c r="K593" s="28"/>
      <c r="L593" s="28"/>
      <c r="M593" s="28"/>
      <c r="N593" s="28"/>
      <c r="O593" s="28"/>
    </row>
    <row r="594" spans="1:15" s="27" customFormat="1" x14ac:dyDescent="0.3">
      <c r="A594" s="26"/>
      <c r="G594" s="28"/>
      <c r="H594" s="28"/>
      <c r="I594" s="28"/>
      <c r="J594" s="28"/>
      <c r="K594" s="28"/>
      <c r="L594" s="28"/>
      <c r="M594" s="28"/>
      <c r="N594" s="28"/>
      <c r="O594" s="28"/>
    </row>
    <row r="595" spans="1:15" s="27" customFormat="1" x14ac:dyDescent="0.3">
      <c r="A595" s="26"/>
      <c r="G595" s="28"/>
      <c r="H595" s="28"/>
      <c r="I595" s="28"/>
      <c r="J595" s="28"/>
      <c r="K595" s="28"/>
      <c r="L595" s="28"/>
      <c r="M595" s="28"/>
      <c r="N595" s="28"/>
      <c r="O595" s="28"/>
    </row>
    <row r="596" spans="1:15" s="27" customFormat="1" x14ac:dyDescent="0.3">
      <c r="A596" s="26"/>
      <c r="G596" s="28"/>
      <c r="H596" s="28"/>
      <c r="I596" s="28"/>
      <c r="J596" s="28"/>
      <c r="K596" s="28"/>
      <c r="L596" s="28"/>
      <c r="M596" s="28"/>
      <c r="N596" s="28"/>
      <c r="O596" s="28"/>
    </row>
    <row r="597" spans="1:15" s="27" customFormat="1" x14ac:dyDescent="0.3">
      <c r="A597" s="26"/>
      <c r="G597" s="28"/>
      <c r="H597" s="28"/>
      <c r="I597" s="28"/>
      <c r="J597" s="28"/>
      <c r="K597" s="28"/>
      <c r="L597" s="28"/>
      <c r="M597" s="28"/>
      <c r="N597" s="28"/>
      <c r="O597" s="28"/>
    </row>
    <row r="598" spans="1:15" s="27" customFormat="1" x14ac:dyDescent="0.3">
      <c r="A598" s="26"/>
      <c r="G598" s="28"/>
      <c r="H598" s="28"/>
      <c r="I598" s="28"/>
      <c r="J598" s="28"/>
      <c r="K598" s="28"/>
      <c r="L598" s="28"/>
      <c r="M598" s="28"/>
      <c r="N598" s="28"/>
      <c r="O598" s="28"/>
    </row>
    <row r="599" spans="1:15" s="27" customFormat="1" x14ac:dyDescent="0.3">
      <c r="A599" s="26"/>
      <c r="G599" s="28"/>
      <c r="H599" s="28"/>
      <c r="I599" s="28"/>
      <c r="J599" s="28"/>
      <c r="K599" s="28"/>
      <c r="L599" s="28"/>
      <c r="M599" s="28"/>
      <c r="N599" s="28"/>
      <c r="O599" s="28"/>
    </row>
    <row r="600" spans="1:15" s="27" customFormat="1" x14ac:dyDescent="0.3">
      <c r="A600" s="26"/>
      <c r="G600" s="28"/>
      <c r="H600" s="28"/>
      <c r="I600" s="28"/>
      <c r="J600" s="28"/>
      <c r="K600" s="28"/>
      <c r="L600" s="28"/>
      <c r="M600" s="28"/>
      <c r="N600" s="28"/>
      <c r="O600" s="28"/>
    </row>
    <row r="601" spans="1:15" s="27" customFormat="1" x14ac:dyDescent="0.3">
      <c r="A601" s="26"/>
      <c r="G601" s="28"/>
      <c r="H601" s="28"/>
      <c r="I601" s="28"/>
      <c r="J601" s="28"/>
      <c r="K601" s="28"/>
      <c r="L601" s="28"/>
      <c r="M601" s="28"/>
      <c r="N601" s="28"/>
      <c r="O601" s="28"/>
    </row>
    <row r="602" spans="1:15" s="27" customFormat="1" x14ac:dyDescent="0.3">
      <c r="A602" s="26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s="27" customFormat="1" x14ac:dyDescent="0.3">
      <c r="A603" s="26"/>
      <c r="G603" s="28"/>
      <c r="H603" s="28"/>
      <c r="I603" s="28"/>
      <c r="J603" s="28"/>
      <c r="K603" s="28"/>
      <c r="L603" s="28"/>
      <c r="M603" s="28"/>
      <c r="N603" s="28"/>
      <c r="O603" s="28"/>
    </row>
    <row r="604" spans="1:15" s="27" customFormat="1" x14ac:dyDescent="0.3">
      <c r="A604" s="26"/>
      <c r="G604" s="28"/>
      <c r="H604" s="28"/>
      <c r="I604" s="28"/>
      <c r="J604" s="28"/>
      <c r="K604" s="28"/>
      <c r="L604" s="28"/>
      <c r="M604" s="28"/>
      <c r="N604" s="28"/>
      <c r="O604" s="28"/>
    </row>
    <row r="605" spans="1:15" s="27" customFormat="1" x14ac:dyDescent="0.3">
      <c r="A605" s="26"/>
      <c r="G605" s="28"/>
      <c r="H605" s="28"/>
      <c r="I605" s="28"/>
      <c r="J605" s="28"/>
      <c r="K605" s="28"/>
      <c r="L605" s="28"/>
      <c r="M605" s="28"/>
      <c r="N605" s="28"/>
      <c r="O605" s="28"/>
    </row>
    <row r="606" spans="1:15" s="27" customFormat="1" x14ac:dyDescent="0.3">
      <c r="A606" s="26"/>
      <c r="G606" s="28"/>
      <c r="H606" s="28"/>
      <c r="I606" s="28"/>
      <c r="J606" s="28"/>
      <c r="K606" s="28"/>
      <c r="L606" s="28"/>
      <c r="M606" s="28"/>
      <c r="N606" s="28"/>
      <c r="O606" s="28"/>
    </row>
    <row r="607" spans="1:15" s="27" customFormat="1" x14ac:dyDescent="0.3">
      <c r="A607" s="26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s="27" customFormat="1" x14ac:dyDescent="0.3">
      <c r="A608" s="26"/>
      <c r="G608" s="28"/>
      <c r="H608" s="28"/>
      <c r="I608" s="28"/>
      <c r="J608" s="28"/>
      <c r="K608" s="28"/>
      <c r="L608" s="28"/>
      <c r="M608" s="28"/>
      <c r="N608" s="28"/>
      <c r="O608" s="28"/>
    </row>
    <row r="609" spans="1:15" s="27" customFormat="1" x14ac:dyDescent="0.3">
      <c r="A609" s="26"/>
      <c r="G609" s="28"/>
      <c r="H609" s="28"/>
      <c r="I609" s="28"/>
      <c r="J609" s="28"/>
      <c r="K609" s="28"/>
      <c r="L609" s="28"/>
      <c r="M609" s="28"/>
      <c r="N609" s="28"/>
      <c r="O609" s="28"/>
    </row>
    <row r="610" spans="1:15" s="27" customFormat="1" x14ac:dyDescent="0.3">
      <c r="A610" s="26"/>
      <c r="G610" s="28"/>
      <c r="H610" s="28"/>
      <c r="I610" s="28"/>
      <c r="J610" s="28"/>
      <c r="K610" s="28"/>
      <c r="L610" s="28"/>
      <c r="M610" s="28"/>
      <c r="N610" s="28"/>
      <c r="O610" s="28"/>
    </row>
    <row r="611" spans="1:15" s="27" customFormat="1" x14ac:dyDescent="0.3">
      <c r="A611" s="26"/>
      <c r="G611" s="28"/>
      <c r="H611" s="28"/>
      <c r="I611" s="28"/>
      <c r="J611" s="28"/>
      <c r="K611" s="28"/>
      <c r="L611" s="28"/>
      <c r="M611" s="28"/>
      <c r="N611" s="28"/>
      <c r="O611" s="28"/>
    </row>
    <row r="612" spans="1:15" s="27" customFormat="1" x14ac:dyDescent="0.3">
      <c r="A612" s="26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s="27" customFormat="1" x14ac:dyDescent="0.3">
      <c r="A613" s="26"/>
      <c r="G613" s="28"/>
      <c r="H613" s="28"/>
      <c r="I613" s="28"/>
      <c r="J613" s="28"/>
      <c r="K613" s="28"/>
      <c r="L613" s="28"/>
      <c r="M613" s="28"/>
      <c r="N613" s="28"/>
      <c r="O613" s="28"/>
    </row>
    <row r="614" spans="1:15" s="27" customFormat="1" x14ac:dyDescent="0.3">
      <c r="A614" s="26"/>
      <c r="G614" s="28"/>
      <c r="H614" s="28"/>
      <c r="I614" s="28"/>
      <c r="J614" s="28"/>
      <c r="K614" s="28"/>
      <c r="L614" s="28"/>
      <c r="M614" s="28"/>
      <c r="N614" s="28"/>
      <c r="O614" s="28"/>
    </row>
    <row r="615" spans="1:15" s="27" customFormat="1" x14ac:dyDescent="0.3">
      <c r="A615" s="26"/>
      <c r="G615" s="28"/>
      <c r="H615" s="28"/>
      <c r="I615" s="28"/>
      <c r="J615" s="28"/>
      <c r="K615" s="28"/>
      <c r="L615" s="28"/>
      <c r="M615" s="28"/>
      <c r="N615" s="28"/>
      <c r="O615" s="28"/>
    </row>
    <row r="616" spans="1:15" s="27" customFormat="1" x14ac:dyDescent="0.3">
      <c r="A616" s="26"/>
      <c r="G616" s="28"/>
      <c r="H616" s="28"/>
      <c r="I616" s="28"/>
      <c r="J616" s="28"/>
      <c r="K616" s="28"/>
      <c r="L616" s="28"/>
      <c r="M616" s="28"/>
      <c r="N616" s="28"/>
      <c r="O616" s="28"/>
    </row>
    <row r="617" spans="1:15" s="27" customFormat="1" x14ac:dyDescent="0.3">
      <c r="A617" s="26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s="27" customFormat="1" x14ac:dyDescent="0.3">
      <c r="A618" s="26"/>
      <c r="G618" s="28"/>
      <c r="H618" s="28"/>
      <c r="I618" s="28"/>
      <c r="J618" s="28"/>
      <c r="K618" s="28"/>
      <c r="L618" s="28"/>
      <c r="M618" s="28"/>
      <c r="N618" s="28"/>
      <c r="O618" s="28"/>
    </row>
    <row r="619" spans="1:15" s="27" customFormat="1" x14ac:dyDescent="0.3">
      <c r="A619" s="26"/>
      <c r="G619" s="28"/>
      <c r="H619" s="28"/>
      <c r="I619" s="28"/>
      <c r="J619" s="28"/>
      <c r="K619" s="28"/>
      <c r="L619" s="28"/>
      <c r="M619" s="28"/>
      <c r="N619" s="28"/>
      <c r="O619" s="28"/>
    </row>
    <row r="620" spans="1:15" s="27" customFormat="1" x14ac:dyDescent="0.3">
      <c r="A620" s="26"/>
      <c r="G620" s="28"/>
      <c r="H620" s="28"/>
      <c r="I620" s="28"/>
      <c r="J620" s="28"/>
      <c r="K620" s="28"/>
      <c r="L620" s="28"/>
      <c r="M620" s="28"/>
      <c r="N620" s="28"/>
      <c r="O620" s="28"/>
    </row>
    <row r="621" spans="1:15" s="27" customFormat="1" x14ac:dyDescent="0.3">
      <c r="A621" s="26"/>
      <c r="G621" s="28"/>
      <c r="H621" s="28"/>
      <c r="I621" s="28"/>
      <c r="J621" s="28"/>
      <c r="K621" s="28"/>
      <c r="L621" s="28"/>
      <c r="M621" s="28"/>
      <c r="N621" s="28"/>
      <c r="O621" s="28"/>
    </row>
    <row r="622" spans="1:15" s="27" customFormat="1" x14ac:dyDescent="0.3">
      <c r="A622" s="26"/>
      <c r="G622" s="28"/>
      <c r="H622" s="28"/>
      <c r="I622" s="28"/>
      <c r="J622" s="28"/>
      <c r="K622" s="28"/>
      <c r="L622" s="28"/>
      <c r="M622" s="28"/>
      <c r="N622" s="28"/>
      <c r="O622" s="28"/>
    </row>
    <row r="623" spans="1:15" s="27" customFormat="1" x14ac:dyDescent="0.3">
      <c r="A623" s="26"/>
      <c r="G623" s="28"/>
      <c r="H623" s="28"/>
      <c r="I623" s="28"/>
      <c r="J623" s="28"/>
      <c r="K623" s="28"/>
      <c r="L623" s="28"/>
      <c r="M623" s="28"/>
      <c r="N623" s="28"/>
      <c r="O623" s="28"/>
    </row>
    <row r="624" spans="1:15" s="27" customFormat="1" x14ac:dyDescent="0.3">
      <c r="A624" s="26"/>
      <c r="G624" s="28"/>
      <c r="H624" s="28"/>
      <c r="I624" s="28"/>
      <c r="J624" s="28"/>
      <c r="K624" s="28"/>
      <c r="L624" s="28"/>
      <c r="M624" s="28"/>
      <c r="N624" s="28"/>
      <c r="O624" s="28"/>
    </row>
    <row r="625" spans="1:15" s="27" customFormat="1" x14ac:dyDescent="0.3">
      <c r="A625" s="26"/>
      <c r="G625" s="28"/>
      <c r="H625" s="28"/>
      <c r="I625" s="28"/>
      <c r="J625" s="28"/>
      <c r="K625" s="28"/>
      <c r="L625" s="28"/>
      <c r="M625" s="28"/>
      <c r="N625" s="28"/>
      <c r="O625" s="28"/>
    </row>
    <row r="626" spans="1:15" s="27" customFormat="1" x14ac:dyDescent="0.3">
      <c r="A626" s="26"/>
      <c r="G626" s="28"/>
      <c r="H626" s="28"/>
      <c r="I626" s="28"/>
      <c r="J626" s="28"/>
      <c r="K626" s="28"/>
      <c r="L626" s="28"/>
      <c r="M626" s="28"/>
      <c r="N626" s="28"/>
      <c r="O626" s="28"/>
    </row>
    <row r="627" spans="1:15" s="27" customFormat="1" x14ac:dyDescent="0.3">
      <c r="A627" s="26"/>
      <c r="G627" s="28"/>
      <c r="H627" s="28"/>
      <c r="I627" s="28"/>
      <c r="J627" s="28"/>
      <c r="K627" s="28"/>
      <c r="L627" s="28"/>
      <c r="M627" s="28"/>
      <c r="N627" s="28"/>
      <c r="O627" s="28"/>
    </row>
    <row r="628" spans="1:15" s="27" customFormat="1" x14ac:dyDescent="0.3">
      <c r="A628" s="26"/>
      <c r="G628" s="28"/>
      <c r="H628" s="28"/>
      <c r="I628" s="28"/>
      <c r="J628" s="28"/>
      <c r="K628" s="28"/>
      <c r="L628" s="28"/>
      <c r="M628" s="28"/>
      <c r="N628" s="28"/>
      <c r="O628" s="28"/>
    </row>
    <row r="629" spans="1:15" s="27" customFormat="1" x14ac:dyDescent="0.3">
      <c r="A629" s="26"/>
      <c r="G629" s="28"/>
      <c r="H629" s="28"/>
      <c r="I629" s="28"/>
      <c r="J629" s="28"/>
      <c r="K629" s="28"/>
      <c r="L629" s="28"/>
      <c r="M629" s="28"/>
      <c r="N629" s="28"/>
      <c r="O629" s="28"/>
    </row>
    <row r="630" spans="1:15" s="27" customFormat="1" x14ac:dyDescent="0.3">
      <c r="A630" s="26"/>
      <c r="G630" s="28"/>
      <c r="H630" s="28"/>
      <c r="I630" s="28"/>
      <c r="J630" s="28"/>
      <c r="K630" s="28"/>
      <c r="L630" s="28"/>
      <c r="M630" s="28"/>
      <c r="N630" s="28"/>
      <c r="O630" s="28"/>
    </row>
    <row r="631" spans="1:15" s="27" customFormat="1" x14ac:dyDescent="0.3">
      <c r="A631" s="26"/>
      <c r="G631" s="28"/>
      <c r="H631" s="28"/>
      <c r="I631" s="28"/>
      <c r="J631" s="28"/>
      <c r="K631" s="28"/>
      <c r="L631" s="28"/>
      <c r="M631" s="28"/>
      <c r="N631" s="28"/>
      <c r="O631" s="28"/>
    </row>
    <row r="632" spans="1:15" s="27" customFormat="1" x14ac:dyDescent="0.3">
      <c r="A632" s="26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s="27" customFormat="1" x14ac:dyDescent="0.3">
      <c r="A633" s="26"/>
      <c r="G633" s="28"/>
      <c r="H633" s="28"/>
      <c r="I633" s="28"/>
      <c r="J633" s="28"/>
      <c r="K633" s="28"/>
      <c r="L633" s="28"/>
      <c r="M633" s="28"/>
      <c r="N633" s="28"/>
      <c r="O633" s="28"/>
    </row>
    <row r="634" spans="1:15" s="27" customFormat="1" x14ac:dyDescent="0.3">
      <c r="A634" s="26"/>
      <c r="G634" s="28"/>
      <c r="H634" s="28"/>
      <c r="I634" s="28"/>
      <c r="J634" s="28"/>
      <c r="K634" s="28"/>
      <c r="L634" s="28"/>
      <c r="M634" s="28"/>
      <c r="N634" s="28"/>
      <c r="O634" s="28"/>
    </row>
    <row r="635" spans="1:15" s="27" customFormat="1" x14ac:dyDescent="0.3">
      <c r="A635" s="26"/>
      <c r="G635" s="28"/>
      <c r="H635" s="28"/>
      <c r="I635" s="28"/>
      <c r="J635" s="28"/>
      <c r="K635" s="28"/>
      <c r="L635" s="28"/>
      <c r="M635" s="28"/>
      <c r="N635" s="28"/>
      <c r="O635" s="28"/>
    </row>
    <row r="636" spans="1:15" s="27" customFormat="1" x14ac:dyDescent="0.3">
      <c r="A636" s="26"/>
      <c r="G636" s="28"/>
      <c r="H636" s="28"/>
      <c r="I636" s="28"/>
      <c r="J636" s="28"/>
      <c r="K636" s="28"/>
      <c r="L636" s="28"/>
      <c r="M636" s="28"/>
      <c r="N636" s="28"/>
      <c r="O636" s="28"/>
    </row>
    <row r="637" spans="1:15" s="27" customFormat="1" x14ac:dyDescent="0.3">
      <c r="A637" s="26"/>
      <c r="G637" s="28"/>
      <c r="H637" s="28"/>
      <c r="I637" s="28"/>
      <c r="J637" s="28"/>
      <c r="K637" s="28"/>
      <c r="L637" s="28"/>
      <c r="M637" s="28"/>
      <c r="N637" s="28"/>
      <c r="O637" s="28"/>
    </row>
    <row r="638" spans="1:15" s="27" customFormat="1" x14ac:dyDescent="0.3">
      <c r="A638" s="26"/>
      <c r="G638" s="28"/>
      <c r="H638" s="28"/>
      <c r="I638" s="28"/>
      <c r="J638" s="28"/>
      <c r="K638" s="28"/>
      <c r="L638" s="28"/>
      <c r="M638" s="28"/>
      <c r="N638" s="28"/>
      <c r="O638" s="28"/>
    </row>
    <row r="639" spans="1:15" s="27" customFormat="1" x14ac:dyDescent="0.3">
      <c r="A639" s="26"/>
      <c r="G639" s="28"/>
      <c r="H639" s="28"/>
      <c r="I639" s="28"/>
      <c r="J639" s="28"/>
      <c r="K639" s="28"/>
      <c r="L639" s="28"/>
      <c r="M639" s="28"/>
      <c r="N639" s="28"/>
      <c r="O639" s="28"/>
    </row>
    <row r="640" spans="1:15" s="27" customFormat="1" x14ac:dyDescent="0.3">
      <c r="A640" s="26"/>
      <c r="G640" s="28"/>
      <c r="H640" s="28"/>
      <c r="I640" s="28"/>
      <c r="J640" s="28"/>
      <c r="K640" s="28"/>
      <c r="L640" s="28"/>
      <c r="M640" s="28"/>
      <c r="N640" s="28"/>
      <c r="O640" s="28"/>
    </row>
    <row r="641" spans="1:15" s="27" customFormat="1" x14ac:dyDescent="0.3">
      <c r="A641" s="26"/>
      <c r="G641" s="28"/>
      <c r="H641" s="28"/>
      <c r="I641" s="28"/>
      <c r="J641" s="28"/>
      <c r="K641" s="28"/>
      <c r="L641" s="28"/>
      <c r="M641" s="28"/>
      <c r="N641" s="28"/>
      <c r="O641" s="28"/>
    </row>
    <row r="642" spans="1:15" s="27" customFormat="1" x14ac:dyDescent="0.3">
      <c r="A642" s="26"/>
      <c r="G642" s="28"/>
      <c r="H642" s="28"/>
      <c r="I642" s="28"/>
      <c r="J642" s="28"/>
      <c r="K642" s="28"/>
      <c r="L642" s="28"/>
      <c r="M642" s="28"/>
      <c r="N642" s="28"/>
      <c r="O642" s="28"/>
    </row>
    <row r="643" spans="1:15" s="27" customFormat="1" x14ac:dyDescent="0.3">
      <c r="A643" s="26"/>
      <c r="G643" s="28"/>
      <c r="H643" s="28"/>
      <c r="I643" s="28"/>
      <c r="J643" s="28"/>
      <c r="K643" s="28"/>
      <c r="L643" s="28"/>
      <c r="M643" s="28"/>
      <c r="N643" s="28"/>
      <c r="O643" s="28"/>
    </row>
    <row r="644" spans="1:15" s="27" customFormat="1" x14ac:dyDescent="0.3">
      <c r="A644" s="26"/>
      <c r="G644" s="28"/>
      <c r="H644" s="28"/>
      <c r="I644" s="28"/>
      <c r="J644" s="28"/>
      <c r="K644" s="28"/>
      <c r="L644" s="28"/>
      <c r="M644" s="28"/>
      <c r="N644" s="28"/>
      <c r="O644" s="28"/>
    </row>
    <row r="645" spans="1:15" s="27" customFormat="1" x14ac:dyDescent="0.3">
      <c r="A645" s="26"/>
      <c r="G645" s="28"/>
      <c r="H645" s="28"/>
      <c r="I645" s="28"/>
      <c r="J645" s="28"/>
      <c r="K645" s="28"/>
      <c r="L645" s="28"/>
      <c r="M645" s="28"/>
      <c r="N645" s="28"/>
      <c r="O645" s="28"/>
    </row>
    <row r="646" spans="1:15" s="27" customFormat="1" x14ac:dyDescent="0.3">
      <c r="A646" s="26"/>
      <c r="G646" s="28"/>
      <c r="H646" s="28"/>
      <c r="I646" s="28"/>
      <c r="J646" s="28"/>
      <c r="K646" s="28"/>
      <c r="L646" s="28"/>
      <c r="M646" s="28"/>
      <c r="N646" s="28"/>
      <c r="O646" s="28"/>
    </row>
    <row r="647" spans="1:15" s="27" customFormat="1" x14ac:dyDescent="0.3">
      <c r="A647" s="26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s="27" customFormat="1" x14ac:dyDescent="0.3">
      <c r="A648" s="26"/>
      <c r="G648" s="28"/>
      <c r="H648" s="28"/>
      <c r="I648" s="28"/>
      <c r="J648" s="28"/>
      <c r="K648" s="28"/>
      <c r="L648" s="28"/>
      <c r="M648" s="28"/>
      <c r="N648" s="28"/>
      <c r="O648" s="28"/>
    </row>
    <row r="649" spans="1:15" s="27" customFormat="1" x14ac:dyDescent="0.3">
      <c r="A649" s="26"/>
      <c r="G649" s="28"/>
      <c r="H649" s="28"/>
      <c r="I649" s="28"/>
      <c r="J649" s="28"/>
      <c r="K649" s="28"/>
      <c r="L649" s="28"/>
      <c r="M649" s="28"/>
      <c r="N649" s="28"/>
      <c r="O649" s="28"/>
    </row>
    <row r="650" spans="1:15" s="27" customFormat="1" x14ac:dyDescent="0.3">
      <c r="A650" s="26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1:15" s="27" customFormat="1" x14ac:dyDescent="0.3">
      <c r="A651" s="26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1:15" s="27" customFormat="1" x14ac:dyDescent="0.3">
      <c r="A652" s="26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1:15" s="27" customFormat="1" x14ac:dyDescent="0.3">
      <c r="A653" s="26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1:15" s="27" customFormat="1" x14ac:dyDescent="0.3">
      <c r="A654" s="26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1:15" s="27" customFormat="1" x14ac:dyDescent="0.3">
      <c r="A655" s="26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 s="27" customFormat="1" x14ac:dyDescent="0.3">
      <c r="A656" s="26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1:15" s="27" customFormat="1" x14ac:dyDescent="0.3">
      <c r="A657" s="26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s="27" customFormat="1" x14ac:dyDescent="0.3">
      <c r="A658" s="26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1:15" s="27" customFormat="1" x14ac:dyDescent="0.3">
      <c r="A659" s="26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1:15" s="27" customFormat="1" x14ac:dyDescent="0.3">
      <c r="A660" s="26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1:15" s="27" customFormat="1" x14ac:dyDescent="0.3">
      <c r="A661" s="26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1:15" s="27" customFormat="1" x14ac:dyDescent="0.3">
      <c r="A662" s="26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1:15" s="27" customFormat="1" x14ac:dyDescent="0.3">
      <c r="A663" s="26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1:15" s="27" customFormat="1" x14ac:dyDescent="0.3">
      <c r="A664" s="26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1:15" s="27" customFormat="1" x14ac:dyDescent="0.3">
      <c r="A665" s="26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1:15" s="27" customFormat="1" x14ac:dyDescent="0.3">
      <c r="A666" s="26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1:15" s="27" customFormat="1" x14ac:dyDescent="0.3">
      <c r="A667" s="26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s="27" customFormat="1" x14ac:dyDescent="0.3">
      <c r="A668" s="26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1:15" s="27" customFormat="1" x14ac:dyDescent="0.3">
      <c r="A669" s="26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1:15" s="27" customFormat="1" x14ac:dyDescent="0.3">
      <c r="A670" s="26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1:15" s="27" customFormat="1" x14ac:dyDescent="0.3">
      <c r="A671" s="26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1:15" s="27" customFormat="1" x14ac:dyDescent="0.3">
      <c r="A672" s="26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s="27" customFormat="1" x14ac:dyDescent="0.3">
      <c r="A673" s="26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 s="27" customFormat="1" x14ac:dyDescent="0.3">
      <c r="A674" s="26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 s="27" customFormat="1" x14ac:dyDescent="0.3">
      <c r="A675" s="26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 s="27" customFormat="1" x14ac:dyDescent="0.3">
      <c r="A676" s="26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 s="27" customFormat="1" x14ac:dyDescent="0.3">
      <c r="A677" s="26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s="27" customFormat="1" x14ac:dyDescent="0.3">
      <c r="A678" s="26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 s="27" customFormat="1" x14ac:dyDescent="0.3">
      <c r="A679" s="26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 s="27" customFormat="1" x14ac:dyDescent="0.3">
      <c r="A680" s="26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 s="27" customFormat="1" x14ac:dyDescent="0.3">
      <c r="A681" s="26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 s="27" customFormat="1" x14ac:dyDescent="0.3">
      <c r="A682" s="26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 s="27" customFormat="1" x14ac:dyDescent="0.3">
      <c r="A683" s="26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 s="27" customFormat="1" x14ac:dyDescent="0.3">
      <c r="A684" s="26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 s="27" customFormat="1" x14ac:dyDescent="0.3">
      <c r="A685" s="26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 s="27" customFormat="1" x14ac:dyDescent="0.3">
      <c r="A686" s="26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 s="27" customFormat="1" x14ac:dyDescent="0.3">
      <c r="A687" s="26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 s="27" customFormat="1" x14ac:dyDescent="0.3">
      <c r="A688" s="26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 s="27" customFormat="1" x14ac:dyDescent="0.3">
      <c r="A689" s="26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 s="27" customFormat="1" x14ac:dyDescent="0.3">
      <c r="A690" s="26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 s="27" customFormat="1" x14ac:dyDescent="0.3">
      <c r="A691" s="26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 s="27" customFormat="1" x14ac:dyDescent="0.3">
      <c r="A692" s="26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s="27" customFormat="1" x14ac:dyDescent="0.3">
      <c r="A693" s="26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 s="27" customFormat="1" x14ac:dyDescent="0.3">
      <c r="A694" s="26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 s="27" customFormat="1" x14ac:dyDescent="0.3">
      <c r="A695" s="26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 s="27" customFormat="1" x14ac:dyDescent="0.3">
      <c r="A696" s="26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 s="27" customFormat="1" x14ac:dyDescent="0.3">
      <c r="A697" s="26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s="27" customFormat="1" x14ac:dyDescent="0.3">
      <c r="A698" s="26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 s="27" customFormat="1" x14ac:dyDescent="0.3">
      <c r="A699" s="26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 s="27" customFormat="1" x14ac:dyDescent="0.3">
      <c r="A700" s="26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 s="27" customFormat="1" x14ac:dyDescent="0.3">
      <c r="A701" s="26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 s="27" customFormat="1" x14ac:dyDescent="0.3">
      <c r="A702" s="26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 s="27" customFormat="1" x14ac:dyDescent="0.3">
      <c r="A703" s="26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 s="27" customFormat="1" x14ac:dyDescent="0.3">
      <c r="A704" s="26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 s="27" customFormat="1" x14ac:dyDescent="0.3">
      <c r="A705" s="26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 s="27" customFormat="1" x14ac:dyDescent="0.3">
      <c r="A706" s="26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 s="27" customFormat="1" x14ac:dyDescent="0.3">
      <c r="A707" s="26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s="27" customFormat="1" x14ac:dyDescent="0.3">
      <c r="A708" s="26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 s="27" customFormat="1" x14ac:dyDescent="0.3">
      <c r="A709" s="26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 s="27" customFormat="1" x14ac:dyDescent="0.3">
      <c r="A710" s="26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 s="27" customFormat="1" x14ac:dyDescent="0.3">
      <c r="A711" s="26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 s="27" customFormat="1" x14ac:dyDescent="0.3">
      <c r="A712" s="26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 s="27" customFormat="1" x14ac:dyDescent="0.3">
      <c r="A713" s="26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 s="27" customFormat="1" x14ac:dyDescent="0.3">
      <c r="A714" s="26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 s="27" customFormat="1" x14ac:dyDescent="0.3">
      <c r="A715" s="26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 s="27" customFormat="1" x14ac:dyDescent="0.3">
      <c r="A716" s="26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 s="27" customFormat="1" x14ac:dyDescent="0.3">
      <c r="A717" s="26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s="27" customFormat="1" x14ac:dyDescent="0.3">
      <c r="A718" s="26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 s="27" customFormat="1" x14ac:dyDescent="0.3">
      <c r="A719" s="26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 s="27" customFormat="1" x14ac:dyDescent="0.3">
      <c r="A720" s="26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 s="27" customFormat="1" x14ac:dyDescent="0.3">
      <c r="A721" s="26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 s="27" customFormat="1" x14ac:dyDescent="0.3">
      <c r="A722" s="26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s="27" customFormat="1" x14ac:dyDescent="0.3">
      <c r="A723" s="26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 s="27" customFormat="1" x14ac:dyDescent="0.3">
      <c r="A724" s="26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 s="27" customFormat="1" x14ac:dyDescent="0.3">
      <c r="A725" s="26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 s="27" customFormat="1" x14ac:dyDescent="0.3">
      <c r="A726" s="26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 s="27" customFormat="1" x14ac:dyDescent="0.3">
      <c r="A727" s="26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s="27" customFormat="1" x14ac:dyDescent="0.3">
      <c r="A728" s="26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 s="27" customFormat="1" x14ac:dyDescent="0.3">
      <c r="A729" s="26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 s="27" customFormat="1" x14ac:dyDescent="0.3">
      <c r="A730" s="26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 s="27" customFormat="1" x14ac:dyDescent="0.3">
      <c r="A731" s="26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 s="27" customFormat="1" x14ac:dyDescent="0.3">
      <c r="A732" s="26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s="27" customFormat="1" x14ac:dyDescent="0.3">
      <c r="A733" s="26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 s="27" customFormat="1" x14ac:dyDescent="0.3">
      <c r="A734" s="26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 s="27" customFormat="1" x14ac:dyDescent="0.3">
      <c r="A735" s="26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 s="27" customFormat="1" x14ac:dyDescent="0.3">
      <c r="A736" s="26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 s="27" customFormat="1" x14ac:dyDescent="0.3">
      <c r="A737" s="26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s="27" customFormat="1" x14ac:dyDescent="0.3">
      <c r="A738" s="26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 s="27" customFormat="1" x14ac:dyDescent="0.3">
      <c r="A739" s="26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 s="27" customFormat="1" x14ac:dyDescent="0.3">
      <c r="A740" s="26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 s="27" customFormat="1" x14ac:dyDescent="0.3">
      <c r="A741" s="26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 s="27" customFormat="1" x14ac:dyDescent="0.3">
      <c r="A742" s="26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 s="27" customFormat="1" x14ac:dyDescent="0.3">
      <c r="A743" s="26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 s="27" customFormat="1" x14ac:dyDescent="0.3">
      <c r="A744" s="26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 s="27" customFormat="1" x14ac:dyDescent="0.3">
      <c r="A745" s="26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 s="27" customFormat="1" x14ac:dyDescent="0.3">
      <c r="A746" s="26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 s="27" customFormat="1" x14ac:dyDescent="0.3">
      <c r="A747" s="26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s="27" customFormat="1" x14ac:dyDescent="0.3">
      <c r="A748" s="26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 s="27" customFormat="1" x14ac:dyDescent="0.3">
      <c r="A749" s="26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 s="27" customFormat="1" x14ac:dyDescent="0.3">
      <c r="A750" s="26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 s="27" customFormat="1" x14ac:dyDescent="0.3">
      <c r="A751" s="26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 s="27" customFormat="1" x14ac:dyDescent="0.3">
      <c r="A752" s="26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s="27" customFormat="1" x14ac:dyDescent="0.3">
      <c r="A753" s="26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 s="27" customFormat="1" x14ac:dyDescent="0.3">
      <c r="A754" s="26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 s="27" customFormat="1" x14ac:dyDescent="0.3">
      <c r="A755" s="26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 s="27" customFormat="1" x14ac:dyDescent="0.3">
      <c r="A756" s="26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 s="27" customFormat="1" x14ac:dyDescent="0.3">
      <c r="A757" s="26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s="27" customFormat="1" x14ac:dyDescent="0.3">
      <c r="A758" s="26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 s="27" customFormat="1" x14ac:dyDescent="0.3">
      <c r="A759" s="26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 s="27" customFormat="1" x14ac:dyDescent="0.3">
      <c r="A760" s="26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 s="27" customFormat="1" x14ac:dyDescent="0.3">
      <c r="A761" s="26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 s="27" customFormat="1" x14ac:dyDescent="0.3">
      <c r="A762" s="26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 s="27" customFormat="1" x14ac:dyDescent="0.3">
      <c r="A763" s="26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 s="27" customFormat="1" x14ac:dyDescent="0.3">
      <c r="A764" s="26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 s="27" customFormat="1" x14ac:dyDescent="0.3">
      <c r="A765" s="26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 s="27" customFormat="1" x14ac:dyDescent="0.3">
      <c r="A766" s="26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 s="27" customFormat="1" x14ac:dyDescent="0.3">
      <c r="A767" s="26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s="27" customFormat="1" x14ac:dyDescent="0.3">
      <c r="A768" s="26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 s="27" customFormat="1" x14ac:dyDescent="0.3">
      <c r="A769" s="26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 s="27" customFormat="1" x14ac:dyDescent="0.3">
      <c r="A770" s="26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 s="27" customFormat="1" x14ac:dyDescent="0.3">
      <c r="A771" s="26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 s="27" customFormat="1" x14ac:dyDescent="0.3">
      <c r="A772" s="26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 s="27" customFormat="1" x14ac:dyDescent="0.3">
      <c r="A773" s="26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 s="27" customFormat="1" x14ac:dyDescent="0.3">
      <c r="A774" s="26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 s="27" customFormat="1" x14ac:dyDescent="0.3">
      <c r="A775" s="26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 s="27" customFormat="1" x14ac:dyDescent="0.3">
      <c r="A776" s="26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 s="27" customFormat="1" x14ac:dyDescent="0.3">
      <c r="A777" s="26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s="27" customFormat="1" x14ac:dyDescent="0.3">
      <c r="A778" s="26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 s="27" customFormat="1" x14ac:dyDescent="0.3">
      <c r="A779" s="26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 s="27" customFormat="1" x14ac:dyDescent="0.3">
      <c r="A780" s="26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 s="27" customFormat="1" x14ac:dyDescent="0.3">
      <c r="A781" s="26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 s="27" customFormat="1" x14ac:dyDescent="0.3">
      <c r="A782" s="26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s="27" customFormat="1" x14ac:dyDescent="0.3">
      <c r="A783" s="26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 s="27" customFormat="1" x14ac:dyDescent="0.3">
      <c r="A784" s="26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 s="27" customFormat="1" x14ac:dyDescent="0.3">
      <c r="A785" s="26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 s="27" customFormat="1" x14ac:dyDescent="0.3">
      <c r="A786" s="26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 s="27" customFormat="1" x14ac:dyDescent="0.3">
      <c r="A787" s="26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s="27" customFormat="1" x14ac:dyDescent="0.3">
      <c r="A788" s="26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 s="27" customFormat="1" x14ac:dyDescent="0.3">
      <c r="A789" s="26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 s="27" customFormat="1" x14ac:dyDescent="0.3">
      <c r="A790" s="26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 s="27" customFormat="1" x14ac:dyDescent="0.3">
      <c r="A791" s="26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 s="27" customFormat="1" x14ac:dyDescent="0.3">
      <c r="A792" s="26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s="27" customFormat="1" x14ac:dyDescent="0.3">
      <c r="A793" s="26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 s="27" customFormat="1" x14ac:dyDescent="0.3">
      <c r="A794" s="26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 s="27" customFormat="1" x14ac:dyDescent="0.3">
      <c r="A795" s="26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 s="27" customFormat="1" x14ac:dyDescent="0.3">
      <c r="A796" s="26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 s="27" customFormat="1" x14ac:dyDescent="0.3">
      <c r="A797" s="26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s="27" customFormat="1" x14ac:dyDescent="0.3">
      <c r="A798" s="26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 s="27" customFormat="1" x14ac:dyDescent="0.3">
      <c r="A799" s="26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 s="27" customFormat="1" x14ac:dyDescent="0.3">
      <c r="A800" s="26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 s="27" customFormat="1" x14ac:dyDescent="0.3">
      <c r="A801" s="26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 s="27" customFormat="1" x14ac:dyDescent="0.3">
      <c r="A802" s="26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s="27" customFormat="1" x14ac:dyDescent="0.3">
      <c r="A803" s="26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 s="27" customFormat="1" x14ac:dyDescent="0.3">
      <c r="A804" s="26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 s="27" customFormat="1" x14ac:dyDescent="0.3">
      <c r="A805" s="26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 s="27" customFormat="1" x14ac:dyDescent="0.3">
      <c r="A806" s="26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 s="27" customFormat="1" x14ac:dyDescent="0.3">
      <c r="A807" s="26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s="27" customFormat="1" x14ac:dyDescent="0.3">
      <c r="A808" s="26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 s="27" customFormat="1" x14ac:dyDescent="0.3">
      <c r="A809" s="26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 s="27" customFormat="1" x14ac:dyDescent="0.3">
      <c r="A810" s="26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 s="27" customFormat="1" x14ac:dyDescent="0.3">
      <c r="A811" s="26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 s="27" customFormat="1" x14ac:dyDescent="0.3">
      <c r="A812" s="26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s="27" customFormat="1" x14ac:dyDescent="0.3">
      <c r="A813" s="26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 s="27" customFormat="1" x14ac:dyDescent="0.3">
      <c r="A814" s="26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 s="27" customFormat="1" x14ac:dyDescent="0.3">
      <c r="A815" s="26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 s="27" customFormat="1" x14ac:dyDescent="0.3">
      <c r="A816" s="26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 s="27" customFormat="1" x14ac:dyDescent="0.3">
      <c r="A817" s="26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s="27" customFormat="1" x14ac:dyDescent="0.3">
      <c r="A818" s="26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 s="27" customFormat="1" x14ac:dyDescent="0.3">
      <c r="A819" s="26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 s="27" customFormat="1" x14ac:dyDescent="0.3">
      <c r="A820" s="26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 s="27" customFormat="1" x14ac:dyDescent="0.3">
      <c r="A821" s="26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 s="27" customFormat="1" x14ac:dyDescent="0.3">
      <c r="A822" s="26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 s="27" customFormat="1" x14ac:dyDescent="0.3">
      <c r="A823" s="26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 s="27" customFormat="1" x14ac:dyDescent="0.3">
      <c r="A824" s="26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 s="27" customFormat="1" x14ac:dyDescent="0.3">
      <c r="A825" s="26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 s="27" customFormat="1" x14ac:dyDescent="0.3">
      <c r="A826" s="26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 s="27" customFormat="1" x14ac:dyDescent="0.3">
      <c r="A827" s="26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s="27" customFormat="1" x14ac:dyDescent="0.3">
      <c r="A828" s="26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 s="27" customFormat="1" x14ac:dyDescent="0.3">
      <c r="A829" s="26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 s="27" customFormat="1" x14ac:dyDescent="0.3">
      <c r="A830" s="26"/>
      <c r="G830" s="28"/>
      <c r="H830" s="28"/>
      <c r="I830" s="28"/>
      <c r="J830" s="28"/>
      <c r="K830" s="28"/>
      <c r="L830" s="28"/>
      <c r="M830" s="28"/>
      <c r="N830" s="28"/>
      <c r="O830" s="28"/>
    </row>
    <row r="831" spans="1:15" s="27" customFormat="1" x14ac:dyDescent="0.3">
      <c r="A831" s="26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1:15" s="27" customFormat="1" x14ac:dyDescent="0.3">
      <c r="A832" s="26"/>
      <c r="G832" s="28"/>
      <c r="H832" s="28"/>
      <c r="I832" s="28"/>
      <c r="J832" s="28"/>
      <c r="K832" s="28"/>
      <c r="L832" s="28"/>
      <c r="M832" s="28"/>
      <c r="N832" s="28"/>
      <c r="O832" s="28"/>
    </row>
    <row r="833" spans="1:15" s="27" customFormat="1" x14ac:dyDescent="0.3">
      <c r="A833" s="26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1:15" s="27" customFormat="1" x14ac:dyDescent="0.3">
      <c r="A834" s="26"/>
      <c r="G834" s="28"/>
      <c r="H834" s="28"/>
      <c r="I834" s="28"/>
      <c r="J834" s="28"/>
      <c r="K834" s="28"/>
      <c r="L834" s="28"/>
      <c r="M834" s="28"/>
      <c r="N834" s="28"/>
      <c r="O834" s="28"/>
    </row>
    <row r="835" spans="1:15" s="27" customFormat="1" x14ac:dyDescent="0.3">
      <c r="A835" s="26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1:15" s="27" customFormat="1" x14ac:dyDescent="0.3">
      <c r="A836" s="26"/>
      <c r="G836" s="28"/>
      <c r="H836" s="28"/>
      <c r="I836" s="28"/>
      <c r="J836" s="28"/>
      <c r="K836" s="28"/>
      <c r="L836" s="28"/>
      <c r="M836" s="28"/>
      <c r="N836" s="28"/>
      <c r="O836" s="28"/>
    </row>
    <row r="837" spans="1:15" s="27" customFormat="1" x14ac:dyDescent="0.3">
      <c r="A837" s="26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1:15" s="27" customFormat="1" x14ac:dyDescent="0.3">
      <c r="A838" s="26"/>
      <c r="G838" s="28"/>
      <c r="H838" s="28"/>
      <c r="I838" s="28"/>
      <c r="J838" s="28"/>
      <c r="K838" s="28"/>
      <c r="L838" s="28"/>
      <c r="M838" s="28"/>
      <c r="N838" s="28"/>
      <c r="O838" s="28"/>
    </row>
    <row r="839" spans="1:15" s="27" customFormat="1" x14ac:dyDescent="0.3">
      <c r="A839" s="26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1:15" s="27" customFormat="1" x14ac:dyDescent="0.3">
      <c r="A840" s="26"/>
      <c r="G840" s="28"/>
      <c r="H840" s="28"/>
      <c r="I840" s="28"/>
      <c r="J840" s="28"/>
      <c r="K840" s="28"/>
      <c r="L840" s="28"/>
      <c r="M840" s="28"/>
      <c r="N840" s="28"/>
      <c r="O840" s="28"/>
    </row>
    <row r="841" spans="1:15" s="27" customFormat="1" x14ac:dyDescent="0.3">
      <c r="A841" s="26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1:15" s="27" customFormat="1" x14ac:dyDescent="0.3">
      <c r="A842" s="26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s="27" customFormat="1" x14ac:dyDescent="0.3">
      <c r="A843" s="26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1:15" s="27" customFormat="1" x14ac:dyDescent="0.3">
      <c r="A844" s="26"/>
      <c r="G844" s="28"/>
      <c r="H844" s="28"/>
      <c r="I844" s="28"/>
      <c r="J844" s="28"/>
      <c r="K844" s="28"/>
      <c r="L844" s="28"/>
      <c r="M844" s="28"/>
      <c r="N844" s="28"/>
      <c r="O844" s="28"/>
    </row>
    <row r="845" spans="1:15" s="27" customFormat="1" x14ac:dyDescent="0.3">
      <c r="A845" s="26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1:15" s="27" customFormat="1" x14ac:dyDescent="0.3">
      <c r="A846" s="26"/>
      <c r="G846" s="28"/>
      <c r="H846" s="28"/>
      <c r="I846" s="28"/>
      <c r="J846" s="28"/>
      <c r="K846" s="28"/>
      <c r="L846" s="28"/>
      <c r="M846" s="28"/>
      <c r="N846" s="28"/>
      <c r="O846" s="28"/>
    </row>
    <row r="847" spans="1:15" s="27" customFormat="1" x14ac:dyDescent="0.3">
      <c r="A847" s="26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s="27" customFormat="1" x14ac:dyDescent="0.3">
      <c r="A848" s="26"/>
      <c r="G848" s="28"/>
      <c r="H848" s="28"/>
      <c r="I848" s="28"/>
      <c r="J848" s="28"/>
      <c r="K848" s="28"/>
      <c r="L848" s="28"/>
      <c r="M848" s="28"/>
      <c r="N848" s="28"/>
      <c r="O848" s="28"/>
    </row>
    <row r="849" spans="1:15" s="27" customFormat="1" x14ac:dyDescent="0.3">
      <c r="A849" s="26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1:15" s="27" customFormat="1" x14ac:dyDescent="0.3">
      <c r="A850" s="26"/>
      <c r="G850" s="28"/>
      <c r="H850" s="28"/>
      <c r="I850" s="28"/>
      <c r="J850" s="28"/>
      <c r="K850" s="28"/>
      <c r="L850" s="28"/>
      <c r="M850" s="28"/>
      <c r="N850" s="28"/>
      <c r="O850" s="28"/>
    </row>
    <row r="851" spans="1:15" s="27" customFormat="1" x14ac:dyDescent="0.3">
      <c r="A851" s="26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1:15" s="27" customFormat="1" x14ac:dyDescent="0.3">
      <c r="A852" s="26"/>
      <c r="G852" s="28"/>
      <c r="H852" s="28"/>
      <c r="I852" s="28"/>
      <c r="J852" s="28"/>
      <c r="K852" s="28"/>
      <c r="L852" s="28"/>
      <c r="M852" s="28"/>
      <c r="N852" s="28"/>
      <c r="O852" s="28"/>
    </row>
    <row r="853" spans="1:15" s="27" customFormat="1" x14ac:dyDescent="0.3">
      <c r="A853" s="26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1:15" s="27" customFormat="1" x14ac:dyDescent="0.3">
      <c r="A854" s="26"/>
      <c r="G854" s="28"/>
      <c r="H854" s="28"/>
      <c r="I854" s="28"/>
      <c r="J854" s="28"/>
      <c r="K854" s="28"/>
      <c r="L854" s="28"/>
      <c r="M854" s="28"/>
      <c r="N854" s="28"/>
      <c r="O854" s="28"/>
    </row>
    <row r="855" spans="1:15" s="27" customFormat="1" x14ac:dyDescent="0.3">
      <c r="A855" s="26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1:15" s="27" customFormat="1" x14ac:dyDescent="0.3">
      <c r="A856" s="26"/>
      <c r="G856" s="28"/>
      <c r="H856" s="28"/>
      <c r="I856" s="28"/>
      <c r="J856" s="28"/>
      <c r="K856" s="28"/>
      <c r="L856" s="28"/>
      <c r="M856" s="28"/>
      <c r="N856" s="28"/>
      <c r="O856" s="28"/>
    </row>
    <row r="857" spans="1:15" s="27" customFormat="1" x14ac:dyDescent="0.3">
      <c r="A857" s="26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1:15" s="27" customFormat="1" x14ac:dyDescent="0.3">
      <c r="A858" s="26"/>
      <c r="G858" s="28"/>
      <c r="H858" s="28"/>
      <c r="I858" s="28"/>
      <c r="J858" s="28"/>
      <c r="K858" s="28"/>
      <c r="L858" s="28"/>
      <c r="M858" s="28"/>
      <c r="N858" s="28"/>
      <c r="O858" s="28"/>
    </row>
    <row r="859" spans="1:15" s="27" customFormat="1" x14ac:dyDescent="0.3">
      <c r="A859" s="26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1:15" s="27" customFormat="1" x14ac:dyDescent="0.3">
      <c r="A860" s="26"/>
      <c r="G860" s="28"/>
      <c r="H860" s="28"/>
      <c r="I860" s="28"/>
      <c r="J860" s="28"/>
      <c r="K860" s="28"/>
      <c r="L860" s="28"/>
      <c r="M860" s="28"/>
      <c r="N860" s="28"/>
      <c r="O860" s="28"/>
    </row>
    <row r="861" spans="1:15" s="27" customFormat="1" x14ac:dyDescent="0.3">
      <c r="A861" s="26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1:15" s="27" customFormat="1" x14ac:dyDescent="0.3">
      <c r="A862" s="26"/>
      <c r="G862" s="28"/>
      <c r="H862" s="28"/>
      <c r="I862" s="28"/>
      <c r="J862" s="28"/>
      <c r="K862" s="28"/>
      <c r="L862" s="28"/>
      <c r="M862" s="28"/>
      <c r="N862" s="28"/>
      <c r="O862" s="28"/>
    </row>
    <row r="863" spans="1:15" s="27" customFormat="1" x14ac:dyDescent="0.3">
      <c r="A863" s="26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1:15" s="27" customFormat="1" x14ac:dyDescent="0.3">
      <c r="A864" s="26"/>
      <c r="G864" s="28"/>
      <c r="H864" s="28"/>
      <c r="I864" s="28"/>
      <c r="J864" s="28"/>
      <c r="K864" s="28"/>
      <c r="L864" s="28"/>
      <c r="M864" s="28"/>
      <c r="N864" s="28"/>
      <c r="O864" s="28"/>
    </row>
    <row r="865" spans="1:15" s="27" customFormat="1" x14ac:dyDescent="0.3">
      <c r="A865" s="26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1:15" s="27" customFormat="1" x14ac:dyDescent="0.3">
      <c r="A866" s="26"/>
      <c r="G866" s="28"/>
      <c r="H866" s="28"/>
      <c r="I866" s="28"/>
      <c r="J866" s="28"/>
      <c r="K866" s="28"/>
      <c r="L866" s="28"/>
      <c r="M866" s="28"/>
      <c r="N866" s="28"/>
      <c r="O866" s="28"/>
    </row>
    <row r="867" spans="1:15" s="27" customFormat="1" x14ac:dyDescent="0.3">
      <c r="A867" s="26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1:15" s="27" customFormat="1" x14ac:dyDescent="0.3">
      <c r="A868" s="26"/>
      <c r="G868" s="28"/>
      <c r="H868" s="28"/>
      <c r="I868" s="28"/>
      <c r="J868" s="28"/>
      <c r="K868" s="28"/>
      <c r="L868" s="28"/>
      <c r="M868" s="28"/>
      <c r="N868" s="28"/>
      <c r="O868" s="28"/>
    </row>
    <row r="869" spans="1:15" s="27" customFormat="1" x14ac:dyDescent="0.3">
      <c r="A869" s="26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1:15" s="27" customFormat="1" x14ac:dyDescent="0.3">
      <c r="A870" s="26"/>
      <c r="G870" s="28"/>
      <c r="H870" s="28"/>
      <c r="I870" s="28"/>
      <c r="J870" s="28"/>
      <c r="K870" s="28"/>
      <c r="L870" s="28"/>
      <c r="M870" s="28"/>
      <c r="N870" s="28"/>
      <c r="O870" s="28"/>
    </row>
    <row r="871" spans="1:15" s="27" customFormat="1" x14ac:dyDescent="0.3">
      <c r="A871" s="26"/>
      <c r="G871" s="28"/>
      <c r="H871" s="28"/>
      <c r="I871" s="28"/>
      <c r="J871" s="28"/>
      <c r="K871" s="28"/>
      <c r="L871" s="28"/>
      <c r="M871" s="28"/>
      <c r="N871" s="28"/>
      <c r="O871" s="28"/>
    </row>
    <row r="872" spans="1:15" s="27" customFormat="1" x14ac:dyDescent="0.3">
      <c r="A872" s="26"/>
      <c r="G872" s="28"/>
      <c r="H872" s="28"/>
      <c r="I872" s="28"/>
      <c r="J872" s="28"/>
      <c r="K872" s="28"/>
      <c r="L872" s="28"/>
      <c r="M872" s="28"/>
      <c r="N872" s="28"/>
      <c r="O872" s="28"/>
    </row>
    <row r="873" spans="1:15" s="27" customFormat="1" x14ac:dyDescent="0.3">
      <c r="A873" s="26"/>
      <c r="G873" s="28"/>
      <c r="H873" s="28"/>
      <c r="I873" s="28"/>
      <c r="J873" s="28"/>
      <c r="K873" s="28"/>
      <c r="L873" s="28"/>
      <c r="M873" s="28"/>
      <c r="N873" s="28"/>
      <c r="O873" s="28"/>
    </row>
    <row r="874" spans="1:15" s="27" customFormat="1" x14ac:dyDescent="0.3">
      <c r="A874" s="26"/>
      <c r="G874" s="28"/>
      <c r="H874" s="28"/>
      <c r="I874" s="28"/>
      <c r="J874" s="28"/>
      <c r="K874" s="28"/>
      <c r="L874" s="28"/>
      <c r="M874" s="28"/>
      <c r="N874" s="28"/>
      <c r="O874" s="28"/>
    </row>
    <row r="875" spans="1:15" s="27" customFormat="1" x14ac:dyDescent="0.3">
      <c r="A875" s="26"/>
      <c r="G875" s="28"/>
      <c r="H875" s="28"/>
      <c r="I875" s="28"/>
      <c r="J875" s="28"/>
      <c r="K875" s="28"/>
      <c r="L875" s="28"/>
      <c r="M875" s="28"/>
      <c r="N875" s="28"/>
      <c r="O875" s="28"/>
    </row>
    <row r="876" spans="1:15" s="27" customFormat="1" x14ac:dyDescent="0.3">
      <c r="A876" s="26"/>
      <c r="G876" s="28"/>
      <c r="H876" s="28"/>
      <c r="I876" s="28"/>
      <c r="J876" s="28"/>
      <c r="K876" s="28"/>
      <c r="L876" s="28"/>
      <c r="M876" s="28"/>
      <c r="N876" s="28"/>
      <c r="O876" s="28"/>
    </row>
    <row r="877" spans="1:15" s="27" customFormat="1" x14ac:dyDescent="0.3">
      <c r="A877" s="26"/>
      <c r="G877" s="28"/>
      <c r="H877" s="28"/>
      <c r="I877" s="28"/>
      <c r="J877" s="28"/>
      <c r="K877" s="28"/>
      <c r="L877" s="28"/>
      <c r="M877" s="28"/>
      <c r="N877" s="28"/>
      <c r="O877" s="28"/>
    </row>
    <row r="878" spans="1:15" s="27" customFormat="1" x14ac:dyDescent="0.3">
      <c r="A878" s="26"/>
      <c r="G878" s="28"/>
      <c r="H878" s="28"/>
      <c r="I878" s="28"/>
      <c r="J878" s="28"/>
      <c r="K878" s="28"/>
      <c r="L878" s="28"/>
      <c r="M878" s="28"/>
      <c r="N878" s="28"/>
      <c r="O878" s="28"/>
    </row>
    <row r="879" spans="1:15" s="27" customFormat="1" x14ac:dyDescent="0.3">
      <c r="A879" s="26"/>
      <c r="G879" s="28"/>
      <c r="H879" s="28"/>
      <c r="I879" s="28"/>
      <c r="J879" s="28"/>
      <c r="K879" s="28"/>
      <c r="L879" s="28"/>
      <c r="M879" s="28"/>
      <c r="N879" s="28"/>
      <c r="O879" s="28"/>
    </row>
    <row r="880" spans="1:15" s="27" customFormat="1" x14ac:dyDescent="0.3">
      <c r="A880" s="26"/>
      <c r="G880" s="28"/>
      <c r="H880" s="28"/>
      <c r="I880" s="28"/>
      <c r="J880" s="28"/>
      <c r="K880" s="28"/>
      <c r="L880" s="28"/>
      <c r="M880" s="28"/>
      <c r="N880" s="28"/>
      <c r="O880" s="28"/>
    </row>
    <row r="881" spans="1:15" s="27" customFormat="1" x14ac:dyDescent="0.3">
      <c r="A881" s="26"/>
      <c r="G881" s="28"/>
      <c r="H881" s="28"/>
      <c r="I881" s="28"/>
      <c r="J881" s="28"/>
      <c r="K881" s="28"/>
      <c r="L881" s="28"/>
      <c r="M881" s="28"/>
      <c r="N881" s="28"/>
      <c r="O881" s="28"/>
    </row>
    <row r="882" spans="1:15" s="27" customFormat="1" x14ac:dyDescent="0.3">
      <c r="A882" s="26"/>
      <c r="G882" s="28"/>
      <c r="H882" s="28"/>
      <c r="I882" s="28"/>
      <c r="J882" s="28"/>
      <c r="K882" s="28"/>
      <c r="L882" s="28"/>
      <c r="M882" s="28"/>
      <c r="N882" s="28"/>
      <c r="O882" s="28"/>
    </row>
    <row r="883" spans="1:15" s="27" customFormat="1" x14ac:dyDescent="0.3">
      <c r="A883" s="26"/>
      <c r="G883" s="28"/>
      <c r="H883" s="28"/>
      <c r="I883" s="28"/>
      <c r="J883" s="28"/>
      <c r="K883" s="28"/>
      <c r="L883" s="28"/>
      <c r="M883" s="28"/>
      <c r="N883" s="28"/>
      <c r="O883" s="28"/>
    </row>
    <row r="884" spans="1:15" s="27" customFormat="1" x14ac:dyDescent="0.3">
      <c r="A884" s="26"/>
      <c r="G884" s="28"/>
      <c r="H884" s="28"/>
      <c r="I884" s="28"/>
      <c r="J884" s="28"/>
      <c r="K884" s="28"/>
      <c r="L884" s="28"/>
      <c r="M884" s="28"/>
      <c r="N884" s="28"/>
      <c r="O884" s="28"/>
    </row>
    <row r="885" spans="1:15" s="27" customFormat="1" x14ac:dyDescent="0.3">
      <c r="A885" s="26"/>
      <c r="G885" s="28"/>
      <c r="H885" s="28"/>
      <c r="I885" s="28"/>
      <c r="J885" s="28"/>
      <c r="K885" s="28"/>
      <c r="L885" s="28"/>
      <c r="M885" s="28"/>
      <c r="N885" s="28"/>
      <c r="O885" s="28"/>
    </row>
    <row r="886" spans="1:15" s="27" customFormat="1" x14ac:dyDescent="0.3">
      <c r="A886" s="26"/>
      <c r="G886" s="28"/>
      <c r="H886" s="28"/>
      <c r="I886" s="28"/>
      <c r="J886" s="28"/>
      <c r="K886" s="28"/>
      <c r="L886" s="28"/>
      <c r="M886" s="28"/>
      <c r="N886" s="28"/>
      <c r="O886" s="28"/>
    </row>
    <row r="887" spans="1:15" s="27" customFormat="1" x14ac:dyDescent="0.3">
      <c r="A887" s="26"/>
      <c r="G887" s="28"/>
      <c r="H887" s="28"/>
      <c r="I887" s="28"/>
      <c r="J887" s="28"/>
      <c r="K887" s="28"/>
      <c r="L887" s="28"/>
      <c r="M887" s="28"/>
      <c r="N887" s="28"/>
      <c r="O887" s="28"/>
    </row>
    <row r="888" spans="1:15" s="27" customFormat="1" x14ac:dyDescent="0.3">
      <c r="A888" s="26"/>
      <c r="G888" s="28"/>
      <c r="H888" s="28"/>
      <c r="I888" s="28"/>
      <c r="J888" s="28"/>
      <c r="K888" s="28"/>
      <c r="L888" s="28"/>
      <c r="M888" s="28"/>
      <c r="N888" s="28"/>
      <c r="O888" s="28"/>
    </row>
    <row r="889" spans="1:15" s="27" customFormat="1" x14ac:dyDescent="0.3">
      <c r="A889" s="26"/>
      <c r="G889" s="28"/>
      <c r="H889" s="28"/>
      <c r="I889" s="28"/>
      <c r="J889" s="28"/>
      <c r="K889" s="28"/>
      <c r="L889" s="28"/>
      <c r="M889" s="28"/>
      <c r="N889" s="28"/>
      <c r="O889" s="28"/>
    </row>
    <row r="890" spans="1:15" s="27" customFormat="1" x14ac:dyDescent="0.3">
      <c r="A890" s="26"/>
      <c r="G890" s="28"/>
      <c r="H890" s="28"/>
      <c r="I890" s="28"/>
      <c r="J890" s="28"/>
      <c r="K890" s="28"/>
      <c r="L890" s="28"/>
      <c r="M890" s="28"/>
      <c r="N890" s="28"/>
      <c r="O890" s="28"/>
    </row>
    <row r="891" spans="1:15" s="27" customFormat="1" x14ac:dyDescent="0.3">
      <c r="A891" s="26"/>
      <c r="G891" s="28"/>
      <c r="H891" s="28"/>
      <c r="I891" s="28"/>
      <c r="J891" s="28"/>
      <c r="K891" s="28"/>
      <c r="L891" s="28"/>
      <c r="M891" s="28"/>
      <c r="N891" s="28"/>
      <c r="O891" s="28"/>
    </row>
    <row r="892" spans="1:15" s="27" customFormat="1" x14ac:dyDescent="0.3">
      <c r="A892" s="26"/>
      <c r="G892" s="28"/>
      <c r="H892" s="28"/>
      <c r="I892" s="28"/>
      <c r="J892" s="28"/>
      <c r="K892" s="28"/>
      <c r="L892" s="28"/>
      <c r="M892" s="28"/>
      <c r="N892" s="28"/>
      <c r="O892" s="28"/>
    </row>
    <row r="893" spans="1:15" s="27" customFormat="1" x14ac:dyDescent="0.3">
      <c r="A893" s="26"/>
      <c r="G893" s="28"/>
      <c r="H893" s="28"/>
      <c r="I893" s="28"/>
      <c r="J893" s="28"/>
      <c r="K893" s="28"/>
      <c r="L893" s="28"/>
      <c r="M893" s="28"/>
      <c r="N893" s="28"/>
      <c r="O893" s="28"/>
    </row>
    <row r="894" spans="1:15" s="27" customFormat="1" x14ac:dyDescent="0.3">
      <c r="A894" s="26"/>
      <c r="G894" s="28"/>
      <c r="H894" s="28"/>
      <c r="I894" s="28"/>
      <c r="J894" s="28"/>
      <c r="K894" s="28"/>
      <c r="L894" s="28"/>
      <c r="M894" s="28"/>
      <c r="N894" s="28"/>
      <c r="O894" s="28"/>
    </row>
    <row r="895" spans="1:15" s="27" customFormat="1" x14ac:dyDescent="0.3">
      <c r="A895" s="26"/>
      <c r="G895" s="28"/>
      <c r="H895" s="28"/>
      <c r="I895" s="28"/>
      <c r="J895" s="28"/>
      <c r="K895" s="28"/>
      <c r="L895" s="28"/>
      <c r="M895" s="28"/>
      <c r="N895" s="28"/>
      <c r="O895" s="28"/>
    </row>
    <row r="896" spans="1:15" s="27" customFormat="1" x14ac:dyDescent="0.3">
      <c r="A896" s="26"/>
      <c r="G896" s="28"/>
      <c r="H896" s="28"/>
      <c r="I896" s="28"/>
      <c r="J896" s="28"/>
      <c r="K896" s="28"/>
      <c r="L896" s="28"/>
      <c r="M896" s="28"/>
      <c r="N896" s="28"/>
      <c r="O896" s="28"/>
    </row>
    <row r="897" spans="1:15" s="27" customFormat="1" x14ac:dyDescent="0.3">
      <c r="A897" s="26"/>
      <c r="G897" s="28"/>
      <c r="H897" s="28"/>
      <c r="I897" s="28"/>
      <c r="J897" s="28"/>
      <c r="K897" s="28"/>
      <c r="L897" s="28"/>
      <c r="M897" s="28"/>
      <c r="N897" s="28"/>
      <c r="O897" s="28"/>
    </row>
    <row r="898" spans="1:15" s="27" customFormat="1" x14ac:dyDescent="0.3">
      <c r="A898" s="26"/>
      <c r="G898" s="28"/>
      <c r="H898" s="28"/>
      <c r="I898" s="28"/>
      <c r="J898" s="28"/>
      <c r="K898" s="28"/>
      <c r="L898" s="28"/>
      <c r="M898" s="28"/>
      <c r="N898" s="28"/>
      <c r="O898" s="28"/>
    </row>
    <row r="899" spans="1:15" s="27" customFormat="1" x14ac:dyDescent="0.3">
      <c r="A899" s="26"/>
      <c r="G899" s="28"/>
      <c r="H899" s="28"/>
      <c r="I899" s="28"/>
      <c r="J899" s="28"/>
      <c r="K899" s="28"/>
      <c r="L899" s="28"/>
      <c r="M899" s="28"/>
      <c r="N899" s="28"/>
      <c r="O899" s="28"/>
    </row>
    <row r="900" spans="1:15" s="27" customFormat="1" x14ac:dyDescent="0.3">
      <c r="A900" s="26"/>
      <c r="G900" s="28"/>
      <c r="H900" s="28"/>
      <c r="I900" s="28"/>
      <c r="J900" s="28"/>
      <c r="K900" s="28"/>
      <c r="L900" s="28"/>
      <c r="M900" s="28"/>
      <c r="N900" s="28"/>
      <c r="O900" s="28"/>
    </row>
    <row r="901" spans="1:15" s="27" customFormat="1" x14ac:dyDescent="0.3">
      <c r="A901" s="26"/>
      <c r="G901" s="28"/>
      <c r="H901" s="28"/>
      <c r="I901" s="28"/>
      <c r="J901" s="28"/>
      <c r="K901" s="28"/>
      <c r="L901" s="28"/>
      <c r="M901" s="28"/>
      <c r="N901" s="28"/>
      <c r="O901" s="28"/>
    </row>
    <row r="902" spans="1:15" s="27" customFormat="1" x14ac:dyDescent="0.3">
      <c r="A902" s="26"/>
      <c r="G902" s="28"/>
      <c r="H902" s="28"/>
      <c r="I902" s="28"/>
      <c r="J902" s="28"/>
      <c r="K902" s="28"/>
      <c r="L902" s="28"/>
      <c r="M902" s="28"/>
      <c r="N902" s="28"/>
      <c r="O902" s="28"/>
    </row>
    <row r="903" spans="1:15" s="27" customFormat="1" x14ac:dyDescent="0.3">
      <c r="A903" s="26"/>
      <c r="G903" s="28"/>
      <c r="H903" s="28"/>
      <c r="I903" s="28"/>
      <c r="J903" s="28"/>
      <c r="K903" s="28"/>
      <c r="L903" s="28"/>
      <c r="M903" s="28"/>
      <c r="N903" s="28"/>
      <c r="O903" s="28"/>
    </row>
    <row r="904" spans="1:15" s="27" customFormat="1" x14ac:dyDescent="0.3">
      <c r="A904" s="26"/>
      <c r="G904" s="28"/>
      <c r="H904" s="28"/>
      <c r="I904" s="28"/>
      <c r="J904" s="28"/>
      <c r="K904" s="28"/>
      <c r="L904" s="28"/>
      <c r="M904" s="28"/>
      <c r="N904" s="28"/>
      <c r="O904" s="28"/>
    </row>
    <row r="905" spans="1:15" s="27" customFormat="1" x14ac:dyDescent="0.3">
      <c r="A905" s="26"/>
      <c r="G905" s="28"/>
      <c r="H905" s="28"/>
      <c r="I905" s="28"/>
      <c r="J905" s="28"/>
      <c r="K905" s="28"/>
      <c r="L905" s="28"/>
      <c r="M905" s="28"/>
      <c r="N905" s="28"/>
      <c r="O905" s="28"/>
    </row>
    <row r="906" spans="1:15" s="27" customFormat="1" x14ac:dyDescent="0.3">
      <c r="A906" s="26"/>
      <c r="G906" s="28"/>
      <c r="H906" s="28"/>
      <c r="I906" s="28"/>
      <c r="J906" s="28"/>
      <c r="K906" s="28"/>
      <c r="L906" s="28"/>
      <c r="M906" s="28"/>
      <c r="N906" s="28"/>
      <c r="O906" s="28"/>
    </row>
    <row r="907" spans="1:15" s="27" customFormat="1" x14ac:dyDescent="0.3">
      <c r="A907" s="26"/>
      <c r="G907" s="28"/>
      <c r="H907" s="28"/>
      <c r="I907" s="28"/>
      <c r="J907" s="28"/>
      <c r="K907" s="28"/>
      <c r="L907" s="28"/>
      <c r="M907" s="28"/>
      <c r="N907" s="28"/>
      <c r="O907" s="28"/>
    </row>
    <row r="908" spans="1:15" s="27" customFormat="1" x14ac:dyDescent="0.3">
      <c r="A908" s="26"/>
      <c r="G908" s="28"/>
      <c r="H908" s="28"/>
      <c r="I908" s="28"/>
      <c r="J908" s="28"/>
      <c r="K908" s="28"/>
      <c r="L908" s="28"/>
      <c r="M908" s="28"/>
      <c r="N908" s="28"/>
      <c r="O908" s="28"/>
    </row>
    <row r="909" spans="1:15" s="27" customFormat="1" x14ac:dyDescent="0.3">
      <c r="A909" s="26"/>
      <c r="G909" s="28"/>
      <c r="H909" s="28"/>
      <c r="I909" s="28"/>
      <c r="J909" s="28"/>
      <c r="K909" s="28"/>
      <c r="L909" s="28"/>
      <c r="M909" s="28"/>
      <c r="N909" s="28"/>
      <c r="O909" s="28"/>
    </row>
    <row r="910" spans="1:15" s="27" customFormat="1" x14ac:dyDescent="0.3">
      <c r="A910" s="26"/>
      <c r="G910" s="28"/>
      <c r="H910" s="28"/>
      <c r="I910" s="28"/>
      <c r="J910" s="28"/>
      <c r="K910" s="28"/>
      <c r="L910" s="28"/>
      <c r="M910" s="28"/>
      <c r="N910" s="28"/>
      <c r="O910" s="28"/>
    </row>
    <row r="911" spans="1:15" s="27" customFormat="1" x14ac:dyDescent="0.3">
      <c r="A911" s="26"/>
      <c r="G911" s="28"/>
      <c r="H911" s="28"/>
      <c r="I911" s="28"/>
      <c r="J911" s="28"/>
      <c r="K911" s="28"/>
      <c r="L911" s="28"/>
      <c r="M911" s="28"/>
      <c r="N911" s="28"/>
      <c r="O911" s="28"/>
    </row>
    <row r="912" spans="1:15" s="27" customFormat="1" x14ac:dyDescent="0.3">
      <c r="A912" s="26"/>
      <c r="G912" s="28"/>
      <c r="H912" s="28"/>
      <c r="I912" s="28"/>
      <c r="J912" s="28"/>
      <c r="K912" s="28"/>
      <c r="L912" s="28"/>
      <c r="M912" s="28"/>
      <c r="N912" s="28"/>
      <c r="O912" s="28"/>
    </row>
    <row r="913" spans="1:15" s="27" customFormat="1" x14ac:dyDescent="0.3">
      <c r="A913" s="26"/>
      <c r="G913" s="28"/>
      <c r="H913" s="28"/>
      <c r="I913" s="28"/>
      <c r="J913" s="28"/>
      <c r="K913" s="28"/>
      <c r="L913" s="28"/>
      <c r="M913" s="28"/>
      <c r="N913" s="28"/>
      <c r="O913" s="28"/>
    </row>
    <row r="914" spans="1:15" s="27" customFormat="1" x14ac:dyDescent="0.3">
      <c r="A914" s="26"/>
      <c r="G914" s="28"/>
      <c r="H914" s="28"/>
      <c r="I914" s="28"/>
      <c r="J914" s="28"/>
      <c r="K914" s="28"/>
      <c r="L914" s="28"/>
      <c r="M914" s="28"/>
      <c r="N914" s="28"/>
      <c r="O914" s="28"/>
    </row>
    <row r="915" spans="1:15" s="27" customFormat="1" x14ac:dyDescent="0.3">
      <c r="A915" s="26"/>
      <c r="G915" s="28"/>
      <c r="H915" s="28"/>
      <c r="I915" s="28"/>
      <c r="J915" s="28"/>
      <c r="K915" s="28"/>
      <c r="L915" s="28"/>
      <c r="M915" s="28"/>
      <c r="N915" s="28"/>
      <c r="O915" s="28"/>
    </row>
    <row r="916" spans="1:15" s="27" customFormat="1" x14ac:dyDescent="0.3">
      <c r="A916" s="26"/>
      <c r="G916" s="28"/>
      <c r="H916" s="28"/>
      <c r="I916" s="28"/>
      <c r="J916" s="28"/>
      <c r="K916" s="28"/>
      <c r="L916" s="28"/>
      <c r="M916" s="28"/>
      <c r="N916" s="28"/>
      <c r="O916" s="28"/>
    </row>
    <row r="917" spans="1:15" s="27" customFormat="1" x14ac:dyDescent="0.3">
      <c r="A917" s="26"/>
      <c r="G917" s="28"/>
      <c r="H917" s="28"/>
      <c r="I917" s="28"/>
      <c r="J917" s="28"/>
      <c r="K917" s="28"/>
      <c r="L917" s="28"/>
      <c r="M917" s="28"/>
      <c r="N917" s="28"/>
      <c r="O917" s="28"/>
    </row>
    <row r="918" spans="1:15" s="27" customFormat="1" x14ac:dyDescent="0.3">
      <c r="A918" s="26"/>
      <c r="G918" s="28"/>
      <c r="H918" s="28"/>
      <c r="I918" s="28"/>
      <c r="J918" s="28"/>
      <c r="K918" s="28"/>
      <c r="L918" s="28"/>
      <c r="M918" s="28"/>
      <c r="N918" s="28"/>
      <c r="O918" s="28"/>
    </row>
    <row r="919" spans="1:15" s="27" customFormat="1" x14ac:dyDescent="0.3">
      <c r="A919" s="26"/>
      <c r="G919" s="28"/>
      <c r="H919" s="28"/>
      <c r="I919" s="28"/>
      <c r="J919" s="28"/>
      <c r="K919" s="28"/>
      <c r="L919" s="28"/>
      <c r="M919" s="28"/>
      <c r="N919" s="28"/>
      <c r="O919" s="28"/>
    </row>
    <row r="920" spans="1:15" s="27" customFormat="1" x14ac:dyDescent="0.3">
      <c r="A920" s="26"/>
      <c r="G920" s="28"/>
      <c r="H920" s="28"/>
      <c r="I920" s="28"/>
      <c r="J920" s="28"/>
      <c r="K920" s="28"/>
      <c r="L920" s="28"/>
      <c r="M920" s="28"/>
      <c r="N920" s="28"/>
      <c r="O920" s="28"/>
    </row>
    <row r="921" spans="1:15" s="27" customFormat="1" x14ac:dyDescent="0.3">
      <c r="A921" s="26"/>
      <c r="G921" s="28"/>
      <c r="H921" s="28"/>
      <c r="I921" s="28"/>
      <c r="J921" s="28"/>
      <c r="K921" s="28"/>
      <c r="L921" s="28"/>
      <c r="M921" s="28"/>
      <c r="N921" s="28"/>
      <c r="O921" s="28"/>
    </row>
    <row r="922" spans="1:15" s="27" customFormat="1" x14ac:dyDescent="0.3">
      <c r="A922" s="26"/>
      <c r="G922" s="28"/>
      <c r="H922" s="28"/>
      <c r="I922" s="28"/>
      <c r="J922" s="28"/>
      <c r="K922" s="28"/>
      <c r="L922" s="28"/>
      <c r="M922" s="28"/>
      <c r="N922" s="28"/>
      <c r="O922" s="28"/>
    </row>
    <row r="923" spans="1:15" s="27" customFormat="1" x14ac:dyDescent="0.3">
      <c r="A923" s="26"/>
      <c r="G923" s="28"/>
      <c r="H923" s="28"/>
      <c r="I923" s="28"/>
      <c r="J923" s="28"/>
      <c r="K923" s="28"/>
      <c r="L923" s="28"/>
      <c r="M923" s="28"/>
      <c r="N923" s="28"/>
      <c r="O923" s="28"/>
    </row>
    <row r="924" spans="1:15" s="27" customFormat="1" x14ac:dyDescent="0.3">
      <c r="A924" s="26"/>
      <c r="G924" s="28"/>
      <c r="H924" s="28"/>
      <c r="I924" s="28"/>
      <c r="J924" s="28"/>
      <c r="K924" s="28"/>
      <c r="L924" s="28"/>
      <c r="M924" s="28"/>
      <c r="N924" s="28"/>
      <c r="O924" s="28"/>
    </row>
    <row r="925" spans="1:15" s="27" customFormat="1" x14ac:dyDescent="0.3">
      <c r="A925" s="26"/>
      <c r="G925" s="28"/>
      <c r="H925" s="28"/>
      <c r="I925" s="28"/>
      <c r="J925" s="28"/>
      <c r="K925" s="28"/>
      <c r="L925" s="28"/>
      <c r="M925" s="28"/>
      <c r="N925" s="28"/>
      <c r="O925" s="28"/>
    </row>
    <row r="926" spans="1:15" s="27" customFormat="1" x14ac:dyDescent="0.3">
      <c r="A926" s="26"/>
      <c r="G926" s="28"/>
      <c r="H926" s="28"/>
      <c r="I926" s="28"/>
      <c r="J926" s="28"/>
      <c r="K926" s="28"/>
      <c r="L926" s="28"/>
      <c r="M926" s="28"/>
      <c r="N926" s="28"/>
      <c r="O926" s="28"/>
    </row>
    <row r="927" spans="1:15" s="27" customFormat="1" x14ac:dyDescent="0.3">
      <c r="A927" s="26"/>
      <c r="G927" s="28"/>
      <c r="H927" s="28"/>
      <c r="I927" s="28"/>
      <c r="J927" s="28"/>
      <c r="K927" s="28"/>
      <c r="L927" s="28"/>
      <c r="M927" s="28"/>
      <c r="N927" s="28"/>
      <c r="O927" s="28"/>
    </row>
    <row r="928" spans="1:15" s="27" customFormat="1" x14ac:dyDescent="0.3">
      <c r="A928" s="26"/>
      <c r="G928" s="28"/>
      <c r="H928" s="28"/>
      <c r="I928" s="28"/>
      <c r="J928" s="28"/>
      <c r="K928" s="28"/>
      <c r="L928" s="28"/>
      <c r="M928" s="28"/>
      <c r="N928" s="28"/>
      <c r="O928" s="28"/>
    </row>
    <row r="929" spans="1:15" s="27" customFormat="1" x14ac:dyDescent="0.3">
      <c r="A929" s="26"/>
      <c r="G929" s="28"/>
      <c r="H929" s="28"/>
      <c r="I929" s="28"/>
      <c r="J929" s="28"/>
      <c r="K929" s="28"/>
      <c r="L929" s="28"/>
      <c r="M929" s="28"/>
      <c r="N929" s="28"/>
      <c r="O929" s="28"/>
    </row>
    <row r="930" spans="1:15" s="27" customFormat="1" x14ac:dyDescent="0.3">
      <c r="A930" s="26"/>
      <c r="G930" s="28"/>
      <c r="H930" s="28"/>
      <c r="I930" s="28"/>
      <c r="J930" s="28"/>
      <c r="K930" s="28"/>
      <c r="L930" s="28"/>
      <c r="M930" s="28"/>
      <c r="N930" s="28"/>
      <c r="O930" s="28"/>
    </row>
    <row r="931" spans="1:15" s="27" customFormat="1" x14ac:dyDescent="0.3">
      <c r="A931" s="26"/>
      <c r="G931" s="28"/>
      <c r="H931" s="28"/>
      <c r="I931" s="28"/>
      <c r="J931" s="28"/>
      <c r="K931" s="28"/>
      <c r="L931" s="28"/>
      <c r="M931" s="28"/>
      <c r="N931" s="28"/>
      <c r="O931" s="28"/>
    </row>
    <row r="932" spans="1:15" s="27" customFormat="1" x14ac:dyDescent="0.3">
      <c r="A932" s="26"/>
      <c r="G932" s="28"/>
      <c r="H932" s="28"/>
      <c r="I932" s="28"/>
      <c r="J932" s="28"/>
      <c r="K932" s="28"/>
      <c r="L932" s="28"/>
      <c r="M932" s="28"/>
      <c r="N932" s="28"/>
      <c r="O932" s="28"/>
    </row>
    <row r="933" spans="1:15" s="27" customFormat="1" x14ac:dyDescent="0.3">
      <c r="A933" s="26"/>
      <c r="G933" s="28"/>
      <c r="H933" s="28"/>
      <c r="I933" s="28"/>
      <c r="J933" s="28"/>
      <c r="K933" s="28"/>
      <c r="L933" s="28"/>
      <c r="M933" s="28"/>
      <c r="N933" s="28"/>
      <c r="O933" s="28"/>
    </row>
    <row r="934" spans="1:15" s="27" customFormat="1" x14ac:dyDescent="0.3">
      <c r="A934" s="26"/>
      <c r="G934" s="28"/>
      <c r="H934" s="28"/>
      <c r="I934" s="28"/>
      <c r="J934" s="28"/>
      <c r="K934" s="28"/>
      <c r="L934" s="28"/>
      <c r="M934" s="28"/>
      <c r="N934" s="28"/>
      <c r="O934" s="28"/>
    </row>
    <row r="935" spans="1:15" s="27" customFormat="1" x14ac:dyDescent="0.3">
      <c r="A935" s="26"/>
      <c r="G935" s="28"/>
      <c r="H935" s="28"/>
      <c r="I935" s="28"/>
      <c r="J935" s="28"/>
      <c r="K935" s="28"/>
      <c r="L935" s="28"/>
      <c r="M935" s="28"/>
      <c r="N935" s="28"/>
      <c r="O935" s="28"/>
    </row>
    <row r="936" spans="1:15" s="27" customFormat="1" x14ac:dyDescent="0.3">
      <c r="A936" s="26"/>
      <c r="G936" s="28"/>
      <c r="H936" s="28"/>
      <c r="I936" s="28"/>
      <c r="J936" s="28"/>
      <c r="K936" s="28"/>
      <c r="L936" s="28"/>
      <c r="M936" s="28"/>
      <c r="N936" s="28"/>
      <c r="O936" s="28"/>
    </row>
    <row r="937" spans="1:15" s="27" customFormat="1" x14ac:dyDescent="0.3">
      <c r="A937" s="26"/>
      <c r="G937" s="28"/>
      <c r="H937" s="28"/>
      <c r="I937" s="28"/>
      <c r="J937" s="28"/>
      <c r="K937" s="28"/>
      <c r="L937" s="28"/>
      <c r="M937" s="28"/>
      <c r="N937" s="28"/>
      <c r="O937" s="28"/>
    </row>
    <row r="938" spans="1:15" s="27" customFormat="1" x14ac:dyDescent="0.3">
      <c r="A938" s="26"/>
      <c r="G938" s="28"/>
      <c r="H938" s="28"/>
      <c r="I938" s="28"/>
      <c r="J938" s="28"/>
      <c r="K938" s="28"/>
      <c r="L938" s="28"/>
      <c r="M938" s="28"/>
      <c r="N938" s="28"/>
      <c r="O938" s="28"/>
    </row>
    <row r="939" spans="1:15" s="27" customFormat="1" x14ac:dyDescent="0.3">
      <c r="A939" s="26"/>
      <c r="G939" s="28"/>
      <c r="H939" s="28"/>
      <c r="I939" s="28"/>
      <c r="J939" s="28"/>
      <c r="K939" s="28"/>
      <c r="L939" s="28"/>
      <c r="M939" s="28"/>
      <c r="N939" s="28"/>
      <c r="O939" s="28"/>
    </row>
    <row r="940" spans="1:15" s="27" customFormat="1" x14ac:dyDescent="0.3">
      <c r="A940" s="26"/>
      <c r="G940" s="28"/>
      <c r="H940" s="28"/>
      <c r="I940" s="28"/>
      <c r="J940" s="28"/>
      <c r="K940" s="28"/>
      <c r="L940" s="28"/>
      <c r="M940" s="28"/>
      <c r="N940" s="28"/>
      <c r="O940" s="28"/>
    </row>
    <row r="941" spans="1:15" s="27" customFormat="1" x14ac:dyDescent="0.3">
      <c r="A941" s="26"/>
      <c r="G941" s="28"/>
      <c r="H941" s="28"/>
      <c r="I941" s="28"/>
      <c r="J941" s="28"/>
      <c r="K941" s="28"/>
      <c r="L941" s="28"/>
      <c r="M941" s="28"/>
      <c r="N941" s="28"/>
      <c r="O941" s="28"/>
    </row>
    <row r="942" spans="1:15" s="27" customFormat="1" x14ac:dyDescent="0.3">
      <c r="A942" s="26"/>
      <c r="G942" s="28"/>
      <c r="H942" s="28"/>
      <c r="I942" s="28"/>
      <c r="J942" s="28"/>
      <c r="K942" s="28"/>
      <c r="L942" s="28"/>
      <c r="M942" s="28"/>
      <c r="N942" s="28"/>
      <c r="O942" s="28"/>
    </row>
    <row r="943" spans="1:15" s="27" customFormat="1" x14ac:dyDescent="0.3">
      <c r="A943" s="26"/>
      <c r="G943" s="28"/>
      <c r="H943" s="28"/>
      <c r="I943" s="28"/>
      <c r="J943" s="28"/>
      <c r="K943" s="28"/>
      <c r="L943" s="28"/>
      <c r="M943" s="28"/>
      <c r="N943" s="28"/>
      <c r="O943" s="28"/>
    </row>
    <row r="944" spans="1:15" s="27" customFormat="1" x14ac:dyDescent="0.3">
      <c r="A944" s="26"/>
      <c r="G944" s="28"/>
      <c r="H944" s="28"/>
      <c r="I944" s="28"/>
      <c r="J944" s="28"/>
      <c r="K944" s="28"/>
      <c r="L944" s="28"/>
      <c r="M944" s="28"/>
      <c r="N944" s="28"/>
      <c r="O944" s="28"/>
    </row>
    <row r="945" spans="1:15" s="27" customFormat="1" x14ac:dyDescent="0.3">
      <c r="A945" s="26"/>
      <c r="G945" s="28"/>
      <c r="H945" s="28"/>
      <c r="I945" s="28"/>
      <c r="J945" s="28"/>
      <c r="K945" s="28"/>
      <c r="L945" s="28"/>
      <c r="M945" s="28"/>
      <c r="N945" s="28"/>
      <c r="O945" s="28"/>
    </row>
    <row r="946" spans="1:15" s="27" customFormat="1" x14ac:dyDescent="0.3">
      <c r="A946" s="26"/>
      <c r="G946" s="28"/>
      <c r="H946" s="28"/>
      <c r="I946" s="28"/>
      <c r="J946" s="28"/>
      <c r="K946" s="28"/>
      <c r="L946" s="28"/>
      <c r="M946" s="28"/>
      <c r="N946" s="28"/>
      <c r="O946" s="28"/>
    </row>
    <row r="947" spans="1:15" s="27" customFormat="1" x14ac:dyDescent="0.3">
      <c r="A947" s="26"/>
      <c r="G947" s="28"/>
      <c r="H947" s="28"/>
      <c r="I947" s="28"/>
      <c r="J947" s="28"/>
      <c r="K947" s="28"/>
      <c r="L947" s="28"/>
      <c r="M947" s="28"/>
      <c r="N947" s="28"/>
      <c r="O947" s="28"/>
    </row>
    <row r="948" spans="1:15" s="27" customFormat="1" x14ac:dyDescent="0.3">
      <c r="A948" s="26"/>
      <c r="G948" s="28"/>
      <c r="H948" s="28"/>
      <c r="I948" s="28"/>
      <c r="J948" s="28"/>
      <c r="K948" s="28"/>
      <c r="L948" s="28"/>
      <c r="M948" s="28"/>
      <c r="N948" s="28"/>
      <c r="O948" s="28"/>
    </row>
    <row r="949" spans="1:15" s="27" customFormat="1" x14ac:dyDescent="0.3">
      <c r="A949" s="26"/>
      <c r="G949" s="28"/>
      <c r="H949" s="28"/>
      <c r="I949" s="28"/>
      <c r="J949" s="28"/>
      <c r="K949" s="28"/>
      <c r="L949" s="28"/>
      <c r="M949" s="28"/>
      <c r="N949" s="28"/>
      <c r="O949" s="28"/>
    </row>
    <row r="950" spans="1:15" s="27" customFormat="1" x14ac:dyDescent="0.3">
      <c r="A950" s="26"/>
      <c r="G950" s="28"/>
      <c r="H950" s="28"/>
      <c r="I950" s="28"/>
      <c r="J950" s="28"/>
      <c r="K950" s="28"/>
      <c r="L950" s="28"/>
      <c r="M950" s="28"/>
      <c r="N950" s="28"/>
      <c r="O950" s="28"/>
    </row>
    <row r="951" spans="1:15" s="27" customFormat="1" x14ac:dyDescent="0.3">
      <c r="A951" s="26"/>
      <c r="G951" s="28"/>
      <c r="H951" s="28"/>
      <c r="I951" s="28"/>
      <c r="J951" s="28"/>
      <c r="K951" s="28"/>
      <c r="L951" s="28"/>
      <c r="M951" s="28"/>
      <c r="N951" s="28"/>
      <c r="O951" s="28"/>
    </row>
    <row r="952" spans="1:15" s="27" customFormat="1" x14ac:dyDescent="0.3">
      <c r="A952" s="26"/>
      <c r="G952" s="28"/>
      <c r="H952" s="28"/>
      <c r="I952" s="28"/>
      <c r="J952" s="28"/>
      <c r="K952" s="28"/>
      <c r="L952" s="28"/>
      <c r="M952" s="28"/>
      <c r="N952" s="28"/>
      <c r="O952" s="28"/>
    </row>
    <row r="953" spans="1:15" s="27" customFormat="1" x14ac:dyDescent="0.3">
      <c r="A953" s="26"/>
      <c r="G953" s="28"/>
      <c r="H953" s="28"/>
      <c r="I953" s="28"/>
      <c r="J953" s="28"/>
      <c r="K953" s="28"/>
      <c r="L953" s="28"/>
      <c r="M953" s="28"/>
      <c r="N953" s="28"/>
      <c r="O953" s="28"/>
    </row>
    <row r="954" spans="1:15" s="27" customFormat="1" x14ac:dyDescent="0.3">
      <c r="A954" s="26"/>
      <c r="G954" s="28"/>
      <c r="H954" s="28"/>
      <c r="I954" s="28"/>
      <c r="J954" s="28"/>
      <c r="K954" s="28"/>
      <c r="L954" s="28"/>
      <c r="M954" s="28"/>
      <c r="N954" s="28"/>
      <c r="O954" s="28"/>
    </row>
    <row r="955" spans="1:15" s="27" customFormat="1" x14ac:dyDescent="0.3">
      <c r="A955" s="26"/>
      <c r="G955" s="28"/>
      <c r="H955" s="28"/>
      <c r="I955" s="28"/>
      <c r="J955" s="28"/>
      <c r="K955" s="28"/>
      <c r="L955" s="28"/>
      <c r="M955" s="28"/>
      <c r="N955" s="28"/>
      <c r="O955" s="28"/>
    </row>
    <row r="956" spans="1:15" s="27" customFormat="1" x14ac:dyDescent="0.3">
      <c r="A956" s="26"/>
      <c r="G956" s="28"/>
      <c r="H956" s="28"/>
      <c r="I956" s="28"/>
      <c r="J956" s="28"/>
      <c r="K956" s="28"/>
      <c r="L956" s="28"/>
      <c r="M956" s="28"/>
      <c r="N956" s="28"/>
      <c r="O956" s="28"/>
    </row>
    <row r="957" spans="1:15" s="27" customFormat="1" x14ac:dyDescent="0.3">
      <c r="A957" s="26"/>
      <c r="G957" s="28"/>
      <c r="H957" s="28"/>
      <c r="I957" s="28"/>
      <c r="J957" s="28"/>
      <c r="K957" s="28"/>
      <c r="L957" s="28"/>
      <c r="M957" s="28"/>
      <c r="N957" s="28"/>
      <c r="O957" s="28"/>
    </row>
    <row r="958" spans="1:15" s="27" customFormat="1" x14ac:dyDescent="0.3">
      <c r="A958" s="26"/>
      <c r="G958" s="28"/>
      <c r="H958" s="28"/>
      <c r="I958" s="28"/>
      <c r="J958" s="28"/>
      <c r="K958" s="28"/>
      <c r="L958" s="28"/>
      <c r="M958" s="28"/>
      <c r="N958" s="28"/>
      <c r="O958" s="28"/>
    </row>
    <row r="959" spans="1:15" s="27" customFormat="1" x14ac:dyDescent="0.3">
      <c r="A959" s="26"/>
      <c r="G959" s="28"/>
      <c r="H959" s="28"/>
      <c r="I959" s="28"/>
      <c r="J959" s="28"/>
      <c r="K959" s="28"/>
      <c r="L959" s="28"/>
      <c r="M959" s="28"/>
      <c r="N959" s="28"/>
      <c r="O959" s="28"/>
    </row>
    <row r="960" spans="1:15" s="27" customFormat="1" x14ac:dyDescent="0.3">
      <c r="A960" s="26"/>
      <c r="G960" s="28"/>
      <c r="H960" s="28"/>
      <c r="I960" s="28"/>
      <c r="J960" s="28"/>
      <c r="K960" s="28"/>
      <c r="L960" s="28"/>
      <c r="M960" s="28"/>
      <c r="N960" s="28"/>
      <c r="O960" s="28"/>
    </row>
    <row r="961" spans="1:15" s="27" customFormat="1" x14ac:dyDescent="0.3">
      <c r="A961" s="26"/>
      <c r="G961" s="28"/>
      <c r="H961" s="28"/>
      <c r="I961" s="28"/>
      <c r="J961" s="28"/>
      <c r="K961" s="28"/>
      <c r="L961" s="28"/>
      <c r="M961" s="28"/>
      <c r="N961" s="28"/>
      <c r="O961" s="28"/>
    </row>
    <row r="962" spans="1:15" s="27" customFormat="1" x14ac:dyDescent="0.3">
      <c r="A962" s="26"/>
      <c r="G962" s="28"/>
      <c r="H962" s="28"/>
      <c r="I962" s="28"/>
      <c r="J962" s="28"/>
      <c r="K962" s="28"/>
      <c r="L962" s="28"/>
      <c r="M962" s="28"/>
      <c r="N962" s="28"/>
      <c r="O962" s="28"/>
    </row>
    <row r="963" spans="1:15" s="27" customFormat="1" x14ac:dyDescent="0.3">
      <c r="A963" s="26"/>
      <c r="G963" s="28"/>
      <c r="H963" s="28"/>
      <c r="I963" s="28"/>
      <c r="J963" s="28"/>
      <c r="K963" s="28"/>
      <c r="L963" s="28"/>
      <c r="M963" s="28"/>
      <c r="N963" s="28"/>
      <c r="O963" s="28"/>
    </row>
    <row r="964" spans="1:15" s="27" customFormat="1" x14ac:dyDescent="0.3">
      <c r="A964" s="26"/>
      <c r="G964" s="28"/>
      <c r="H964" s="28"/>
      <c r="I964" s="28"/>
      <c r="J964" s="28"/>
      <c r="K964" s="28"/>
      <c r="L964" s="28"/>
      <c r="M964" s="28"/>
      <c r="N964" s="28"/>
      <c r="O964" s="28"/>
    </row>
    <row r="965" spans="1:15" s="27" customFormat="1" x14ac:dyDescent="0.3">
      <c r="A965" s="26"/>
      <c r="G965" s="28"/>
      <c r="H965" s="28"/>
      <c r="I965" s="28"/>
      <c r="J965" s="28"/>
      <c r="K965" s="28"/>
      <c r="L965" s="28"/>
      <c r="M965" s="28"/>
      <c r="N965" s="28"/>
      <c r="O965" s="28"/>
    </row>
    <row r="966" spans="1:15" s="27" customFormat="1" x14ac:dyDescent="0.3">
      <c r="A966" s="26"/>
      <c r="G966" s="28"/>
      <c r="H966" s="28"/>
      <c r="I966" s="28"/>
      <c r="J966" s="28"/>
      <c r="K966" s="28"/>
      <c r="L966" s="28"/>
      <c r="M966" s="28"/>
      <c r="N966" s="28"/>
      <c r="O966" s="28"/>
    </row>
    <row r="967" spans="1:15" s="27" customFormat="1" x14ac:dyDescent="0.3">
      <c r="A967" s="26"/>
      <c r="G967" s="28"/>
      <c r="H967" s="28"/>
      <c r="I967" s="28"/>
      <c r="J967" s="28"/>
      <c r="K967" s="28"/>
      <c r="L967" s="28"/>
      <c r="M967" s="28"/>
      <c r="N967" s="28"/>
      <c r="O967" s="28"/>
    </row>
    <row r="968" spans="1:15" s="27" customFormat="1" x14ac:dyDescent="0.3">
      <c r="A968" s="26"/>
      <c r="G968" s="28"/>
      <c r="H968" s="28"/>
      <c r="I968" s="28"/>
      <c r="J968" s="28"/>
      <c r="K968" s="28"/>
      <c r="L968" s="28"/>
      <c r="M968" s="28"/>
      <c r="N968" s="28"/>
      <c r="O968" s="28"/>
    </row>
    <row r="969" spans="1:15" s="27" customFormat="1" x14ac:dyDescent="0.3">
      <c r="A969" s="26"/>
      <c r="G969" s="28"/>
      <c r="H969" s="28"/>
      <c r="I969" s="28"/>
      <c r="J969" s="28"/>
      <c r="K969" s="28"/>
      <c r="L969" s="28"/>
      <c r="M969" s="28"/>
      <c r="N969" s="28"/>
      <c r="O969" s="28"/>
    </row>
    <row r="970" spans="1:15" s="27" customFormat="1" x14ac:dyDescent="0.3">
      <c r="A970" s="26"/>
      <c r="G970" s="28"/>
      <c r="H970" s="28"/>
      <c r="I970" s="28"/>
      <c r="J970" s="28"/>
      <c r="K970" s="28"/>
      <c r="L970" s="28"/>
      <c r="M970" s="28"/>
      <c r="N970" s="28"/>
      <c r="O970" s="28"/>
    </row>
    <row r="971" spans="1:15" s="27" customFormat="1" x14ac:dyDescent="0.3">
      <c r="A971" s="26"/>
      <c r="G971" s="28"/>
      <c r="H971" s="28"/>
      <c r="I971" s="28"/>
      <c r="J971" s="28"/>
      <c r="K971" s="28"/>
      <c r="L971" s="28"/>
      <c r="M971" s="28"/>
      <c r="N971" s="28"/>
      <c r="O971" s="28"/>
    </row>
    <row r="972" spans="1:15" s="27" customFormat="1" x14ac:dyDescent="0.3">
      <c r="A972" s="26"/>
      <c r="G972" s="28"/>
      <c r="H972" s="28"/>
      <c r="I972" s="28"/>
      <c r="J972" s="28"/>
      <c r="K972" s="28"/>
      <c r="L972" s="28"/>
      <c r="M972" s="28"/>
      <c r="N972" s="28"/>
      <c r="O972" s="28"/>
    </row>
    <row r="973" spans="1:15" s="27" customFormat="1" x14ac:dyDescent="0.3">
      <c r="A973" s="26"/>
      <c r="G973" s="28"/>
      <c r="H973" s="28"/>
      <c r="I973" s="28"/>
      <c r="J973" s="28"/>
      <c r="K973" s="28"/>
      <c r="L973" s="28"/>
      <c r="M973" s="28"/>
      <c r="N973" s="28"/>
      <c r="O973" s="28"/>
    </row>
    <row r="974" spans="1:15" s="27" customFormat="1" x14ac:dyDescent="0.3">
      <c r="A974" s="26"/>
      <c r="G974" s="28"/>
      <c r="H974" s="28"/>
      <c r="I974" s="28"/>
      <c r="J974" s="28"/>
      <c r="K974" s="28"/>
      <c r="L974" s="28"/>
      <c r="M974" s="28"/>
      <c r="N974" s="28"/>
      <c r="O974" s="28"/>
    </row>
    <row r="975" spans="1:15" s="27" customFormat="1" x14ac:dyDescent="0.3">
      <c r="A975" s="26"/>
      <c r="G975" s="28"/>
      <c r="H975" s="28"/>
      <c r="I975" s="28"/>
      <c r="J975" s="28"/>
      <c r="K975" s="28"/>
      <c r="L975" s="28"/>
      <c r="M975" s="28"/>
      <c r="N975" s="28"/>
      <c r="O975" s="28"/>
    </row>
    <row r="976" spans="1:15" s="27" customFormat="1" x14ac:dyDescent="0.3">
      <c r="A976" s="26"/>
      <c r="G976" s="28"/>
      <c r="H976" s="28"/>
      <c r="I976" s="28"/>
      <c r="J976" s="28"/>
      <c r="K976" s="28"/>
      <c r="L976" s="28"/>
      <c r="M976" s="28"/>
      <c r="N976" s="28"/>
      <c r="O976" s="28"/>
    </row>
    <row r="977" spans="1:15" s="27" customFormat="1" x14ac:dyDescent="0.3">
      <c r="A977" s="26"/>
      <c r="G977" s="28"/>
      <c r="H977" s="28"/>
      <c r="I977" s="28"/>
      <c r="J977" s="28"/>
      <c r="K977" s="28"/>
      <c r="L977" s="28"/>
      <c r="M977" s="28"/>
      <c r="N977" s="28"/>
      <c r="O977" s="28"/>
    </row>
    <row r="978" spans="1:15" s="27" customFormat="1" x14ac:dyDescent="0.3">
      <c r="A978" s="26"/>
      <c r="G978" s="28"/>
      <c r="H978" s="28"/>
      <c r="I978" s="28"/>
      <c r="J978" s="28"/>
      <c r="K978" s="28"/>
      <c r="L978" s="28"/>
      <c r="M978" s="28"/>
      <c r="N978" s="28"/>
      <c r="O978" s="28"/>
    </row>
    <row r="979" spans="1:15" s="27" customFormat="1" x14ac:dyDescent="0.3">
      <c r="A979" s="26"/>
      <c r="G979" s="28"/>
      <c r="H979" s="28"/>
      <c r="I979" s="28"/>
      <c r="J979" s="28"/>
      <c r="K979" s="28"/>
      <c r="L979" s="28"/>
      <c r="M979" s="28"/>
      <c r="N979" s="28"/>
      <c r="O979" s="28"/>
    </row>
    <row r="980" spans="1:15" s="27" customFormat="1" x14ac:dyDescent="0.3">
      <c r="A980" s="26"/>
      <c r="G980" s="28"/>
      <c r="H980" s="28"/>
      <c r="I980" s="28"/>
      <c r="J980" s="28"/>
      <c r="K980" s="28"/>
      <c r="L980" s="28"/>
      <c r="M980" s="28"/>
      <c r="N980" s="28"/>
      <c r="O980" s="28"/>
    </row>
    <row r="981" spans="1:15" s="27" customFormat="1" x14ac:dyDescent="0.3">
      <c r="A981" s="26"/>
      <c r="G981" s="28"/>
      <c r="H981" s="28"/>
      <c r="I981" s="28"/>
      <c r="J981" s="28"/>
      <c r="K981" s="28"/>
      <c r="L981" s="28"/>
      <c r="M981" s="28"/>
      <c r="N981" s="28"/>
      <c r="O981" s="28"/>
    </row>
    <row r="982" spans="1:15" s="27" customFormat="1" x14ac:dyDescent="0.3">
      <c r="A982" s="26"/>
      <c r="G982" s="28"/>
      <c r="H982" s="28"/>
      <c r="I982" s="28"/>
      <c r="J982" s="28"/>
      <c r="K982" s="28"/>
      <c r="L982" s="28"/>
      <c r="M982" s="28"/>
      <c r="N982" s="28"/>
      <c r="O982" s="28"/>
    </row>
    <row r="983" spans="1:15" s="27" customFormat="1" x14ac:dyDescent="0.3">
      <c r="A983" s="26"/>
      <c r="G983" s="28"/>
      <c r="H983" s="28"/>
      <c r="I983" s="28"/>
      <c r="J983" s="28"/>
      <c r="K983" s="28"/>
      <c r="L983" s="28"/>
      <c r="M983" s="28"/>
      <c r="N983" s="28"/>
      <c r="O983" s="28"/>
    </row>
    <row r="984" spans="1:15" s="27" customFormat="1" x14ac:dyDescent="0.3">
      <c r="A984" s="26"/>
      <c r="G984" s="28"/>
      <c r="H984" s="28"/>
      <c r="I984" s="28"/>
      <c r="J984" s="28"/>
      <c r="K984" s="28"/>
      <c r="L984" s="28"/>
      <c r="M984" s="28"/>
      <c r="N984" s="28"/>
      <c r="O984" s="28"/>
    </row>
    <row r="985" spans="1:15" s="27" customFormat="1" x14ac:dyDescent="0.3">
      <c r="A985" s="26"/>
      <c r="G985" s="28"/>
      <c r="H985" s="28"/>
      <c r="I985" s="28"/>
      <c r="J985" s="28"/>
      <c r="K985" s="28"/>
      <c r="L985" s="28"/>
      <c r="M985" s="28"/>
      <c r="N985" s="28"/>
      <c r="O985" s="28"/>
    </row>
    <row r="986" spans="1:15" s="27" customFormat="1" x14ac:dyDescent="0.3">
      <c r="A986" s="26"/>
      <c r="G986" s="28"/>
      <c r="H986" s="28"/>
      <c r="I986" s="28"/>
      <c r="J986" s="28"/>
      <c r="K986" s="28"/>
      <c r="L986" s="28"/>
      <c r="M986" s="28"/>
      <c r="N986" s="28"/>
      <c r="O986" s="28"/>
    </row>
    <row r="987" spans="1:15" s="27" customFormat="1" x14ac:dyDescent="0.3">
      <c r="A987" s="26"/>
      <c r="G987" s="28"/>
      <c r="H987" s="28"/>
      <c r="I987" s="28"/>
      <c r="J987" s="28"/>
      <c r="K987" s="28"/>
      <c r="L987" s="28"/>
      <c r="M987" s="28"/>
      <c r="N987" s="28"/>
      <c r="O987" s="28"/>
    </row>
    <row r="988" spans="1:15" s="27" customFormat="1" x14ac:dyDescent="0.3">
      <c r="A988" s="26"/>
      <c r="G988" s="28"/>
      <c r="H988" s="28"/>
      <c r="I988" s="28"/>
      <c r="J988" s="28"/>
      <c r="K988" s="28"/>
      <c r="L988" s="28"/>
      <c r="M988" s="28"/>
      <c r="N988" s="28"/>
      <c r="O988" s="28"/>
    </row>
    <row r="989" spans="1:15" s="27" customFormat="1" x14ac:dyDescent="0.3">
      <c r="A989" s="26"/>
      <c r="G989" s="28"/>
      <c r="H989" s="28"/>
      <c r="I989" s="28"/>
      <c r="J989" s="28"/>
      <c r="K989" s="28"/>
      <c r="L989" s="28"/>
      <c r="M989" s="28"/>
      <c r="N989" s="28"/>
      <c r="O989" s="28"/>
    </row>
    <row r="990" spans="1:15" s="27" customFormat="1" x14ac:dyDescent="0.3">
      <c r="A990" s="26"/>
      <c r="G990" s="28"/>
      <c r="H990" s="28"/>
      <c r="I990" s="28"/>
      <c r="J990" s="28"/>
      <c r="K990" s="28"/>
      <c r="L990" s="28"/>
      <c r="M990" s="28"/>
      <c r="N990" s="28"/>
      <c r="O990" s="28"/>
    </row>
    <row r="991" spans="1:15" s="27" customFormat="1" x14ac:dyDescent="0.3">
      <c r="A991" s="26"/>
      <c r="G991" s="28"/>
      <c r="H991" s="28"/>
      <c r="I991" s="28"/>
      <c r="J991" s="28"/>
      <c r="K991" s="28"/>
      <c r="L991" s="28"/>
      <c r="M991" s="28"/>
      <c r="N991" s="28"/>
      <c r="O991" s="28"/>
    </row>
    <row r="992" spans="1:15" s="27" customFormat="1" x14ac:dyDescent="0.3">
      <c r="A992" s="26"/>
      <c r="G992" s="28"/>
      <c r="H992" s="28"/>
      <c r="I992" s="28"/>
      <c r="J992" s="28"/>
      <c r="K992" s="28"/>
      <c r="L992" s="28"/>
      <c r="M992" s="28"/>
      <c r="N992" s="28"/>
      <c r="O992" s="28"/>
    </row>
    <row r="993" spans="1:15" s="27" customFormat="1" x14ac:dyDescent="0.3">
      <c r="A993" s="26"/>
      <c r="G993" s="28"/>
      <c r="H993" s="28"/>
      <c r="I993" s="28"/>
      <c r="J993" s="28"/>
      <c r="K993" s="28"/>
      <c r="L993" s="28"/>
      <c r="M993" s="28"/>
      <c r="N993" s="28"/>
      <c r="O993" s="28"/>
    </row>
    <row r="994" spans="1:15" s="27" customFormat="1" x14ac:dyDescent="0.3">
      <c r="A994" s="26"/>
      <c r="G994" s="28"/>
      <c r="H994" s="28"/>
      <c r="I994" s="28"/>
      <c r="J994" s="28"/>
      <c r="K994" s="28"/>
      <c r="L994" s="28"/>
      <c r="M994" s="28"/>
      <c r="N994" s="28"/>
      <c r="O994" s="28"/>
    </row>
    <row r="995" spans="1:15" s="27" customFormat="1" x14ac:dyDescent="0.3">
      <c r="A995" s="26"/>
      <c r="G995" s="28"/>
      <c r="H995" s="28"/>
      <c r="I995" s="28"/>
      <c r="J995" s="28"/>
      <c r="K995" s="28"/>
      <c r="L995" s="28"/>
      <c r="M995" s="28"/>
      <c r="N995" s="28"/>
      <c r="O995" s="28"/>
    </row>
    <row r="996" spans="1:15" s="27" customFormat="1" x14ac:dyDescent="0.3">
      <c r="A996" s="26"/>
      <c r="G996" s="28"/>
      <c r="H996" s="28"/>
      <c r="I996" s="28"/>
      <c r="J996" s="28"/>
      <c r="K996" s="28"/>
      <c r="L996" s="28"/>
      <c r="M996" s="28"/>
      <c r="N996" s="28"/>
      <c r="O996" s="28"/>
    </row>
    <row r="997" spans="1:15" s="27" customFormat="1" x14ac:dyDescent="0.3">
      <c r="A997" s="26"/>
      <c r="G997" s="28"/>
      <c r="H997" s="28"/>
      <c r="I997" s="28"/>
      <c r="J997" s="28"/>
      <c r="K997" s="28"/>
      <c r="L997" s="28"/>
      <c r="M997" s="28"/>
      <c r="N997" s="28"/>
      <c r="O997" s="28"/>
    </row>
    <row r="998" spans="1:15" s="27" customFormat="1" x14ac:dyDescent="0.3">
      <c r="A998" s="26"/>
      <c r="G998" s="28"/>
      <c r="H998" s="28"/>
      <c r="I998" s="28"/>
      <c r="J998" s="28"/>
      <c r="K998" s="28"/>
      <c r="L998" s="28"/>
      <c r="M998" s="28"/>
      <c r="N998" s="28"/>
      <c r="O998" s="28"/>
    </row>
    <row r="999" spans="1:15" s="27" customFormat="1" x14ac:dyDescent="0.3">
      <c r="A999" s="26"/>
      <c r="G999" s="28"/>
      <c r="H999" s="28"/>
      <c r="I999" s="28"/>
      <c r="J999" s="28"/>
      <c r="K999" s="28"/>
      <c r="L999" s="28"/>
      <c r="M999" s="28"/>
      <c r="N999" s="28"/>
      <c r="O999" s="28"/>
    </row>
    <row r="1000" spans="1:15" s="27" customFormat="1" x14ac:dyDescent="0.3">
      <c r="A1000" s="26"/>
      <c r="G1000" s="28"/>
      <c r="H1000" s="28"/>
      <c r="I1000" s="28"/>
      <c r="J1000" s="28"/>
      <c r="K1000" s="28"/>
      <c r="L1000" s="28"/>
      <c r="M1000" s="28"/>
      <c r="N1000" s="28"/>
      <c r="O1000" s="28"/>
    </row>
    <row r="1001" spans="1:15" s="27" customFormat="1" x14ac:dyDescent="0.3">
      <c r="A1001" s="26"/>
      <c r="G1001" s="28"/>
      <c r="H1001" s="28"/>
      <c r="I1001" s="28"/>
      <c r="J1001" s="28"/>
      <c r="K1001" s="28"/>
      <c r="L1001" s="28"/>
      <c r="M1001" s="28"/>
      <c r="N1001" s="28"/>
      <c r="O1001" s="28"/>
    </row>
    <row r="1002" spans="1:15" s="27" customFormat="1" x14ac:dyDescent="0.3">
      <c r="A1002" s="26"/>
      <c r="G1002" s="28"/>
      <c r="H1002" s="28"/>
      <c r="I1002" s="28"/>
      <c r="J1002" s="28"/>
      <c r="K1002" s="28"/>
      <c r="L1002" s="28"/>
      <c r="M1002" s="28"/>
      <c r="N1002" s="28"/>
      <c r="O1002" s="28"/>
    </row>
    <row r="1003" spans="1:15" s="27" customFormat="1" x14ac:dyDescent="0.3">
      <c r="A1003" s="26"/>
      <c r="G1003" s="28"/>
      <c r="H1003" s="28"/>
      <c r="I1003" s="28"/>
      <c r="J1003" s="28"/>
      <c r="K1003" s="28"/>
      <c r="L1003" s="28"/>
      <c r="M1003" s="28"/>
      <c r="N1003" s="28"/>
      <c r="O1003" s="28"/>
    </row>
    <row r="1004" spans="1:15" s="27" customFormat="1" x14ac:dyDescent="0.3">
      <c r="A1004" s="26"/>
      <c r="G1004" s="28"/>
      <c r="H1004" s="28"/>
      <c r="I1004" s="28"/>
      <c r="J1004" s="28"/>
      <c r="K1004" s="28"/>
      <c r="L1004" s="28"/>
      <c r="M1004" s="28"/>
      <c r="N1004" s="28"/>
      <c r="O1004" s="28"/>
    </row>
    <row r="1005" spans="1:15" s="27" customFormat="1" x14ac:dyDescent="0.3">
      <c r="A1005" s="26"/>
      <c r="G1005" s="28"/>
      <c r="H1005" s="28"/>
      <c r="I1005" s="28"/>
      <c r="J1005" s="28"/>
      <c r="K1005" s="28"/>
      <c r="L1005" s="28"/>
      <c r="M1005" s="28"/>
      <c r="N1005" s="28"/>
      <c r="O1005" s="28"/>
    </row>
    <row r="1006" spans="1:15" s="27" customFormat="1" x14ac:dyDescent="0.3">
      <c r="A1006" s="26"/>
      <c r="G1006" s="28"/>
      <c r="H1006" s="28"/>
      <c r="I1006" s="28"/>
      <c r="J1006" s="28"/>
      <c r="K1006" s="28"/>
      <c r="L1006" s="28"/>
      <c r="M1006" s="28"/>
      <c r="N1006" s="28"/>
      <c r="O1006" s="28"/>
    </row>
    <row r="1007" spans="1:15" s="27" customFormat="1" x14ac:dyDescent="0.3">
      <c r="A1007" s="26"/>
      <c r="G1007" s="28"/>
      <c r="H1007" s="28"/>
      <c r="I1007" s="28"/>
      <c r="J1007" s="28"/>
      <c r="K1007" s="28"/>
      <c r="L1007" s="28"/>
      <c r="M1007" s="28"/>
      <c r="N1007" s="28"/>
      <c r="O1007" s="28"/>
    </row>
    <row r="1008" spans="1:15" s="27" customFormat="1" x14ac:dyDescent="0.3">
      <c r="A1008" s="26"/>
      <c r="G1008" s="28"/>
      <c r="H1008" s="28"/>
      <c r="I1008" s="28"/>
      <c r="J1008" s="28"/>
      <c r="K1008" s="28"/>
      <c r="L1008" s="28"/>
      <c r="M1008" s="28"/>
      <c r="N1008" s="28"/>
      <c r="O1008" s="28"/>
    </row>
    <row r="1009" spans="1:15" s="27" customFormat="1" x14ac:dyDescent="0.3">
      <c r="A1009" s="26"/>
      <c r="G1009" s="28"/>
      <c r="H1009" s="28"/>
      <c r="I1009" s="28"/>
      <c r="J1009" s="28"/>
      <c r="K1009" s="28"/>
      <c r="L1009" s="28"/>
      <c r="M1009" s="28"/>
      <c r="N1009" s="28"/>
      <c r="O1009" s="28"/>
    </row>
    <row r="1010" spans="1:15" s="27" customFormat="1" x14ac:dyDescent="0.3">
      <c r="A1010" s="26"/>
      <c r="G1010" s="28"/>
      <c r="H1010" s="28"/>
      <c r="I1010" s="28"/>
      <c r="J1010" s="28"/>
      <c r="K1010" s="28"/>
      <c r="L1010" s="28"/>
      <c r="M1010" s="28"/>
      <c r="N1010" s="28"/>
      <c r="O1010" s="28"/>
    </row>
    <row r="1011" spans="1:15" s="27" customFormat="1" x14ac:dyDescent="0.3">
      <c r="A1011" s="26"/>
      <c r="G1011" s="28"/>
      <c r="H1011" s="28"/>
      <c r="I1011" s="28"/>
      <c r="J1011" s="28"/>
      <c r="K1011" s="28"/>
      <c r="L1011" s="28"/>
      <c r="M1011" s="28"/>
      <c r="N1011" s="28"/>
      <c r="O1011" s="28"/>
    </row>
    <row r="1012" spans="1:15" s="27" customFormat="1" x14ac:dyDescent="0.3">
      <c r="A1012" s="26"/>
      <c r="G1012" s="28"/>
      <c r="H1012" s="28"/>
      <c r="I1012" s="28"/>
      <c r="J1012" s="28"/>
      <c r="K1012" s="28"/>
      <c r="L1012" s="28"/>
      <c r="M1012" s="28"/>
      <c r="N1012" s="28"/>
      <c r="O1012" s="28"/>
    </row>
    <row r="1013" spans="1:15" s="27" customFormat="1" x14ac:dyDescent="0.3">
      <c r="A1013" s="26"/>
      <c r="G1013" s="28"/>
      <c r="H1013" s="28"/>
      <c r="I1013" s="28"/>
      <c r="J1013" s="28"/>
      <c r="K1013" s="28"/>
      <c r="L1013" s="28"/>
      <c r="M1013" s="28"/>
      <c r="N1013" s="28"/>
      <c r="O1013" s="28"/>
    </row>
    <row r="1014" spans="1:15" s="27" customFormat="1" x14ac:dyDescent="0.3">
      <c r="A1014" s="26"/>
      <c r="G1014" s="28"/>
      <c r="H1014" s="28"/>
      <c r="I1014" s="28"/>
      <c r="J1014" s="28"/>
      <c r="K1014" s="28"/>
      <c r="L1014" s="28"/>
      <c r="M1014" s="28"/>
      <c r="N1014" s="28"/>
      <c r="O1014" s="28"/>
    </row>
    <row r="1015" spans="1:15" s="27" customFormat="1" x14ac:dyDescent="0.3">
      <c r="A1015" s="26"/>
      <c r="G1015" s="28"/>
      <c r="H1015" s="28"/>
      <c r="I1015" s="28"/>
      <c r="J1015" s="28"/>
      <c r="K1015" s="28"/>
      <c r="L1015" s="28"/>
      <c r="M1015" s="28"/>
      <c r="N1015" s="28"/>
      <c r="O1015" s="28"/>
    </row>
    <row r="1016" spans="1:15" s="27" customFormat="1" x14ac:dyDescent="0.3">
      <c r="A1016" s="26"/>
      <c r="G1016" s="28"/>
      <c r="H1016" s="28"/>
      <c r="I1016" s="28"/>
      <c r="J1016" s="28"/>
      <c r="K1016" s="28"/>
      <c r="L1016" s="28"/>
      <c r="M1016" s="28"/>
      <c r="N1016" s="28"/>
      <c r="O1016" s="28"/>
    </row>
    <row r="1017" spans="1:15" s="27" customFormat="1" x14ac:dyDescent="0.3">
      <c r="A1017" s="26"/>
      <c r="G1017" s="28"/>
      <c r="H1017" s="28"/>
      <c r="I1017" s="28"/>
      <c r="J1017" s="28"/>
      <c r="K1017" s="28"/>
      <c r="L1017" s="28"/>
      <c r="M1017" s="28"/>
      <c r="N1017" s="28"/>
      <c r="O1017" s="28"/>
    </row>
    <row r="1018" spans="1:15" s="27" customFormat="1" x14ac:dyDescent="0.3">
      <c r="A1018" s="26"/>
      <c r="G1018" s="28"/>
      <c r="H1018" s="28"/>
      <c r="I1018" s="28"/>
      <c r="J1018" s="28"/>
      <c r="K1018" s="28"/>
      <c r="L1018" s="28"/>
      <c r="M1018" s="28"/>
      <c r="N1018" s="28"/>
      <c r="O1018" s="28"/>
    </row>
    <row r="1019" spans="1:15" s="27" customFormat="1" x14ac:dyDescent="0.3">
      <c r="A1019" s="26"/>
      <c r="G1019" s="28"/>
      <c r="H1019" s="28"/>
      <c r="I1019" s="28"/>
      <c r="J1019" s="28"/>
      <c r="K1019" s="28"/>
      <c r="L1019" s="28"/>
      <c r="M1019" s="28"/>
      <c r="N1019" s="28"/>
      <c r="O1019" s="28"/>
    </row>
    <row r="1020" spans="1:15" s="27" customFormat="1" x14ac:dyDescent="0.3">
      <c r="A1020" s="26"/>
      <c r="G1020" s="28"/>
      <c r="H1020" s="28"/>
      <c r="I1020" s="28"/>
      <c r="J1020" s="28"/>
      <c r="K1020" s="28"/>
      <c r="L1020" s="28"/>
      <c r="M1020" s="28"/>
      <c r="N1020" s="28"/>
      <c r="O1020" s="28"/>
    </row>
    <row r="1021" spans="1:15" s="27" customFormat="1" x14ac:dyDescent="0.3">
      <c r="A1021" s="26"/>
      <c r="G1021" s="28"/>
      <c r="H1021" s="28"/>
      <c r="I1021" s="28"/>
      <c r="J1021" s="28"/>
      <c r="K1021" s="28"/>
      <c r="L1021" s="28"/>
      <c r="M1021" s="28"/>
      <c r="N1021" s="28"/>
      <c r="O1021" s="28"/>
    </row>
    <row r="1022" spans="1:15" s="27" customFormat="1" x14ac:dyDescent="0.3">
      <c r="A1022" s="26"/>
      <c r="G1022" s="28"/>
      <c r="H1022" s="28"/>
      <c r="I1022" s="28"/>
      <c r="J1022" s="28"/>
      <c r="K1022" s="28"/>
      <c r="L1022" s="28"/>
      <c r="M1022" s="28"/>
      <c r="N1022" s="28"/>
      <c r="O1022" s="28"/>
    </row>
    <row r="1023" spans="1:15" s="27" customFormat="1" x14ac:dyDescent="0.3">
      <c r="A1023" s="26"/>
      <c r="G1023" s="28"/>
      <c r="H1023" s="28"/>
      <c r="I1023" s="28"/>
      <c r="J1023" s="28"/>
      <c r="K1023" s="28"/>
      <c r="L1023" s="28"/>
      <c r="M1023" s="28"/>
      <c r="N1023" s="28"/>
      <c r="O1023" s="28"/>
    </row>
    <row r="1024" spans="1:15" s="27" customFormat="1" x14ac:dyDescent="0.3">
      <c r="A1024" s="26"/>
      <c r="G1024" s="28"/>
      <c r="H1024" s="28"/>
      <c r="I1024" s="28"/>
      <c r="J1024" s="28"/>
      <c r="K1024" s="28"/>
      <c r="L1024" s="28"/>
      <c r="M1024" s="28"/>
      <c r="N1024" s="28"/>
      <c r="O1024" s="28"/>
    </row>
    <row r="1025" spans="1:15" s="27" customFormat="1" x14ac:dyDescent="0.3">
      <c r="A1025" s="26"/>
      <c r="G1025" s="28"/>
      <c r="H1025" s="28"/>
      <c r="I1025" s="28"/>
      <c r="J1025" s="28"/>
      <c r="K1025" s="28"/>
      <c r="L1025" s="28"/>
      <c r="M1025" s="28"/>
      <c r="N1025" s="28"/>
      <c r="O1025" s="28"/>
    </row>
    <row r="1026" spans="1:15" s="27" customFormat="1" x14ac:dyDescent="0.3">
      <c r="A1026" s="26"/>
      <c r="G1026" s="28"/>
      <c r="H1026" s="28"/>
      <c r="I1026" s="28"/>
      <c r="J1026" s="28"/>
      <c r="K1026" s="28"/>
      <c r="L1026" s="28"/>
      <c r="M1026" s="28"/>
      <c r="N1026" s="28"/>
      <c r="O1026" s="28"/>
    </row>
    <row r="1027" spans="1:15" s="27" customFormat="1" x14ac:dyDescent="0.3">
      <c r="A1027" s="26"/>
      <c r="G1027" s="28"/>
      <c r="H1027" s="28"/>
      <c r="I1027" s="28"/>
      <c r="J1027" s="28"/>
      <c r="K1027" s="28"/>
      <c r="L1027" s="28"/>
      <c r="M1027" s="28"/>
      <c r="N1027" s="28"/>
      <c r="O1027" s="28"/>
    </row>
    <row r="1028" spans="1:15" s="27" customFormat="1" x14ac:dyDescent="0.3">
      <c r="A1028" s="26"/>
      <c r="G1028" s="28"/>
      <c r="H1028" s="28"/>
      <c r="I1028" s="28"/>
      <c r="J1028" s="28"/>
      <c r="K1028" s="28"/>
      <c r="L1028" s="28"/>
      <c r="M1028" s="28"/>
      <c r="N1028" s="28"/>
      <c r="O1028" s="28"/>
    </row>
    <row r="1029" spans="1:15" s="27" customFormat="1" x14ac:dyDescent="0.3">
      <c r="A1029" s="26"/>
      <c r="G1029" s="28"/>
      <c r="H1029" s="28"/>
      <c r="I1029" s="28"/>
      <c r="J1029" s="28"/>
      <c r="K1029" s="28"/>
      <c r="L1029" s="28"/>
      <c r="M1029" s="28"/>
      <c r="N1029" s="28"/>
      <c r="O1029" s="28"/>
    </row>
    <row r="1030" spans="1:15" s="27" customFormat="1" x14ac:dyDescent="0.3">
      <c r="A1030" s="26"/>
      <c r="G1030" s="28"/>
      <c r="H1030" s="28"/>
      <c r="I1030" s="28"/>
      <c r="J1030" s="28"/>
      <c r="K1030" s="28"/>
      <c r="L1030" s="28"/>
      <c r="M1030" s="28"/>
      <c r="N1030" s="28"/>
      <c r="O1030" s="28"/>
    </row>
    <row r="1031" spans="1:15" s="27" customFormat="1" x14ac:dyDescent="0.3">
      <c r="A1031" s="26"/>
      <c r="G1031" s="28"/>
      <c r="H1031" s="28"/>
      <c r="I1031" s="28"/>
      <c r="J1031" s="28"/>
      <c r="K1031" s="28"/>
      <c r="L1031" s="28"/>
      <c r="M1031" s="28"/>
      <c r="N1031" s="28"/>
      <c r="O1031" s="28"/>
    </row>
    <row r="1032" spans="1:15" s="27" customFormat="1" x14ac:dyDescent="0.3">
      <c r="A1032" s="26"/>
      <c r="G1032" s="28"/>
      <c r="H1032" s="28"/>
      <c r="I1032" s="28"/>
      <c r="J1032" s="28"/>
      <c r="K1032" s="28"/>
      <c r="L1032" s="28"/>
      <c r="M1032" s="28"/>
      <c r="N1032" s="28"/>
      <c r="O1032" s="28"/>
    </row>
    <row r="1033" spans="1:15" s="27" customFormat="1" x14ac:dyDescent="0.3">
      <c r="A1033" s="26"/>
      <c r="G1033" s="28"/>
      <c r="H1033" s="28"/>
      <c r="I1033" s="28"/>
      <c r="J1033" s="28"/>
      <c r="K1033" s="28"/>
      <c r="L1033" s="28"/>
      <c r="M1033" s="28"/>
      <c r="N1033" s="28"/>
      <c r="O1033" s="28"/>
    </row>
    <row r="1034" spans="1:15" s="27" customFormat="1" x14ac:dyDescent="0.3">
      <c r="A1034" s="26"/>
      <c r="G1034" s="28"/>
      <c r="H1034" s="28"/>
      <c r="I1034" s="28"/>
      <c r="J1034" s="28"/>
      <c r="K1034" s="28"/>
      <c r="L1034" s="28"/>
      <c r="M1034" s="28"/>
      <c r="N1034" s="28"/>
      <c r="O1034" s="28"/>
    </row>
    <row r="1035" spans="1:15" s="27" customFormat="1" x14ac:dyDescent="0.3">
      <c r="A1035" s="26"/>
      <c r="G1035" s="28"/>
      <c r="H1035" s="28"/>
      <c r="I1035" s="28"/>
      <c r="J1035" s="28"/>
      <c r="K1035" s="28"/>
      <c r="L1035" s="28"/>
      <c r="M1035" s="28"/>
      <c r="N1035" s="28"/>
      <c r="O1035" s="28"/>
    </row>
    <row r="1036" spans="1:15" s="27" customFormat="1" x14ac:dyDescent="0.3">
      <c r="A1036" s="26"/>
      <c r="G1036" s="28"/>
      <c r="H1036" s="28"/>
      <c r="I1036" s="28"/>
      <c r="J1036" s="28"/>
      <c r="K1036" s="28"/>
      <c r="L1036" s="28"/>
      <c r="M1036" s="28"/>
      <c r="N1036" s="28"/>
      <c r="O1036" s="28"/>
    </row>
    <row r="1037" spans="1:15" s="27" customFormat="1" x14ac:dyDescent="0.3">
      <c r="A1037" s="26"/>
      <c r="G1037" s="28"/>
      <c r="H1037" s="28"/>
      <c r="I1037" s="28"/>
      <c r="J1037" s="28"/>
      <c r="K1037" s="28"/>
      <c r="L1037" s="28"/>
      <c r="M1037" s="28"/>
      <c r="N1037" s="28"/>
      <c r="O1037" s="28"/>
    </row>
    <row r="1038" spans="1:15" s="27" customFormat="1" x14ac:dyDescent="0.3">
      <c r="A1038" s="26"/>
      <c r="G1038" s="28"/>
      <c r="H1038" s="28"/>
      <c r="I1038" s="28"/>
      <c r="J1038" s="28"/>
      <c r="K1038" s="28"/>
      <c r="L1038" s="28"/>
      <c r="M1038" s="28"/>
      <c r="N1038" s="28"/>
      <c r="O1038" s="28"/>
    </row>
    <row r="1039" spans="1:15" s="27" customFormat="1" x14ac:dyDescent="0.3">
      <c r="A1039" s="26"/>
      <c r="G1039" s="28"/>
      <c r="H1039" s="28"/>
      <c r="I1039" s="28"/>
      <c r="J1039" s="28"/>
      <c r="K1039" s="28"/>
      <c r="L1039" s="28"/>
      <c r="M1039" s="28"/>
      <c r="N1039" s="28"/>
      <c r="O1039" s="28"/>
    </row>
    <row r="1040" spans="1:15" s="27" customFormat="1" x14ac:dyDescent="0.3">
      <c r="A1040" s="26"/>
      <c r="G1040" s="28"/>
      <c r="H1040" s="28"/>
      <c r="I1040" s="28"/>
      <c r="J1040" s="28"/>
      <c r="K1040" s="28"/>
      <c r="L1040" s="28"/>
      <c r="M1040" s="28"/>
      <c r="N1040" s="28"/>
      <c r="O1040" s="28"/>
    </row>
    <row r="1041" spans="1:15" s="27" customFormat="1" x14ac:dyDescent="0.3">
      <c r="A1041" s="26"/>
      <c r="G1041" s="28"/>
      <c r="H1041" s="28"/>
      <c r="I1041" s="28"/>
      <c r="J1041" s="28"/>
      <c r="K1041" s="28"/>
      <c r="L1041" s="28"/>
      <c r="M1041" s="28"/>
      <c r="N1041" s="28"/>
      <c r="O1041" s="28"/>
    </row>
    <row r="1042" spans="1:15" s="27" customFormat="1" x14ac:dyDescent="0.3">
      <c r="A1042" s="26"/>
      <c r="G1042" s="28"/>
      <c r="H1042" s="28"/>
      <c r="I1042" s="28"/>
      <c r="J1042" s="28"/>
      <c r="K1042" s="28"/>
      <c r="L1042" s="28"/>
      <c r="M1042" s="28"/>
      <c r="N1042" s="28"/>
      <c r="O1042" s="28"/>
    </row>
    <row r="1043" spans="1:15" s="27" customFormat="1" x14ac:dyDescent="0.3">
      <c r="A1043" s="26"/>
      <c r="G1043" s="28"/>
      <c r="H1043" s="28"/>
      <c r="I1043" s="28"/>
      <c r="J1043" s="28"/>
      <c r="K1043" s="28"/>
      <c r="L1043" s="28"/>
      <c r="M1043" s="28"/>
      <c r="N1043" s="28"/>
      <c r="O1043" s="28"/>
    </row>
    <row r="1044" spans="1:15" s="27" customFormat="1" x14ac:dyDescent="0.3">
      <c r="A1044" s="26"/>
      <c r="G1044" s="28"/>
      <c r="H1044" s="28"/>
      <c r="I1044" s="28"/>
      <c r="J1044" s="28"/>
      <c r="K1044" s="28"/>
      <c r="L1044" s="28"/>
      <c r="M1044" s="28"/>
      <c r="N1044" s="28"/>
      <c r="O1044" s="28"/>
    </row>
    <row r="1045" spans="1:15" s="27" customFormat="1" x14ac:dyDescent="0.3">
      <c r="A1045" s="26"/>
      <c r="G1045" s="28"/>
      <c r="H1045" s="28"/>
      <c r="I1045" s="28"/>
      <c r="J1045" s="28"/>
      <c r="K1045" s="28"/>
      <c r="L1045" s="28"/>
      <c r="M1045" s="28"/>
      <c r="N1045" s="28"/>
      <c r="O1045" s="28"/>
    </row>
    <row r="1046" spans="1:15" s="27" customFormat="1" x14ac:dyDescent="0.3">
      <c r="A1046" s="26"/>
      <c r="G1046" s="28"/>
      <c r="H1046" s="28"/>
      <c r="I1046" s="28"/>
      <c r="J1046" s="28"/>
      <c r="K1046" s="28"/>
      <c r="L1046" s="28"/>
      <c r="M1046" s="28"/>
      <c r="N1046" s="28"/>
      <c r="O1046" s="28"/>
    </row>
    <row r="1047" spans="1:15" s="27" customFormat="1" x14ac:dyDescent="0.3">
      <c r="A1047" s="26"/>
      <c r="G1047" s="28"/>
      <c r="H1047" s="28"/>
      <c r="I1047" s="28"/>
      <c r="J1047" s="28"/>
      <c r="K1047" s="28"/>
      <c r="L1047" s="28"/>
      <c r="M1047" s="28"/>
      <c r="N1047" s="28"/>
      <c r="O1047" s="28"/>
    </row>
    <row r="1048" spans="1:15" s="27" customFormat="1" x14ac:dyDescent="0.3">
      <c r="A1048" s="26"/>
      <c r="G1048" s="28"/>
      <c r="H1048" s="28"/>
      <c r="I1048" s="28"/>
      <c r="J1048" s="28"/>
      <c r="K1048" s="28"/>
      <c r="L1048" s="28"/>
      <c r="M1048" s="28"/>
      <c r="N1048" s="28"/>
      <c r="O1048" s="28"/>
    </row>
    <row r="1049" spans="1:15" s="27" customFormat="1" x14ac:dyDescent="0.3">
      <c r="A1049" s="26"/>
      <c r="G1049" s="28"/>
      <c r="H1049" s="28"/>
      <c r="I1049" s="28"/>
      <c r="J1049" s="28"/>
      <c r="K1049" s="28"/>
      <c r="L1049" s="28"/>
      <c r="M1049" s="28"/>
      <c r="N1049" s="28"/>
      <c r="O1049" s="28"/>
    </row>
    <row r="1050" spans="1:15" s="27" customFormat="1" x14ac:dyDescent="0.3">
      <c r="A1050" s="26"/>
      <c r="G1050" s="28"/>
      <c r="H1050" s="28"/>
      <c r="I1050" s="28"/>
      <c r="J1050" s="28"/>
      <c r="K1050" s="28"/>
      <c r="L1050" s="28"/>
      <c r="M1050" s="28"/>
      <c r="N1050" s="28"/>
      <c r="O1050" s="28"/>
    </row>
    <row r="1051" spans="1:15" s="27" customFormat="1" x14ac:dyDescent="0.3">
      <c r="A1051" s="26"/>
      <c r="G1051" s="28"/>
      <c r="H1051" s="28"/>
      <c r="I1051" s="28"/>
      <c r="J1051" s="28"/>
      <c r="K1051" s="28"/>
      <c r="L1051" s="28"/>
      <c r="M1051" s="28"/>
      <c r="N1051" s="28"/>
      <c r="O1051" s="28"/>
    </row>
    <row r="1052" spans="1:15" s="27" customFormat="1" x14ac:dyDescent="0.3">
      <c r="A1052" s="26"/>
      <c r="G1052" s="28"/>
      <c r="H1052" s="28"/>
      <c r="I1052" s="28"/>
      <c r="J1052" s="28"/>
      <c r="K1052" s="28"/>
      <c r="L1052" s="28"/>
      <c r="M1052" s="28"/>
      <c r="N1052" s="28"/>
      <c r="O1052" s="28"/>
    </row>
    <row r="1053" spans="1:15" s="27" customFormat="1" x14ac:dyDescent="0.3">
      <c r="A1053" s="26"/>
      <c r="G1053" s="28"/>
      <c r="H1053" s="28"/>
      <c r="I1053" s="28"/>
      <c r="J1053" s="28"/>
      <c r="K1053" s="28"/>
      <c r="L1053" s="28"/>
      <c r="M1053" s="28"/>
      <c r="N1053" s="28"/>
      <c r="O1053" s="28"/>
    </row>
    <row r="1054" spans="1:15" s="27" customFormat="1" x14ac:dyDescent="0.3">
      <c r="A1054" s="26"/>
      <c r="G1054" s="28"/>
      <c r="H1054" s="28"/>
      <c r="I1054" s="28"/>
      <c r="J1054" s="28"/>
      <c r="K1054" s="28"/>
      <c r="L1054" s="28"/>
      <c r="M1054" s="28"/>
      <c r="N1054" s="28"/>
      <c r="O1054" s="28"/>
    </row>
    <row r="1055" spans="1:15" s="27" customFormat="1" x14ac:dyDescent="0.3">
      <c r="A1055" s="26"/>
      <c r="G1055" s="28"/>
      <c r="H1055" s="28"/>
      <c r="I1055" s="28"/>
      <c r="J1055" s="28"/>
      <c r="K1055" s="28"/>
      <c r="L1055" s="28"/>
      <c r="M1055" s="28"/>
      <c r="N1055" s="28"/>
      <c r="O1055" s="28"/>
    </row>
    <row r="1056" spans="1:15" s="27" customFormat="1" x14ac:dyDescent="0.3">
      <c r="A1056" s="26"/>
      <c r="G1056" s="28"/>
      <c r="H1056" s="28"/>
      <c r="I1056" s="28"/>
      <c r="J1056" s="28"/>
      <c r="K1056" s="28"/>
      <c r="L1056" s="28"/>
      <c r="M1056" s="28"/>
      <c r="N1056" s="28"/>
      <c r="O1056" s="28"/>
    </row>
    <row r="1057" spans="1:15" s="27" customFormat="1" x14ac:dyDescent="0.3">
      <c r="A1057" s="26"/>
      <c r="G1057" s="28"/>
      <c r="H1057" s="28"/>
      <c r="I1057" s="28"/>
      <c r="J1057" s="28"/>
      <c r="K1057" s="28"/>
      <c r="L1057" s="28"/>
      <c r="M1057" s="28"/>
      <c r="N1057" s="28"/>
      <c r="O1057" s="28"/>
    </row>
    <row r="1058" spans="1:15" s="27" customFormat="1" x14ac:dyDescent="0.3">
      <c r="A1058" s="26"/>
      <c r="G1058" s="28"/>
      <c r="H1058" s="28"/>
      <c r="I1058" s="28"/>
      <c r="J1058" s="28"/>
      <c r="K1058" s="28"/>
      <c r="L1058" s="28"/>
      <c r="M1058" s="28"/>
      <c r="N1058" s="28"/>
      <c r="O1058" s="28"/>
    </row>
    <row r="1059" spans="1:15" s="27" customFormat="1" x14ac:dyDescent="0.3">
      <c r="A1059" s="26"/>
      <c r="G1059" s="28"/>
      <c r="H1059" s="28"/>
      <c r="I1059" s="28"/>
      <c r="J1059" s="28"/>
      <c r="K1059" s="28"/>
      <c r="L1059" s="28"/>
      <c r="M1059" s="28"/>
      <c r="N1059" s="28"/>
      <c r="O1059" s="28"/>
    </row>
    <row r="1060" spans="1:15" s="27" customFormat="1" x14ac:dyDescent="0.3">
      <c r="A1060" s="26"/>
      <c r="G1060" s="28"/>
      <c r="H1060" s="28"/>
      <c r="I1060" s="28"/>
      <c r="J1060" s="28"/>
      <c r="K1060" s="28"/>
      <c r="L1060" s="28"/>
      <c r="M1060" s="28"/>
      <c r="N1060" s="28"/>
      <c r="O1060" s="28"/>
    </row>
    <row r="1061" spans="1:15" s="27" customFormat="1" x14ac:dyDescent="0.3">
      <c r="A1061" s="26"/>
      <c r="G1061" s="28"/>
      <c r="H1061" s="28"/>
      <c r="I1061" s="28"/>
      <c r="J1061" s="28"/>
      <c r="K1061" s="28"/>
      <c r="L1061" s="28"/>
      <c r="M1061" s="28"/>
      <c r="N1061" s="28"/>
      <c r="O1061" s="28"/>
    </row>
    <row r="1062" spans="1:15" s="27" customFormat="1" x14ac:dyDescent="0.3">
      <c r="A1062" s="26"/>
      <c r="G1062" s="28"/>
      <c r="H1062" s="28"/>
      <c r="I1062" s="28"/>
      <c r="J1062" s="28"/>
      <c r="K1062" s="28"/>
      <c r="L1062" s="28"/>
      <c r="M1062" s="28"/>
      <c r="N1062" s="28"/>
      <c r="O1062" s="28"/>
    </row>
    <row r="1063" spans="1:15" s="27" customFormat="1" x14ac:dyDescent="0.3">
      <c r="A1063" s="26"/>
      <c r="G1063" s="28"/>
      <c r="H1063" s="28"/>
      <c r="I1063" s="28"/>
      <c r="J1063" s="28"/>
      <c r="K1063" s="28"/>
      <c r="L1063" s="28"/>
      <c r="M1063" s="28"/>
      <c r="N1063" s="28"/>
      <c r="O1063" s="28"/>
    </row>
    <row r="1064" spans="1:15" s="27" customFormat="1" x14ac:dyDescent="0.3">
      <c r="A1064" s="26"/>
      <c r="G1064" s="28"/>
      <c r="H1064" s="28"/>
      <c r="I1064" s="28"/>
      <c r="J1064" s="28"/>
      <c r="K1064" s="28"/>
      <c r="L1064" s="28"/>
      <c r="M1064" s="28"/>
      <c r="N1064" s="28"/>
      <c r="O1064" s="28"/>
    </row>
    <row r="1065" spans="1:15" s="27" customFormat="1" x14ac:dyDescent="0.3">
      <c r="A1065" s="26"/>
      <c r="G1065" s="28"/>
      <c r="H1065" s="28"/>
      <c r="I1065" s="28"/>
      <c r="J1065" s="28"/>
      <c r="K1065" s="28"/>
      <c r="L1065" s="28"/>
      <c r="M1065" s="28"/>
      <c r="N1065" s="28"/>
      <c r="O1065" s="28"/>
    </row>
    <row r="1066" spans="1:15" s="27" customFormat="1" x14ac:dyDescent="0.3">
      <c r="A1066" s="26"/>
      <c r="G1066" s="28"/>
      <c r="H1066" s="28"/>
      <c r="I1066" s="28"/>
      <c r="J1066" s="28"/>
      <c r="K1066" s="28"/>
      <c r="L1066" s="28"/>
      <c r="M1066" s="28"/>
      <c r="N1066" s="28"/>
      <c r="O1066" s="28"/>
    </row>
    <row r="1067" spans="1:15" s="27" customFormat="1" x14ac:dyDescent="0.3">
      <c r="A1067" s="26"/>
      <c r="G1067" s="28"/>
      <c r="H1067" s="28"/>
      <c r="I1067" s="28"/>
      <c r="J1067" s="28"/>
      <c r="K1067" s="28"/>
      <c r="L1067" s="28"/>
      <c r="M1067" s="28"/>
      <c r="N1067" s="28"/>
      <c r="O1067" s="28"/>
    </row>
    <row r="1068" spans="1:15" s="27" customFormat="1" x14ac:dyDescent="0.3">
      <c r="A1068" s="26"/>
      <c r="G1068" s="28"/>
      <c r="H1068" s="28"/>
      <c r="I1068" s="28"/>
      <c r="J1068" s="28"/>
      <c r="K1068" s="28"/>
      <c r="L1068" s="28"/>
      <c r="M1068" s="28"/>
      <c r="N1068" s="28"/>
      <c r="O1068" s="28"/>
    </row>
    <row r="1069" spans="1:15" s="27" customFormat="1" x14ac:dyDescent="0.3">
      <c r="A1069" s="26"/>
      <c r="G1069" s="28"/>
      <c r="H1069" s="28"/>
      <c r="I1069" s="28"/>
      <c r="J1069" s="28"/>
      <c r="K1069" s="28"/>
      <c r="L1069" s="28"/>
      <c r="M1069" s="28"/>
      <c r="N1069" s="28"/>
      <c r="O1069" s="28"/>
    </row>
    <row r="1070" spans="1:15" s="27" customFormat="1" x14ac:dyDescent="0.3">
      <c r="A1070" s="26"/>
      <c r="G1070" s="28"/>
      <c r="H1070" s="28"/>
      <c r="I1070" s="28"/>
      <c r="J1070" s="28"/>
      <c r="K1070" s="28"/>
      <c r="L1070" s="28"/>
      <c r="M1070" s="28"/>
      <c r="N1070" s="28"/>
      <c r="O1070" s="28"/>
    </row>
    <row r="1071" spans="1:15" s="27" customFormat="1" x14ac:dyDescent="0.3">
      <c r="A1071" s="26"/>
      <c r="G1071" s="28"/>
      <c r="H1071" s="28"/>
      <c r="I1071" s="28"/>
      <c r="J1071" s="28"/>
      <c r="K1071" s="28"/>
      <c r="L1071" s="28"/>
      <c r="M1071" s="28"/>
      <c r="N1071" s="28"/>
      <c r="O1071" s="28"/>
    </row>
    <row r="1072" spans="1:15" s="27" customFormat="1" x14ac:dyDescent="0.3">
      <c r="A1072" s="26"/>
      <c r="G1072" s="28"/>
      <c r="H1072" s="28"/>
      <c r="I1072" s="28"/>
      <c r="J1072" s="28"/>
      <c r="K1072" s="28"/>
      <c r="L1072" s="28"/>
      <c r="M1072" s="28"/>
      <c r="N1072" s="28"/>
      <c r="O1072" s="28"/>
    </row>
    <row r="1073" spans="1:15" s="27" customFormat="1" x14ac:dyDescent="0.3">
      <c r="A1073" s="26"/>
      <c r="G1073" s="28"/>
      <c r="H1073" s="28"/>
      <c r="I1073" s="28"/>
      <c r="J1073" s="28"/>
      <c r="K1073" s="28"/>
      <c r="L1073" s="28"/>
      <c r="M1073" s="28"/>
      <c r="N1073" s="28"/>
      <c r="O1073" s="28"/>
    </row>
    <row r="1074" spans="1:15" s="27" customFormat="1" x14ac:dyDescent="0.3">
      <c r="A1074" s="26"/>
      <c r="G1074" s="28"/>
      <c r="H1074" s="28"/>
      <c r="I1074" s="28"/>
      <c r="J1074" s="28"/>
      <c r="K1074" s="28"/>
      <c r="L1074" s="28"/>
      <c r="M1074" s="28"/>
      <c r="N1074" s="28"/>
      <c r="O1074" s="28"/>
    </row>
    <row r="1075" spans="1:15" s="27" customFormat="1" x14ac:dyDescent="0.3">
      <c r="A1075" s="26"/>
      <c r="G1075" s="28"/>
      <c r="H1075" s="28"/>
      <c r="I1075" s="28"/>
      <c r="J1075" s="28"/>
      <c r="K1075" s="28"/>
      <c r="L1075" s="28"/>
      <c r="M1075" s="28"/>
      <c r="N1075" s="28"/>
      <c r="O1075" s="28"/>
    </row>
    <row r="1076" spans="1:15" s="27" customFormat="1" x14ac:dyDescent="0.3">
      <c r="A1076" s="26"/>
      <c r="G1076" s="28"/>
      <c r="H1076" s="28"/>
      <c r="I1076" s="28"/>
      <c r="J1076" s="28"/>
      <c r="K1076" s="28"/>
      <c r="L1076" s="28"/>
      <c r="M1076" s="28"/>
      <c r="N1076" s="28"/>
      <c r="O1076" s="28"/>
    </row>
    <row r="1077" spans="1:15" s="27" customFormat="1" x14ac:dyDescent="0.3">
      <c r="A1077" s="26"/>
      <c r="G1077" s="28"/>
      <c r="H1077" s="28"/>
      <c r="I1077" s="28"/>
      <c r="J1077" s="28"/>
      <c r="K1077" s="28"/>
      <c r="L1077" s="28"/>
      <c r="M1077" s="28"/>
      <c r="N1077" s="28"/>
      <c r="O1077" s="28"/>
    </row>
    <row r="1078" spans="1:15" s="27" customFormat="1" x14ac:dyDescent="0.3">
      <c r="A1078" s="26"/>
      <c r="G1078" s="28"/>
      <c r="H1078" s="28"/>
      <c r="I1078" s="28"/>
      <c r="J1078" s="28"/>
      <c r="K1078" s="28"/>
      <c r="L1078" s="28"/>
      <c r="M1078" s="28"/>
      <c r="N1078" s="28"/>
      <c r="O1078" s="28"/>
    </row>
    <row r="1079" spans="1:15" s="27" customFormat="1" x14ac:dyDescent="0.3">
      <c r="A1079" s="26"/>
      <c r="G1079" s="28"/>
      <c r="H1079" s="28"/>
      <c r="I1079" s="28"/>
      <c r="J1079" s="28"/>
      <c r="K1079" s="28"/>
      <c r="L1079" s="28"/>
      <c r="M1079" s="28"/>
      <c r="N1079" s="28"/>
      <c r="O1079" s="28"/>
    </row>
    <row r="1080" spans="1:15" s="27" customFormat="1" x14ac:dyDescent="0.3">
      <c r="A1080" s="26"/>
      <c r="G1080" s="28"/>
      <c r="H1080" s="28"/>
      <c r="I1080" s="28"/>
      <c r="J1080" s="28"/>
      <c r="K1080" s="28"/>
      <c r="L1080" s="28"/>
      <c r="M1080" s="28"/>
      <c r="N1080" s="28"/>
      <c r="O1080" s="28"/>
    </row>
    <row r="1081" spans="1:15" s="27" customFormat="1" x14ac:dyDescent="0.3">
      <c r="A1081" s="26"/>
      <c r="G1081" s="28"/>
      <c r="H1081" s="28"/>
      <c r="I1081" s="28"/>
      <c r="J1081" s="28"/>
      <c r="K1081" s="28"/>
      <c r="L1081" s="28"/>
      <c r="M1081" s="28"/>
      <c r="N1081" s="28"/>
      <c r="O1081" s="28"/>
    </row>
    <row r="1082" spans="1:15" s="27" customFormat="1" x14ac:dyDescent="0.3">
      <c r="A1082" s="26"/>
      <c r="G1082" s="28"/>
      <c r="H1082" s="28"/>
      <c r="I1082" s="28"/>
      <c r="J1082" s="28"/>
      <c r="K1082" s="28"/>
      <c r="L1082" s="28"/>
      <c r="M1082" s="28"/>
      <c r="N1082" s="28"/>
      <c r="O1082" s="28"/>
    </row>
    <row r="1083" spans="1:15" s="27" customFormat="1" x14ac:dyDescent="0.3">
      <c r="A1083" s="26"/>
      <c r="G1083" s="28"/>
      <c r="H1083" s="28"/>
      <c r="I1083" s="28"/>
      <c r="J1083" s="28"/>
      <c r="K1083" s="28"/>
      <c r="L1083" s="28"/>
      <c r="M1083" s="28"/>
      <c r="N1083" s="28"/>
      <c r="O1083" s="28"/>
    </row>
    <row r="1084" spans="1:15" s="27" customFormat="1" x14ac:dyDescent="0.3">
      <c r="A1084" s="26"/>
      <c r="G1084" s="28"/>
      <c r="H1084" s="28"/>
      <c r="I1084" s="28"/>
      <c r="J1084" s="28"/>
      <c r="K1084" s="28"/>
      <c r="L1084" s="28"/>
      <c r="M1084" s="28"/>
      <c r="N1084" s="28"/>
      <c r="O1084" s="28"/>
    </row>
    <row r="1085" spans="1:15" s="27" customFormat="1" x14ac:dyDescent="0.3">
      <c r="A1085" s="26"/>
      <c r="G1085" s="28"/>
      <c r="H1085" s="28"/>
      <c r="I1085" s="28"/>
      <c r="J1085" s="28"/>
      <c r="K1085" s="28"/>
      <c r="L1085" s="28"/>
      <c r="M1085" s="28"/>
      <c r="N1085" s="28"/>
      <c r="O1085" s="28"/>
    </row>
    <row r="1086" spans="1:15" s="27" customFormat="1" x14ac:dyDescent="0.3">
      <c r="A1086" s="26"/>
      <c r="G1086" s="28"/>
      <c r="H1086" s="28"/>
      <c r="I1086" s="28"/>
      <c r="J1086" s="28"/>
      <c r="K1086" s="28"/>
      <c r="L1086" s="28"/>
      <c r="M1086" s="28"/>
      <c r="N1086" s="28"/>
      <c r="O1086" s="28"/>
    </row>
    <row r="1087" spans="1:15" s="27" customFormat="1" x14ac:dyDescent="0.3">
      <c r="A1087" s="26"/>
      <c r="G1087" s="28"/>
      <c r="H1087" s="28"/>
      <c r="I1087" s="28"/>
      <c r="J1087" s="28"/>
      <c r="K1087" s="28"/>
      <c r="L1087" s="28"/>
      <c r="M1087" s="28"/>
      <c r="N1087" s="28"/>
      <c r="O1087" s="28"/>
    </row>
    <row r="1088" spans="1:15" s="27" customFormat="1" x14ac:dyDescent="0.3">
      <c r="A1088" s="26"/>
      <c r="G1088" s="28"/>
      <c r="H1088" s="28"/>
      <c r="I1088" s="28"/>
      <c r="J1088" s="28"/>
      <c r="K1088" s="28"/>
      <c r="L1088" s="28"/>
      <c r="M1088" s="28"/>
      <c r="N1088" s="28"/>
      <c r="O1088" s="28"/>
    </row>
    <row r="1089" spans="1:15" s="27" customFormat="1" x14ac:dyDescent="0.3">
      <c r="A1089" s="26"/>
      <c r="G1089" s="28"/>
      <c r="H1089" s="28"/>
      <c r="I1089" s="28"/>
      <c r="J1089" s="28"/>
      <c r="K1089" s="28"/>
      <c r="L1089" s="28"/>
      <c r="M1089" s="28"/>
      <c r="N1089" s="28"/>
      <c r="O1089" s="28"/>
    </row>
    <row r="1090" spans="1:15" s="27" customFormat="1" x14ac:dyDescent="0.3">
      <c r="A1090" s="26"/>
      <c r="G1090" s="28"/>
      <c r="H1090" s="28"/>
      <c r="I1090" s="28"/>
      <c r="J1090" s="28"/>
      <c r="K1090" s="28"/>
      <c r="L1090" s="28"/>
      <c r="M1090" s="28"/>
      <c r="N1090" s="28"/>
      <c r="O1090" s="28"/>
    </row>
    <row r="1091" spans="1:15" s="27" customFormat="1" x14ac:dyDescent="0.3">
      <c r="A1091" s="26"/>
      <c r="G1091" s="28"/>
      <c r="H1091" s="28"/>
      <c r="I1091" s="28"/>
      <c r="J1091" s="28"/>
      <c r="K1091" s="28"/>
      <c r="L1091" s="28"/>
      <c r="M1091" s="28"/>
      <c r="N1091" s="28"/>
      <c r="O1091" s="28"/>
    </row>
    <row r="1092" spans="1:15" s="27" customFormat="1" x14ac:dyDescent="0.3">
      <c r="A1092" s="26"/>
      <c r="G1092" s="28"/>
      <c r="H1092" s="28"/>
      <c r="I1092" s="28"/>
      <c r="J1092" s="28"/>
      <c r="K1092" s="28"/>
      <c r="L1092" s="28"/>
      <c r="M1092" s="28"/>
      <c r="N1092" s="28"/>
      <c r="O1092" s="28"/>
    </row>
    <row r="1093" spans="1:15" s="27" customFormat="1" x14ac:dyDescent="0.3">
      <c r="A1093" s="26"/>
      <c r="G1093" s="28"/>
      <c r="H1093" s="28"/>
      <c r="I1093" s="28"/>
      <c r="J1093" s="28"/>
      <c r="K1093" s="28"/>
      <c r="L1093" s="28"/>
      <c r="M1093" s="28"/>
      <c r="N1093" s="28"/>
      <c r="O1093" s="28"/>
    </row>
    <row r="1094" spans="1:15" s="27" customFormat="1" x14ac:dyDescent="0.3">
      <c r="A1094" s="26"/>
      <c r="G1094" s="28"/>
      <c r="H1094" s="28"/>
      <c r="I1094" s="28"/>
      <c r="J1094" s="28"/>
      <c r="K1094" s="28"/>
      <c r="L1094" s="28"/>
      <c r="M1094" s="28"/>
      <c r="N1094" s="28"/>
      <c r="O1094" s="28"/>
    </row>
    <row r="1095" spans="1:15" s="27" customFormat="1" x14ac:dyDescent="0.3">
      <c r="A1095" s="26"/>
      <c r="G1095" s="28"/>
      <c r="H1095" s="28"/>
      <c r="I1095" s="28"/>
      <c r="J1095" s="28"/>
      <c r="K1095" s="28"/>
      <c r="L1095" s="28"/>
      <c r="M1095" s="28"/>
      <c r="N1095" s="28"/>
      <c r="O1095" s="28"/>
    </row>
    <row r="1096" spans="1:15" s="27" customFormat="1" x14ac:dyDescent="0.3">
      <c r="A1096" s="26"/>
      <c r="G1096" s="28"/>
      <c r="H1096" s="28"/>
      <c r="I1096" s="28"/>
      <c r="J1096" s="28"/>
      <c r="K1096" s="28"/>
      <c r="L1096" s="28"/>
      <c r="M1096" s="28"/>
      <c r="N1096" s="28"/>
      <c r="O1096" s="28"/>
    </row>
    <row r="1097" spans="1:15" s="27" customFormat="1" x14ac:dyDescent="0.3">
      <c r="A1097" s="26"/>
      <c r="G1097" s="28"/>
      <c r="H1097" s="28"/>
      <c r="I1097" s="28"/>
      <c r="J1097" s="28"/>
      <c r="K1097" s="28"/>
      <c r="L1097" s="28"/>
      <c r="M1097" s="28"/>
      <c r="N1097" s="28"/>
      <c r="O1097" s="28"/>
    </row>
    <row r="1098" spans="1:15" s="27" customFormat="1" x14ac:dyDescent="0.3">
      <c r="A1098" s="26"/>
      <c r="G1098" s="28"/>
      <c r="H1098" s="28"/>
      <c r="I1098" s="28"/>
      <c r="J1098" s="28"/>
      <c r="K1098" s="28"/>
      <c r="L1098" s="28"/>
      <c r="M1098" s="28"/>
      <c r="N1098" s="28"/>
      <c r="O1098" s="28"/>
    </row>
    <row r="1099" spans="1:15" s="27" customFormat="1" x14ac:dyDescent="0.3">
      <c r="A1099" s="26"/>
      <c r="G1099" s="28"/>
      <c r="H1099" s="28"/>
      <c r="I1099" s="28"/>
      <c r="J1099" s="28"/>
      <c r="K1099" s="28"/>
      <c r="L1099" s="28"/>
      <c r="M1099" s="28"/>
      <c r="N1099" s="28"/>
      <c r="O1099" s="28"/>
    </row>
    <row r="1100" spans="1:15" s="27" customFormat="1" x14ac:dyDescent="0.3">
      <c r="A1100" s="26"/>
      <c r="G1100" s="28"/>
      <c r="H1100" s="28"/>
      <c r="I1100" s="28"/>
      <c r="J1100" s="28"/>
      <c r="K1100" s="28"/>
      <c r="L1100" s="28"/>
      <c r="M1100" s="28"/>
      <c r="N1100" s="28"/>
      <c r="O1100" s="28"/>
    </row>
    <row r="1101" spans="1:15" s="27" customFormat="1" x14ac:dyDescent="0.3">
      <c r="A1101" s="26"/>
      <c r="G1101" s="28"/>
      <c r="H1101" s="28"/>
      <c r="I1101" s="28"/>
      <c r="J1101" s="28"/>
      <c r="K1101" s="28"/>
      <c r="L1101" s="28"/>
      <c r="M1101" s="28"/>
      <c r="N1101" s="28"/>
      <c r="O1101" s="28"/>
    </row>
    <row r="1102" spans="1:15" s="27" customFormat="1" x14ac:dyDescent="0.3">
      <c r="A1102" s="26"/>
      <c r="G1102" s="28"/>
      <c r="H1102" s="28"/>
      <c r="I1102" s="28"/>
      <c r="J1102" s="28"/>
      <c r="K1102" s="28"/>
      <c r="L1102" s="28"/>
      <c r="M1102" s="28"/>
      <c r="N1102" s="28"/>
      <c r="O1102" s="28"/>
    </row>
    <row r="1103" spans="1:15" s="27" customFormat="1" x14ac:dyDescent="0.3">
      <c r="A1103" s="26"/>
      <c r="G1103" s="28"/>
      <c r="H1103" s="28"/>
      <c r="I1103" s="28"/>
      <c r="J1103" s="28"/>
      <c r="K1103" s="28"/>
      <c r="L1103" s="28"/>
      <c r="M1103" s="28"/>
      <c r="N1103" s="28"/>
      <c r="O1103" s="28"/>
    </row>
    <row r="1104" spans="1:15" s="27" customFormat="1" x14ac:dyDescent="0.3">
      <c r="A1104" s="26"/>
      <c r="G1104" s="28"/>
      <c r="H1104" s="28"/>
      <c r="I1104" s="28"/>
      <c r="J1104" s="28"/>
      <c r="K1104" s="28"/>
      <c r="L1104" s="28"/>
      <c r="M1104" s="28"/>
      <c r="N1104" s="28"/>
      <c r="O1104" s="28"/>
    </row>
    <row r="1105" spans="1:15" s="27" customFormat="1" x14ac:dyDescent="0.3">
      <c r="A1105" s="26"/>
      <c r="G1105" s="28"/>
      <c r="H1105" s="28"/>
      <c r="I1105" s="28"/>
      <c r="J1105" s="28"/>
      <c r="K1105" s="28"/>
      <c r="L1105" s="28"/>
      <c r="M1105" s="28"/>
      <c r="N1105" s="28"/>
      <c r="O1105" s="28"/>
    </row>
    <row r="1106" spans="1:15" s="27" customFormat="1" x14ac:dyDescent="0.3">
      <c r="A1106" s="26"/>
      <c r="G1106" s="28"/>
      <c r="H1106" s="28"/>
      <c r="I1106" s="28"/>
      <c r="J1106" s="28"/>
      <c r="K1106" s="28"/>
      <c r="L1106" s="28"/>
      <c r="M1106" s="28"/>
      <c r="N1106" s="28"/>
      <c r="O1106" s="28"/>
    </row>
    <row r="1107" spans="1:15" s="27" customFormat="1" x14ac:dyDescent="0.3">
      <c r="A1107" s="26"/>
      <c r="G1107" s="28"/>
      <c r="H1107" s="28"/>
      <c r="I1107" s="28"/>
      <c r="J1107" s="28"/>
      <c r="K1107" s="28"/>
      <c r="L1107" s="28"/>
      <c r="M1107" s="28"/>
      <c r="N1107" s="28"/>
      <c r="O1107" s="28"/>
    </row>
    <row r="1108" spans="1:15" s="27" customFormat="1" x14ac:dyDescent="0.3">
      <c r="A1108" s="26"/>
      <c r="G1108" s="28"/>
      <c r="H1108" s="28"/>
      <c r="I1108" s="28"/>
      <c r="J1108" s="28"/>
      <c r="K1108" s="28"/>
      <c r="L1108" s="28"/>
      <c r="M1108" s="28"/>
      <c r="N1108" s="28"/>
      <c r="O1108" s="28"/>
    </row>
    <row r="1109" spans="1:15" s="27" customFormat="1" x14ac:dyDescent="0.3">
      <c r="A1109" s="26"/>
      <c r="G1109" s="28"/>
      <c r="H1109" s="28"/>
      <c r="I1109" s="28"/>
      <c r="J1109" s="28"/>
      <c r="K1109" s="28"/>
      <c r="L1109" s="28"/>
      <c r="M1109" s="28"/>
      <c r="N1109" s="28"/>
      <c r="O1109" s="28"/>
    </row>
    <row r="1110" spans="1:15" s="27" customFormat="1" x14ac:dyDescent="0.3">
      <c r="A1110" s="26"/>
      <c r="G1110" s="28"/>
      <c r="H1110" s="28"/>
      <c r="I1110" s="28"/>
      <c r="J1110" s="28"/>
      <c r="K1110" s="28"/>
      <c r="L1110" s="28"/>
      <c r="M1110" s="28"/>
      <c r="N1110" s="28"/>
      <c r="O1110" s="28"/>
    </row>
    <row r="1111" spans="1:15" s="27" customFormat="1" x14ac:dyDescent="0.3">
      <c r="A1111" s="26"/>
      <c r="G1111" s="28"/>
      <c r="H1111" s="28"/>
      <c r="I1111" s="28"/>
      <c r="J1111" s="28"/>
      <c r="K1111" s="28"/>
      <c r="L1111" s="28"/>
      <c r="M1111" s="28"/>
      <c r="N1111" s="28"/>
      <c r="O1111" s="28"/>
    </row>
    <row r="1112" spans="1:15" s="27" customFormat="1" x14ac:dyDescent="0.3">
      <c r="A1112" s="26"/>
      <c r="G1112" s="28"/>
      <c r="H1112" s="28"/>
      <c r="I1112" s="28"/>
      <c r="J1112" s="28"/>
      <c r="K1112" s="28"/>
      <c r="L1112" s="28"/>
      <c r="M1112" s="28"/>
      <c r="N1112" s="28"/>
      <c r="O1112" s="28"/>
    </row>
    <row r="1113" spans="1:15" s="27" customFormat="1" x14ac:dyDescent="0.3">
      <c r="A1113" s="26"/>
      <c r="G1113" s="28"/>
      <c r="H1113" s="28"/>
      <c r="I1113" s="28"/>
      <c r="J1113" s="28"/>
      <c r="K1113" s="28"/>
      <c r="L1113" s="28"/>
      <c r="M1113" s="28"/>
      <c r="N1113" s="28"/>
      <c r="O1113" s="28"/>
    </row>
    <row r="1114" spans="1:15" s="27" customFormat="1" x14ac:dyDescent="0.3">
      <c r="A1114" s="26"/>
      <c r="G1114" s="28"/>
      <c r="H1114" s="28"/>
      <c r="I1114" s="28"/>
      <c r="J1114" s="28"/>
      <c r="K1114" s="28"/>
      <c r="L1114" s="28"/>
      <c r="M1114" s="28"/>
      <c r="N1114" s="28"/>
      <c r="O1114" s="28"/>
    </row>
    <row r="1115" spans="1:15" s="27" customFormat="1" x14ac:dyDescent="0.3">
      <c r="A1115" s="26"/>
      <c r="G1115" s="28"/>
      <c r="H1115" s="28"/>
      <c r="I1115" s="28"/>
      <c r="J1115" s="28"/>
      <c r="K1115" s="28"/>
      <c r="L1115" s="28"/>
      <c r="M1115" s="28"/>
      <c r="N1115" s="28"/>
      <c r="O1115" s="28"/>
    </row>
    <row r="1116" spans="1:15" s="27" customFormat="1" x14ac:dyDescent="0.3">
      <c r="A1116" s="26"/>
      <c r="G1116" s="28"/>
      <c r="H1116" s="28"/>
      <c r="I1116" s="28"/>
      <c r="J1116" s="28"/>
      <c r="K1116" s="28"/>
      <c r="L1116" s="28"/>
      <c r="M1116" s="28"/>
      <c r="N1116" s="28"/>
      <c r="O1116" s="28"/>
    </row>
    <row r="1117" spans="1:15" s="27" customFormat="1" x14ac:dyDescent="0.3">
      <c r="A1117" s="26"/>
      <c r="G1117" s="28"/>
      <c r="H1117" s="28"/>
      <c r="I1117" s="28"/>
      <c r="J1117" s="28"/>
      <c r="K1117" s="28"/>
      <c r="L1117" s="28"/>
      <c r="M1117" s="28"/>
      <c r="N1117" s="28"/>
      <c r="O1117" s="28"/>
    </row>
    <row r="1118" spans="1:15" s="27" customFormat="1" x14ac:dyDescent="0.3">
      <c r="A1118" s="26"/>
      <c r="G1118" s="28"/>
      <c r="H1118" s="28"/>
      <c r="I1118" s="28"/>
      <c r="J1118" s="28"/>
      <c r="K1118" s="28"/>
      <c r="L1118" s="28"/>
      <c r="M1118" s="28"/>
      <c r="N1118" s="28"/>
      <c r="O1118" s="28"/>
    </row>
    <row r="1119" spans="1:15" s="27" customFormat="1" x14ac:dyDescent="0.3">
      <c r="A1119" s="26"/>
      <c r="G1119" s="28"/>
      <c r="H1119" s="28"/>
      <c r="I1119" s="28"/>
      <c r="J1119" s="28"/>
      <c r="K1119" s="28"/>
      <c r="L1119" s="28"/>
      <c r="M1119" s="28"/>
      <c r="N1119" s="28"/>
      <c r="O1119" s="28"/>
    </row>
    <row r="1120" spans="1:15" s="27" customFormat="1" x14ac:dyDescent="0.3">
      <c r="A1120" s="26"/>
      <c r="G1120" s="28"/>
      <c r="H1120" s="28"/>
      <c r="I1120" s="28"/>
      <c r="J1120" s="28"/>
      <c r="K1120" s="28"/>
      <c r="L1120" s="28"/>
      <c r="M1120" s="28"/>
      <c r="N1120" s="28"/>
      <c r="O1120" s="28"/>
    </row>
    <row r="1121" spans="1:15" s="27" customFormat="1" x14ac:dyDescent="0.3">
      <c r="A1121" s="26"/>
      <c r="G1121" s="28"/>
      <c r="H1121" s="28"/>
      <c r="I1121" s="28"/>
      <c r="J1121" s="28"/>
      <c r="K1121" s="28"/>
      <c r="L1121" s="28"/>
      <c r="M1121" s="28"/>
      <c r="N1121" s="28"/>
      <c r="O1121" s="28"/>
    </row>
    <row r="1122" spans="1:15" s="27" customFormat="1" x14ac:dyDescent="0.3">
      <c r="A1122" s="26"/>
      <c r="G1122" s="28"/>
      <c r="H1122" s="28"/>
      <c r="I1122" s="28"/>
      <c r="J1122" s="28"/>
      <c r="K1122" s="28"/>
      <c r="L1122" s="28"/>
      <c r="M1122" s="28"/>
      <c r="N1122" s="28"/>
      <c r="O1122" s="28"/>
    </row>
    <row r="1123" spans="1:15" s="27" customFormat="1" x14ac:dyDescent="0.3">
      <c r="A1123" s="26"/>
      <c r="G1123" s="28"/>
      <c r="H1123" s="28"/>
      <c r="I1123" s="28"/>
      <c r="J1123" s="28"/>
      <c r="K1123" s="28"/>
      <c r="L1123" s="28"/>
      <c r="M1123" s="28"/>
      <c r="N1123" s="28"/>
      <c r="O1123" s="28"/>
    </row>
    <row r="1124" spans="1:15" s="27" customFormat="1" x14ac:dyDescent="0.3">
      <c r="A1124" s="26"/>
      <c r="G1124" s="28"/>
      <c r="H1124" s="28"/>
      <c r="I1124" s="28"/>
      <c r="J1124" s="28"/>
      <c r="K1124" s="28"/>
      <c r="L1124" s="28"/>
      <c r="M1124" s="28"/>
      <c r="N1124" s="28"/>
      <c r="O1124" s="28"/>
    </row>
    <row r="1125" spans="1:15" s="27" customFormat="1" x14ac:dyDescent="0.3">
      <c r="A1125" s="26"/>
      <c r="G1125" s="28"/>
      <c r="H1125" s="28"/>
      <c r="I1125" s="28"/>
      <c r="J1125" s="28"/>
      <c r="K1125" s="28"/>
      <c r="L1125" s="28"/>
      <c r="M1125" s="28"/>
      <c r="N1125" s="28"/>
      <c r="O1125" s="28"/>
    </row>
    <row r="1126" spans="1:15" s="27" customFormat="1" x14ac:dyDescent="0.3">
      <c r="A1126" s="26"/>
      <c r="G1126" s="28"/>
      <c r="H1126" s="28"/>
      <c r="I1126" s="28"/>
      <c r="J1126" s="28"/>
      <c r="K1126" s="28"/>
      <c r="L1126" s="28"/>
      <c r="M1126" s="28"/>
      <c r="N1126" s="28"/>
      <c r="O1126" s="28"/>
    </row>
    <row r="1127" spans="1:15" s="27" customFormat="1" x14ac:dyDescent="0.3">
      <c r="A1127" s="26"/>
      <c r="G1127" s="28"/>
      <c r="H1127" s="28"/>
      <c r="I1127" s="28"/>
      <c r="J1127" s="28"/>
      <c r="K1127" s="28"/>
      <c r="L1127" s="28"/>
      <c r="M1127" s="28"/>
      <c r="N1127" s="28"/>
      <c r="O1127" s="28"/>
    </row>
    <row r="1128" spans="1:15" s="27" customFormat="1" x14ac:dyDescent="0.3">
      <c r="A1128" s="26"/>
      <c r="G1128" s="28"/>
      <c r="H1128" s="28"/>
      <c r="I1128" s="28"/>
      <c r="J1128" s="28"/>
      <c r="K1128" s="28"/>
      <c r="L1128" s="28"/>
      <c r="M1128" s="28"/>
      <c r="N1128" s="28"/>
      <c r="O1128" s="28"/>
    </row>
    <row r="1129" spans="1:15" s="27" customFormat="1" x14ac:dyDescent="0.3">
      <c r="A1129" s="26"/>
      <c r="G1129" s="28"/>
      <c r="H1129" s="28"/>
      <c r="I1129" s="28"/>
      <c r="J1129" s="28"/>
      <c r="K1129" s="28"/>
      <c r="L1129" s="28"/>
      <c r="M1129" s="28"/>
      <c r="N1129" s="28"/>
      <c r="O1129" s="28"/>
    </row>
    <row r="1130" spans="1:15" s="27" customFormat="1" x14ac:dyDescent="0.3">
      <c r="A1130" s="26"/>
      <c r="G1130" s="28"/>
      <c r="H1130" s="28"/>
      <c r="I1130" s="28"/>
      <c r="J1130" s="28"/>
      <c r="K1130" s="28"/>
      <c r="L1130" s="28"/>
      <c r="M1130" s="28"/>
      <c r="N1130" s="28"/>
      <c r="O1130" s="28"/>
    </row>
    <row r="1131" spans="1:15" s="27" customFormat="1" x14ac:dyDescent="0.3">
      <c r="A1131" s="26"/>
      <c r="G1131" s="28"/>
      <c r="H1131" s="28"/>
      <c r="I1131" s="28"/>
      <c r="J1131" s="28"/>
      <c r="K1131" s="28"/>
      <c r="L1131" s="28"/>
      <c r="M1131" s="28"/>
      <c r="N1131" s="28"/>
      <c r="O1131" s="28"/>
    </row>
    <row r="1132" spans="1:15" s="27" customFormat="1" x14ac:dyDescent="0.3">
      <c r="A1132" s="26"/>
      <c r="G1132" s="28"/>
      <c r="H1132" s="28"/>
      <c r="I1132" s="28"/>
      <c r="J1132" s="28"/>
      <c r="K1132" s="28"/>
      <c r="L1132" s="28"/>
      <c r="M1132" s="28"/>
      <c r="N1132" s="28"/>
      <c r="O1132" s="28"/>
    </row>
    <row r="1133" spans="1:15" s="27" customFormat="1" x14ac:dyDescent="0.3">
      <c r="A1133" s="26"/>
      <c r="G1133" s="28"/>
      <c r="H1133" s="28"/>
      <c r="I1133" s="28"/>
      <c r="J1133" s="28"/>
      <c r="K1133" s="28"/>
      <c r="L1133" s="28"/>
      <c r="M1133" s="28"/>
      <c r="N1133" s="28"/>
      <c r="O1133" s="28"/>
    </row>
    <row r="1134" spans="1:15" s="27" customFormat="1" x14ac:dyDescent="0.3">
      <c r="A1134" s="26"/>
      <c r="G1134" s="28"/>
      <c r="H1134" s="28"/>
      <c r="I1134" s="28"/>
      <c r="J1134" s="28"/>
      <c r="K1134" s="28"/>
      <c r="L1134" s="28"/>
      <c r="M1134" s="28"/>
      <c r="N1134" s="28"/>
      <c r="O1134" s="28"/>
    </row>
    <row r="1135" spans="1:15" s="27" customFormat="1" x14ac:dyDescent="0.3">
      <c r="A1135" s="26"/>
      <c r="G1135" s="28"/>
      <c r="H1135" s="28"/>
      <c r="I1135" s="28"/>
      <c r="J1135" s="28"/>
      <c r="K1135" s="28"/>
      <c r="L1135" s="28"/>
      <c r="M1135" s="28"/>
      <c r="N1135" s="28"/>
      <c r="O1135" s="28"/>
    </row>
    <row r="1136" spans="1:15" s="27" customFormat="1" x14ac:dyDescent="0.3">
      <c r="A1136" s="26"/>
      <c r="G1136" s="28"/>
      <c r="H1136" s="28"/>
      <c r="I1136" s="28"/>
      <c r="J1136" s="28"/>
      <c r="K1136" s="28"/>
      <c r="L1136" s="28"/>
      <c r="M1136" s="28"/>
      <c r="N1136" s="28"/>
      <c r="O1136" s="28"/>
    </row>
    <row r="1137" spans="1:15" s="27" customFormat="1" x14ac:dyDescent="0.3">
      <c r="A1137" s="26"/>
      <c r="G1137" s="28"/>
      <c r="H1137" s="28"/>
      <c r="I1137" s="28"/>
      <c r="J1137" s="28"/>
      <c r="K1137" s="28"/>
      <c r="L1137" s="28"/>
      <c r="M1137" s="28"/>
      <c r="N1137" s="28"/>
      <c r="O1137" s="28"/>
    </row>
    <row r="1138" spans="1:15" s="27" customFormat="1" x14ac:dyDescent="0.3">
      <c r="A1138" s="26"/>
      <c r="G1138" s="28"/>
      <c r="H1138" s="28"/>
      <c r="I1138" s="28"/>
      <c r="J1138" s="28"/>
      <c r="K1138" s="28"/>
      <c r="L1138" s="28"/>
      <c r="M1138" s="28"/>
      <c r="N1138" s="28"/>
      <c r="O1138" s="28"/>
    </row>
    <row r="1139" spans="1:15" s="27" customFormat="1" x14ac:dyDescent="0.3">
      <c r="A1139" s="26"/>
      <c r="G1139" s="28"/>
      <c r="H1139" s="28"/>
      <c r="I1139" s="28"/>
      <c r="J1139" s="28"/>
      <c r="K1139" s="28"/>
      <c r="L1139" s="28"/>
      <c r="M1139" s="28"/>
      <c r="N1139" s="28"/>
      <c r="O1139" s="28"/>
    </row>
    <row r="1140" spans="1:15" s="27" customFormat="1" x14ac:dyDescent="0.3">
      <c r="A1140" s="26"/>
      <c r="G1140" s="28"/>
      <c r="H1140" s="28"/>
      <c r="I1140" s="28"/>
      <c r="J1140" s="28"/>
      <c r="K1140" s="28"/>
      <c r="L1140" s="28"/>
      <c r="M1140" s="28"/>
      <c r="N1140" s="28"/>
      <c r="O1140" s="28"/>
    </row>
    <row r="1141" spans="1:15" s="27" customFormat="1" x14ac:dyDescent="0.3">
      <c r="A1141" s="26"/>
      <c r="G1141" s="28"/>
      <c r="H1141" s="28"/>
      <c r="I1141" s="28"/>
      <c r="J1141" s="28"/>
      <c r="K1141" s="28"/>
      <c r="L1141" s="28"/>
      <c r="M1141" s="28"/>
      <c r="N1141" s="28"/>
      <c r="O1141" s="28"/>
    </row>
    <row r="1142" spans="1:15" s="27" customFormat="1" x14ac:dyDescent="0.3">
      <c r="A1142" s="26"/>
      <c r="G1142" s="28"/>
      <c r="H1142" s="28"/>
      <c r="I1142" s="28"/>
      <c r="J1142" s="28"/>
      <c r="K1142" s="28"/>
      <c r="L1142" s="28"/>
      <c r="M1142" s="28"/>
      <c r="N1142" s="28"/>
      <c r="O1142" s="28"/>
    </row>
    <row r="1143" spans="1:15" s="27" customFormat="1" x14ac:dyDescent="0.3">
      <c r="A1143" s="26"/>
      <c r="G1143" s="28"/>
      <c r="H1143" s="28"/>
      <c r="I1143" s="28"/>
      <c r="J1143" s="28"/>
      <c r="K1143" s="28"/>
      <c r="L1143" s="28"/>
      <c r="M1143" s="28"/>
      <c r="N1143" s="28"/>
      <c r="O1143" s="28"/>
    </row>
    <row r="1144" spans="1:15" s="27" customFormat="1" x14ac:dyDescent="0.3">
      <c r="A1144" s="26"/>
      <c r="G1144" s="28"/>
      <c r="H1144" s="28"/>
      <c r="I1144" s="28"/>
      <c r="J1144" s="28"/>
      <c r="K1144" s="28"/>
      <c r="L1144" s="28"/>
      <c r="M1144" s="28"/>
      <c r="N1144" s="28"/>
      <c r="O1144" s="28"/>
    </row>
    <row r="1145" spans="1:15" s="27" customFormat="1" x14ac:dyDescent="0.3">
      <c r="A1145" s="26"/>
      <c r="G1145" s="28"/>
      <c r="H1145" s="28"/>
      <c r="I1145" s="28"/>
      <c r="J1145" s="28"/>
      <c r="K1145" s="28"/>
      <c r="L1145" s="28"/>
      <c r="M1145" s="28"/>
      <c r="N1145" s="28"/>
      <c r="O1145" s="28"/>
    </row>
    <row r="1146" spans="1:15" s="27" customFormat="1" x14ac:dyDescent="0.3">
      <c r="A1146" s="26"/>
      <c r="G1146" s="28"/>
      <c r="H1146" s="28"/>
      <c r="I1146" s="28"/>
      <c r="J1146" s="28"/>
      <c r="K1146" s="28"/>
      <c r="L1146" s="28"/>
      <c r="M1146" s="28"/>
      <c r="N1146" s="28"/>
      <c r="O1146" s="28"/>
    </row>
    <row r="1147" spans="1:15" s="27" customFormat="1" x14ac:dyDescent="0.3">
      <c r="A1147" s="26"/>
      <c r="G1147" s="28"/>
      <c r="H1147" s="28"/>
      <c r="I1147" s="28"/>
      <c r="J1147" s="28"/>
      <c r="K1147" s="28"/>
      <c r="L1147" s="28"/>
      <c r="M1147" s="28"/>
      <c r="N1147" s="28"/>
      <c r="O1147" s="28"/>
    </row>
    <row r="1148" spans="1:15" s="27" customFormat="1" x14ac:dyDescent="0.3">
      <c r="A1148" s="26"/>
      <c r="G1148" s="28"/>
      <c r="H1148" s="28"/>
      <c r="I1148" s="28"/>
      <c r="J1148" s="28"/>
      <c r="K1148" s="28"/>
      <c r="L1148" s="28"/>
      <c r="M1148" s="28"/>
      <c r="N1148" s="28"/>
      <c r="O1148" s="28"/>
    </row>
    <row r="1149" spans="1:15" s="27" customFormat="1" x14ac:dyDescent="0.3">
      <c r="A1149" s="26"/>
      <c r="G1149" s="28"/>
      <c r="H1149" s="28"/>
      <c r="I1149" s="28"/>
      <c r="J1149" s="28"/>
      <c r="K1149" s="28"/>
      <c r="L1149" s="28"/>
      <c r="M1149" s="28"/>
      <c r="N1149" s="28"/>
      <c r="O1149" s="28"/>
    </row>
    <row r="1150" spans="1:15" s="27" customFormat="1" x14ac:dyDescent="0.3">
      <c r="A1150" s="26"/>
      <c r="G1150" s="28"/>
      <c r="H1150" s="28"/>
      <c r="I1150" s="28"/>
      <c r="J1150" s="28"/>
      <c r="K1150" s="28"/>
      <c r="L1150" s="28"/>
      <c r="M1150" s="28"/>
      <c r="N1150" s="28"/>
      <c r="O1150" s="28"/>
    </row>
    <row r="1151" spans="1:15" s="27" customFormat="1" x14ac:dyDescent="0.3">
      <c r="A1151" s="26"/>
      <c r="G1151" s="28"/>
      <c r="H1151" s="28"/>
      <c r="I1151" s="28"/>
      <c r="J1151" s="28"/>
      <c r="K1151" s="28"/>
      <c r="L1151" s="28"/>
      <c r="M1151" s="28"/>
      <c r="N1151" s="28"/>
      <c r="O1151" s="28"/>
    </row>
    <row r="1152" spans="1:15" s="27" customFormat="1" x14ac:dyDescent="0.3">
      <c r="A1152" s="26"/>
      <c r="G1152" s="28"/>
      <c r="H1152" s="28"/>
      <c r="I1152" s="28"/>
      <c r="J1152" s="28"/>
      <c r="K1152" s="28"/>
      <c r="L1152" s="28"/>
      <c r="M1152" s="28"/>
      <c r="N1152" s="28"/>
      <c r="O1152" s="28"/>
    </row>
    <row r="1153" spans="1:15" s="27" customFormat="1" x14ac:dyDescent="0.3">
      <c r="A1153" s="26"/>
      <c r="G1153" s="28"/>
      <c r="H1153" s="28"/>
      <c r="I1153" s="28"/>
      <c r="J1153" s="28"/>
      <c r="K1153" s="28"/>
      <c r="L1153" s="28"/>
      <c r="M1153" s="28"/>
      <c r="N1153" s="28"/>
      <c r="O1153" s="28"/>
    </row>
    <row r="1154" spans="1:15" s="27" customFormat="1" x14ac:dyDescent="0.3">
      <c r="A1154" s="26"/>
      <c r="G1154" s="28"/>
      <c r="H1154" s="28"/>
      <c r="I1154" s="28"/>
      <c r="J1154" s="28"/>
      <c r="K1154" s="28"/>
      <c r="L1154" s="28"/>
      <c r="M1154" s="28"/>
      <c r="N1154" s="28"/>
      <c r="O1154" s="28"/>
    </row>
    <row r="1155" spans="1:15" s="27" customFormat="1" x14ac:dyDescent="0.3">
      <c r="A1155" s="26"/>
      <c r="G1155" s="28"/>
      <c r="H1155" s="28"/>
      <c r="I1155" s="28"/>
      <c r="J1155" s="28"/>
      <c r="K1155" s="28"/>
      <c r="L1155" s="28"/>
      <c r="M1155" s="28"/>
      <c r="N1155" s="28"/>
      <c r="O1155" s="28"/>
    </row>
    <row r="1156" spans="1:15" s="27" customFormat="1" x14ac:dyDescent="0.3">
      <c r="A1156" s="26"/>
      <c r="G1156" s="28"/>
      <c r="H1156" s="28"/>
      <c r="I1156" s="28"/>
      <c r="J1156" s="28"/>
      <c r="K1156" s="28"/>
      <c r="L1156" s="28"/>
      <c r="M1156" s="28"/>
      <c r="N1156" s="28"/>
      <c r="O1156" s="28"/>
    </row>
    <row r="1157" spans="1:15" s="27" customFormat="1" x14ac:dyDescent="0.3">
      <c r="A1157" s="26"/>
      <c r="G1157" s="28"/>
      <c r="H1157" s="28"/>
      <c r="I1157" s="28"/>
      <c r="J1157" s="28"/>
      <c r="K1157" s="28"/>
      <c r="L1157" s="28"/>
      <c r="M1157" s="28"/>
      <c r="N1157" s="28"/>
      <c r="O1157" s="28"/>
    </row>
    <row r="1158" spans="1:15" s="27" customFormat="1" x14ac:dyDescent="0.3">
      <c r="A1158" s="26"/>
      <c r="G1158" s="28"/>
      <c r="H1158" s="28"/>
      <c r="I1158" s="28"/>
      <c r="J1158" s="28"/>
      <c r="K1158" s="28"/>
      <c r="L1158" s="28"/>
      <c r="M1158" s="28"/>
      <c r="N1158" s="28"/>
      <c r="O1158" s="28"/>
    </row>
    <row r="1159" spans="1:15" s="27" customFormat="1" x14ac:dyDescent="0.3">
      <c r="A1159" s="26"/>
      <c r="G1159" s="28"/>
      <c r="H1159" s="28"/>
      <c r="I1159" s="28"/>
      <c r="J1159" s="28"/>
      <c r="K1159" s="28"/>
      <c r="L1159" s="28"/>
      <c r="M1159" s="28"/>
      <c r="N1159" s="28"/>
      <c r="O1159" s="28"/>
    </row>
    <row r="1160" spans="1:15" s="27" customFormat="1" x14ac:dyDescent="0.3">
      <c r="A1160" s="26"/>
      <c r="G1160" s="28"/>
      <c r="H1160" s="28"/>
      <c r="I1160" s="28"/>
      <c r="J1160" s="28"/>
      <c r="K1160" s="28"/>
      <c r="L1160" s="28"/>
      <c r="M1160" s="28"/>
      <c r="N1160" s="28"/>
      <c r="O1160" s="28"/>
    </row>
    <row r="1161" spans="1:15" s="27" customFormat="1" x14ac:dyDescent="0.3">
      <c r="A1161" s="26"/>
      <c r="G1161" s="28"/>
      <c r="H1161" s="28"/>
      <c r="I1161" s="28"/>
      <c r="J1161" s="28"/>
      <c r="K1161" s="28"/>
      <c r="L1161" s="28"/>
      <c r="M1161" s="28"/>
      <c r="N1161" s="28"/>
      <c r="O1161" s="28"/>
    </row>
    <row r="1162" spans="1:15" s="27" customFormat="1" x14ac:dyDescent="0.3">
      <c r="A1162" s="26"/>
      <c r="G1162" s="28"/>
      <c r="H1162" s="28"/>
      <c r="I1162" s="28"/>
      <c r="J1162" s="28"/>
      <c r="K1162" s="28"/>
      <c r="L1162" s="28"/>
      <c r="M1162" s="28"/>
      <c r="N1162" s="28"/>
      <c r="O1162" s="28"/>
    </row>
    <row r="1163" spans="1:15" s="27" customFormat="1" x14ac:dyDescent="0.3">
      <c r="A1163" s="26"/>
      <c r="G1163" s="28"/>
      <c r="H1163" s="28"/>
      <c r="I1163" s="28"/>
      <c r="J1163" s="28"/>
      <c r="K1163" s="28"/>
      <c r="L1163" s="28"/>
      <c r="M1163" s="28"/>
      <c r="N1163" s="28"/>
      <c r="O1163" s="28"/>
    </row>
    <row r="1164" spans="1:15" s="27" customFormat="1" x14ac:dyDescent="0.3">
      <c r="A1164" s="26"/>
      <c r="G1164" s="28"/>
      <c r="H1164" s="28"/>
      <c r="I1164" s="28"/>
      <c r="J1164" s="28"/>
      <c r="K1164" s="28"/>
      <c r="L1164" s="28"/>
      <c r="M1164" s="28"/>
      <c r="N1164" s="28"/>
      <c r="O1164" s="28"/>
    </row>
    <row r="1165" spans="1:15" s="27" customFormat="1" x14ac:dyDescent="0.3">
      <c r="A1165" s="26"/>
      <c r="G1165" s="28"/>
      <c r="H1165" s="28"/>
      <c r="I1165" s="28"/>
      <c r="J1165" s="28"/>
      <c r="K1165" s="28"/>
      <c r="L1165" s="28"/>
      <c r="M1165" s="28"/>
      <c r="N1165" s="28"/>
      <c r="O1165" s="28"/>
    </row>
    <row r="1166" spans="1:15" s="27" customFormat="1" x14ac:dyDescent="0.3">
      <c r="A1166" s="26"/>
      <c r="G1166" s="28"/>
      <c r="H1166" s="28"/>
      <c r="I1166" s="28"/>
      <c r="J1166" s="28"/>
      <c r="K1166" s="28"/>
      <c r="L1166" s="28"/>
      <c r="M1166" s="28"/>
      <c r="N1166" s="28"/>
      <c r="O1166" s="28"/>
    </row>
    <row r="1167" spans="1:15" s="27" customFormat="1" x14ac:dyDescent="0.3">
      <c r="A1167" s="26"/>
      <c r="G1167" s="28"/>
      <c r="H1167" s="28"/>
      <c r="I1167" s="28"/>
      <c r="J1167" s="28"/>
      <c r="K1167" s="28"/>
      <c r="L1167" s="28"/>
      <c r="M1167" s="28"/>
      <c r="N1167" s="28"/>
      <c r="O1167" s="28"/>
    </row>
    <row r="1168" spans="1:15" s="27" customFormat="1" x14ac:dyDescent="0.3">
      <c r="A1168" s="26"/>
      <c r="G1168" s="28"/>
      <c r="H1168" s="28"/>
      <c r="I1168" s="28"/>
      <c r="J1168" s="28"/>
      <c r="K1168" s="28"/>
      <c r="L1168" s="28"/>
      <c r="M1168" s="28"/>
      <c r="N1168" s="28"/>
      <c r="O1168" s="28"/>
    </row>
    <row r="1169" spans="1:15" s="27" customFormat="1" x14ac:dyDescent="0.3">
      <c r="A1169" s="26"/>
      <c r="G1169" s="28"/>
      <c r="H1169" s="28"/>
      <c r="I1169" s="28"/>
      <c r="J1169" s="28"/>
      <c r="K1169" s="28"/>
      <c r="L1169" s="28"/>
      <c r="M1169" s="28"/>
      <c r="N1169" s="28"/>
      <c r="O1169" s="28"/>
    </row>
    <row r="1170" spans="1:15" s="27" customFormat="1" x14ac:dyDescent="0.3">
      <c r="A1170" s="26"/>
      <c r="G1170" s="28"/>
      <c r="H1170" s="28"/>
      <c r="I1170" s="28"/>
      <c r="J1170" s="28"/>
      <c r="K1170" s="28"/>
      <c r="L1170" s="28"/>
      <c r="M1170" s="28"/>
      <c r="N1170" s="28"/>
      <c r="O1170" s="28"/>
    </row>
    <row r="1171" spans="1:15" s="27" customFormat="1" x14ac:dyDescent="0.3">
      <c r="A1171" s="26"/>
      <c r="G1171" s="28"/>
      <c r="H1171" s="28"/>
      <c r="I1171" s="28"/>
      <c r="J1171" s="28"/>
      <c r="K1171" s="28"/>
      <c r="L1171" s="28"/>
      <c r="M1171" s="28"/>
      <c r="N1171" s="28"/>
      <c r="O1171" s="28"/>
    </row>
    <row r="1172" spans="1:15" s="27" customFormat="1" x14ac:dyDescent="0.3">
      <c r="A1172" s="26"/>
      <c r="G1172" s="28"/>
      <c r="H1172" s="28"/>
      <c r="I1172" s="28"/>
      <c r="J1172" s="28"/>
      <c r="K1172" s="28"/>
      <c r="L1172" s="28"/>
      <c r="M1172" s="28"/>
      <c r="N1172" s="28"/>
      <c r="O1172" s="28"/>
    </row>
    <row r="1173" spans="1:15" s="27" customFormat="1" x14ac:dyDescent="0.3">
      <c r="A1173" s="26"/>
      <c r="G1173" s="28"/>
      <c r="H1173" s="28"/>
      <c r="I1173" s="28"/>
      <c r="J1173" s="28"/>
      <c r="K1173" s="28"/>
      <c r="L1173" s="28"/>
      <c r="M1173" s="28"/>
      <c r="N1173" s="28"/>
      <c r="O1173" s="28"/>
    </row>
    <row r="1174" spans="1:15" s="27" customFormat="1" x14ac:dyDescent="0.3">
      <c r="A1174" s="26"/>
      <c r="G1174" s="28"/>
      <c r="H1174" s="28"/>
      <c r="I1174" s="28"/>
      <c r="J1174" s="28"/>
      <c r="K1174" s="28"/>
      <c r="L1174" s="28"/>
      <c r="M1174" s="28"/>
      <c r="N1174" s="28"/>
      <c r="O1174" s="28"/>
    </row>
    <row r="1175" spans="1:15" s="27" customFormat="1" x14ac:dyDescent="0.3">
      <c r="A1175" s="26"/>
      <c r="G1175" s="28"/>
      <c r="H1175" s="28"/>
      <c r="I1175" s="28"/>
      <c r="J1175" s="28"/>
      <c r="K1175" s="28"/>
      <c r="L1175" s="28"/>
      <c r="M1175" s="28"/>
      <c r="N1175" s="28"/>
      <c r="O1175" s="28"/>
    </row>
    <row r="1176" spans="1:15" s="27" customFormat="1" x14ac:dyDescent="0.3">
      <c r="A1176" s="26"/>
      <c r="G1176" s="28"/>
      <c r="H1176" s="28"/>
      <c r="I1176" s="28"/>
      <c r="J1176" s="28"/>
      <c r="K1176" s="28"/>
      <c r="L1176" s="28"/>
      <c r="M1176" s="28"/>
      <c r="N1176" s="28"/>
      <c r="O1176" s="28"/>
    </row>
    <row r="1177" spans="1:15" s="27" customFormat="1" x14ac:dyDescent="0.3">
      <c r="A1177" s="26"/>
      <c r="G1177" s="28"/>
      <c r="H1177" s="28"/>
      <c r="I1177" s="28"/>
      <c r="J1177" s="28"/>
      <c r="K1177" s="28"/>
      <c r="L1177" s="28"/>
      <c r="M1177" s="28"/>
      <c r="N1177" s="28"/>
      <c r="O1177" s="28"/>
    </row>
    <row r="1178" spans="1:15" s="27" customFormat="1" x14ac:dyDescent="0.3">
      <c r="A1178" s="26"/>
      <c r="G1178" s="28"/>
      <c r="H1178" s="28"/>
      <c r="I1178" s="28"/>
      <c r="J1178" s="28"/>
      <c r="K1178" s="28"/>
      <c r="L1178" s="28"/>
      <c r="M1178" s="28"/>
      <c r="N1178" s="28"/>
      <c r="O1178" s="28"/>
    </row>
    <row r="1179" spans="1:15" s="27" customFormat="1" x14ac:dyDescent="0.3">
      <c r="A1179" s="26"/>
      <c r="G1179" s="28"/>
      <c r="H1179" s="28"/>
      <c r="I1179" s="28"/>
      <c r="J1179" s="28"/>
      <c r="K1179" s="28"/>
      <c r="L1179" s="28"/>
      <c r="M1179" s="28"/>
      <c r="N1179" s="28"/>
      <c r="O1179" s="28"/>
    </row>
    <row r="1180" spans="1:15" s="27" customFormat="1" x14ac:dyDescent="0.3">
      <c r="A1180" s="26"/>
      <c r="G1180" s="28"/>
      <c r="H1180" s="28"/>
      <c r="I1180" s="28"/>
      <c r="J1180" s="28"/>
      <c r="K1180" s="28"/>
      <c r="L1180" s="28"/>
      <c r="M1180" s="28"/>
      <c r="N1180" s="28"/>
      <c r="O1180" s="28"/>
    </row>
    <row r="1181" spans="1:15" s="27" customFormat="1" x14ac:dyDescent="0.3">
      <c r="A1181" s="26"/>
      <c r="G1181" s="28"/>
      <c r="H1181" s="28"/>
      <c r="I1181" s="28"/>
      <c r="J1181" s="28"/>
      <c r="K1181" s="28"/>
      <c r="L1181" s="28"/>
      <c r="M1181" s="28"/>
      <c r="N1181" s="28"/>
      <c r="O1181" s="28"/>
    </row>
    <row r="1182" spans="1:15" s="27" customFormat="1" x14ac:dyDescent="0.3">
      <c r="A1182" s="26"/>
      <c r="G1182" s="28"/>
      <c r="H1182" s="28"/>
      <c r="I1182" s="28"/>
      <c r="J1182" s="28"/>
      <c r="K1182" s="28"/>
      <c r="L1182" s="28"/>
      <c r="M1182" s="28"/>
      <c r="N1182" s="28"/>
      <c r="O1182" s="28"/>
    </row>
    <row r="1183" spans="1:15" s="27" customFormat="1" x14ac:dyDescent="0.3">
      <c r="A1183" s="26"/>
      <c r="G1183" s="28"/>
      <c r="H1183" s="28"/>
      <c r="I1183" s="28"/>
      <c r="J1183" s="28"/>
      <c r="K1183" s="28"/>
      <c r="L1183" s="28"/>
      <c r="M1183" s="28"/>
      <c r="N1183" s="28"/>
      <c r="O1183" s="28"/>
    </row>
    <row r="1184" spans="1:15" s="27" customFormat="1" x14ac:dyDescent="0.3">
      <c r="A1184" s="26"/>
      <c r="G1184" s="28"/>
      <c r="H1184" s="28"/>
      <c r="I1184" s="28"/>
      <c r="J1184" s="28"/>
      <c r="K1184" s="28"/>
      <c r="L1184" s="28"/>
      <c r="M1184" s="28"/>
      <c r="N1184" s="28"/>
      <c r="O1184" s="28"/>
    </row>
    <row r="1185" spans="1:15" s="27" customFormat="1" x14ac:dyDescent="0.3">
      <c r="A1185" s="26"/>
      <c r="G1185" s="28"/>
      <c r="H1185" s="28"/>
      <c r="I1185" s="28"/>
      <c r="J1185" s="28"/>
      <c r="K1185" s="28"/>
      <c r="L1185" s="28"/>
      <c r="M1185" s="28"/>
      <c r="N1185" s="28"/>
      <c r="O1185" s="28"/>
    </row>
    <row r="1186" spans="1:15" s="27" customFormat="1" x14ac:dyDescent="0.3">
      <c r="A1186" s="26"/>
      <c r="G1186" s="28"/>
      <c r="H1186" s="28"/>
      <c r="I1186" s="28"/>
      <c r="J1186" s="28"/>
      <c r="K1186" s="28"/>
      <c r="L1186" s="28"/>
      <c r="M1186" s="28"/>
      <c r="N1186" s="28"/>
      <c r="O1186" s="28"/>
    </row>
    <row r="1187" spans="1:15" s="27" customFormat="1" x14ac:dyDescent="0.3">
      <c r="A1187" s="26"/>
      <c r="G1187" s="28"/>
      <c r="H1187" s="28"/>
      <c r="I1187" s="28"/>
      <c r="J1187" s="28"/>
      <c r="K1187" s="28"/>
      <c r="L1187" s="28"/>
      <c r="M1187" s="28"/>
      <c r="N1187" s="28"/>
      <c r="O1187" s="28"/>
    </row>
    <row r="1188" spans="1:15" s="27" customFormat="1" x14ac:dyDescent="0.3">
      <c r="A1188" s="26"/>
      <c r="G1188" s="28"/>
      <c r="H1188" s="28"/>
      <c r="I1188" s="28"/>
      <c r="J1188" s="28"/>
      <c r="K1188" s="28"/>
      <c r="L1188" s="28"/>
      <c r="M1188" s="28"/>
      <c r="N1188" s="28"/>
      <c r="O1188" s="28"/>
    </row>
    <row r="1189" spans="1:15" s="27" customFormat="1" x14ac:dyDescent="0.3">
      <c r="A1189" s="26"/>
      <c r="G1189" s="28"/>
      <c r="H1189" s="28"/>
      <c r="I1189" s="28"/>
      <c r="J1189" s="28"/>
      <c r="K1189" s="28"/>
      <c r="L1189" s="28"/>
      <c r="M1189" s="28"/>
      <c r="N1189" s="28"/>
      <c r="O1189" s="28"/>
    </row>
    <row r="1190" spans="1:15" s="27" customFormat="1" x14ac:dyDescent="0.3">
      <c r="A1190" s="26"/>
      <c r="G1190" s="28"/>
      <c r="H1190" s="28"/>
      <c r="I1190" s="28"/>
      <c r="J1190" s="28"/>
      <c r="K1190" s="28"/>
      <c r="L1190" s="28"/>
      <c r="M1190" s="28"/>
      <c r="N1190" s="28"/>
      <c r="O1190" s="28"/>
    </row>
    <row r="1191" spans="1:15" s="27" customFormat="1" x14ac:dyDescent="0.3">
      <c r="A1191" s="26"/>
      <c r="G1191" s="28"/>
      <c r="H1191" s="28"/>
      <c r="I1191" s="28"/>
      <c r="J1191" s="28"/>
      <c r="K1191" s="28"/>
      <c r="L1191" s="28"/>
      <c r="M1191" s="28"/>
      <c r="N1191" s="28"/>
      <c r="O1191" s="28"/>
    </row>
    <row r="1192" spans="1:15" s="27" customFormat="1" x14ac:dyDescent="0.3">
      <c r="A1192" s="26"/>
      <c r="G1192" s="28"/>
      <c r="H1192" s="28"/>
      <c r="I1192" s="28"/>
      <c r="J1192" s="28"/>
      <c r="K1192" s="28"/>
      <c r="L1192" s="28"/>
      <c r="M1192" s="28"/>
      <c r="N1192" s="28"/>
      <c r="O1192" s="28"/>
    </row>
    <row r="1193" spans="1:15" s="27" customFormat="1" x14ac:dyDescent="0.3">
      <c r="A1193" s="26"/>
      <c r="G1193" s="28"/>
      <c r="H1193" s="28"/>
      <c r="I1193" s="28"/>
      <c r="J1193" s="28"/>
      <c r="K1193" s="28"/>
      <c r="L1193" s="28"/>
      <c r="M1193" s="28"/>
      <c r="N1193" s="28"/>
      <c r="O1193" s="28"/>
    </row>
    <row r="1194" spans="1:15" s="27" customFormat="1" x14ac:dyDescent="0.3">
      <c r="A1194" s="26"/>
      <c r="G1194" s="28"/>
      <c r="H1194" s="28"/>
      <c r="I1194" s="28"/>
      <c r="J1194" s="28"/>
      <c r="K1194" s="28"/>
      <c r="L1194" s="28"/>
      <c r="M1194" s="28"/>
      <c r="N1194" s="28"/>
      <c r="O1194" s="28"/>
    </row>
    <row r="1195" spans="1:15" s="27" customFormat="1" x14ac:dyDescent="0.3">
      <c r="A1195" s="26"/>
      <c r="G1195" s="28"/>
      <c r="H1195" s="28"/>
      <c r="I1195" s="28"/>
      <c r="J1195" s="28"/>
      <c r="K1195" s="28"/>
      <c r="L1195" s="28"/>
      <c r="M1195" s="28"/>
      <c r="N1195" s="28"/>
      <c r="O1195" s="28"/>
    </row>
    <row r="1196" spans="1:15" s="27" customFormat="1" x14ac:dyDescent="0.3">
      <c r="A1196" s="26"/>
      <c r="G1196" s="28"/>
      <c r="H1196" s="28"/>
      <c r="I1196" s="28"/>
      <c r="J1196" s="28"/>
      <c r="K1196" s="28"/>
      <c r="L1196" s="28"/>
      <c r="M1196" s="28"/>
      <c r="N1196" s="28"/>
      <c r="O1196" s="28"/>
    </row>
    <row r="1197" spans="1:15" s="27" customFormat="1" x14ac:dyDescent="0.3">
      <c r="A1197" s="26"/>
      <c r="G1197" s="28"/>
      <c r="H1197" s="28"/>
      <c r="I1197" s="28"/>
      <c r="J1197" s="28"/>
      <c r="K1197" s="28"/>
      <c r="L1197" s="28"/>
      <c r="M1197" s="28"/>
      <c r="N1197" s="28"/>
      <c r="O1197" s="28"/>
    </row>
    <row r="1198" spans="1:15" s="27" customFormat="1" x14ac:dyDescent="0.3">
      <c r="A1198" s="26"/>
      <c r="G1198" s="28"/>
      <c r="H1198" s="28"/>
      <c r="I1198" s="28"/>
      <c r="J1198" s="28"/>
      <c r="K1198" s="28"/>
      <c r="L1198" s="28"/>
      <c r="M1198" s="28"/>
      <c r="N1198" s="28"/>
      <c r="O1198" s="28"/>
    </row>
    <row r="1199" spans="1:15" s="27" customFormat="1" x14ac:dyDescent="0.3">
      <c r="A1199" s="26"/>
      <c r="G1199" s="28"/>
      <c r="H1199" s="28"/>
      <c r="I1199" s="28"/>
      <c r="J1199" s="28"/>
      <c r="K1199" s="28"/>
      <c r="L1199" s="28"/>
      <c r="M1199" s="28"/>
      <c r="N1199" s="28"/>
      <c r="O1199" s="28"/>
    </row>
    <row r="1200" spans="1:15" s="27" customFormat="1" x14ac:dyDescent="0.3">
      <c r="A1200" s="26"/>
      <c r="G1200" s="28"/>
      <c r="H1200" s="28"/>
      <c r="I1200" s="28"/>
      <c r="J1200" s="28"/>
      <c r="K1200" s="28"/>
      <c r="L1200" s="28"/>
      <c r="M1200" s="28"/>
      <c r="N1200" s="28"/>
      <c r="O1200" s="28"/>
    </row>
    <row r="1201" spans="1:15" s="27" customFormat="1" x14ac:dyDescent="0.3">
      <c r="A1201" s="26"/>
      <c r="G1201" s="28"/>
      <c r="H1201" s="28"/>
      <c r="I1201" s="28"/>
      <c r="J1201" s="28"/>
      <c r="K1201" s="28"/>
      <c r="L1201" s="28"/>
      <c r="M1201" s="28"/>
      <c r="N1201" s="28"/>
      <c r="O1201" s="28"/>
    </row>
    <row r="1202" spans="1:15" s="27" customFormat="1" x14ac:dyDescent="0.3">
      <c r="A1202" s="26"/>
      <c r="G1202" s="28"/>
      <c r="H1202" s="28"/>
      <c r="I1202" s="28"/>
      <c r="J1202" s="28"/>
      <c r="K1202" s="28"/>
      <c r="L1202" s="28"/>
      <c r="M1202" s="28"/>
      <c r="N1202" s="28"/>
      <c r="O1202" s="28"/>
    </row>
    <row r="1203" spans="1:15" s="27" customFormat="1" x14ac:dyDescent="0.3">
      <c r="A1203" s="26"/>
      <c r="G1203" s="28"/>
      <c r="H1203" s="28"/>
      <c r="I1203" s="28"/>
      <c r="J1203" s="28"/>
      <c r="K1203" s="28"/>
      <c r="L1203" s="28"/>
      <c r="M1203" s="28"/>
      <c r="N1203" s="28"/>
      <c r="O1203" s="28"/>
    </row>
    <row r="1204" spans="1:15" s="27" customFormat="1" x14ac:dyDescent="0.3">
      <c r="A1204" s="26"/>
      <c r="G1204" s="28"/>
      <c r="H1204" s="28"/>
      <c r="I1204" s="28"/>
      <c r="J1204" s="28"/>
      <c r="K1204" s="28"/>
      <c r="L1204" s="28"/>
      <c r="M1204" s="28"/>
      <c r="N1204" s="28"/>
      <c r="O1204" s="28"/>
    </row>
    <row r="1205" spans="1:15" s="27" customFormat="1" x14ac:dyDescent="0.3">
      <c r="A1205" s="26"/>
      <c r="G1205" s="28"/>
      <c r="H1205" s="28"/>
      <c r="I1205" s="28"/>
      <c r="J1205" s="28"/>
      <c r="K1205" s="28"/>
      <c r="L1205" s="28"/>
      <c r="M1205" s="28"/>
      <c r="N1205" s="28"/>
      <c r="O1205" s="28"/>
    </row>
    <row r="1206" spans="1:15" s="27" customFormat="1" x14ac:dyDescent="0.3">
      <c r="A1206" s="26"/>
      <c r="G1206" s="28"/>
      <c r="H1206" s="28"/>
      <c r="I1206" s="28"/>
      <c r="J1206" s="28"/>
      <c r="K1206" s="28"/>
      <c r="L1206" s="28"/>
      <c r="M1206" s="28"/>
      <c r="N1206" s="28"/>
      <c r="O1206" s="28"/>
    </row>
    <row r="1207" spans="1:15" s="27" customFormat="1" x14ac:dyDescent="0.3">
      <c r="A1207" s="26"/>
      <c r="G1207" s="28"/>
      <c r="H1207" s="28"/>
      <c r="I1207" s="28"/>
      <c r="J1207" s="28"/>
      <c r="K1207" s="28"/>
      <c r="L1207" s="28"/>
      <c r="M1207" s="28"/>
      <c r="N1207" s="28"/>
      <c r="O1207" s="28"/>
    </row>
    <row r="1208" spans="1:15" s="27" customFormat="1" x14ac:dyDescent="0.3">
      <c r="A1208" s="26"/>
      <c r="G1208" s="28"/>
      <c r="H1208" s="28"/>
      <c r="I1208" s="28"/>
      <c r="J1208" s="28"/>
      <c r="K1208" s="28"/>
      <c r="L1208" s="28"/>
      <c r="M1208" s="28"/>
      <c r="N1208" s="28"/>
      <c r="O1208" s="28"/>
    </row>
    <row r="1209" spans="1:15" s="27" customFormat="1" x14ac:dyDescent="0.3">
      <c r="A1209" s="26"/>
      <c r="G1209" s="28"/>
      <c r="H1209" s="28"/>
      <c r="I1209" s="28"/>
      <c r="J1209" s="28"/>
      <c r="K1209" s="28"/>
      <c r="L1209" s="28"/>
      <c r="M1209" s="28"/>
      <c r="N1209" s="28"/>
      <c r="O1209" s="28"/>
    </row>
    <row r="1210" spans="1:15" s="27" customFormat="1" x14ac:dyDescent="0.3">
      <c r="A1210" s="26"/>
      <c r="G1210" s="28"/>
      <c r="H1210" s="28"/>
      <c r="I1210" s="28"/>
      <c r="J1210" s="28"/>
      <c r="K1210" s="28"/>
      <c r="L1210" s="28"/>
      <c r="M1210" s="28"/>
      <c r="N1210" s="28"/>
      <c r="O1210" s="28"/>
    </row>
    <row r="1211" spans="1:15" s="27" customFormat="1" x14ac:dyDescent="0.3">
      <c r="A1211" s="26"/>
      <c r="G1211" s="28"/>
      <c r="H1211" s="28"/>
      <c r="I1211" s="28"/>
      <c r="J1211" s="28"/>
      <c r="K1211" s="28"/>
      <c r="L1211" s="28"/>
      <c r="M1211" s="28"/>
      <c r="N1211" s="28"/>
      <c r="O1211" s="28"/>
    </row>
    <row r="1212" spans="1:15" s="27" customFormat="1" x14ac:dyDescent="0.3">
      <c r="A1212" s="26"/>
      <c r="G1212" s="28"/>
      <c r="H1212" s="28"/>
      <c r="I1212" s="28"/>
      <c r="J1212" s="28"/>
      <c r="K1212" s="28"/>
      <c r="L1212" s="28"/>
      <c r="M1212" s="28"/>
      <c r="N1212" s="28"/>
      <c r="O1212" s="28"/>
    </row>
    <row r="1213" spans="1:15" s="27" customFormat="1" x14ac:dyDescent="0.3">
      <c r="A1213" s="26"/>
      <c r="G1213" s="28"/>
      <c r="H1213" s="28"/>
      <c r="I1213" s="28"/>
      <c r="J1213" s="28"/>
      <c r="K1213" s="28"/>
      <c r="L1213" s="28"/>
      <c r="M1213" s="28"/>
      <c r="N1213" s="28"/>
      <c r="O1213" s="28"/>
    </row>
    <row r="1214" spans="1:15" s="27" customFormat="1" x14ac:dyDescent="0.3">
      <c r="A1214" s="26"/>
      <c r="G1214" s="28"/>
      <c r="H1214" s="28"/>
      <c r="I1214" s="28"/>
      <c r="J1214" s="28"/>
      <c r="K1214" s="28"/>
      <c r="L1214" s="28"/>
      <c r="M1214" s="28"/>
      <c r="N1214" s="28"/>
      <c r="O1214" s="28"/>
    </row>
    <row r="1215" spans="1:15" s="27" customFormat="1" x14ac:dyDescent="0.3">
      <c r="A1215" s="26"/>
      <c r="G1215" s="28"/>
      <c r="H1215" s="28"/>
      <c r="I1215" s="28"/>
      <c r="J1215" s="28"/>
      <c r="K1215" s="28"/>
      <c r="L1215" s="28"/>
      <c r="M1215" s="28"/>
      <c r="N1215" s="28"/>
      <c r="O1215" s="28"/>
    </row>
    <row r="1216" spans="1:15" s="27" customFormat="1" x14ac:dyDescent="0.3">
      <c r="A1216" s="26"/>
      <c r="G1216" s="28"/>
      <c r="H1216" s="28"/>
      <c r="I1216" s="28"/>
      <c r="J1216" s="28"/>
      <c r="K1216" s="28"/>
      <c r="L1216" s="28"/>
      <c r="M1216" s="28"/>
      <c r="N1216" s="28"/>
      <c r="O1216" s="28"/>
    </row>
    <row r="1217" spans="1:15" s="27" customFormat="1" x14ac:dyDescent="0.3">
      <c r="A1217" s="26"/>
      <c r="G1217" s="28"/>
      <c r="H1217" s="28"/>
      <c r="I1217" s="28"/>
      <c r="J1217" s="28"/>
      <c r="K1217" s="28"/>
      <c r="L1217" s="28"/>
      <c r="M1217" s="28"/>
      <c r="N1217" s="28"/>
      <c r="O1217" s="28"/>
    </row>
    <row r="1218" spans="1:15" s="27" customFormat="1" x14ac:dyDescent="0.3">
      <c r="A1218" s="26"/>
      <c r="G1218" s="28"/>
      <c r="H1218" s="28"/>
      <c r="I1218" s="28"/>
      <c r="J1218" s="28"/>
      <c r="K1218" s="28"/>
      <c r="L1218" s="28"/>
      <c r="M1218" s="28"/>
      <c r="N1218" s="28"/>
      <c r="O1218" s="28"/>
    </row>
    <row r="1219" spans="1:15" s="27" customFormat="1" x14ac:dyDescent="0.3">
      <c r="A1219" s="26"/>
      <c r="G1219" s="28"/>
      <c r="H1219" s="28"/>
      <c r="I1219" s="28"/>
      <c r="J1219" s="28"/>
      <c r="K1219" s="28"/>
      <c r="L1219" s="28"/>
      <c r="M1219" s="28"/>
      <c r="N1219" s="28"/>
      <c r="O1219" s="28"/>
    </row>
    <row r="1220" spans="1:15" s="27" customFormat="1" x14ac:dyDescent="0.3">
      <c r="A1220" s="26"/>
      <c r="G1220" s="28"/>
      <c r="H1220" s="28"/>
      <c r="I1220" s="28"/>
      <c r="J1220" s="28"/>
      <c r="K1220" s="28"/>
      <c r="L1220" s="28"/>
      <c r="M1220" s="28"/>
      <c r="N1220" s="28"/>
      <c r="O1220" s="28"/>
    </row>
    <row r="1221" spans="1:15" s="27" customFormat="1" x14ac:dyDescent="0.3">
      <c r="A1221" s="26"/>
      <c r="G1221" s="28"/>
      <c r="H1221" s="28"/>
      <c r="I1221" s="28"/>
      <c r="J1221" s="28"/>
      <c r="K1221" s="28"/>
      <c r="L1221" s="28"/>
      <c r="M1221" s="28"/>
      <c r="N1221" s="28"/>
      <c r="O1221" s="28"/>
    </row>
    <row r="1222" spans="1:15" s="27" customFormat="1" x14ac:dyDescent="0.3">
      <c r="A1222" s="26"/>
      <c r="G1222" s="28"/>
      <c r="H1222" s="28"/>
      <c r="I1222" s="28"/>
      <c r="J1222" s="28"/>
      <c r="K1222" s="28"/>
      <c r="L1222" s="28"/>
      <c r="M1222" s="28"/>
      <c r="N1222" s="28"/>
      <c r="O1222" s="28"/>
    </row>
    <row r="1223" spans="1:15" s="27" customFormat="1" x14ac:dyDescent="0.3">
      <c r="A1223" s="26"/>
      <c r="G1223" s="28"/>
      <c r="H1223" s="28"/>
      <c r="I1223" s="28"/>
      <c r="J1223" s="28"/>
      <c r="K1223" s="28"/>
      <c r="L1223" s="28"/>
      <c r="M1223" s="28"/>
      <c r="N1223" s="28"/>
      <c r="O1223" s="28"/>
    </row>
    <row r="1224" spans="1:15" s="27" customFormat="1" x14ac:dyDescent="0.3">
      <c r="A1224" s="26"/>
      <c r="G1224" s="28"/>
      <c r="H1224" s="28"/>
      <c r="I1224" s="28"/>
      <c r="J1224" s="28"/>
      <c r="K1224" s="28"/>
      <c r="L1224" s="28"/>
      <c r="M1224" s="28"/>
      <c r="N1224" s="28"/>
      <c r="O1224" s="28"/>
    </row>
    <row r="1225" spans="1:15" s="27" customFormat="1" x14ac:dyDescent="0.3">
      <c r="A1225" s="26"/>
      <c r="G1225" s="28"/>
      <c r="H1225" s="28"/>
      <c r="I1225" s="28"/>
      <c r="J1225" s="28"/>
      <c r="K1225" s="28"/>
      <c r="L1225" s="28"/>
      <c r="M1225" s="28"/>
      <c r="N1225" s="28"/>
      <c r="O1225" s="28"/>
    </row>
    <row r="1226" spans="1:15" s="27" customFormat="1" x14ac:dyDescent="0.3">
      <c r="A1226" s="26"/>
      <c r="G1226" s="28"/>
      <c r="H1226" s="28"/>
      <c r="I1226" s="28"/>
      <c r="J1226" s="28"/>
      <c r="K1226" s="28"/>
      <c r="L1226" s="28"/>
      <c r="M1226" s="28"/>
      <c r="N1226" s="28"/>
      <c r="O1226" s="28"/>
    </row>
    <row r="1227" spans="1:15" s="27" customFormat="1" x14ac:dyDescent="0.3">
      <c r="A1227" s="26"/>
      <c r="G1227" s="28"/>
      <c r="H1227" s="28"/>
      <c r="I1227" s="28"/>
      <c r="J1227" s="28"/>
      <c r="K1227" s="28"/>
      <c r="L1227" s="28"/>
      <c r="M1227" s="28"/>
      <c r="N1227" s="28"/>
      <c r="O1227" s="28"/>
    </row>
    <row r="1228" spans="1:15" s="27" customFormat="1" x14ac:dyDescent="0.3">
      <c r="A1228" s="26"/>
      <c r="G1228" s="28"/>
      <c r="H1228" s="28"/>
      <c r="I1228" s="28"/>
      <c r="J1228" s="28"/>
      <c r="K1228" s="28"/>
      <c r="L1228" s="28"/>
      <c r="M1228" s="28"/>
      <c r="N1228" s="28"/>
      <c r="O1228" s="28"/>
    </row>
    <row r="1229" spans="1:15" s="27" customFormat="1" x14ac:dyDescent="0.3">
      <c r="A1229" s="26"/>
      <c r="G1229" s="28"/>
      <c r="H1229" s="28"/>
      <c r="I1229" s="28"/>
      <c r="J1229" s="28"/>
      <c r="K1229" s="28"/>
      <c r="L1229" s="28"/>
      <c r="M1229" s="28"/>
      <c r="N1229" s="28"/>
      <c r="O1229" s="28"/>
    </row>
    <row r="1230" spans="1:15" s="27" customFormat="1" x14ac:dyDescent="0.3">
      <c r="A1230" s="26"/>
      <c r="G1230" s="28"/>
      <c r="H1230" s="28"/>
      <c r="I1230" s="28"/>
      <c r="J1230" s="28"/>
      <c r="K1230" s="28"/>
      <c r="L1230" s="28"/>
      <c r="M1230" s="28"/>
      <c r="N1230" s="28"/>
      <c r="O1230" s="28"/>
    </row>
    <row r="1231" spans="1:15" s="27" customFormat="1" x14ac:dyDescent="0.3">
      <c r="A1231" s="26"/>
      <c r="G1231" s="28"/>
      <c r="H1231" s="28"/>
      <c r="I1231" s="28"/>
      <c r="J1231" s="28"/>
      <c r="K1231" s="28"/>
      <c r="L1231" s="28"/>
      <c r="M1231" s="28"/>
      <c r="N1231" s="28"/>
      <c r="O1231" s="28"/>
    </row>
    <row r="1232" spans="1:15" s="27" customFormat="1" x14ac:dyDescent="0.3">
      <c r="A1232" s="26"/>
      <c r="G1232" s="28"/>
      <c r="H1232" s="28"/>
      <c r="I1232" s="28"/>
      <c r="J1232" s="28"/>
      <c r="K1232" s="28"/>
      <c r="L1232" s="28"/>
      <c r="M1232" s="28"/>
      <c r="N1232" s="28"/>
      <c r="O1232" s="28"/>
    </row>
    <row r="1233" spans="1:15" s="27" customFormat="1" x14ac:dyDescent="0.3">
      <c r="A1233" s="26"/>
      <c r="G1233" s="28"/>
      <c r="H1233" s="28"/>
      <c r="I1233" s="28"/>
      <c r="J1233" s="28"/>
      <c r="K1233" s="28"/>
      <c r="L1233" s="28"/>
      <c r="M1233" s="28"/>
      <c r="N1233" s="28"/>
      <c r="O1233" s="28"/>
    </row>
    <row r="1234" spans="1:15" s="27" customFormat="1" x14ac:dyDescent="0.3">
      <c r="A1234" s="26"/>
      <c r="G1234" s="28"/>
      <c r="H1234" s="28"/>
      <c r="I1234" s="28"/>
      <c r="J1234" s="28"/>
      <c r="K1234" s="28"/>
      <c r="L1234" s="28"/>
      <c r="M1234" s="28"/>
      <c r="N1234" s="28"/>
      <c r="O1234" s="28"/>
    </row>
    <row r="1235" spans="1:15" s="27" customFormat="1" x14ac:dyDescent="0.3">
      <c r="A1235" s="26"/>
      <c r="G1235" s="28"/>
      <c r="H1235" s="28"/>
      <c r="I1235" s="28"/>
      <c r="J1235" s="28"/>
      <c r="K1235" s="28"/>
      <c r="L1235" s="28"/>
      <c r="M1235" s="28"/>
      <c r="N1235" s="28"/>
      <c r="O1235" s="28"/>
    </row>
    <row r="1236" spans="1:15" s="27" customFormat="1" x14ac:dyDescent="0.3">
      <c r="A1236" s="26"/>
      <c r="G1236" s="28"/>
      <c r="H1236" s="28"/>
      <c r="I1236" s="28"/>
      <c r="J1236" s="28"/>
      <c r="K1236" s="28"/>
      <c r="L1236" s="28"/>
      <c r="M1236" s="28"/>
      <c r="N1236" s="28"/>
      <c r="O1236" s="28"/>
    </row>
    <row r="1237" spans="1:15" s="27" customFormat="1" x14ac:dyDescent="0.3">
      <c r="A1237" s="26"/>
      <c r="G1237" s="28"/>
      <c r="H1237" s="28"/>
      <c r="I1237" s="28"/>
      <c r="J1237" s="28"/>
      <c r="K1237" s="28"/>
      <c r="L1237" s="28"/>
      <c r="M1237" s="28"/>
      <c r="N1237" s="28"/>
      <c r="O1237" s="28"/>
    </row>
    <row r="1238" spans="1:15" s="27" customFormat="1" x14ac:dyDescent="0.3">
      <c r="A1238" s="26"/>
      <c r="G1238" s="28"/>
      <c r="H1238" s="28"/>
      <c r="I1238" s="28"/>
      <c r="J1238" s="28"/>
      <c r="K1238" s="28"/>
      <c r="L1238" s="28"/>
      <c r="M1238" s="28"/>
      <c r="N1238" s="28"/>
      <c r="O1238" s="28"/>
    </row>
    <row r="1239" spans="1:15" s="27" customFormat="1" x14ac:dyDescent="0.3">
      <c r="A1239" s="26"/>
      <c r="G1239" s="28"/>
      <c r="H1239" s="28"/>
      <c r="I1239" s="28"/>
      <c r="J1239" s="28"/>
      <c r="K1239" s="28"/>
      <c r="L1239" s="28"/>
      <c r="M1239" s="28"/>
      <c r="N1239" s="28"/>
      <c r="O1239" s="28"/>
    </row>
    <row r="1240" spans="1:15" s="27" customFormat="1" x14ac:dyDescent="0.3">
      <c r="A1240" s="26"/>
      <c r="G1240" s="28"/>
      <c r="H1240" s="28"/>
      <c r="I1240" s="28"/>
      <c r="J1240" s="28"/>
      <c r="K1240" s="28"/>
      <c r="L1240" s="28"/>
      <c r="M1240" s="28"/>
      <c r="N1240" s="28"/>
      <c r="O1240" s="28"/>
    </row>
    <row r="1241" spans="1:15" s="27" customFormat="1" x14ac:dyDescent="0.3">
      <c r="A1241" s="26"/>
      <c r="G1241" s="28"/>
      <c r="H1241" s="28"/>
      <c r="I1241" s="28"/>
      <c r="J1241" s="28"/>
      <c r="K1241" s="28"/>
      <c r="L1241" s="28"/>
      <c r="M1241" s="28"/>
      <c r="N1241" s="28"/>
      <c r="O1241" s="28"/>
    </row>
    <row r="1242" spans="1:15" s="27" customFormat="1" x14ac:dyDescent="0.3">
      <c r="A1242" s="26"/>
      <c r="G1242" s="28"/>
      <c r="H1242" s="28"/>
      <c r="I1242" s="28"/>
      <c r="J1242" s="28"/>
      <c r="K1242" s="28"/>
      <c r="L1242" s="28"/>
      <c r="M1242" s="28"/>
      <c r="N1242" s="28"/>
      <c r="O1242" s="28"/>
    </row>
    <row r="1243" spans="1:15" s="27" customFormat="1" x14ac:dyDescent="0.3">
      <c r="A1243" s="26"/>
      <c r="G1243" s="28"/>
      <c r="H1243" s="28"/>
      <c r="I1243" s="28"/>
      <c r="J1243" s="28"/>
      <c r="K1243" s="28"/>
      <c r="L1243" s="28"/>
      <c r="M1243" s="28"/>
      <c r="N1243" s="28"/>
      <c r="O1243" s="28"/>
    </row>
    <row r="1244" spans="1:15" s="27" customFormat="1" x14ac:dyDescent="0.3">
      <c r="A1244" s="26"/>
      <c r="G1244" s="28"/>
      <c r="H1244" s="28"/>
      <c r="I1244" s="28"/>
      <c r="J1244" s="28"/>
      <c r="K1244" s="28"/>
      <c r="L1244" s="28"/>
      <c r="M1244" s="28"/>
      <c r="N1244" s="28"/>
      <c r="O1244" s="28"/>
    </row>
    <row r="1245" spans="1:15" s="27" customFormat="1" x14ac:dyDescent="0.3">
      <c r="A1245" s="26"/>
      <c r="G1245" s="28"/>
      <c r="H1245" s="28"/>
      <c r="I1245" s="28"/>
      <c r="J1245" s="28"/>
      <c r="K1245" s="28"/>
      <c r="L1245" s="28"/>
      <c r="M1245" s="28"/>
      <c r="N1245" s="28"/>
      <c r="O1245" s="28"/>
    </row>
    <row r="1246" spans="1:15" s="27" customFormat="1" x14ac:dyDescent="0.3">
      <c r="A1246" s="26"/>
      <c r="G1246" s="28"/>
      <c r="H1246" s="28"/>
      <c r="I1246" s="28"/>
      <c r="J1246" s="28"/>
      <c r="K1246" s="28"/>
      <c r="L1246" s="28"/>
      <c r="M1246" s="28"/>
      <c r="N1246" s="28"/>
      <c r="O1246" s="28"/>
    </row>
    <row r="1247" spans="1:15" s="27" customFormat="1" x14ac:dyDescent="0.3">
      <c r="A1247" s="26"/>
      <c r="G1247" s="28"/>
      <c r="H1247" s="28"/>
      <c r="I1247" s="28"/>
      <c r="J1247" s="28"/>
      <c r="K1247" s="28"/>
      <c r="L1247" s="28"/>
      <c r="M1247" s="28"/>
      <c r="N1247" s="28"/>
      <c r="O1247" s="28"/>
    </row>
    <row r="1248" spans="1:15" s="27" customFormat="1" x14ac:dyDescent="0.3">
      <c r="A1248" s="26"/>
      <c r="G1248" s="28"/>
      <c r="H1248" s="28"/>
      <c r="I1248" s="28"/>
      <c r="J1248" s="28"/>
      <c r="K1248" s="28"/>
      <c r="L1248" s="28"/>
      <c r="M1248" s="28"/>
      <c r="N1248" s="28"/>
      <c r="O1248" s="28"/>
    </row>
    <row r="1249" spans="1:15" s="27" customFormat="1" x14ac:dyDescent="0.3">
      <c r="A1249" s="26"/>
      <c r="G1249" s="28"/>
      <c r="H1249" s="28"/>
      <c r="I1249" s="28"/>
      <c r="J1249" s="28"/>
      <c r="K1249" s="28"/>
      <c r="L1249" s="28"/>
      <c r="M1249" s="28"/>
      <c r="N1249" s="28"/>
      <c r="O1249" s="28"/>
    </row>
    <row r="1250" spans="1:15" s="27" customFormat="1" x14ac:dyDescent="0.3">
      <c r="A1250" s="26"/>
      <c r="G1250" s="28"/>
      <c r="H1250" s="28"/>
      <c r="I1250" s="28"/>
      <c r="J1250" s="28"/>
      <c r="K1250" s="28"/>
      <c r="L1250" s="28"/>
      <c r="M1250" s="28"/>
      <c r="N1250" s="28"/>
      <c r="O1250" s="28"/>
    </row>
    <row r="1251" spans="1:15" s="27" customFormat="1" x14ac:dyDescent="0.3">
      <c r="A1251" s="26"/>
      <c r="G1251" s="28"/>
      <c r="H1251" s="28"/>
      <c r="I1251" s="28"/>
      <c r="J1251" s="28"/>
      <c r="K1251" s="28"/>
      <c r="L1251" s="28"/>
      <c r="M1251" s="28"/>
      <c r="N1251" s="28"/>
      <c r="O1251" s="28"/>
    </row>
    <row r="1252" spans="1:15" s="27" customFormat="1" x14ac:dyDescent="0.3">
      <c r="A1252" s="26"/>
      <c r="G1252" s="28"/>
      <c r="H1252" s="28"/>
      <c r="I1252" s="28"/>
      <c r="J1252" s="28"/>
      <c r="K1252" s="28"/>
      <c r="L1252" s="28"/>
      <c r="M1252" s="28"/>
      <c r="N1252" s="28"/>
      <c r="O1252" s="28"/>
    </row>
    <row r="1253" spans="1:15" s="27" customFormat="1" x14ac:dyDescent="0.3">
      <c r="A1253" s="26"/>
      <c r="G1253" s="28"/>
      <c r="H1253" s="28"/>
      <c r="I1253" s="28"/>
      <c r="J1253" s="28"/>
      <c r="K1253" s="28"/>
      <c r="L1253" s="28"/>
      <c r="M1253" s="28"/>
      <c r="N1253" s="28"/>
      <c r="O1253" s="28"/>
    </row>
    <row r="1254" spans="1:15" s="27" customFormat="1" x14ac:dyDescent="0.3">
      <c r="A1254" s="26"/>
      <c r="G1254" s="28"/>
      <c r="H1254" s="28"/>
      <c r="I1254" s="28"/>
      <c r="J1254" s="28"/>
      <c r="K1254" s="28"/>
      <c r="L1254" s="28"/>
      <c r="M1254" s="28"/>
      <c r="N1254" s="28"/>
      <c r="O1254" s="28"/>
    </row>
    <row r="1255" spans="1:15" s="27" customFormat="1" x14ac:dyDescent="0.3">
      <c r="A1255" s="26"/>
      <c r="G1255" s="28"/>
      <c r="H1255" s="28"/>
      <c r="I1255" s="28"/>
      <c r="J1255" s="28"/>
      <c r="K1255" s="28"/>
      <c r="L1255" s="28"/>
      <c r="M1255" s="28"/>
      <c r="N1255" s="28"/>
      <c r="O1255" s="28"/>
    </row>
    <row r="1256" spans="1:15" s="27" customFormat="1" x14ac:dyDescent="0.3">
      <c r="A1256" s="26"/>
      <c r="G1256" s="28"/>
      <c r="H1256" s="28"/>
      <c r="I1256" s="28"/>
      <c r="J1256" s="28"/>
      <c r="K1256" s="28"/>
      <c r="L1256" s="28"/>
      <c r="M1256" s="28"/>
      <c r="N1256" s="28"/>
      <c r="O1256" s="28"/>
    </row>
    <row r="1257" spans="1:15" s="27" customFormat="1" x14ac:dyDescent="0.3">
      <c r="A1257" s="26"/>
      <c r="G1257" s="28"/>
      <c r="H1257" s="28"/>
      <c r="I1257" s="28"/>
      <c r="J1257" s="28"/>
      <c r="K1257" s="28"/>
      <c r="L1257" s="28"/>
      <c r="M1257" s="28"/>
      <c r="N1257" s="28"/>
      <c r="O1257" s="28"/>
    </row>
    <row r="1258" spans="1:15" s="27" customFormat="1" x14ac:dyDescent="0.3">
      <c r="A1258" s="26"/>
      <c r="G1258" s="28"/>
      <c r="H1258" s="28"/>
      <c r="I1258" s="28"/>
      <c r="J1258" s="28"/>
      <c r="K1258" s="28"/>
      <c r="L1258" s="28"/>
      <c r="M1258" s="28"/>
      <c r="N1258" s="28"/>
      <c r="O1258" s="28"/>
    </row>
    <row r="1259" spans="1:15" s="27" customFormat="1" x14ac:dyDescent="0.3">
      <c r="A1259" s="26"/>
      <c r="G1259" s="28"/>
      <c r="H1259" s="28"/>
      <c r="I1259" s="28"/>
      <c r="J1259" s="28"/>
      <c r="K1259" s="28"/>
      <c r="L1259" s="28"/>
      <c r="M1259" s="28"/>
      <c r="N1259" s="28"/>
      <c r="O1259" s="28"/>
    </row>
    <row r="1260" spans="1:15" s="27" customFormat="1" x14ac:dyDescent="0.3">
      <c r="A1260" s="26"/>
      <c r="G1260" s="28"/>
      <c r="H1260" s="28"/>
      <c r="I1260" s="28"/>
      <c r="J1260" s="28"/>
      <c r="K1260" s="28"/>
      <c r="L1260" s="28"/>
      <c r="M1260" s="28"/>
      <c r="N1260" s="28"/>
      <c r="O1260" s="28"/>
    </row>
    <row r="1261" spans="1:15" s="27" customFormat="1" x14ac:dyDescent="0.3">
      <c r="A1261" s="26"/>
      <c r="G1261" s="28"/>
      <c r="H1261" s="28"/>
      <c r="I1261" s="28"/>
      <c r="J1261" s="28"/>
      <c r="K1261" s="28"/>
      <c r="L1261" s="28"/>
      <c r="M1261" s="28"/>
      <c r="N1261" s="28"/>
      <c r="O1261" s="28"/>
    </row>
    <row r="1262" spans="1:15" s="27" customFormat="1" x14ac:dyDescent="0.3">
      <c r="A1262" s="26"/>
      <c r="G1262" s="28"/>
      <c r="H1262" s="28"/>
      <c r="I1262" s="28"/>
      <c r="J1262" s="28"/>
      <c r="K1262" s="28"/>
      <c r="L1262" s="28"/>
      <c r="M1262" s="28"/>
      <c r="N1262" s="28"/>
      <c r="O1262" s="28"/>
    </row>
    <row r="1263" spans="1:15" s="27" customFormat="1" x14ac:dyDescent="0.3">
      <c r="A1263" s="26"/>
      <c r="G1263" s="28"/>
      <c r="H1263" s="28"/>
      <c r="I1263" s="28"/>
      <c r="J1263" s="28"/>
      <c r="K1263" s="28"/>
      <c r="L1263" s="28"/>
      <c r="M1263" s="28"/>
      <c r="N1263" s="28"/>
      <c r="O1263" s="28"/>
    </row>
    <row r="1264" spans="1:15" s="27" customFormat="1" x14ac:dyDescent="0.3">
      <c r="A1264" s="26"/>
      <c r="G1264" s="28"/>
      <c r="H1264" s="28"/>
      <c r="I1264" s="28"/>
      <c r="J1264" s="28"/>
      <c r="K1264" s="28"/>
      <c r="L1264" s="28"/>
      <c r="M1264" s="28"/>
      <c r="N1264" s="28"/>
      <c r="O1264" s="28"/>
    </row>
    <row r="1265" spans="1:15" s="27" customFormat="1" x14ac:dyDescent="0.3">
      <c r="A1265" s="26"/>
      <c r="G1265" s="28"/>
      <c r="H1265" s="28"/>
      <c r="I1265" s="28"/>
      <c r="J1265" s="28"/>
      <c r="K1265" s="28"/>
      <c r="L1265" s="28"/>
      <c r="M1265" s="28"/>
      <c r="N1265" s="28"/>
      <c r="O1265" s="28"/>
    </row>
    <row r="1266" spans="1:15" s="27" customFormat="1" x14ac:dyDescent="0.3">
      <c r="A1266" s="26"/>
      <c r="G1266" s="28"/>
      <c r="H1266" s="28"/>
      <c r="I1266" s="28"/>
      <c r="J1266" s="28"/>
      <c r="K1266" s="28"/>
      <c r="L1266" s="28"/>
      <c r="M1266" s="28"/>
      <c r="N1266" s="28"/>
      <c r="O1266" s="28"/>
    </row>
    <row r="1267" spans="1:15" s="27" customFormat="1" x14ac:dyDescent="0.3">
      <c r="A1267" s="26"/>
      <c r="G1267" s="28"/>
      <c r="H1267" s="28"/>
      <c r="I1267" s="28"/>
      <c r="J1267" s="28"/>
      <c r="K1267" s="28"/>
      <c r="L1267" s="28"/>
      <c r="M1267" s="28"/>
      <c r="N1267" s="28"/>
      <c r="O1267" s="28"/>
    </row>
    <row r="1268" spans="1:15" s="27" customFormat="1" x14ac:dyDescent="0.3">
      <c r="A1268" s="26"/>
      <c r="G1268" s="28"/>
      <c r="H1268" s="28"/>
      <c r="I1268" s="28"/>
      <c r="J1268" s="28"/>
      <c r="K1268" s="28"/>
      <c r="L1268" s="28"/>
      <c r="M1268" s="28"/>
      <c r="N1268" s="28"/>
      <c r="O1268" s="28"/>
    </row>
    <row r="1269" spans="1:15" s="27" customFormat="1" x14ac:dyDescent="0.3">
      <c r="A1269" s="26"/>
      <c r="G1269" s="28"/>
      <c r="H1269" s="28"/>
      <c r="I1269" s="28"/>
      <c r="J1269" s="28"/>
      <c r="K1269" s="28"/>
      <c r="L1269" s="28"/>
      <c r="M1269" s="28"/>
      <c r="N1269" s="28"/>
      <c r="O1269" s="28"/>
    </row>
    <row r="1270" spans="1:15" s="27" customFormat="1" x14ac:dyDescent="0.3">
      <c r="A1270" s="26"/>
      <c r="G1270" s="28"/>
      <c r="H1270" s="28"/>
      <c r="I1270" s="28"/>
      <c r="J1270" s="28"/>
      <c r="K1270" s="28"/>
      <c r="L1270" s="28"/>
      <c r="M1270" s="28"/>
      <c r="N1270" s="28"/>
      <c r="O1270" s="28"/>
    </row>
    <row r="1271" spans="1:15" s="27" customFormat="1" x14ac:dyDescent="0.3">
      <c r="A1271" s="26"/>
      <c r="G1271" s="28"/>
      <c r="H1271" s="28"/>
      <c r="I1271" s="28"/>
      <c r="J1271" s="28"/>
      <c r="K1271" s="28"/>
      <c r="L1271" s="28"/>
      <c r="M1271" s="28"/>
      <c r="N1271" s="28"/>
      <c r="O1271" s="28"/>
    </row>
    <row r="1272" spans="1:15" s="27" customFormat="1" x14ac:dyDescent="0.3">
      <c r="A1272" s="26"/>
      <c r="G1272" s="28"/>
      <c r="H1272" s="28"/>
      <c r="I1272" s="28"/>
      <c r="J1272" s="28"/>
      <c r="K1272" s="28"/>
      <c r="L1272" s="28"/>
      <c r="M1272" s="28"/>
      <c r="N1272" s="28"/>
      <c r="O1272" s="28"/>
    </row>
    <row r="1273" spans="1:15" s="27" customFormat="1" x14ac:dyDescent="0.3">
      <c r="A1273" s="26"/>
      <c r="G1273" s="28"/>
      <c r="H1273" s="28"/>
      <c r="I1273" s="28"/>
      <c r="J1273" s="28"/>
      <c r="K1273" s="28"/>
      <c r="L1273" s="28"/>
      <c r="M1273" s="28"/>
      <c r="N1273" s="28"/>
      <c r="O1273" s="28"/>
    </row>
    <row r="1274" spans="1:15" s="27" customFormat="1" x14ac:dyDescent="0.3">
      <c r="A1274" s="26"/>
      <c r="G1274" s="28"/>
      <c r="H1274" s="28"/>
      <c r="I1274" s="28"/>
      <c r="J1274" s="28"/>
      <c r="K1274" s="28"/>
      <c r="L1274" s="28"/>
      <c r="M1274" s="28"/>
      <c r="N1274" s="28"/>
      <c r="O1274" s="28"/>
    </row>
    <row r="1275" spans="1:15" s="27" customFormat="1" x14ac:dyDescent="0.3">
      <c r="A1275" s="26"/>
      <c r="G1275" s="28"/>
      <c r="H1275" s="28"/>
      <c r="I1275" s="28"/>
      <c r="J1275" s="28"/>
      <c r="K1275" s="28"/>
      <c r="L1275" s="28"/>
      <c r="M1275" s="28"/>
      <c r="N1275" s="28"/>
      <c r="O1275" s="28"/>
    </row>
    <row r="1276" spans="1:15" s="27" customFormat="1" x14ac:dyDescent="0.3">
      <c r="A1276" s="26"/>
      <c r="G1276" s="28"/>
      <c r="H1276" s="28"/>
      <c r="I1276" s="28"/>
      <c r="J1276" s="28"/>
      <c r="K1276" s="28"/>
      <c r="L1276" s="28"/>
      <c r="M1276" s="28"/>
      <c r="N1276" s="28"/>
      <c r="O1276" s="28"/>
    </row>
    <row r="1277" spans="1:15" s="27" customFormat="1" x14ac:dyDescent="0.3">
      <c r="A1277" s="26"/>
      <c r="G1277" s="28"/>
      <c r="H1277" s="28"/>
      <c r="I1277" s="28"/>
      <c r="J1277" s="28"/>
      <c r="K1277" s="28"/>
      <c r="L1277" s="28"/>
      <c r="M1277" s="28"/>
      <c r="N1277" s="28"/>
      <c r="O1277" s="28"/>
    </row>
    <row r="1278" spans="1:15" s="27" customFormat="1" x14ac:dyDescent="0.3">
      <c r="A1278" s="26"/>
      <c r="G1278" s="28"/>
      <c r="H1278" s="28"/>
      <c r="I1278" s="28"/>
      <c r="J1278" s="28"/>
      <c r="K1278" s="28"/>
      <c r="L1278" s="28"/>
      <c r="M1278" s="28"/>
      <c r="N1278" s="28"/>
      <c r="O1278" s="28"/>
    </row>
    <row r="1279" spans="1:15" s="27" customFormat="1" x14ac:dyDescent="0.3">
      <c r="A1279" s="26"/>
      <c r="G1279" s="28"/>
      <c r="H1279" s="28"/>
      <c r="I1279" s="28"/>
      <c r="J1279" s="28"/>
      <c r="K1279" s="28"/>
      <c r="L1279" s="28"/>
      <c r="M1279" s="28"/>
      <c r="N1279" s="28"/>
      <c r="O1279" s="28"/>
    </row>
    <row r="1280" spans="1:15" s="27" customFormat="1" x14ac:dyDescent="0.3">
      <c r="A1280" s="26"/>
      <c r="G1280" s="28"/>
      <c r="H1280" s="28"/>
      <c r="I1280" s="28"/>
      <c r="J1280" s="28"/>
      <c r="K1280" s="28"/>
      <c r="L1280" s="28"/>
      <c r="M1280" s="28"/>
      <c r="N1280" s="28"/>
      <c r="O1280" s="28"/>
    </row>
    <row r="1281" spans="1:15" s="27" customFormat="1" x14ac:dyDescent="0.3">
      <c r="A1281" s="26"/>
      <c r="G1281" s="28"/>
      <c r="H1281" s="28"/>
      <c r="I1281" s="28"/>
      <c r="J1281" s="28"/>
      <c r="K1281" s="28"/>
      <c r="L1281" s="28"/>
      <c r="M1281" s="28"/>
      <c r="N1281" s="28"/>
      <c r="O1281" s="28"/>
    </row>
    <row r="1282" spans="1:15" s="27" customFormat="1" x14ac:dyDescent="0.3">
      <c r="A1282" s="26"/>
      <c r="G1282" s="28"/>
      <c r="H1282" s="28"/>
      <c r="I1282" s="28"/>
      <c r="J1282" s="28"/>
      <c r="K1282" s="28"/>
      <c r="L1282" s="28"/>
      <c r="M1282" s="28"/>
      <c r="N1282" s="28"/>
      <c r="O1282" s="28"/>
    </row>
    <row r="1283" spans="1:15" s="27" customFormat="1" x14ac:dyDescent="0.3">
      <c r="A1283" s="26"/>
      <c r="G1283" s="28"/>
      <c r="H1283" s="28"/>
      <c r="I1283" s="28"/>
      <c r="J1283" s="28"/>
      <c r="K1283" s="28"/>
      <c r="L1283" s="28"/>
      <c r="M1283" s="28"/>
      <c r="N1283" s="28"/>
      <c r="O1283" s="28"/>
    </row>
    <row r="1284" spans="1:15" s="27" customFormat="1" x14ac:dyDescent="0.3">
      <c r="A1284" s="26"/>
      <c r="G1284" s="28"/>
      <c r="H1284" s="28"/>
      <c r="I1284" s="28"/>
      <c r="J1284" s="28"/>
      <c r="K1284" s="28"/>
      <c r="L1284" s="28"/>
      <c r="M1284" s="28"/>
      <c r="N1284" s="28"/>
      <c r="O1284" s="28"/>
    </row>
    <row r="1285" spans="1:15" s="27" customFormat="1" x14ac:dyDescent="0.3">
      <c r="A1285" s="26"/>
      <c r="G1285" s="28"/>
      <c r="H1285" s="28"/>
      <c r="I1285" s="28"/>
      <c r="J1285" s="28"/>
      <c r="K1285" s="28"/>
      <c r="L1285" s="28"/>
      <c r="M1285" s="28"/>
      <c r="N1285" s="28"/>
      <c r="O1285" s="28"/>
    </row>
    <row r="1286" spans="1:15" s="27" customFormat="1" x14ac:dyDescent="0.3">
      <c r="A1286" s="26"/>
      <c r="G1286" s="28"/>
      <c r="H1286" s="28"/>
      <c r="I1286" s="28"/>
      <c r="J1286" s="28"/>
      <c r="K1286" s="28"/>
      <c r="L1286" s="28"/>
      <c r="M1286" s="28"/>
      <c r="N1286" s="28"/>
      <c r="O1286" s="28"/>
    </row>
    <row r="1287" spans="1:15" s="27" customFormat="1" x14ac:dyDescent="0.3">
      <c r="A1287" s="26"/>
      <c r="G1287" s="28"/>
      <c r="H1287" s="28"/>
      <c r="I1287" s="28"/>
      <c r="J1287" s="28"/>
      <c r="K1287" s="28"/>
      <c r="L1287" s="28"/>
      <c r="M1287" s="28"/>
      <c r="N1287" s="28"/>
      <c r="O1287" s="28"/>
    </row>
    <row r="1288" spans="1:15" s="27" customFormat="1" x14ac:dyDescent="0.3">
      <c r="A1288" s="26"/>
      <c r="G1288" s="28"/>
      <c r="H1288" s="28"/>
      <c r="I1288" s="28"/>
      <c r="J1288" s="28"/>
      <c r="K1288" s="28"/>
      <c r="L1288" s="28"/>
      <c r="M1288" s="28"/>
      <c r="N1288" s="28"/>
      <c r="O1288" s="28"/>
    </row>
    <row r="1289" spans="1:15" s="27" customFormat="1" x14ac:dyDescent="0.3">
      <c r="A1289" s="26"/>
      <c r="G1289" s="28"/>
      <c r="H1289" s="28"/>
      <c r="I1289" s="28"/>
      <c r="J1289" s="28"/>
      <c r="K1289" s="28"/>
      <c r="L1289" s="28"/>
      <c r="M1289" s="28"/>
      <c r="N1289" s="28"/>
      <c r="O1289" s="28"/>
    </row>
    <row r="1290" spans="1:15" s="27" customFormat="1" x14ac:dyDescent="0.3">
      <c r="A1290" s="26"/>
      <c r="G1290" s="28"/>
      <c r="H1290" s="28"/>
      <c r="I1290" s="28"/>
      <c r="J1290" s="28"/>
      <c r="K1290" s="28"/>
      <c r="L1290" s="28"/>
      <c r="M1290" s="28"/>
      <c r="N1290" s="28"/>
      <c r="O1290" s="28"/>
    </row>
    <row r="1291" spans="1:15" s="27" customFormat="1" x14ac:dyDescent="0.3">
      <c r="A1291" s="26"/>
      <c r="G1291" s="28"/>
      <c r="H1291" s="28"/>
      <c r="I1291" s="28"/>
      <c r="J1291" s="28"/>
      <c r="K1291" s="28"/>
      <c r="L1291" s="28"/>
      <c r="M1291" s="28"/>
      <c r="N1291" s="28"/>
      <c r="O1291" s="28"/>
    </row>
    <row r="1292" spans="1:15" s="27" customFormat="1" x14ac:dyDescent="0.3">
      <c r="A1292" s="26"/>
      <c r="G1292" s="28"/>
      <c r="H1292" s="28"/>
      <c r="I1292" s="28"/>
      <c r="J1292" s="28"/>
      <c r="K1292" s="28"/>
      <c r="L1292" s="28"/>
      <c r="M1292" s="28"/>
      <c r="N1292" s="28"/>
      <c r="O1292" s="28"/>
    </row>
    <row r="1293" spans="1:15" s="27" customFormat="1" x14ac:dyDescent="0.3">
      <c r="A1293" s="26"/>
      <c r="G1293" s="28"/>
      <c r="H1293" s="28"/>
      <c r="I1293" s="28"/>
      <c r="J1293" s="28"/>
      <c r="K1293" s="28"/>
      <c r="L1293" s="28"/>
      <c r="M1293" s="28"/>
      <c r="N1293" s="28"/>
      <c r="O1293" s="28"/>
    </row>
    <row r="1294" spans="1:15" s="27" customFormat="1" x14ac:dyDescent="0.3">
      <c r="A1294" s="26"/>
      <c r="G1294" s="28"/>
      <c r="H1294" s="28"/>
      <c r="I1294" s="28"/>
      <c r="J1294" s="28"/>
      <c r="K1294" s="28"/>
      <c r="L1294" s="28"/>
      <c r="M1294" s="28"/>
      <c r="N1294" s="28"/>
      <c r="O1294" s="28"/>
    </row>
    <row r="1295" spans="1:15" s="27" customFormat="1" x14ac:dyDescent="0.3">
      <c r="A1295" s="26"/>
      <c r="G1295" s="28"/>
      <c r="H1295" s="28"/>
      <c r="I1295" s="28"/>
      <c r="J1295" s="28"/>
      <c r="K1295" s="28"/>
      <c r="L1295" s="28"/>
      <c r="M1295" s="28"/>
      <c r="N1295" s="28"/>
      <c r="O1295" s="28"/>
    </row>
    <row r="1296" spans="1:15" s="27" customFormat="1" x14ac:dyDescent="0.3">
      <c r="A1296" s="26"/>
      <c r="G1296" s="28"/>
      <c r="H1296" s="28"/>
      <c r="I1296" s="28"/>
      <c r="J1296" s="28"/>
      <c r="K1296" s="28"/>
      <c r="L1296" s="28"/>
      <c r="M1296" s="28"/>
      <c r="N1296" s="28"/>
      <c r="O1296" s="28"/>
    </row>
    <row r="1297" spans="1:15" s="27" customFormat="1" x14ac:dyDescent="0.3">
      <c r="A1297" s="26"/>
      <c r="G1297" s="28"/>
      <c r="H1297" s="28"/>
      <c r="I1297" s="28"/>
      <c r="J1297" s="28"/>
      <c r="K1297" s="28"/>
      <c r="L1297" s="28"/>
      <c r="M1297" s="28"/>
      <c r="N1297" s="28"/>
      <c r="O1297" s="28"/>
    </row>
    <row r="1298" spans="1:15" s="27" customFormat="1" x14ac:dyDescent="0.3">
      <c r="A1298" s="26"/>
      <c r="G1298" s="28"/>
      <c r="H1298" s="28"/>
      <c r="I1298" s="28"/>
      <c r="J1298" s="28"/>
      <c r="K1298" s="28"/>
      <c r="L1298" s="28"/>
      <c r="M1298" s="28"/>
      <c r="N1298" s="28"/>
      <c r="O1298" s="28"/>
    </row>
    <row r="1299" spans="1:15" s="27" customFormat="1" x14ac:dyDescent="0.3">
      <c r="A1299" s="26"/>
      <c r="G1299" s="28"/>
      <c r="H1299" s="28"/>
      <c r="I1299" s="28"/>
      <c r="J1299" s="28"/>
      <c r="K1299" s="28"/>
      <c r="L1299" s="28"/>
      <c r="M1299" s="28"/>
      <c r="N1299" s="28"/>
      <c r="O1299" s="28"/>
    </row>
    <row r="1300" spans="1:15" s="27" customFormat="1" x14ac:dyDescent="0.3">
      <c r="A1300" s="26"/>
      <c r="G1300" s="28"/>
      <c r="H1300" s="28"/>
      <c r="I1300" s="28"/>
      <c r="J1300" s="28"/>
      <c r="K1300" s="28"/>
      <c r="L1300" s="28"/>
      <c r="M1300" s="28"/>
      <c r="N1300" s="28"/>
      <c r="O1300" s="28"/>
    </row>
    <row r="1301" spans="1:15" s="27" customFormat="1" x14ac:dyDescent="0.3">
      <c r="A1301" s="26"/>
      <c r="G1301" s="28"/>
      <c r="H1301" s="28"/>
      <c r="I1301" s="28"/>
      <c r="J1301" s="28"/>
      <c r="K1301" s="28"/>
      <c r="L1301" s="28"/>
      <c r="M1301" s="28"/>
      <c r="N1301" s="28"/>
      <c r="O1301" s="28"/>
    </row>
    <row r="1302" spans="1:15" s="27" customFormat="1" x14ac:dyDescent="0.3">
      <c r="A1302" s="26"/>
      <c r="G1302" s="28"/>
      <c r="H1302" s="28"/>
      <c r="I1302" s="28"/>
      <c r="J1302" s="28"/>
      <c r="K1302" s="28"/>
      <c r="L1302" s="28"/>
      <c r="M1302" s="28"/>
      <c r="N1302" s="28"/>
      <c r="O1302" s="28"/>
    </row>
    <row r="1303" spans="1:15" s="27" customFormat="1" x14ac:dyDescent="0.3">
      <c r="A1303" s="26"/>
      <c r="G1303" s="28"/>
      <c r="H1303" s="28"/>
      <c r="I1303" s="28"/>
      <c r="J1303" s="28"/>
      <c r="K1303" s="28"/>
      <c r="L1303" s="28"/>
      <c r="M1303" s="28"/>
      <c r="N1303" s="28"/>
      <c r="O1303" s="28"/>
    </row>
    <row r="1304" spans="1:15" s="27" customFormat="1" x14ac:dyDescent="0.3">
      <c r="A1304" s="26"/>
      <c r="G1304" s="28"/>
      <c r="H1304" s="28"/>
      <c r="I1304" s="28"/>
      <c r="J1304" s="28"/>
      <c r="K1304" s="28"/>
      <c r="L1304" s="28"/>
      <c r="M1304" s="28"/>
      <c r="N1304" s="28"/>
      <c r="O1304" s="28"/>
    </row>
    <row r="1305" spans="1:15" s="27" customFormat="1" x14ac:dyDescent="0.3">
      <c r="A1305" s="26"/>
      <c r="G1305" s="28"/>
      <c r="H1305" s="28"/>
      <c r="I1305" s="28"/>
      <c r="J1305" s="28"/>
      <c r="K1305" s="28"/>
      <c r="L1305" s="28"/>
      <c r="M1305" s="28"/>
      <c r="N1305" s="28"/>
      <c r="O1305" s="28"/>
    </row>
    <row r="1306" spans="1:15" s="27" customFormat="1" x14ac:dyDescent="0.3">
      <c r="A1306" s="26"/>
      <c r="G1306" s="28"/>
      <c r="H1306" s="28"/>
      <c r="I1306" s="28"/>
      <c r="J1306" s="28"/>
      <c r="K1306" s="28"/>
      <c r="L1306" s="28"/>
      <c r="M1306" s="28"/>
      <c r="N1306" s="28"/>
      <c r="O1306" s="28"/>
    </row>
    <row r="1307" spans="1:15" s="27" customFormat="1" x14ac:dyDescent="0.3">
      <c r="A1307" s="26"/>
      <c r="G1307" s="28"/>
      <c r="H1307" s="28"/>
      <c r="I1307" s="28"/>
      <c r="J1307" s="28"/>
      <c r="K1307" s="28"/>
      <c r="L1307" s="28"/>
      <c r="M1307" s="28"/>
      <c r="N1307" s="28"/>
      <c r="O1307" s="28"/>
    </row>
    <row r="1308" spans="1:15" s="27" customFormat="1" x14ac:dyDescent="0.3">
      <c r="A1308" s="26"/>
      <c r="G1308" s="28"/>
      <c r="H1308" s="28"/>
      <c r="I1308" s="28"/>
      <c r="J1308" s="28"/>
      <c r="K1308" s="28"/>
      <c r="L1308" s="28"/>
      <c r="M1308" s="28"/>
      <c r="N1308" s="28"/>
      <c r="O1308" s="28"/>
    </row>
    <row r="1309" spans="1:15" s="27" customFormat="1" x14ac:dyDescent="0.3">
      <c r="A1309" s="26"/>
      <c r="G1309" s="28"/>
      <c r="H1309" s="28"/>
      <c r="I1309" s="28"/>
      <c r="J1309" s="28"/>
      <c r="K1309" s="28"/>
      <c r="L1309" s="28"/>
      <c r="M1309" s="28"/>
      <c r="N1309" s="28"/>
      <c r="O1309" s="28"/>
    </row>
    <row r="1310" spans="1:15" s="27" customFormat="1" x14ac:dyDescent="0.3">
      <c r="A1310" s="26"/>
      <c r="G1310" s="28"/>
      <c r="H1310" s="28"/>
      <c r="I1310" s="28"/>
      <c r="J1310" s="28"/>
      <c r="K1310" s="28"/>
      <c r="L1310" s="28"/>
      <c r="M1310" s="28"/>
      <c r="N1310" s="28"/>
      <c r="O1310" s="28"/>
    </row>
    <row r="1311" spans="1:15" s="27" customFormat="1" x14ac:dyDescent="0.3">
      <c r="A1311" s="26"/>
      <c r="G1311" s="28"/>
      <c r="H1311" s="28"/>
      <c r="I1311" s="28"/>
      <c r="J1311" s="28"/>
      <c r="K1311" s="28"/>
      <c r="L1311" s="28"/>
      <c r="M1311" s="28"/>
      <c r="N1311" s="28"/>
      <c r="O1311" s="28"/>
    </row>
    <row r="1312" spans="1:15" s="27" customFormat="1" x14ac:dyDescent="0.3">
      <c r="A1312" s="26"/>
      <c r="G1312" s="28"/>
      <c r="H1312" s="28"/>
      <c r="I1312" s="28"/>
      <c r="J1312" s="28"/>
      <c r="K1312" s="28"/>
      <c r="L1312" s="28"/>
      <c r="M1312" s="28"/>
      <c r="N1312" s="28"/>
      <c r="O1312" s="28"/>
    </row>
    <row r="1313" spans="1:15" s="27" customFormat="1" x14ac:dyDescent="0.3">
      <c r="A1313" s="26"/>
      <c r="G1313" s="28"/>
      <c r="H1313" s="28"/>
      <c r="I1313" s="28"/>
      <c r="J1313" s="28"/>
      <c r="K1313" s="28"/>
      <c r="L1313" s="28"/>
      <c r="M1313" s="28"/>
      <c r="N1313" s="28"/>
      <c r="O1313" s="28"/>
    </row>
    <row r="1314" spans="1:15" s="27" customFormat="1" x14ac:dyDescent="0.3">
      <c r="A1314" s="26"/>
      <c r="G1314" s="28"/>
      <c r="H1314" s="28"/>
      <c r="I1314" s="28"/>
      <c r="J1314" s="28"/>
      <c r="K1314" s="28"/>
      <c r="L1314" s="28"/>
      <c r="M1314" s="28"/>
      <c r="N1314" s="28"/>
      <c r="O1314" s="28"/>
    </row>
    <row r="1315" spans="1:15" s="27" customFormat="1" x14ac:dyDescent="0.3">
      <c r="A1315" s="26"/>
      <c r="G1315" s="28"/>
      <c r="H1315" s="28"/>
      <c r="I1315" s="28"/>
      <c r="J1315" s="28"/>
      <c r="K1315" s="28"/>
      <c r="L1315" s="28"/>
      <c r="M1315" s="28"/>
      <c r="N1315" s="28"/>
      <c r="O1315" s="28"/>
    </row>
    <row r="1316" spans="1:15" s="27" customFormat="1" x14ac:dyDescent="0.3">
      <c r="A1316" s="26"/>
      <c r="G1316" s="28"/>
      <c r="H1316" s="28"/>
      <c r="I1316" s="28"/>
      <c r="J1316" s="28"/>
      <c r="K1316" s="28"/>
      <c r="L1316" s="28"/>
      <c r="M1316" s="28"/>
      <c r="N1316" s="28"/>
      <c r="O1316" s="28"/>
    </row>
    <row r="1317" spans="1:15" s="27" customFormat="1" x14ac:dyDescent="0.3">
      <c r="A1317" s="26"/>
      <c r="G1317" s="28"/>
      <c r="H1317" s="28"/>
      <c r="I1317" s="28"/>
      <c r="J1317" s="28"/>
      <c r="K1317" s="28"/>
      <c r="L1317" s="28"/>
      <c r="M1317" s="28"/>
      <c r="N1317" s="28"/>
      <c r="O1317" s="28"/>
    </row>
    <row r="1318" spans="1:15" s="27" customFormat="1" x14ac:dyDescent="0.3">
      <c r="A1318" s="26"/>
      <c r="G1318" s="28"/>
      <c r="H1318" s="28"/>
      <c r="I1318" s="28"/>
      <c r="J1318" s="28"/>
      <c r="K1318" s="28"/>
      <c r="L1318" s="28"/>
      <c r="M1318" s="28"/>
      <c r="N1318" s="28"/>
      <c r="O1318" s="28"/>
    </row>
    <row r="1319" spans="1:15" s="27" customFormat="1" x14ac:dyDescent="0.3">
      <c r="A1319" s="26"/>
      <c r="G1319" s="28"/>
      <c r="H1319" s="28"/>
      <c r="I1319" s="28"/>
      <c r="J1319" s="28"/>
      <c r="K1319" s="28"/>
      <c r="L1319" s="28"/>
      <c r="M1319" s="28"/>
      <c r="N1319" s="28"/>
      <c r="O1319" s="28"/>
    </row>
    <row r="1320" spans="1:15" s="27" customFormat="1" x14ac:dyDescent="0.3">
      <c r="A1320" s="26"/>
      <c r="G1320" s="28"/>
      <c r="H1320" s="28"/>
      <c r="I1320" s="28"/>
      <c r="J1320" s="28"/>
      <c r="K1320" s="28"/>
      <c r="L1320" s="28"/>
      <c r="M1320" s="28"/>
      <c r="N1320" s="28"/>
      <c r="O1320" s="28"/>
    </row>
    <row r="1321" spans="1:15" s="27" customFormat="1" x14ac:dyDescent="0.3">
      <c r="A1321" s="26"/>
      <c r="G1321" s="28"/>
      <c r="H1321" s="28"/>
      <c r="I1321" s="28"/>
      <c r="J1321" s="28"/>
      <c r="K1321" s="28"/>
      <c r="L1321" s="28"/>
      <c r="M1321" s="28"/>
      <c r="N1321" s="28"/>
      <c r="O1321" s="28"/>
    </row>
    <row r="1322" spans="1:15" s="27" customFormat="1" x14ac:dyDescent="0.3">
      <c r="A1322" s="26"/>
      <c r="G1322" s="28"/>
      <c r="H1322" s="28"/>
      <c r="I1322" s="28"/>
      <c r="J1322" s="28"/>
      <c r="K1322" s="28"/>
      <c r="L1322" s="28"/>
      <c r="M1322" s="28"/>
      <c r="N1322" s="28"/>
      <c r="O1322" s="28"/>
    </row>
    <row r="1323" spans="1:15" s="27" customFormat="1" x14ac:dyDescent="0.3">
      <c r="A1323" s="26"/>
      <c r="G1323" s="28"/>
      <c r="H1323" s="28"/>
      <c r="I1323" s="28"/>
      <c r="J1323" s="28"/>
      <c r="K1323" s="28"/>
      <c r="L1323" s="28"/>
      <c r="M1323" s="28"/>
      <c r="N1323" s="28"/>
      <c r="O1323" s="28"/>
    </row>
    <row r="1324" spans="1:15" s="27" customFormat="1" x14ac:dyDescent="0.3">
      <c r="A1324" s="26"/>
      <c r="G1324" s="28"/>
      <c r="H1324" s="28"/>
      <c r="I1324" s="28"/>
      <c r="J1324" s="28"/>
      <c r="K1324" s="28"/>
      <c r="L1324" s="28"/>
      <c r="M1324" s="28"/>
      <c r="N1324" s="28"/>
      <c r="O1324" s="28"/>
    </row>
    <row r="1325" spans="1:15" s="27" customFormat="1" x14ac:dyDescent="0.3">
      <c r="A1325" s="26"/>
      <c r="G1325" s="28"/>
      <c r="H1325" s="28"/>
      <c r="I1325" s="28"/>
      <c r="J1325" s="28"/>
      <c r="K1325" s="28"/>
      <c r="L1325" s="28"/>
      <c r="M1325" s="28"/>
      <c r="N1325" s="28"/>
      <c r="O1325" s="28"/>
    </row>
    <row r="1326" spans="1:15" s="27" customFormat="1" x14ac:dyDescent="0.3">
      <c r="A1326" s="26"/>
      <c r="G1326" s="28"/>
      <c r="H1326" s="28"/>
      <c r="I1326" s="28"/>
      <c r="J1326" s="28"/>
      <c r="K1326" s="28"/>
      <c r="L1326" s="28"/>
      <c r="M1326" s="28"/>
      <c r="N1326" s="28"/>
      <c r="O1326" s="28"/>
    </row>
    <row r="1327" spans="1:15" s="27" customFormat="1" x14ac:dyDescent="0.3">
      <c r="A1327" s="26"/>
      <c r="G1327" s="28"/>
      <c r="H1327" s="28"/>
      <c r="I1327" s="28"/>
      <c r="J1327" s="28"/>
      <c r="K1327" s="28"/>
      <c r="L1327" s="28"/>
      <c r="M1327" s="28"/>
      <c r="N1327" s="28"/>
      <c r="O1327" s="28"/>
    </row>
    <row r="1328" spans="1:15" s="27" customFormat="1" x14ac:dyDescent="0.3">
      <c r="A1328" s="26"/>
      <c r="G1328" s="28"/>
      <c r="H1328" s="28"/>
      <c r="I1328" s="28"/>
      <c r="J1328" s="28"/>
      <c r="K1328" s="28"/>
      <c r="L1328" s="28"/>
      <c r="M1328" s="28"/>
      <c r="N1328" s="28"/>
      <c r="O1328" s="28"/>
    </row>
    <row r="1329" spans="1:15" s="27" customFormat="1" x14ac:dyDescent="0.3">
      <c r="A1329" s="26"/>
      <c r="G1329" s="28"/>
      <c r="H1329" s="28"/>
      <c r="I1329" s="28"/>
      <c r="J1329" s="28"/>
      <c r="K1329" s="28"/>
      <c r="L1329" s="28"/>
      <c r="M1329" s="28"/>
      <c r="N1329" s="28"/>
      <c r="O1329" s="28"/>
    </row>
    <row r="1330" spans="1:15" s="27" customFormat="1" x14ac:dyDescent="0.3">
      <c r="A1330" s="26"/>
      <c r="G1330" s="28"/>
      <c r="H1330" s="28"/>
      <c r="I1330" s="28"/>
      <c r="J1330" s="28"/>
      <c r="K1330" s="28"/>
      <c r="L1330" s="28"/>
      <c r="M1330" s="28"/>
      <c r="N1330" s="28"/>
      <c r="O1330" s="28"/>
    </row>
    <row r="1331" spans="1:15" s="27" customFormat="1" x14ac:dyDescent="0.3">
      <c r="A1331" s="26"/>
      <c r="G1331" s="28"/>
      <c r="H1331" s="28"/>
      <c r="I1331" s="28"/>
      <c r="J1331" s="28"/>
      <c r="K1331" s="28"/>
      <c r="L1331" s="28"/>
      <c r="M1331" s="28"/>
      <c r="N1331" s="28"/>
      <c r="O1331" s="28"/>
    </row>
    <row r="1332" spans="1:15" s="27" customFormat="1" x14ac:dyDescent="0.3">
      <c r="A1332" s="26"/>
      <c r="G1332" s="28"/>
      <c r="H1332" s="28"/>
      <c r="I1332" s="28"/>
      <c r="J1332" s="28"/>
      <c r="K1332" s="28"/>
      <c r="L1332" s="28"/>
      <c r="M1332" s="28"/>
      <c r="N1332" s="28"/>
      <c r="O1332" s="28"/>
    </row>
    <row r="1333" spans="1:15" s="27" customFormat="1" x14ac:dyDescent="0.3">
      <c r="A1333" s="26"/>
      <c r="G1333" s="28"/>
      <c r="H1333" s="28"/>
      <c r="I1333" s="28"/>
      <c r="J1333" s="28"/>
      <c r="K1333" s="28"/>
      <c r="L1333" s="28"/>
      <c r="M1333" s="28"/>
      <c r="N1333" s="28"/>
      <c r="O1333" s="28"/>
    </row>
    <row r="1334" spans="1:15" s="27" customFormat="1" x14ac:dyDescent="0.3">
      <c r="A1334" s="26"/>
      <c r="G1334" s="28"/>
      <c r="H1334" s="28"/>
      <c r="I1334" s="28"/>
      <c r="J1334" s="28"/>
      <c r="K1334" s="28"/>
      <c r="L1334" s="28"/>
      <c r="M1334" s="28"/>
      <c r="N1334" s="28"/>
      <c r="O1334" s="28"/>
    </row>
    <row r="1335" spans="1:15" s="27" customFormat="1" x14ac:dyDescent="0.3">
      <c r="A1335" s="26"/>
      <c r="G1335" s="28"/>
      <c r="H1335" s="28"/>
      <c r="I1335" s="28"/>
      <c r="J1335" s="28"/>
      <c r="K1335" s="28"/>
      <c r="L1335" s="28"/>
      <c r="M1335" s="28"/>
      <c r="N1335" s="28"/>
      <c r="O1335" s="28"/>
    </row>
    <row r="1336" spans="1:15" s="27" customFormat="1" x14ac:dyDescent="0.3">
      <c r="A1336" s="26"/>
      <c r="G1336" s="28"/>
      <c r="H1336" s="28"/>
      <c r="I1336" s="28"/>
      <c r="J1336" s="28"/>
      <c r="K1336" s="28"/>
      <c r="L1336" s="28"/>
      <c r="M1336" s="28"/>
      <c r="N1336" s="28"/>
      <c r="O1336" s="28"/>
    </row>
    <row r="1337" spans="1:15" s="27" customFormat="1" x14ac:dyDescent="0.3">
      <c r="A1337" s="26"/>
      <c r="G1337" s="28"/>
      <c r="H1337" s="28"/>
      <c r="I1337" s="28"/>
      <c r="J1337" s="28"/>
      <c r="K1337" s="28"/>
      <c r="L1337" s="28"/>
      <c r="M1337" s="28"/>
      <c r="N1337" s="28"/>
      <c r="O1337" s="28"/>
    </row>
    <row r="1338" spans="1:15" s="27" customFormat="1" x14ac:dyDescent="0.3">
      <c r="A1338" s="26"/>
      <c r="G1338" s="28"/>
      <c r="H1338" s="28"/>
      <c r="I1338" s="28"/>
      <c r="J1338" s="28"/>
      <c r="K1338" s="28"/>
      <c r="L1338" s="28"/>
      <c r="M1338" s="28"/>
      <c r="N1338" s="28"/>
      <c r="O1338" s="28"/>
    </row>
    <row r="1339" spans="1:15" s="27" customFormat="1" x14ac:dyDescent="0.3">
      <c r="A1339" s="26"/>
      <c r="G1339" s="28"/>
      <c r="H1339" s="28"/>
      <c r="I1339" s="28"/>
      <c r="J1339" s="28"/>
      <c r="K1339" s="28"/>
      <c r="L1339" s="28"/>
      <c r="M1339" s="28"/>
      <c r="N1339" s="28"/>
      <c r="O1339" s="28"/>
    </row>
    <row r="1340" spans="1:15" s="27" customFormat="1" x14ac:dyDescent="0.3">
      <c r="A1340" s="26"/>
      <c r="G1340" s="28"/>
      <c r="H1340" s="28"/>
      <c r="I1340" s="28"/>
      <c r="J1340" s="28"/>
      <c r="K1340" s="28"/>
      <c r="L1340" s="28"/>
      <c r="M1340" s="28"/>
      <c r="N1340" s="28"/>
      <c r="O1340" s="28"/>
    </row>
    <row r="1341" spans="1:15" s="27" customFormat="1" x14ac:dyDescent="0.3">
      <c r="A1341" s="26"/>
      <c r="G1341" s="28"/>
      <c r="H1341" s="28"/>
      <c r="I1341" s="28"/>
      <c r="J1341" s="28"/>
      <c r="K1341" s="28"/>
      <c r="L1341" s="28"/>
      <c r="M1341" s="28"/>
      <c r="N1341" s="28"/>
      <c r="O1341" s="28"/>
    </row>
    <row r="1342" spans="1:15" s="27" customFormat="1" x14ac:dyDescent="0.3">
      <c r="A1342" s="26"/>
      <c r="G1342" s="28"/>
      <c r="H1342" s="28"/>
      <c r="I1342" s="28"/>
      <c r="J1342" s="28"/>
      <c r="K1342" s="28"/>
      <c r="L1342" s="28"/>
      <c r="M1342" s="28"/>
      <c r="N1342" s="28"/>
      <c r="O1342" s="28"/>
    </row>
    <row r="1343" spans="1:15" s="27" customFormat="1" x14ac:dyDescent="0.3">
      <c r="A1343" s="26"/>
      <c r="G1343" s="28"/>
      <c r="H1343" s="28"/>
      <c r="I1343" s="28"/>
      <c r="J1343" s="28"/>
      <c r="K1343" s="28"/>
      <c r="L1343" s="28"/>
      <c r="M1343" s="28"/>
      <c r="N1343" s="28"/>
      <c r="O1343" s="28"/>
    </row>
    <row r="1344" spans="1:15" s="27" customFormat="1" x14ac:dyDescent="0.3">
      <c r="A1344" s="26"/>
      <c r="G1344" s="28"/>
      <c r="H1344" s="28"/>
      <c r="I1344" s="28"/>
      <c r="J1344" s="28"/>
      <c r="K1344" s="28"/>
      <c r="L1344" s="28"/>
      <c r="M1344" s="28"/>
      <c r="N1344" s="28"/>
      <c r="O1344" s="28"/>
    </row>
    <row r="1345" spans="1:15" s="27" customFormat="1" x14ac:dyDescent="0.3">
      <c r="A1345" s="26"/>
      <c r="G1345" s="28"/>
      <c r="H1345" s="28"/>
      <c r="I1345" s="28"/>
      <c r="J1345" s="28"/>
      <c r="K1345" s="28"/>
      <c r="L1345" s="28"/>
      <c r="M1345" s="28"/>
      <c r="N1345" s="28"/>
      <c r="O1345" s="28"/>
    </row>
    <row r="1346" spans="1:15" s="27" customFormat="1" x14ac:dyDescent="0.3">
      <c r="A1346" s="26"/>
      <c r="G1346" s="28"/>
      <c r="H1346" s="28"/>
      <c r="I1346" s="28"/>
      <c r="J1346" s="28"/>
      <c r="K1346" s="28"/>
      <c r="L1346" s="28"/>
      <c r="M1346" s="28"/>
      <c r="N1346" s="28"/>
      <c r="O1346" s="28"/>
    </row>
    <row r="1347" spans="1:15" s="27" customFormat="1" x14ac:dyDescent="0.3">
      <c r="A1347" s="26"/>
      <c r="G1347" s="28"/>
      <c r="H1347" s="28"/>
      <c r="I1347" s="28"/>
      <c r="J1347" s="28"/>
      <c r="K1347" s="28"/>
      <c r="L1347" s="28"/>
      <c r="M1347" s="28"/>
      <c r="N1347" s="28"/>
      <c r="O1347" s="28"/>
    </row>
    <row r="1348" spans="1:15" s="27" customFormat="1" x14ac:dyDescent="0.3">
      <c r="A1348" s="26"/>
      <c r="G1348" s="28"/>
      <c r="H1348" s="28"/>
      <c r="I1348" s="28"/>
      <c r="J1348" s="28"/>
      <c r="K1348" s="28"/>
      <c r="L1348" s="28"/>
      <c r="M1348" s="28"/>
      <c r="N1348" s="28"/>
      <c r="O1348" s="28"/>
    </row>
    <row r="1349" spans="1:15" s="27" customFormat="1" x14ac:dyDescent="0.3">
      <c r="A1349" s="26"/>
      <c r="G1349" s="28"/>
      <c r="H1349" s="28"/>
      <c r="I1349" s="28"/>
      <c r="J1349" s="28"/>
      <c r="K1349" s="28"/>
      <c r="L1349" s="28"/>
      <c r="M1349" s="28"/>
      <c r="N1349" s="28"/>
      <c r="O1349" s="28"/>
    </row>
    <row r="1350" spans="1:15" s="27" customFormat="1" x14ac:dyDescent="0.3">
      <c r="A1350" s="26"/>
      <c r="G1350" s="28"/>
      <c r="H1350" s="28"/>
      <c r="I1350" s="28"/>
      <c r="J1350" s="28"/>
      <c r="K1350" s="28"/>
      <c r="L1350" s="28"/>
      <c r="M1350" s="28"/>
      <c r="N1350" s="28"/>
      <c r="O1350" s="28"/>
    </row>
    <row r="1351" spans="1:15" s="27" customFormat="1" x14ac:dyDescent="0.3">
      <c r="A1351" s="26"/>
      <c r="G1351" s="28"/>
      <c r="H1351" s="28"/>
      <c r="I1351" s="28"/>
      <c r="J1351" s="28"/>
      <c r="K1351" s="28"/>
      <c r="L1351" s="28"/>
      <c r="M1351" s="28"/>
      <c r="N1351" s="28"/>
      <c r="O1351" s="28"/>
    </row>
    <row r="1352" spans="1:15" s="27" customFormat="1" x14ac:dyDescent="0.3">
      <c r="A1352" s="26"/>
      <c r="G1352" s="28"/>
      <c r="H1352" s="28"/>
      <c r="I1352" s="28"/>
      <c r="J1352" s="28"/>
      <c r="K1352" s="28"/>
      <c r="L1352" s="28"/>
      <c r="M1352" s="28"/>
      <c r="N1352" s="28"/>
      <c r="O1352" s="28"/>
    </row>
    <row r="1353" spans="1:15" s="27" customFormat="1" x14ac:dyDescent="0.3">
      <c r="A1353" s="26"/>
      <c r="G1353" s="28"/>
      <c r="H1353" s="28"/>
      <c r="I1353" s="28"/>
      <c r="J1353" s="28"/>
      <c r="K1353" s="28"/>
      <c r="L1353" s="28"/>
      <c r="M1353" s="28"/>
      <c r="N1353" s="28"/>
      <c r="O1353" s="28"/>
    </row>
    <row r="1354" spans="1:15" s="27" customFormat="1" x14ac:dyDescent="0.3">
      <c r="A1354" s="26"/>
      <c r="G1354" s="28"/>
      <c r="H1354" s="28"/>
      <c r="I1354" s="28"/>
      <c r="J1354" s="28"/>
      <c r="K1354" s="28"/>
      <c r="L1354" s="28"/>
      <c r="M1354" s="28"/>
      <c r="N1354" s="28"/>
      <c r="O1354" s="28"/>
    </row>
    <row r="1355" spans="1:15" s="27" customFormat="1" x14ac:dyDescent="0.3">
      <c r="A1355" s="26"/>
      <c r="G1355" s="28"/>
      <c r="H1355" s="28"/>
      <c r="I1355" s="28"/>
      <c r="J1355" s="28"/>
      <c r="K1355" s="28"/>
      <c r="L1355" s="28"/>
      <c r="M1355" s="28"/>
      <c r="N1355" s="28"/>
      <c r="O1355" s="28"/>
    </row>
    <row r="1356" spans="1:15" s="27" customFormat="1" x14ac:dyDescent="0.3">
      <c r="A1356" s="26"/>
      <c r="G1356" s="28"/>
      <c r="H1356" s="28"/>
      <c r="I1356" s="28"/>
      <c r="J1356" s="28"/>
      <c r="K1356" s="28"/>
      <c r="L1356" s="28"/>
      <c r="M1356" s="28"/>
      <c r="N1356" s="28"/>
      <c r="O1356" s="28"/>
    </row>
    <row r="1357" spans="1:15" s="27" customFormat="1" x14ac:dyDescent="0.3">
      <c r="A1357" s="26"/>
      <c r="G1357" s="28"/>
      <c r="H1357" s="28"/>
      <c r="I1357" s="28"/>
      <c r="J1357" s="28"/>
      <c r="K1357" s="28"/>
      <c r="L1357" s="28"/>
      <c r="M1357" s="28"/>
      <c r="N1357" s="28"/>
      <c r="O1357" s="28"/>
    </row>
    <row r="1358" spans="1:15" s="27" customFormat="1" x14ac:dyDescent="0.3">
      <c r="A1358" s="26"/>
      <c r="G1358" s="28"/>
      <c r="H1358" s="28"/>
      <c r="I1358" s="28"/>
      <c r="J1358" s="28"/>
      <c r="K1358" s="28"/>
      <c r="L1358" s="28"/>
      <c r="M1358" s="28"/>
      <c r="N1358" s="28"/>
      <c r="O1358" s="28"/>
    </row>
    <row r="1359" spans="1:15" s="27" customFormat="1" x14ac:dyDescent="0.3">
      <c r="A1359" s="26"/>
      <c r="G1359" s="28"/>
      <c r="H1359" s="28"/>
      <c r="I1359" s="28"/>
      <c r="J1359" s="28"/>
      <c r="K1359" s="28"/>
      <c r="L1359" s="28"/>
      <c r="M1359" s="28"/>
      <c r="N1359" s="28"/>
      <c r="O1359" s="28"/>
    </row>
    <row r="1360" spans="1:15" s="27" customFormat="1" x14ac:dyDescent="0.3">
      <c r="A1360" s="26"/>
      <c r="G1360" s="28"/>
      <c r="H1360" s="28"/>
      <c r="I1360" s="28"/>
      <c r="J1360" s="28"/>
      <c r="K1360" s="28"/>
      <c r="L1360" s="28"/>
      <c r="M1360" s="28"/>
      <c r="N1360" s="28"/>
      <c r="O1360" s="28"/>
    </row>
    <row r="1361" spans="1:15" s="27" customFormat="1" x14ac:dyDescent="0.3">
      <c r="A1361" s="26"/>
      <c r="G1361" s="28"/>
      <c r="H1361" s="28"/>
      <c r="I1361" s="28"/>
      <c r="J1361" s="28"/>
      <c r="K1361" s="28"/>
      <c r="L1361" s="28"/>
      <c r="M1361" s="28"/>
      <c r="N1361" s="28"/>
      <c r="O1361" s="28"/>
    </row>
    <row r="1362" spans="1:15" s="27" customFormat="1" x14ac:dyDescent="0.3">
      <c r="A1362" s="26"/>
      <c r="G1362" s="28"/>
      <c r="H1362" s="28"/>
      <c r="I1362" s="28"/>
      <c r="J1362" s="28"/>
      <c r="K1362" s="28"/>
      <c r="L1362" s="28"/>
      <c r="M1362" s="28"/>
      <c r="N1362" s="28"/>
      <c r="O1362" s="28"/>
    </row>
    <row r="1363" spans="1:15" s="27" customFormat="1" x14ac:dyDescent="0.3">
      <c r="A1363" s="26"/>
      <c r="G1363" s="28"/>
      <c r="H1363" s="28"/>
      <c r="I1363" s="28"/>
      <c r="J1363" s="28"/>
      <c r="K1363" s="28"/>
      <c r="L1363" s="28"/>
      <c r="M1363" s="28"/>
      <c r="N1363" s="28"/>
      <c r="O1363" s="28"/>
    </row>
    <row r="1364" spans="1:15" s="27" customFormat="1" x14ac:dyDescent="0.3">
      <c r="A1364" s="26"/>
      <c r="G1364" s="28"/>
      <c r="H1364" s="28"/>
      <c r="I1364" s="28"/>
      <c r="J1364" s="28"/>
      <c r="K1364" s="28"/>
      <c r="L1364" s="28"/>
      <c r="M1364" s="28"/>
      <c r="N1364" s="28"/>
      <c r="O1364" s="28"/>
    </row>
    <row r="1365" spans="1:15" s="27" customFormat="1" x14ac:dyDescent="0.3">
      <c r="A1365" s="26"/>
      <c r="G1365" s="28"/>
      <c r="H1365" s="28"/>
      <c r="I1365" s="28"/>
      <c r="J1365" s="28"/>
      <c r="K1365" s="28"/>
      <c r="L1365" s="28"/>
      <c r="M1365" s="28"/>
      <c r="N1365" s="28"/>
      <c r="O1365" s="28"/>
    </row>
    <row r="1366" spans="1:15" s="27" customFormat="1" x14ac:dyDescent="0.3">
      <c r="A1366" s="26"/>
      <c r="G1366" s="28"/>
      <c r="H1366" s="28"/>
      <c r="I1366" s="28"/>
      <c r="J1366" s="28"/>
      <c r="K1366" s="28"/>
      <c r="L1366" s="28"/>
      <c r="M1366" s="28"/>
      <c r="N1366" s="28"/>
      <c r="O1366" s="28"/>
    </row>
    <row r="1367" spans="1:15" s="27" customFormat="1" x14ac:dyDescent="0.3">
      <c r="A1367" s="26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15" s="27" customFormat="1" x14ac:dyDescent="0.3">
      <c r="A1368" s="26"/>
      <c r="G1368" s="28"/>
      <c r="H1368" s="28"/>
      <c r="I1368" s="28"/>
      <c r="J1368" s="28"/>
      <c r="K1368" s="28"/>
      <c r="L1368" s="28"/>
      <c r="M1368" s="28"/>
      <c r="N1368" s="28"/>
      <c r="O1368" s="28"/>
    </row>
    <row r="1369" spans="1:15" s="27" customFormat="1" x14ac:dyDescent="0.3">
      <c r="A1369" s="26"/>
      <c r="G1369" s="28"/>
      <c r="H1369" s="28"/>
      <c r="I1369" s="28"/>
      <c r="J1369" s="28"/>
      <c r="K1369" s="28"/>
      <c r="L1369" s="28"/>
      <c r="M1369" s="28"/>
      <c r="N1369" s="28"/>
      <c r="O1369" s="28"/>
    </row>
    <row r="1370" spans="1:15" s="27" customFormat="1" x14ac:dyDescent="0.3">
      <c r="A1370" s="26"/>
      <c r="G1370" s="28"/>
      <c r="H1370" s="28"/>
      <c r="I1370" s="28"/>
      <c r="J1370" s="28"/>
      <c r="K1370" s="28"/>
      <c r="L1370" s="28"/>
      <c r="M1370" s="28"/>
      <c r="N1370" s="28"/>
      <c r="O1370" s="28"/>
    </row>
    <row r="1371" spans="1:15" s="27" customFormat="1" x14ac:dyDescent="0.3">
      <c r="A1371" s="26"/>
      <c r="G1371" s="28"/>
      <c r="H1371" s="28"/>
      <c r="I1371" s="28"/>
      <c r="J1371" s="28"/>
      <c r="K1371" s="28"/>
      <c r="L1371" s="28"/>
      <c r="M1371" s="28"/>
      <c r="N1371" s="28"/>
      <c r="O1371" s="28"/>
    </row>
    <row r="1372" spans="1:15" s="27" customFormat="1" x14ac:dyDescent="0.3">
      <c r="A1372" s="26"/>
      <c r="G1372" s="28"/>
      <c r="H1372" s="28"/>
      <c r="I1372" s="28"/>
      <c r="J1372" s="28"/>
      <c r="K1372" s="28"/>
      <c r="L1372" s="28"/>
      <c r="M1372" s="28"/>
      <c r="N1372" s="28"/>
      <c r="O1372" s="28"/>
    </row>
    <row r="1373" spans="1:15" s="27" customFormat="1" x14ac:dyDescent="0.3">
      <c r="A1373" s="26"/>
      <c r="G1373" s="28"/>
      <c r="H1373" s="28"/>
      <c r="I1373" s="28"/>
      <c r="J1373" s="28"/>
      <c r="K1373" s="28"/>
      <c r="L1373" s="28"/>
      <c r="M1373" s="28"/>
      <c r="N1373" s="28"/>
      <c r="O1373" s="28"/>
    </row>
    <row r="1374" spans="1:15" s="27" customFormat="1" x14ac:dyDescent="0.3">
      <c r="A1374" s="26"/>
      <c r="G1374" s="28"/>
      <c r="H1374" s="28"/>
      <c r="I1374" s="28"/>
      <c r="J1374" s="28"/>
      <c r="K1374" s="28"/>
      <c r="L1374" s="28"/>
      <c r="M1374" s="28"/>
      <c r="N1374" s="28"/>
      <c r="O1374" s="28"/>
    </row>
    <row r="1375" spans="1:15" s="27" customFormat="1" x14ac:dyDescent="0.3">
      <c r="A1375" s="26"/>
      <c r="G1375" s="28"/>
      <c r="H1375" s="28"/>
      <c r="I1375" s="28"/>
      <c r="J1375" s="28"/>
      <c r="K1375" s="28"/>
      <c r="L1375" s="28"/>
      <c r="M1375" s="28"/>
      <c r="N1375" s="28"/>
      <c r="O1375" s="28"/>
    </row>
    <row r="1376" spans="1:15" s="27" customFormat="1" x14ac:dyDescent="0.3">
      <c r="A1376" s="26"/>
      <c r="G1376" s="28"/>
      <c r="H1376" s="28"/>
      <c r="I1376" s="28"/>
      <c r="J1376" s="28"/>
      <c r="K1376" s="28"/>
      <c r="L1376" s="28"/>
      <c r="M1376" s="28"/>
      <c r="N1376" s="28"/>
      <c r="O1376" s="28"/>
    </row>
    <row r="1377" spans="1:15" s="27" customFormat="1" x14ac:dyDescent="0.3">
      <c r="A1377" s="26"/>
      <c r="G1377" s="28"/>
      <c r="H1377" s="28"/>
      <c r="I1377" s="28"/>
      <c r="J1377" s="28"/>
      <c r="K1377" s="28"/>
      <c r="L1377" s="28"/>
      <c r="M1377" s="28"/>
      <c r="N1377" s="28"/>
      <c r="O1377" s="28"/>
    </row>
    <row r="1378" spans="1:15" s="27" customFormat="1" x14ac:dyDescent="0.3">
      <c r="A1378" s="26"/>
      <c r="G1378" s="28"/>
      <c r="H1378" s="28"/>
      <c r="I1378" s="28"/>
      <c r="J1378" s="28"/>
      <c r="K1378" s="28"/>
      <c r="L1378" s="28"/>
      <c r="M1378" s="28"/>
      <c r="N1378" s="28"/>
      <c r="O1378" s="28"/>
    </row>
    <row r="1379" spans="1:15" s="27" customFormat="1" x14ac:dyDescent="0.3">
      <c r="A1379" s="26"/>
      <c r="G1379" s="28"/>
      <c r="H1379" s="28"/>
      <c r="I1379" s="28"/>
      <c r="J1379" s="28"/>
      <c r="K1379" s="28"/>
      <c r="L1379" s="28"/>
      <c r="M1379" s="28"/>
      <c r="N1379" s="28"/>
      <c r="O1379" s="28"/>
    </row>
    <row r="1380" spans="1:15" s="27" customFormat="1" x14ac:dyDescent="0.3">
      <c r="A1380" s="26"/>
      <c r="G1380" s="28"/>
      <c r="H1380" s="28"/>
      <c r="I1380" s="28"/>
      <c r="J1380" s="28"/>
      <c r="K1380" s="28"/>
      <c r="L1380" s="28"/>
      <c r="M1380" s="28"/>
      <c r="N1380" s="28"/>
      <c r="O1380" s="28"/>
    </row>
    <row r="1381" spans="1:15" s="27" customFormat="1" x14ac:dyDescent="0.3">
      <c r="A1381" s="26"/>
      <c r="G1381" s="28"/>
      <c r="H1381" s="28"/>
      <c r="I1381" s="28"/>
      <c r="J1381" s="28"/>
      <c r="K1381" s="28"/>
      <c r="L1381" s="28"/>
      <c r="M1381" s="28"/>
      <c r="N1381" s="28"/>
      <c r="O1381" s="28"/>
    </row>
    <row r="1382" spans="1:15" s="27" customFormat="1" x14ac:dyDescent="0.3">
      <c r="A1382" s="26"/>
      <c r="G1382" s="28"/>
      <c r="H1382" s="28"/>
      <c r="I1382" s="28"/>
      <c r="J1382" s="28"/>
      <c r="K1382" s="28"/>
      <c r="L1382" s="28"/>
      <c r="M1382" s="28"/>
      <c r="N1382" s="28"/>
      <c r="O1382" s="28"/>
    </row>
    <row r="1383" spans="1:15" s="27" customFormat="1" x14ac:dyDescent="0.3">
      <c r="A1383" s="26"/>
      <c r="G1383" s="28"/>
      <c r="H1383" s="28"/>
      <c r="I1383" s="28"/>
      <c r="J1383" s="28"/>
      <c r="K1383" s="28"/>
      <c r="L1383" s="28"/>
      <c r="M1383" s="28"/>
      <c r="N1383" s="28"/>
      <c r="O1383" s="28"/>
    </row>
    <row r="1384" spans="1:15" s="27" customFormat="1" x14ac:dyDescent="0.3">
      <c r="A1384" s="26"/>
      <c r="G1384" s="28"/>
      <c r="H1384" s="28"/>
      <c r="I1384" s="28"/>
      <c r="J1384" s="28"/>
      <c r="K1384" s="28"/>
      <c r="L1384" s="28"/>
      <c r="M1384" s="28"/>
      <c r="N1384" s="28"/>
      <c r="O1384" s="28"/>
    </row>
    <row r="1385" spans="1:15" s="27" customFormat="1" x14ac:dyDescent="0.3">
      <c r="A1385" s="26"/>
      <c r="G1385" s="28"/>
      <c r="H1385" s="28"/>
      <c r="I1385" s="28"/>
      <c r="J1385" s="28"/>
      <c r="K1385" s="28"/>
      <c r="L1385" s="28"/>
      <c r="M1385" s="28"/>
      <c r="N1385" s="28"/>
      <c r="O1385" s="28"/>
    </row>
    <row r="1386" spans="1:15" s="27" customFormat="1" x14ac:dyDescent="0.3">
      <c r="A1386" s="26"/>
      <c r="G1386" s="28"/>
      <c r="H1386" s="28"/>
      <c r="I1386" s="28"/>
      <c r="J1386" s="28"/>
      <c r="K1386" s="28"/>
      <c r="L1386" s="28"/>
      <c r="M1386" s="28"/>
      <c r="N1386" s="28"/>
      <c r="O1386" s="28"/>
    </row>
    <row r="1387" spans="1:15" s="27" customFormat="1" x14ac:dyDescent="0.3">
      <c r="A1387" s="26"/>
      <c r="G1387" s="28"/>
      <c r="H1387" s="28"/>
      <c r="I1387" s="28"/>
      <c r="J1387" s="28"/>
      <c r="K1387" s="28"/>
      <c r="L1387" s="28"/>
      <c r="M1387" s="28"/>
      <c r="N1387" s="28"/>
      <c r="O1387" s="28"/>
    </row>
    <row r="1388" spans="1:15" s="27" customFormat="1" x14ac:dyDescent="0.3">
      <c r="A1388" s="26"/>
      <c r="G1388" s="28"/>
      <c r="H1388" s="28"/>
      <c r="I1388" s="28"/>
      <c r="J1388" s="28"/>
      <c r="K1388" s="28"/>
      <c r="L1388" s="28"/>
      <c r="M1388" s="28"/>
      <c r="N1388" s="28"/>
      <c r="O1388" s="28"/>
    </row>
    <row r="1389" spans="1:15" s="27" customFormat="1" x14ac:dyDescent="0.3">
      <c r="A1389" s="26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15" s="27" customFormat="1" x14ac:dyDescent="0.3">
      <c r="A1390" s="26"/>
      <c r="G1390" s="28"/>
      <c r="H1390" s="28"/>
      <c r="I1390" s="28"/>
      <c r="J1390" s="28"/>
      <c r="K1390" s="28"/>
      <c r="L1390" s="28"/>
      <c r="M1390" s="28"/>
      <c r="N1390" s="28"/>
      <c r="O1390" s="28"/>
    </row>
    <row r="1391" spans="1:15" s="27" customFormat="1" x14ac:dyDescent="0.3">
      <c r="A1391" s="26"/>
      <c r="G1391" s="28"/>
      <c r="H1391" s="28"/>
      <c r="I1391" s="28"/>
      <c r="J1391" s="28"/>
      <c r="K1391" s="28"/>
      <c r="L1391" s="28"/>
      <c r="M1391" s="28"/>
      <c r="N1391" s="28"/>
      <c r="O1391" s="28"/>
    </row>
    <row r="1392" spans="1:15" s="27" customFormat="1" x14ac:dyDescent="0.3">
      <c r="A1392" s="26"/>
      <c r="G1392" s="28"/>
      <c r="H1392" s="28"/>
      <c r="I1392" s="28"/>
      <c r="J1392" s="28"/>
      <c r="K1392" s="28"/>
      <c r="L1392" s="28"/>
      <c r="M1392" s="28"/>
      <c r="N1392" s="28"/>
      <c r="O1392" s="28"/>
    </row>
    <row r="1393" spans="1:15" s="27" customFormat="1" x14ac:dyDescent="0.3">
      <c r="A1393" s="26"/>
      <c r="G1393" s="28"/>
      <c r="H1393" s="28"/>
      <c r="I1393" s="28"/>
      <c r="J1393" s="28"/>
      <c r="K1393" s="28"/>
      <c r="L1393" s="28"/>
      <c r="M1393" s="28"/>
      <c r="N1393" s="28"/>
      <c r="O1393" s="28"/>
    </row>
    <row r="1394" spans="1:15" s="27" customFormat="1" x14ac:dyDescent="0.3">
      <c r="A1394" s="26"/>
      <c r="G1394" s="28"/>
      <c r="H1394" s="28"/>
      <c r="I1394" s="28"/>
      <c r="J1394" s="28"/>
      <c r="K1394" s="28"/>
      <c r="L1394" s="28"/>
      <c r="M1394" s="28"/>
      <c r="N1394" s="28"/>
      <c r="O1394" s="28"/>
    </row>
    <row r="1395" spans="1:15" s="27" customFormat="1" x14ac:dyDescent="0.3">
      <c r="A1395" s="26"/>
      <c r="G1395" s="28"/>
      <c r="H1395" s="28"/>
      <c r="I1395" s="28"/>
      <c r="J1395" s="28"/>
      <c r="K1395" s="28"/>
      <c r="L1395" s="28"/>
      <c r="M1395" s="28"/>
      <c r="N1395" s="28"/>
      <c r="O1395" s="28"/>
    </row>
    <row r="1396" spans="1:15" s="27" customFormat="1" x14ac:dyDescent="0.3">
      <c r="A1396" s="26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15" s="27" customFormat="1" x14ac:dyDescent="0.3">
      <c r="A1397" s="26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15" s="27" customFormat="1" x14ac:dyDescent="0.3">
      <c r="A1398" s="26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15" s="27" customFormat="1" x14ac:dyDescent="0.3">
      <c r="A1399" s="26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15" s="27" customFormat="1" x14ac:dyDescent="0.3">
      <c r="A1400" s="26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15" s="27" customFormat="1" x14ac:dyDescent="0.3">
      <c r="A1401" s="26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15" s="27" customFormat="1" x14ac:dyDescent="0.3">
      <c r="A1402" s="26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15" s="27" customFormat="1" x14ac:dyDescent="0.3">
      <c r="A1403" s="26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15" s="27" customFormat="1" x14ac:dyDescent="0.3">
      <c r="A1404" s="26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15" s="27" customFormat="1" x14ac:dyDescent="0.3">
      <c r="A1405" s="26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15" s="27" customFormat="1" x14ac:dyDescent="0.3">
      <c r="A1406" s="26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15" s="27" customFormat="1" x14ac:dyDescent="0.3">
      <c r="A1407" s="26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15" s="27" customFormat="1" x14ac:dyDescent="0.3">
      <c r="A1408" s="26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15" s="27" customFormat="1" x14ac:dyDescent="0.3">
      <c r="A1409" s="26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15" s="27" customFormat="1" x14ac:dyDescent="0.3">
      <c r="A1410" s="26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15" s="27" customFormat="1" x14ac:dyDescent="0.3">
      <c r="A1411" s="26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15" s="27" customFormat="1" x14ac:dyDescent="0.3">
      <c r="A1412" s="26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15" s="27" customFormat="1" x14ac:dyDescent="0.3">
      <c r="A1413" s="26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15" s="27" customFormat="1" x14ac:dyDescent="0.3">
      <c r="A1414" s="26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15" s="27" customFormat="1" x14ac:dyDescent="0.3">
      <c r="A1415" s="26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15" s="27" customFormat="1" x14ac:dyDescent="0.3">
      <c r="A1416" s="26"/>
      <c r="G1416" s="28"/>
      <c r="H1416" s="28"/>
      <c r="I1416" s="28"/>
      <c r="J1416" s="28"/>
      <c r="K1416" s="28"/>
      <c r="L1416" s="28"/>
      <c r="M1416" s="28"/>
      <c r="N1416" s="28"/>
      <c r="O1416" s="28"/>
    </row>
    <row r="1417" spans="1:15" s="27" customFormat="1" x14ac:dyDescent="0.3">
      <c r="A1417" s="26"/>
      <c r="G1417" s="28"/>
      <c r="H1417" s="28"/>
      <c r="I1417" s="28"/>
      <c r="J1417" s="28"/>
      <c r="K1417" s="28"/>
      <c r="L1417" s="28"/>
      <c r="M1417" s="28"/>
      <c r="N1417" s="28"/>
      <c r="O1417" s="28"/>
    </row>
    <row r="1418" spans="1:15" s="27" customFormat="1" x14ac:dyDescent="0.3">
      <c r="A1418" s="26"/>
      <c r="G1418" s="28"/>
      <c r="H1418" s="28"/>
      <c r="I1418" s="28"/>
      <c r="J1418" s="28"/>
      <c r="K1418" s="28"/>
      <c r="L1418" s="28"/>
      <c r="M1418" s="28"/>
      <c r="N1418" s="28"/>
      <c r="O1418" s="28"/>
    </row>
    <row r="1419" spans="1:15" s="27" customFormat="1" x14ac:dyDescent="0.3">
      <c r="A1419" s="26"/>
      <c r="G1419" s="28"/>
      <c r="H1419" s="28"/>
      <c r="I1419" s="28"/>
      <c r="J1419" s="28"/>
      <c r="K1419" s="28"/>
      <c r="L1419" s="28"/>
      <c r="M1419" s="28"/>
      <c r="N1419" s="28"/>
      <c r="O1419" s="28"/>
    </row>
    <row r="1420" spans="1:15" s="27" customFormat="1" x14ac:dyDescent="0.3">
      <c r="A1420" s="26"/>
      <c r="G1420" s="28"/>
      <c r="H1420" s="28"/>
      <c r="I1420" s="28"/>
      <c r="J1420" s="28"/>
      <c r="K1420" s="28"/>
      <c r="L1420" s="28"/>
      <c r="M1420" s="28"/>
      <c r="N1420" s="28"/>
      <c r="O1420" s="28"/>
    </row>
    <row r="1421" spans="1:15" s="27" customFormat="1" x14ac:dyDescent="0.3">
      <c r="A1421" s="26"/>
      <c r="G1421" s="28"/>
      <c r="H1421" s="28"/>
      <c r="I1421" s="28"/>
      <c r="J1421" s="28"/>
      <c r="K1421" s="28"/>
      <c r="L1421" s="28"/>
      <c r="M1421" s="28"/>
      <c r="N1421" s="28"/>
      <c r="O1421" s="28"/>
    </row>
    <row r="1422" spans="1:15" s="27" customFormat="1" x14ac:dyDescent="0.3">
      <c r="A1422" s="26"/>
      <c r="G1422" s="28"/>
      <c r="H1422" s="28"/>
      <c r="I1422" s="28"/>
      <c r="J1422" s="28"/>
      <c r="K1422" s="28"/>
      <c r="L1422" s="28"/>
      <c r="M1422" s="28"/>
      <c r="N1422" s="28"/>
      <c r="O1422" s="28"/>
    </row>
    <row r="1423" spans="1:15" s="27" customFormat="1" x14ac:dyDescent="0.3">
      <c r="A1423" s="26"/>
      <c r="G1423" s="28"/>
      <c r="H1423" s="28"/>
      <c r="I1423" s="28"/>
      <c r="J1423" s="28"/>
      <c r="K1423" s="28"/>
      <c r="L1423" s="28"/>
      <c r="M1423" s="28"/>
      <c r="N1423" s="28"/>
      <c r="O1423" s="28"/>
    </row>
    <row r="1424" spans="1:15" s="27" customFormat="1" x14ac:dyDescent="0.3">
      <c r="A1424" s="26"/>
      <c r="G1424" s="28"/>
      <c r="H1424" s="28"/>
      <c r="I1424" s="28"/>
      <c r="J1424" s="28"/>
      <c r="K1424" s="28"/>
      <c r="L1424" s="28"/>
      <c r="M1424" s="28"/>
      <c r="N1424" s="28"/>
      <c r="O1424" s="28"/>
    </row>
    <row r="1425" spans="1:15" s="27" customFormat="1" x14ac:dyDescent="0.3">
      <c r="A1425" s="26"/>
      <c r="G1425" s="28"/>
      <c r="H1425" s="28"/>
      <c r="I1425" s="28"/>
      <c r="J1425" s="28"/>
      <c r="K1425" s="28"/>
      <c r="L1425" s="28"/>
      <c r="M1425" s="28"/>
      <c r="N1425" s="28"/>
      <c r="O1425" s="28"/>
    </row>
    <row r="1426" spans="1:15" s="27" customFormat="1" x14ac:dyDescent="0.3">
      <c r="A1426" s="26"/>
      <c r="G1426" s="28"/>
      <c r="H1426" s="28"/>
      <c r="I1426" s="28"/>
      <c r="J1426" s="28"/>
      <c r="K1426" s="28"/>
      <c r="L1426" s="28"/>
      <c r="M1426" s="28"/>
      <c r="N1426" s="28"/>
      <c r="O1426" s="28"/>
    </row>
    <row r="1427" spans="1:15" s="27" customFormat="1" x14ac:dyDescent="0.3">
      <c r="A1427" s="26"/>
      <c r="G1427" s="28"/>
      <c r="H1427" s="28"/>
      <c r="I1427" s="28"/>
      <c r="J1427" s="28"/>
      <c r="K1427" s="28"/>
      <c r="L1427" s="28"/>
      <c r="M1427" s="28"/>
      <c r="N1427" s="28"/>
      <c r="O1427" s="28"/>
    </row>
    <row r="1428" spans="1:15" s="27" customFormat="1" x14ac:dyDescent="0.3">
      <c r="A1428" s="26"/>
      <c r="G1428" s="28"/>
      <c r="H1428" s="28"/>
      <c r="I1428" s="28"/>
      <c r="J1428" s="28"/>
      <c r="K1428" s="28"/>
      <c r="L1428" s="28"/>
      <c r="M1428" s="28"/>
      <c r="N1428" s="28"/>
      <c r="O1428" s="28"/>
    </row>
    <row r="1429" spans="1:15" s="27" customFormat="1" x14ac:dyDescent="0.3">
      <c r="A1429" s="26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15" s="27" customFormat="1" x14ac:dyDescent="0.3">
      <c r="A1430" s="26"/>
      <c r="G1430" s="28"/>
      <c r="H1430" s="28"/>
      <c r="I1430" s="28"/>
      <c r="J1430" s="28"/>
      <c r="K1430" s="28"/>
      <c r="L1430" s="28"/>
      <c r="M1430" s="28"/>
      <c r="N1430" s="28"/>
      <c r="O1430" s="28"/>
    </row>
    <row r="1431" spans="1:15" s="27" customFormat="1" x14ac:dyDescent="0.3">
      <c r="A1431" s="26"/>
      <c r="G1431" s="28"/>
      <c r="H1431" s="28"/>
      <c r="I1431" s="28"/>
      <c r="J1431" s="28"/>
      <c r="K1431" s="28"/>
      <c r="L1431" s="28"/>
      <c r="M1431" s="28"/>
      <c r="N1431" s="28"/>
      <c r="O1431" s="28"/>
    </row>
    <row r="1432" spans="1:15" s="27" customFormat="1" x14ac:dyDescent="0.3">
      <c r="A1432" s="26"/>
      <c r="G1432" s="28"/>
      <c r="H1432" s="28"/>
      <c r="I1432" s="28"/>
      <c r="J1432" s="28"/>
      <c r="K1432" s="28"/>
      <c r="L1432" s="28"/>
      <c r="M1432" s="28"/>
      <c r="N1432" s="28"/>
      <c r="O1432" s="28"/>
    </row>
    <row r="1433" spans="1:15" s="27" customFormat="1" x14ac:dyDescent="0.3">
      <c r="A1433" s="26"/>
      <c r="G1433" s="28"/>
      <c r="H1433" s="28"/>
      <c r="I1433" s="28"/>
      <c r="J1433" s="28"/>
      <c r="K1433" s="28"/>
      <c r="L1433" s="28"/>
      <c r="M1433" s="28"/>
      <c r="N1433" s="28"/>
      <c r="O1433" s="28"/>
    </row>
    <row r="1434" spans="1:15" s="27" customFormat="1" x14ac:dyDescent="0.3">
      <c r="A1434" s="26"/>
      <c r="G1434" s="28"/>
      <c r="H1434" s="28"/>
      <c r="I1434" s="28"/>
      <c r="J1434" s="28"/>
      <c r="K1434" s="28"/>
      <c r="L1434" s="28"/>
      <c r="M1434" s="28"/>
      <c r="N1434" s="28"/>
      <c r="O1434" s="28"/>
    </row>
    <row r="1435" spans="1:15" s="27" customFormat="1" x14ac:dyDescent="0.3">
      <c r="A1435" s="26"/>
      <c r="G1435" s="28"/>
      <c r="H1435" s="28"/>
      <c r="I1435" s="28"/>
      <c r="J1435" s="28"/>
      <c r="K1435" s="28"/>
      <c r="L1435" s="28"/>
      <c r="M1435" s="28"/>
      <c r="N1435" s="28"/>
      <c r="O1435" s="28"/>
    </row>
    <row r="1436" spans="1:15" s="27" customFormat="1" x14ac:dyDescent="0.3">
      <c r="A1436" s="26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15" s="27" customFormat="1" x14ac:dyDescent="0.3">
      <c r="A1437" s="26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15" s="27" customFormat="1" x14ac:dyDescent="0.3">
      <c r="A1438" s="26"/>
      <c r="G1438" s="28"/>
      <c r="H1438" s="28"/>
      <c r="I1438" s="28"/>
      <c r="J1438" s="28"/>
      <c r="K1438" s="28"/>
      <c r="L1438" s="28"/>
      <c r="M1438" s="28"/>
      <c r="N1438" s="28"/>
      <c r="O1438" s="28"/>
    </row>
    <row r="1439" spans="1:15" s="27" customFormat="1" x14ac:dyDescent="0.3">
      <c r="A1439" s="26"/>
      <c r="G1439" s="28"/>
      <c r="H1439" s="28"/>
      <c r="I1439" s="28"/>
      <c r="J1439" s="28"/>
      <c r="K1439" s="28"/>
      <c r="L1439" s="28"/>
      <c r="M1439" s="28"/>
      <c r="N1439" s="28"/>
      <c r="O1439" s="28"/>
    </row>
    <row r="1440" spans="1:15" s="27" customFormat="1" x14ac:dyDescent="0.3">
      <c r="A1440" s="26"/>
      <c r="G1440" s="28"/>
      <c r="H1440" s="28"/>
      <c r="I1440" s="28"/>
      <c r="J1440" s="28"/>
      <c r="K1440" s="28"/>
      <c r="L1440" s="28"/>
      <c r="M1440" s="28"/>
      <c r="N1440" s="28"/>
      <c r="O1440" s="28"/>
    </row>
    <row r="1441" spans="1:15" s="27" customFormat="1" x14ac:dyDescent="0.3">
      <c r="A1441" s="26"/>
      <c r="G1441" s="28"/>
      <c r="H1441" s="28"/>
      <c r="I1441" s="28"/>
      <c r="J1441" s="28"/>
      <c r="K1441" s="28"/>
      <c r="L1441" s="28"/>
      <c r="M1441" s="28"/>
      <c r="N1441" s="28"/>
      <c r="O1441" s="28"/>
    </row>
    <row r="1442" spans="1:15" s="27" customFormat="1" x14ac:dyDescent="0.3">
      <c r="A1442" s="26"/>
      <c r="G1442" s="28"/>
      <c r="H1442" s="28"/>
      <c r="I1442" s="28"/>
      <c r="J1442" s="28"/>
      <c r="K1442" s="28"/>
      <c r="L1442" s="28"/>
      <c r="M1442" s="28"/>
      <c r="N1442" s="28"/>
      <c r="O1442" s="28"/>
    </row>
    <row r="1443" spans="1:15" s="27" customFormat="1" x14ac:dyDescent="0.3">
      <c r="A1443" s="26"/>
      <c r="G1443" s="28"/>
      <c r="H1443" s="28"/>
      <c r="I1443" s="28"/>
      <c r="J1443" s="28"/>
      <c r="K1443" s="28"/>
      <c r="L1443" s="28"/>
      <c r="M1443" s="28"/>
      <c r="N1443" s="28"/>
      <c r="O1443" s="28"/>
    </row>
    <row r="1444" spans="1:15" s="27" customFormat="1" x14ac:dyDescent="0.3">
      <c r="A1444" s="26"/>
      <c r="G1444" s="28"/>
      <c r="H1444" s="28"/>
      <c r="I1444" s="28"/>
      <c r="J1444" s="28"/>
      <c r="K1444" s="28"/>
      <c r="L1444" s="28"/>
      <c r="M1444" s="28"/>
      <c r="N1444" s="28"/>
      <c r="O1444" s="28"/>
    </row>
    <row r="1445" spans="1:15" s="27" customFormat="1" x14ac:dyDescent="0.3">
      <c r="A1445" s="26"/>
      <c r="G1445" s="28"/>
      <c r="H1445" s="28"/>
      <c r="I1445" s="28"/>
      <c r="J1445" s="28"/>
      <c r="K1445" s="28"/>
      <c r="L1445" s="28"/>
      <c r="M1445" s="28"/>
      <c r="N1445" s="28"/>
      <c r="O1445" s="28"/>
    </row>
    <row r="1446" spans="1:15" s="27" customFormat="1" x14ac:dyDescent="0.3">
      <c r="A1446" s="26"/>
      <c r="G1446" s="28"/>
      <c r="H1446" s="28"/>
      <c r="I1446" s="28"/>
      <c r="J1446" s="28"/>
      <c r="K1446" s="28"/>
      <c r="L1446" s="28"/>
      <c r="M1446" s="28"/>
      <c r="N1446" s="28"/>
      <c r="O1446" s="28"/>
    </row>
    <row r="1447" spans="1:15" s="27" customFormat="1" x14ac:dyDescent="0.3">
      <c r="A1447" s="26"/>
      <c r="G1447" s="28"/>
      <c r="H1447" s="28"/>
      <c r="I1447" s="28"/>
      <c r="J1447" s="28"/>
      <c r="K1447" s="28"/>
      <c r="L1447" s="28"/>
      <c r="M1447" s="28"/>
      <c r="N1447" s="28"/>
      <c r="O1447" s="28"/>
    </row>
    <row r="1448" spans="1:15" s="27" customFormat="1" x14ac:dyDescent="0.3">
      <c r="A1448" s="26"/>
      <c r="G1448" s="28"/>
      <c r="H1448" s="28"/>
      <c r="I1448" s="28"/>
      <c r="J1448" s="28"/>
      <c r="K1448" s="28"/>
      <c r="L1448" s="28"/>
      <c r="M1448" s="28"/>
      <c r="N1448" s="28"/>
      <c r="O1448" s="28"/>
    </row>
    <row r="1449" spans="1:15" s="27" customFormat="1" x14ac:dyDescent="0.3">
      <c r="A1449" s="26"/>
      <c r="G1449" s="28"/>
      <c r="H1449" s="28"/>
      <c r="I1449" s="28"/>
      <c r="J1449" s="28"/>
      <c r="K1449" s="28"/>
      <c r="L1449" s="28"/>
      <c r="M1449" s="28"/>
      <c r="N1449" s="28"/>
      <c r="O1449" s="28"/>
    </row>
    <row r="1450" spans="1:15" s="27" customFormat="1" x14ac:dyDescent="0.3">
      <c r="A1450" s="26"/>
      <c r="G1450" s="28"/>
      <c r="H1450" s="28"/>
      <c r="I1450" s="28"/>
      <c r="J1450" s="28"/>
      <c r="K1450" s="28"/>
      <c r="L1450" s="28"/>
      <c r="M1450" s="28"/>
      <c r="N1450" s="28"/>
      <c r="O1450" s="28"/>
    </row>
    <row r="1451" spans="1:15" s="27" customFormat="1" x14ac:dyDescent="0.3">
      <c r="A1451" s="26"/>
      <c r="G1451" s="28"/>
      <c r="H1451" s="28"/>
      <c r="I1451" s="28"/>
      <c r="J1451" s="28"/>
      <c r="K1451" s="28"/>
      <c r="L1451" s="28"/>
      <c r="M1451" s="28"/>
      <c r="N1451" s="28"/>
      <c r="O1451" s="28"/>
    </row>
    <row r="1452" spans="1:15" s="27" customFormat="1" x14ac:dyDescent="0.3">
      <c r="A1452" s="26"/>
      <c r="G1452" s="28"/>
      <c r="H1452" s="28"/>
      <c r="I1452" s="28"/>
      <c r="J1452" s="28"/>
      <c r="K1452" s="28"/>
      <c r="L1452" s="28"/>
      <c r="M1452" s="28"/>
      <c r="N1452" s="28"/>
      <c r="O1452" s="28"/>
    </row>
    <row r="1453" spans="1:15" s="27" customFormat="1" x14ac:dyDescent="0.3">
      <c r="A1453" s="26"/>
      <c r="G1453" s="28"/>
      <c r="H1453" s="28"/>
      <c r="I1453" s="28"/>
      <c r="J1453" s="28"/>
      <c r="K1453" s="28"/>
      <c r="L1453" s="28"/>
      <c r="M1453" s="28"/>
      <c r="N1453" s="28"/>
      <c r="O1453" s="28"/>
    </row>
    <row r="1454" spans="1:15" s="27" customFormat="1" x14ac:dyDescent="0.3">
      <c r="A1454" s="26"/>
      <c r="G1454" s="28"/>
      <c r="H1454" s="28"/>
      <c r="I1454" s="28"/>
      <c r="J1454" s="28"/>
      <c r="K1454" s="28"/>
      <c r="L1454" s="28"/>
      <c r="M1454" s="28"/>
      <c r="N1454" s="28"/>
      <c r="O1454" s="28"/>
    </row>
    <row r="1455" spans="1:15" s="27" customFormat="1" x14ac:dyDescent="0.3">
      <c r="A1455" s="26"/>
      <c r="G1455" s="28"/>
      <c r="H1455" s="28"/>
      <c r="I1455" s="28"/>
      <c r="J1455" s="28"/>
      <c r="K1455" s="28"/>
      <c r="L1455" s="28"/>
      <c r="M1455" s="28"/>
      <c r="N1455" s="28"/>
      <c r="O1455" s="28"/>
    </row>
    <row r="1456" spans="1:15" s="27" customFormat="1" x14ac:dyDescent="0.3">
      <c r="A1456" s="26"/>
      <c r="G1456" s="28"/>
      <c r="H1456" s="28"/>
      <c r="I1456" s="28"/>
      <c r="J1456" s="28"/>
      <c r="K1456" s="28"/>
      <c r="L1456" s="28"/>
      <c r="M1456" s="28"/>
      <c r="N1456" s="28"/>
      <c r="O1456" s="28"/>
    </row>
    <row r="1457" spans="1:15" s="27" customFormat="1" x14ac:dyDescent="0.3">
      <c r="A1457" s="26"/>
      <c r="G1457" s="28"/>
      <c r="H1457" s="28"/>
      <c r="I1457" s="28"/>
      <c r="J1457" s="28"/>
      <c r="K1457" s="28"/>
      <c r="L1457" s="28"/>
      <c r="M1457" s="28"/>
      <c r="N1457" s="28"/>
      <c r="O1457" s="28"/>
    </row>
    <row r="1458" spans="1:15" s="27" customFormat="1" x14ac:dyDescent="0.3">
      <c r="A1458" s="26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15" s="27" customFormat="1" x14ac:dyDescent="0.3">
      <c r="A1459" s="26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15" s="27" customFormat="1" x14ac:dyDescent="0.3">
      <c r="A1460" s="26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15" s="27" customFormat="1" x14ac:dyDescent="0.3">
      <c r="A1461" s="26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15" s="27" customFormat="1" x14ac:dyDescent="0.3">
      <c r="A1462" s="26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15" s="27" customFormat="1" x14ac:dyDescent="0.3">
      <c r="A1463" s="26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15" s="27" customFormat="1" x14ac:dyDescent="0.3">
      <c r="A1464" s="26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15" s="27" customFormat="1" x14ac:dyDescent="0.3">
      <c r="A1465" s="26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15" s="27" customFormat="1" x14ac:dyDescent="0.3">
      <c r="A1466" s="26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15" s="27" customFormat="1" x14ac:dyDescent="0.3">
      <c r="A1467" s="26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15" s="27" customFormat="1" x14ac:dyDescent="0.3">
      <c r="A1468" s="26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15" s="27" customFormat="1" x14ac:dyDescent="0.3">
      <c r="A1469" s="26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15" s="27" customFormat="1" x14ac:dyDescent="0.3">
      <c r="A1470" s="26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15" s="27" customFormat="1" x14ac:dyDescent="0.3">
      <c r="A1471" s="26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15" s="27" customFormat="1" x14ac:dyDescent="0.3">
      <c r="A1472" s="26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15" s="27" customFormat="1" x14ac:dyDescent="0.3">
      <c r="A1473" s="26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15" s="27" customFormat="1" x14ac:dyDescent="0.3">
      <c r="A1474" s="26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15" s="27" customFormat="1" x14ac:dyDescent="0.3">
      <c r="A1475" s="26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15" s="27" customFormat="1" x14ac:dyDescent="0.3">
      <c r="A1476" s="26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15" s="27" customFormat="1" x14ac:dyDescent="0.3">
      <c r="A1477" s="26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15" s="27" customFormat="1" x14ac:dyDescent="0.3">
      <c r="A1478" s="26"/>
      <c r="G1478" s="28"/>
      <c r="H1478" s="28"/>
      <c r="I1478" s="28"/>
      <c r="J1478" s="28"/>
      <c r="K1478" s="28"/>
      <c r="L1478" s="28"/>
      <c r="M1478" s="28"/>
      <c r="N1478" s="28"/>
      <c r="O1478" s="28"/>
    </row>
    <row r="1479" spans="1:15" s="27" customFormat="1" x14ac:dyDescent="0.3">
      <c r="A1479" s="26"/>
      <c r="G1479" s="28"/>
      <c r="H1479" s="28"/>
      <c r="I1479" s="28"/>
      <c r="J1479" s="28"/>
      <c r="K1479" s="28"/>
      <c r="L1479" s="28"/>
      <c r="M1479" s="28"/>
      <c r="N1479" s="28"/>
      <c r="O1479" s="28"/>
    </row>
    <row r="1480" spans="1:15" s="27" customFormat="1" x14ac:dyDescent="0.3">
      <c r="A1480" s="26"/>
      <c r="G1480" s="28"/>
      <c r="H1480" s="28"/>
      <c r="I1480" s="28"/>
      <c r="J1480" s="28"/>
      <c r="K1480" s="28"/>
      <c r="L1480" s="28"/>
      <c r="M1480" s="28"/>
      <c r="N1480" s="28"/>
      <c r="O1480" s="28"/>
    </row>
    <row r="1481" spans="1:15" s="27" customFormat="1" x14ac:dyDescent="0.3">
      <c r="A1481" s="26"/>
      <c r="G1481" s="28"/>
      <c r="H1481" s="28"/>
      <c r="I1481" s="28"/>
      <c r="J1481" s="28"/>
      <c r="K1481" s="28"/>
      <c r="L1481" s="28"/>
      <c r="M1481" s="28"/>
      <c r="N1481" s="28"/>
      <c r="O1481" s="28"/>
    </row>
    <row r="1482" spans="1:15" s="27" customFormat="1" x14ac:dyDescent="0.3">
      <c r="A1482" s="26"/>
      <c r="G1482" s="28"/>
      <c r="H1482" s="28"/>
      <c r="I1482" s="28"/>
      <c r="J1482" s="28"/>
      <c r="K1482" s="28"/>
      <c r="L1482" s="28"/>
      <c r="M1482" s="28"/>
      <c r="N1482" s="28"/>
      <c r="O1482" s="28"/>
    </row>
    <row r="1483" spans="1:15" s="27" customFormat="1" x14ac:dyDescent="0.3">
      <c r="A1483" s="26"/>
      <c r="G1483" s="28"/>
      <c r="H1483" s="28"/>
      <c r="I1483" s="28"/>
      <c r="J1483" s="28"/>
      <c r="K1483" s="28"/>
      <c r="L1483" s="28"/>
      <c r="M1483" s="28"/>
      <c r="N1483" s="28"/>
      <c r="O1483" s="28"/>
    </row>
    <row r="1484" spans="1:15" s="27" customFormat="1" x14ac:dyDescent="0.3">
      <c r="A1484" s="26"/>
      <c r="G1484" s="28"/>
      <c r="H1484" s="28"/>
      <c r="I1484" s="28"/>
      <c r="J1484" s="28"/>
      <c r="K1484" s="28"/>
      <c r="L1484" s="28"/>
      <c r="M1484" s="28"/>
      <c r="N1484" s="28"/>
      <c r="O1484" s="28"/>
    </row>
    <row r="1485" spans="1:15" s="27" customFormat="1" x14ac:dyDescent="0.3">
      <c r="A1485" s="26"/>
      <c r="G1485" s="28"/>
      <c r="H1485" s="28"/>
      <c r="I1485" s="28"/>
      <c r="J1485" s="28"/>
      <c r="K1485" s="28"/>
      <c r="L1485" s="28"/>
      <c r="M1485" s="28"/>
      <c r="N1485" s="28"/>
      <c r="O1485" s="28"/>
    </row>
    <row r="1486" spans="1:15" s="27" customFormat="1" x14ac:dyDescent="0.3">
      <c r="A1486" s="26"/>
      <c r="G1486" s="28"/>
      <c r="H1486" s="28"/>
      <c r="I1486" s="28"/>
      <c r="J1486" s="28"/>
      <c r="K1486" s="28"/>
      <c r="L1486" s="28"/>
      <c r="M1486" s="28"/>
      <c r="N1486" s="28"/>
      <c r="O1486" s="28"/>
    </row>
    <row r="1487" spans="1:15" s="27" customFormat="1" x14ac:dyDescent="0.3">
      <c r="A1487" s="26"/>
      <c r="G1487" s="28"/>
      <c r="H1487" s="28"/>
      <c r="I1487" s="28"/>
      <c r="J1487" s="28"/>
      <c r="K1487" s="28"/>
      <c r="L1487" s="28"/>
      <c r="M1487" s="28"/>
      <c r="N1487" s="28"/>
      <c r="O1487" s="28"/>
    </row>
    <row r="1488" spans="1:15" s="27" customFormat="1" x14ac:dyDescent="0.3">
      <c r="A1488" s="26"/>
      <c r="G1488" s="28"/>
      <c r="H1488" s="28"/>
      <c r="I1488" s="28"/>
      <c r="J1488" s="28"/>
      <c r="K1488" s="28"/>
      <c r="L1488" s="28"/>
      <c r="M1488" s="28"/>
      <c r="N1488" s="28"/>
      <c r="O1488" s="28"/>
    </row>
    <row r="1489" spans="1:15" s="27" customFormat="1" x14ac:dyDescent="0.3">
      <c r="A1489" s="26"/>
      <c r="G1489" s="28"/>
      <c r="H1489" s="28"/>
      <c r="I1489" s="28"/>
      <c r="J1489" s="28"/>
      <c r="K1489" s="28"/>
      <c r="L1489" s="28"/>
      <c r="M1489" s="28"/>
      <c r="N1489" s="28"/>
      <c r="O1489" s="28"/>
    </row>
    <row r="1490" spans="1:15" s="27" customFormat="1" x14ac:dyDescent="0.3">
      <c r="A1490" s="26"/>
      <c r="G1490" s="28"/>
      <c r="H1490" s="28"/>
      <c r="I1490" s="28"/>
      <c r="J1490" s="28"/>
      <c r="K1490" s="28"/>
      <c r="L1490" s="28"/>
      <c r="M1490" s="28"/>
      <c r="N1490" s="28"/>
      <c r="O1490" s="28"/>
    </row>
    <row r="1491" spans="1:15" s="27" customFormat="1" x14ac:dyDescent="0.3">
      <c r="A1491" s="26"/>
      <c r="G1491" s="28"/>
      <c r="H1491" s="28"/>
      <c r="I1491" s="28"/>
      <c r="J1491" s="28"/>
      <c r="K1491" s="28"/>
      <c r="L1491" s="28"/>
      <c r="M1491" s="28"/>
      <c r="N1491" s="28"/>
      <c r="O1491" s="28"/>
    </row>
    <row r="1492" spans="1:15" s="27" customFormat="1" x14ac:dyDescent="0.3">
      <c r="A1492" s="26"/>
      <c r="G1492" s="28"/>
      <c r="H1492" s="28"/>
      <c r="I1492" s="28"/>
      <c r="J1492" s="28"/>
      <c r="K1492" s="28"/>
      <c r="L1492" s="28"/>
      <c r="M1492" s="28"/>
      <c r="N1492" s="28"/>
      <c r="O1492" s="28"/>
    </row>
    <row r="1493" spans="1:15" s="27" customFormat="1" x14ac:dyDescent="0.3">
      <c r="A1493" s="26"/>
      <c r="G1493" s="28"/>
      <c r="H1493" s="28"/>
      <c r="I1493" s="28"/>
      <c r="J1493" s="28"/>
      <c r="K1493" s="28"/>
      <c r="L1493" s="28"/>
      <c r="M1493" s="28"/>
      <c r="N1493" s="28"/>
      <c r="O1493" s="28"/>
    </row>
    <row r="1494" spans="1:15" s="27" customFormat="1" x14ac:dyDescent="0.3">
      <c r="A1494" s="26"/>
      <c r="G1494" s="28"/>
      <c r="H1494" s="28"/>
      <c r="I1494" s="28"/>
      <c r="J1494" s="28"/>
      <c r="K1494" s="28"/>
      <c r="L1494" s="28"/>
      <c r="M1494" s="28"/>
      <c r="N1494" s="28"/>
      <c r="O1494" s="28"/>
    </row>
    <row r="1495" spans="1:15" s="27" customFormat="1" x14ac:dyDescent="0.3">
      <c r="A1495" s="26"/>
      <c r="G1495" s="28"/>
      <c r="H1495" s="28"/>
      <c r="I1495" s="28"/>
      <c r="J1495" s="28"/>
      <c r="K1495" s="28"/>
      <c r="L1495" s="28"/>
      <c r="M1495" s="28"/>
      <c r="N1495" s="28"/>
      <c r="O1495" s="28"/>
    </row>
    <row r="1496" spans="1:15" s="27" customFormat="1" x14ac:dyDescent="0.3">
      <c r="A1496" s="26"/>
      <c r="G1496" s="28"/>
      <c r="H1496" s="28"/>
      <c r="I1496" s="28"/>
      <c r="J1496" s="28"/>
      <c r="K1496" s="28"/>
      <c r="L1496" s="28"/>
      <c r="M1496" s="28"/>
      <c r="N1496" s="28"/>
      <c r="O1496" s="28"/>
    </row>
    <row r="1497" spans="1:15" s="27" customFormat="1" x14ac:dyDescent="0.3">
      <c r="A1497" s="26"/>
      <c r="G1497" s="28"/>
      <c r="H1497" s="28"/>
      <c r="I1497" s="28"/>
      <c r="J1497" s="28"/>
      <c r="K1497" s="28"/>
      <c r="L1497" s="28"/>
      <c r="M1497" s="28"/>
      <c r="N1497" s="28"/>
      <c r="O1497" s="28"/>
    </row>
    <row r="1498" spans="1:15" s="27" customFormat="1" x14ac:dyDescent="0.3">
      <c r="A1498" s="26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15" s="27" customFormat="1" x14ac:dyDescent="0.3">
      <c r="A1499" s="26"/>
      <c r="G1499" s="28"/>
      <c r="H1499" s="28"/>
      <c r="I1499" s="28"/>
      <c r="J1499" s="28"/>
      <c r="K1499" s="28"/>
      <c r="L1499" s="28"/>
      <c r="M1499" s="28"/>
      <c r="N1499" s="28"/>
      <c r="O1499" s="28"/>
    </row>
    <row r="1500" spans="1:15" s="27" customFormat="1" x14ac:dyDescent="0.3">
      <c r="A1500" s="26"/>
      <c r="G1500" s="28"/>
      <c r="H1500" s="28"/>
      <c r="I1500" s="28"/>
      <c r="J1500" s="28"/>
      <c r="K1500" s="28"/>
      <c r="L1500" s="28"/>
      <c r="M1500" s="28"/>
      <c r="N1500" s="28"/>
      <c r="O1500" s="28"/>
    </row>
    <row r="1501" spans="1:15" s="27" customFormat="1" x14ac:dyDescent="0.3">
      <c r="A1501" s="26"/>
      <c r="G1501" s="28"/>
      <c r="H1501" s="28"/>
      <c r="I1501" s="28"/>
      <c r="J1501" s="28"/>
      <c r="K1501" s="28"/>
      <c r="L1501" s="28"/>
      <c r="M1501" s="28"/>
      <c r="N1501" s="28"/>
      <c r="O1501" s="28"/>
    </row>
    <row r="1502" spans="1:15" s="27" customFormat="1" x14ac:dyDescent="0.3">
      <c r="A1502" s="26"/>
      <c r="G1502" s="28"/>
      <c r="H1502" s="28"/>
      <c r="I1502" s="28"/>
      <c r="J1502" s="28"/>
      <c r="K1502" s="28"/>
      <c r="L1502" s="28"/>
      <c r="M1502" s="28"/>
      <c r="N1502" s="28"/>
      <c r="O1502" s="28"/>
    </row>
    <row r="1503" spans="1:15" s="27" customFormat="1" x14ac:dyDescent="0.3">
      <c r="A1503" s="26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15" s="27" customFormat="1" x14ac:dyDescent="0.3">
      <c r="A1504" s="26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15" s="27" customFormat="1" x14ac:dyDescent="0.3">
      <c r="A1505" s="26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15" s="27" customFormat="1" x14ac:dyDescent="0.3">
      <c r="A1506" s="26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15" s="27" customFormat="1" x14ac:dyDescent="0.3">
      <c r="A1507" s="26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15" s="27" customFormat="1" x14ac:dyDescent="0.3">
      <c r="A1508" s="26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15" s="27" customFormat="1" x14ac:dyDescent="0.3">
      <c r="A1509" s="26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15" s="27" customFormat="1" x14ac:dyDescent="0.3">
      <c r="A1510" s="26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15" s="27" customFormat="1" x14ac:dyDescent="0.3">
      <c r="A1511" s="26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15" s="27" customFormat="1" x14ac:dyDescent="0.3">
      <c r="A1512" s="26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15" s="27" customFormat="1" x14ac:dyDescent="0.3">
      <c r="A1513" s="26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15" s="27" customFormat="1" x14ac:dyDescent="0.3">
      <c r="A1514" s="26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15" s="27" customFormat="1" x14ac:dyDescent="0.3">
      <c r="A1515" s="26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15" s="27" customFormat="1" x14ac:dyDescent="0.3">
      <c r="A1516" s="26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15" s="27" customFormat="1" x14ac:dyDescent="0.3">
      <c r="A1517" s="26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15" s="27" customFormat="1" x14ac:dyDescent="0.3">
      <c r="A1518" s="26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15" s="27" customFormat="1" x14ac:dyDescent="0.3">
      <c r="A1519" s="26"/>
      <c r="G1519" s="28"/>
      <c r="H1519" s="28"/>
      <c r="I1519" s="28"/>
      <c r="J1519" s="28"/>
      <c r="K1519" s="28"/>
      <c r="L1519" s="28"/>
      <c r="M1519" s="28"/>
      <c r="N1519" s="28"/>
      <c r="O1519" s="28"/>
    </row>
    <row r="1520" spans="1:15" s="27" customFormat="1" x14ac:dyDescent="0.3">
      <c r="A1520" s="26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 s="27" customFormat="1" x14ac:dyDescent="0.3">
      <c r="A1521" s="26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 s="27" customFormat="1" x14ac:dyDescent="0.3">
      <c r="A1522" s="26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 s="27" customFormat="1" x14ac:dyDescent="0.3">
      <c r="A1523" s="26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 s="27" customFormat="1" x14ac:dyDescent="0.3">
      <c r="A1524" s="26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 s="27" customFormat="1" x14ac:dyDescent="0.3">
      <c r="A1525" s="26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 s="27" customFormat="1" x14ac:dyDescent="0.3">
      <c r="A1526" s="26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 s="27" customFormat="1" x14ac:dyDescent="0.3">
      <c r="A1527" s="26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 s="27" customFormat="1" x14ac:dyDescent="0.3">
      <c r="A1528" s="26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 s="27" customFormat="1" x14ac:dyDescent="0.3">
      <c r="A1529" s="26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 s="27" customFormat="1" x14ac:dyDescent="0.3">
      <c r="A1530" s="26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 s="27" customFormat="1" x14ac:dyDescent="0.3">
      <c r="A1531" s="26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 s="27" customFormat="1" x14ac:dyDescent="0.3">
      <c r="A1532" s="26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 s="27" customFormat="1" x14ac:dyDescent="0.3">
      <c r="A1533" s="26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 s="27" customFormat="1" x14ac:dyDescent="0.3">
      <c r="A1534" s="26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 s="27" customFormat="1" x14ac:dyDescent="0.3">
      <c r="A1535" s="26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 s="27" customFormat="1" x14ac:dyDescent="0.3">
      <c r="A1536" s="26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15" s="27" customFormat="1" x14ac:dyDescent="0.3">
      <c r="A1537" s="26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15" s="27" customFormat="1" x14ac:dyDescent="0.3">
      <c r="A1538" s="26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15" s="27" customFormat="1" x14ac:dyDescent="0.3">
      <c r="A1539" s="26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15" s="27" customFormat="1" x14ac:dyDescent="0.3">
      <c r="A1540" s="26"/>
      <c r="G1540" s="28"/>
      <c r="H1540" s="28"/>
      <c r="I1540" s="28"/>
      <c r="J1540" s="28"/>
      <c r="K1540" s="28"/>
      <c r="L1540" s="28"/>
      <c r="M1540" s="28"/>
      <c r="N1540" s="28"/>
      <c r="O1540" s="28"/>
    </row>
    <row r="1541" spans="1:15" s="27" customFormat="1" x14ac:dyDescent="0.3">
      <c r="A1541" s="26"/>
      <c r="G1541" s="28"/>
      <c r="H1541" s="28"/>
      <c r="I1541" s="28"/>
      <c r="J1541" s="28"/>
      <c r="K1541" s="28"/>
      <c r="L1541" s="28"/>
      <c r="M1541" s="28"/>
      <c r="N1541" s="28"/>
      <c r="O1541" s="28"/>
    </row>
    <row r="1542" spans="1:15" s="27" customFormat="1" x14ac:dyDescent="0.3">
      <c r="A1542" s="26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15" s="27" customFormat="1" x14ac:dyDescent="0.3">
      <c r="A1543" s="26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15" s="27" customFormat="1" x14ac:dyDescent="0.3">
      <c r="A1544" s="26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15" s="27" customFormat="1" x14ac:dyDescent="0.3">
      <c r="A1545" s="26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15" s="27" customFormat="1" x14ac:dyDescent="0.3">
      <c r="A1546" s="26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15" s="27" customFormat="1" x14ac:dyDescent="0.3">
      <c r="A1547" s="26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15" s="27" customFormat="1" x14ac:dyDescent="0.3">
      <c r="A1548" s="26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15" s="27" customFormat="1" x14ac:dyDescent="0.3">
      <c r="A1549" s="26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15" s="27" customFormat="1" x14ac:dyDescent="0.3">
      <c r="A1550" s="26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15" s="27" customFormat="1" x14ac:dyDescent="0.3">
      <c r="A1551" s="26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15" s="27" customFormat="1" x14ac:dyDescent="0.3">
      <c r="A1552" s="26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 s="27" customFormat="1" x14ac:dyDescent="0.3">
      <c r="A1553" s="26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 s="27" customFormat="1" x14ac:dyDescent="0.3">
      <c r="A1554" s="26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 s="27" customFormat="1" x14ac:dyDescent="0.3">
      <c r="A1555" s="26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 s="27" customFormat="1" x14ac:dyDescent="0.3">
      <c r="A1556" s="26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 s="27" customFormat="1" x14ac:dyDescent="0.3">
      <c r="A1557" s="26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 s="27" customFormat="1" x14ac:dyDescent="0.3">
      <c r="A1558" s="26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 s="27" customFormat="1" x14ac:dyDescent="0.3">
      <c r="A1559" s="26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 s="27" customFormat="1" x14ac:dyDescent="0.3">
      <c r="A1560" s="26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 s="27" customFormat="1" x14ac:dyDescent="0.3">
      <c r="A1561" s="26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 s="27" customFormat="1" x14ac:dyDescent="0.3">
      <c r="A1562" s="26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 s="27" customFormat="1" x14ac:dyDescent="0.3">
      <c r="A1563" s="26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 s="27" customFormat="1" x14ac:dyDescent="0.3">
      <c r="A1564" s="26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 s="27" customFormat="1" x14ac:dyDescent="0.3">
      <c r="A1565" s="26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 s="27" customFormat="1" x14ac:dyDescent="0.3">
      <c r="A1566" s="26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 s="27" customFormat="1" x14ac:dyDescent="0.3">
      <c r="A1567" s="26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 s="27" customFormat="1" x14ac:dyDescent="0.3">
      <c r="A1568" s="26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 s="27" customFormat="1" x14ac:dyDescent="0.3">
      <c r="A1569" s="26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 s="27" customFormat="1" x14ac:dyDescent="0.3">
      <c r="A1570" s="26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 s="27" customFormat="1" x14ac:dyDescent="0.3">
      <c r="A1571" s="26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 s="27" customFormat="1" x14ac:dyDescent="0.3">
      <c r="A1572" s="26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 s="27" customFormat="1" x14ac:dyDescent="0.3">
      <c r="A1573" s="26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 s="27" customFormat="1" x14ac:dyDescent="0.3">
      <c r="A1574" s="26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 s="27" customFormat="1" x14ac:dyDescent="0.3">
      <c r="A1575" s="26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 s="27" customFormat="1" x14ac:dyDescent="0.3">
      <c r="A1576" s="26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 s="27" customFormat="1" x14ac:dyDescent="0.3">
      <c r="A1577" s="26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 s="27" customFormat="1" x14ac:dyDescent="0.3">
      <c r="A1578" s="26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 s="27" customFormat="1" x14ac:dyDescent="0.3">
      <c r="A1579" s="26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 s="27" customFormat="1" x14ac:dyDescent="0.3">
      <c r="A1580" s="26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 s="27" customFormat="1" x14ac:dyDescent="0.3">
      <c r="A1581" s="26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 s="27" customFormat="1" x14ac:dyDescent="0.3">
      <c r="A1582" s="26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 s="27" customFormat="1" x14ac:dyDescent="0.3">
      <c r="A1583" s="26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 s="27" customFormat="1" x14ac:dyDescent="0.3">
      <c r="A1584" s="26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 s="27" customFormat="1" x14ac:dyDescent="0.3">
      <c r="A1585" s="26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 s="27" customFormat="1" x14ac:dyDescent="0.3">
      <c r="A1586" s="26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 s="27" customFormat="1" x14ac:dyDescent="0.3">
      <c r="A1587" s="26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 s="27" customFormat="1" x14ac:dyDescent="0.3">
      <c r="A1588" s="26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 s="27" customFormat="1" x14ac:dyDescent="0.3">
      <c r="A1589" s="26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 s="27" customFormat="1" x14ac:dyDescent="0.3">
      <c r="A1590" s="26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 s="27" customFormat="1" x14ac:dyDescent="0.3">
      <c r="A1591" s="26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 s="27" customFormat="1" x14ac:dyDescent="0.3">
      <c r="A1592" s="26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 s="27" customFormat="1" x14ac:dyDescent="0.3">
      <c r="A1593" s="26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 s="27" customFormat="1" x14ac:dyDescent="0.3">
      <c r="A1594" s="26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 s="27" customFormat="1" x14ac:dyDescent="0.3">
      <c r="A1595" s="26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 s="27" customFormat="1" x14ac:dyDescent="0.3">
      <c r="A1596" s="26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 s="27" customFormat="1" x14ac:dyDescent="0.3">
      <c r="A1597" s="26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 s="27" customFormat="1" x14ac:dyDescent="0.3">
      <c r="A1598" s="26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 s="27" customFormat="1" x14ac:dyDescent="0.3">
      <c r="A1599" s="26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 s="27" customFormat="1" x14ac:dyDescent="0.3">
      <c r="A1600" s="26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 s="27" customFormat="1" x14ac:dyDescent="0.3">
      <c r="A1601" s="26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 s="27" customFormat="1" x14ac:dyDescent="0.3">
      <c r="A1602" s="26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 s="27" customFormat="1" x14ac:dyDescent="0.3">
      <c r="A1603" s="26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 s="27" customFormat="1" x14ac:dyDescent="0.3">
      <c r="A1604" s="26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 s="27" customFormat="1" x14ac:dyDescent="0.3">
      <c r="A1605" s="26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 s="27" customFormat="1" x14ac:dyDescent="0.3">
      <c r="A1606" s="26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 s="27" customFormat="1" x14ac:dyDescent="0.3">
      <c r="A1607" s="26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 s="27" customFormat="1" x14ac:dyDescent="0.3">
      <c r="A1608" s="26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 s="27" customFormat="1" x14ac:dyDescent="0.3">
      <c r="A1609" s="26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 s="27" customFormat="1" x14ac:dyDescent="0.3">
      <c r="A1610" s="26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 s="27" customFormat="1" x14ac:dyDescent="0.3">
      <c r="A1611" s="26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 s="27" customFormat="1" x14ac:dyDescent="0.3">
      <c r="A1612" s="26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 s="27" customFormat="1" x14ac:dyDescent="0.3">
      <c r="A1613" s="26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 s="27" customFormat="1" x14ac:dyDescent="0.3">
      <c r="A1614" s="26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 s="27" customFormat="1" x14ac:dyDescent="0.3">
      <c r="A1615" s="26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 s="27" customFormat="1" x14ac:dyDescent="0.3">
      <c r="A1616" s="26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 s="27" customFormat="1" x14ac:dyDescent="0.3">
      <c r="A1617" s="26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 s="27" customFormat="1" x14ac:dyDescent="0.3">
      <c r="A1618" s="26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 s="27" customFormat="1" x14ac:dyDescent="0.3">
      <c r="A1619" s="26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 s="27" customFormat="1" x14ac:dyDescent="0.3">
      <c r="A1620" s="26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 s="27" customFormat="1" x14ac:dyDescent="0.3">
      <c r="A1621" s="26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 s="27" customFormat="1" x14ac:dyDescent="0.3">
      <c r="A1622" s="26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 s="27" customFormat="1" x14ac:dyDescent="0.3">
      <c r="A1623" s="26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 s="27" customFormat="1" x14ac:dyDescent="0.3">
      <c r="A1624" s="26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 s="27" customFormat="1" x14ac:dyDescent="0.3">
      <c r="A1625" s="26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 s="27" customFormat="1" x14ac:dyDescent="0.3">
      <c r="A1626" s="26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 s="27" customFormat="1" x14ac:dyDescent="0.3">
      <c r="A1627" s="26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 s="27" customFormat="1" x14ac:dyDescent="0.3">
      <c r="A1628" s="26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 s="27" customFormat="1" x14ac:dyDescent="0.3">
      <c r="A1629" s="26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 s="27" customFormat="1" x14ac:dyDescent="0.3">
      <c r="A1630" s="26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 s="27" customFormat="1" x14ac:dyDescent="0.3">
      <c r="A1631" s="26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 s="27" customFormat="1" x14ac:dyDescent="0.3">
      <c r="A1632" s="26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 s="27" customFormat="1" x14ac:dyDescent="0.3">
      <c r="A1633" s="26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 s="27" customFormat="1" x14ac:dyDescent="0.3">
      <c r="A1634" s="26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 s="27" customFormat="1" x14ac:dyDescent="0.3">
      <c r="A1635" s="26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 s="27" customFormat="1" x14ac:dyDescent="0.3">
      <c r="A1636" s="26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 s="27" customFormat="1" x14ac:dyDescent="0.3">
      <c r="A1637" s="26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 s="27" customFormat="1" x14ac:dyDescent="0.3">
      <c r="A1638" s="26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 s="27" customFormat="1" x14ac:dyDescent="0.3">
      <c r="A1639" s="26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 s="27" customFormat="1" x14ac:dyDescent="0.3">
      <c r="A1640" s="26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 s="27" customFormat="1" x14ac:dyDescent="0.3">
      <c r="A1641" s="26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 s="27" customFormat="1" x14ac:dyDescent="0.3">
      <c r="A1642" s="26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 s="27" customFormat="1" x14ac:dyDescent="0.3">
      <c r="A1643" s="26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 s="27" customFormat="1" x14ac:dyDescent="0.3">
      <c r="A1644" s="26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 s="27" customFormat="1" x14ac:dyDescent="0.3">
      <c r="A1645" s="26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 s="27" customFormat="1" x14ac:dyDescent="0.3">
      <c r="A1646" s="26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 s="27" customFormat="1" x14ac:dyDescent="0.3">
      <c r="A1647" s="26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 s="27" customFormat="1" x14ac:dyDescent="0.3">
      <c r="A1648" s="26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 s="27" customFormat="1" x14ac:dyDescent="0.3">
      <c r="A1649" s="26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 s="27" customFormat="1" x14ac:dyDescent="0.3">
      <c r="A1650" s="26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 s="27" customFormat="1" x14ac:dyDescent="0.3">
      <c r="A1651" s="26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 s="27" customFormat="1" x14ac:dyDescent="0.3">
      <c r="A1652" s="26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 s="27" customFormat="1" x14ac:dyDescent="0.3">
      <c r="A1653" s="26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 s="27" customFormat="1" x14ac:dyDescent="0.3">
      <c r="A1654" s="26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 s="27" customFormat="1" x14ac:dyDescent="0.3">
      <c r="A1655" s="26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 s="27" customFormat="1" x14ac:dyDescent="0.3">
      <c r="A1656" s="26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 s="27" customFormat="1" x14ac:dyDescent="0.3">
      <c r="A1657" s="26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 s="27" customFormat="1" x14ac:dyDescent="0.3">
      <c r="A1658" s="26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 s="27" customFormat="1" x14ac:dyDescent="0.3">
      <c r="A1659" s="26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 s="27" customFormat="1" x14ac:dyDescent="0.3">
      <c r="A1660" s="26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 s="27" customFormat="1" x14ac:dyDescent="0.3">
      <c r="A1661" s="26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 s="27" customFormat="1" x14ac:dyDescent="0.3">
      <c r="A1662" s="26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 s="27" customFormat="1" x14ac:dyDescent="0.3">
      <c r="A1663" s="26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 s="27" customFormat="1" x14ac:dyDescent="0.3">
      <c r="A1664" s="26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 s="27" customFormat="1" x14ac:dyDescent="0.3">
      <c r="A1665" s="26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 s="27" customFormat="1" x14ac:dyDescent="0.3">
      <c r="A1666" s="26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 s="27" customFormat="1" x14ac:dyDescent="0.3">
      <c r="A1667" s="26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 s="27" customFormat="1" x14ac:dyDescent="0.3">
      <c r="A1668" s="26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 s="27" customFormat="1" x14ac:dyDescent="0.3">
      <c r="A1669" s="26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 s="27" customFormat="1" x14ac:dyDescent="0.3">
      <c r="A1670" s="26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 s="27" customFormat="1" x14ac:dyDescent="0.3">
      <c r="A1671" s="26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 s="27" customFormat="1" x14ac:dyDescent="0.3">
      <c r="A1672" s="26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 s="27" customFormat="1" x14ac:dyDescent="0.3">
      <c r="A1673" s="26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 s="27" customFormat="1" x14ac:dyDescent="0.3">
      <c r="A1674" s="26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 s="27" customFormat="1" x14ac:dyDescent="0.3">
      <c r="A1675" s="26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 s="27" customFormat="1" x14ac:dyDescent="0.3">
      <c r="A1676" s="26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 s="27" customFormat="1" x14ac:dyDescent="0.3">
      <c r="A1677" s="26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 s="27" customFormat="1" x14ac:dyDescent="0.3">
      <c r="A1678" s="26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 s="27" customFormat="1" x14ac:dyDescent="0.3">
      <c r="A1679" s="26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 s="27" customFormat="1" x14ac:dyDescent="0.3">
      <c r="A1680" s="26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 s="27" customFormat="1" x14ac:dyDescent="0.3">
      <c r="A1681" s="26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 s="27" customFormat="1" x14ac:dyDescent="0.3">
      <c r="A1682" s="26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 s="27" customFormat="1" x14ac:dyDescent="0.3">
      <c r="A1683" s="26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 s="27" customFormat="1" x14ac:dyDescent="0.3">
      <c r="A1684" s="26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 s="27" customFormat="1" x14ac:dyDescent="0.3">
      <c r="A1685" s="26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 s="27" customFormat="1" x14ac:dyDescent="0.3">
      <c r="A1686" s="26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 s="27" customFormat="1" x14ac:dyDescent="0.3">
      <c r="A1687" s="26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 s="27" customFormat="1" x14ac:dyDescent="0.3">
      <c r="A1688" s="26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 s="27" customFormat="1" x14ac:dyDescent="0.3">
      <c r="A1689" s="26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 s="27" customFormat="1" x14ac:dyDescent="0.3">
      <c r="A1690" s="26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 s="27" customFormat="1" x14ac:dyDescent="0.3">
      <c r="A1691" s="26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 s="27" customFormat="1" x14ac:dyDescent="0.3">
      <c r="A1692" s="26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 s="27" customFormat="1" x14ac:dyDescent="0.3">
      <c r="A1693" s="26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 s="27" customFormat="1" x14ac:dyDescent="0.3">
      <c r="A1694" s="26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 s="27" customFormat="1" x14ac:dyDescent="0.3">
      <c r="A1695" s="26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 s="27" customFormat="1" x14ac:dyDescent="0.3">
      <c r="A1696" s="26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 s="27" customFormat="1" x14ac:dyDescent="0.3">
      <c r="A1697" s="26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 s="27" customFormat="1" x14ac:dyDescent="0.3">
      <c r="A1698" s="26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 s="27" customFormat="1" x14ac:dyDescent="0.3">
      <c r="A1699" s="26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 s="27" customFormat="1" x14ac:dyDescent="0.3">
      <c r="A1700" s="26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 s="27" customFormat="1" x14ac:dyDescent="0.3">
      <c r="A1701" s="26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 s="27" customFormat="1" x14ac:dyDescent="0.3">
      <c r="A1702" s="26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 s="27" customFormat="1" x14ac:dyDescent="0.3">
      <c r="A1703" s="26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 s="27" customFormat="1" x14ac:dyDescent="0.3">
      <c r="A1704" s="26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 s="27" customFormat="1" x14ac:dyDescent="0.3">
      <c r="A1705" s="26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 s="27" customFormat="1" x14ac:dyDescent="0.3">
      <c r="A1706" s="26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 s="27" customFormat="1" x14ac:dyDescent="0.3">
      <c r="A1707" s="26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 s="27" customFormat="1" x14ac:dyDescent="0.3">
      <c r="A1708" s="26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 s="27" customFormat="1" x14ac:dyDescent="0.3">
      <c r="A1709" s="26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 s="27" customFormat="1" x14ac:dyDescent="0.3">
      <c r="A1710" s="26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 s="27" customFormat="1" x14ac:dyDescent="0.3">
      <c r="A1711" s="26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 s="27" customFormat="1" x14ac:dyDescent="0.3">
      <c r="A1712" s="26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 s="27" customFormat="1" x14ac:dyDescent="0.3">
      <c r="A1713" s="26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 s="27" customFormat="1" x14ac:dyDescent="0.3">
      <c r="A1714" s="26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 s="27" customFormat="1" x14ac:dyDescent="0.3">
      <c r="A1715" s="26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 s="27" customFormat="1" x14ac:dyDescent="0.3">
      <c r="A1716" s="26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 s="27" customFormat="1" x14ac:dyDescent="0.3">
      <c r="A1717" s="26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 s="27" customFormat="1" x14ac:dyDescent="0.3">
      <c r="A1718" s="26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 s="27" customFormat="1" x14ac:dyDescent="0.3">
      <c r="A1719" s="26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 s="27" customFormat="1" x14ac:dyDescent="0.3">
      <c r="A1720" s="26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 s="27" customFormat="1" x14ac:dyDescent="0.3">
      <c r="A1721" s="26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 s="27" customFormat="1" x14ac:dyDescent="0.3">
      <c r="A1722" s="26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 s="27" customFormat="1" x14ac:dyDescent="0.3">
      <c r="A1723" s="26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 s="27" customFormat="1" x14ac:dyDescent="0.3">
      <c r="A1724" s="26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 s="27" customFormat="1" x14ac:dyDescent="0.3">
      <c r="A1725" s="26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 s="27" customFormat="1" x14ac:dyDescent="0.3">
      <c r="A1726" s="26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 s="27" customFormat="1" x14ac:dyDescent="0.3">
      <c r="A1727" s="26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 s="27" customFormat="1" x14ac:dyDescent="0.3">
      <c r="A1728" s="26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 s="27" customFormat="1" x14ac:dyDescent="0.3">
      <c r="A1729" s="26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 s="27" customFormat="1" x14ac:dyDescent="0.3">
      <c r="A1730" s="26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 s="27" customFormat="1" x14ac:dyDescent="0.3">
      <c r="A1731" s="26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 s="27" customFormat="1" x14ac:dyDescent="0.3">
      <c r="A1732" s="26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 s="27" customFormat="1" x14ac:dyDescent="0.3">
      <c r="A1733" s="26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 s="27" customFormat="1" x14ac:dyDescent="0.3">
      <c r="A1734" s="26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 s="27" customFormat="1" x14ac:dyDescent="0.3">
      <c r="A1735" s="26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 s="27" customFormat="1" x14ac:dyDescent="0.3">
      <c r="A1736" s="26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 s="27" customFormat="1" x14ac:dyDescent="0.3">
      <c r="A1737" s="26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 s="27" customFormat="1" x14ac:dyDescent="0.3">
      <c r="A1738" s="26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 s="27" customFormat="1" x14ac:dyDescent="0.3">
      <c r="A1739" s="26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 s="27" customFormat="1" x14ac:dyDescent="0.3">
      <c r="A1740" s="26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 s="27" customFormat="1" x14ac:dyDescent="0.3">
      <c r="A1741" s="26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 s="27" customFormat="1" x14ac:dyDescent="0.3">
      <c r="A1742" s="26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 s="27" customFormat="1" x14ac:dyDescent="0.3">
      <c r="A1743" s="26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 s="27" customFormat="1" x14ac:dyDescent="0.3">
      <c r="A1744" s="26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 s="27" customFormat="1" x14ac:dyDescent="0.3">
      <c r="A1745" s="26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 s="27" customFormat="1" x14ac:dyDescent="0.3">
      <c r="A1746" s="26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 s="27" customFormat="1" x14ac:dyDescent="0.3">
      <c r="A1747" s="26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 s="27" customFormat="1" x14ac:dyDescent="0.3">
      <c r="A1748" s="26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 s="27" customFormat="1" x14ac:dyDescent="0.3">
      <c r="A1749" s="26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 s="27" customFormat="1" x14ac:dyDescent="0.3">
      <c r="A1750" s="26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 s="27" customFormat="1" x14ac:dyDescent="0.3">
      <c r="A1751" s="26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 s="27" customFormat="1" x14ac:dyDescent="0.3">
      <c r="A1752" s="26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 s="27" customFormat="1" x14ac:dyDescent="0.3">
      <c r="A1753" s="26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 s="27" customFormat="1" x14ac:dyDescent="0.3">
      <c r="A1754" s="26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 s="27" customFormat="1" x14ac:dyDescent="0.3">
      <c r="A1755" s="26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 s="27" customFormat="1" x14ac:dyDescent="0.3">
      <c r="A1756" s="26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 s="27" customFormat="1" x14ac:dyDescent="0.3">
      <c r="A1757" s="26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 s="27" customFormat="1" x14ac:dyDescent="0.3">
      <c r="A1758" s="26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 s="27" customFormat="1" x14ac:dyDescent="0.3">
      <c r="A1759" s="26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 s="27" customFormat="1" x14ac:dyDescent="0.3">
      <c r="A1760" s="26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 s="27" customFormat="1" x14ac:dyDescent="0.3">
      <c r="A1761" s="26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 s="27" customFormat="1" x14ac:dyDescent="0.3">
      <c r="A1762" s="26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 s="27" customFormat="1" x14ac:dyDescent="0.3">
      <c r="A1763" s="26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 s="27" customFormat="1" x14ac:dyDescent="0.3">
      <c r="A1764" s="26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 s="27" customFormat="1" x14ac:dyDescent="0.3">
      <c r="A1765" s="26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 s="27" customFormat="1" x14ac:dyDescent="0.3">
      <c r="A1766" s="26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 s="27" customFormat="1" x14ac:dyDescent="0.3">
      <c r="A1767" s="26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 s="27" customFormat="1" x14ac:dyDescent="0.3">
      <c r="A1768" s="26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 s="27" customFormat="1" x14ac:dyDescent="0.3">
      <c r="A1769" s="26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 s="27" customFormat="1" x14ac:dyDescent="0.3">
      <c r="A1770" s="26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 s="27" customFormat="1" x14ac:dyDescent="0.3">
      <c r="A1771" s="26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 s="27" customFormat="1" x14ac:dyDescent="0.3">
      <c r="A1772" s="26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 s="27" customFormat="1" x14ac:dyDescent="0.3">
      <c r="A1773" s="26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 s="27" customFormat="1" x14ac:dyDescent="0.3">
      <c r="A1774" s="26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 s="27" customFormat="1" x14ac:dyDescent="0.3">
      <c r="A1775" s="26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 s="27" customFormat="1" x14ac:dyDescent="0.3">
      <c r="A1776" s="26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 s="27" customFormat="1" x14ac:dyDescent="0.3">
      <c r="A1777" s="26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 s="27" customFormat="1" x14ac:dyDescent="0.3">
      <c r="A1778" s="26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 s="27" customFormat="1" x14ac:dyDescent="0.3">
      <c r="A1779" s="26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 s="27" customFormat="1" x14ac:dyDescent="0.3">
      <c r="A1780" s="26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 s="27" customFormat="1" x14ac:dyDescent="0.3">
      <c r="A1781" s="26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 s="27" customFormat="1" x14ac:dyDescent="0.3">
      <c r="A1782" s="26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 s="27" customFormat="1" x14ac:dyDescent="0.3">
      <c r="A1783" s="26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 s="27" customFormat="1" x14ac:dyDescent="0.3">
      <c r="A1784" s="26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 s="27" customFormat="1" x14ac:dyDescent="0.3">
      <c r="A1785" s="26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 s="27" customFormat="1" x14ac:dyDescent="0.3">
      <c r="A1786" s="26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 s="27" customFormat="1" x14ac:dyDescent="0.3">
      <c r="A1787" s="26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 s="27" customFormat="1" x14ac:dyDescent="0.3">
      <c r="A1788" s="26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 s="27" customFormat="1" x14ac:dyDescent="0.3">
      <c r="A1789" s="26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 s="27" customFormat="1" x14ac:dyDescent="0.3">
      <c r="A1790" s="26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 s="27" customFormat="1" x14ac:dyDescent="0.3">
      <c r="A1791" s="26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 s="27" customFormat="1" x14ac:dyDescent="0.3">
      <c r="A1792" s="26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 s="27" customFormat="1" x14ac:dyDescent="0.3">
      <c r="A1793" s="26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 s="27" customFormat="1" x14ac:dyDescent="0.3">
      <c r="A1794" s="26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 s="27" customFormat="1" x14ac:dyDescent="0.3">
      <c r="A1795" s="26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 s="27" customFormat="1" x14ac:dyDescent="0.3">
      <c r="A1796" s="26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 s="27" customFormat="1" x14ac:dyDescent="0.3">
      <c r="A1797" s="26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 s="27" customFormat="1" x14ac:dyDescent="0.3">
      <c r="A1798" s="26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 s="27" customFormat="1" x14ac:dyDescent="0.3">
      <c r="A1799" s="26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 s="27" customFormat="1" x14ac:dyDescent="0.3">
      <c r="A1800" s="26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 s="27" customFormat="1" x14ac:dyDescent="0.3">
      <c r="A1801" s="26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 s="27" customFormat="1" x14ac:dyDescent="0.3">
      <c r="A1802" s="26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 s="27" customFormat="1" x14ac:dyDescent="0.3">
      <c r="A1803" s="26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 s="27" customFormat="1" x14ac:dyDescent="0.3">
      <c r="A1804" s="26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 s="27" customFormat="1" x14ac:dyDescent="0.3">
      <c r="A1805" s="26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 s="27" customFormat="1" x14ac:dyDescent="0.3">
      <c r="A1806" s="26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 s="27" customFormat="1" x14ac:dyDescent="0.3">
      <c r="A1807" s="26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 s="27" customFormat="1" x14ac:dyDescent="0.3">
      <c r="A1808" s="26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 s="27" customFormat="1" x14ac:dyDescent="0.3">
      <c r="A1809" s="26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 s="27" customFormat="1" x14ac:dyDescent="0.3">
      <c r="A1810" s="26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 s="27" customFormat="1" x14ac:dyDescent="0.3">
      <c r="A1811" s="26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 s="27" customFormat="1" x14ac:dyDescent="0.3">
      <c r="A1812" s="26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 s="27" customFormat="1" x14ac:dyDescent="0.3">
      <c r="A1813" s="26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 s="27" customFormat="1" x14ac:dyDescent="0.3">
      <c r="A1814" s="26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 s="27" customFormat="1" x14ac:dyDescent="0.3">
      <c r="A1815" s="26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 s="27" customFormat="1" x14ac:dyDescent="0.3">
      <c r="A1816" s="26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 s="27" customFormat="1" x14ac:dyDescent="0.3">
      <c r="A1817" s="26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 s="27" customFormat="1" x14ac:dyDescent="0.3">
      <c r="A1818" s="26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 s="27" customFormat="1" x14ac:dyDescent="0.3">
      <c r="A1819" s="26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 s="27" customFormat="1" x14ac:dyDescent="0.3">
      <c r="A1820" s="26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 s="27" customFormat="1" x14ac:dyDescent="0.3">
      <c r="A1821" s="26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 s="27" customFormat="1" x14ac:dyDescent="0.3">
      <c r="A1822" s="26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 s="27" customFormat="1" x14ac:dyDescent="0.3">
      <c r="A1823" s="26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 s="27" customFormat="1" x14ac:dyDescent="0.3">
      <c r="A1824" s="26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 s="27" customFormat="1" x14ac:dyDescent="0.3">
      <c r="A1825" s="26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 s="27" customFormat="1" x14ac:dyDescent="0.3">
      <c r="A1826" s="26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 s="27" customFormat="1" x14ac:dyDescent="0.3">
      <c r="A1827" s="26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 s="27" customFormat="1" x14ac:dyDescent="0.3">
      <c r="A1828" s="26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 s="27" customFormat="1" x14ac:dyDescent="0.3">
      <c r="A1829" s="26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 s="27" customFormat="1" x14ac:dyDescent="0.3">
      <c r="A1830" s="26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 s="27" customFormat="1" x14ac:dyDescent="0.3">
      <c r="A1831" s="26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 s="27" customFormat="1" x14ac:dyDescent="0.3">
      <c r="A1832" s="26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 s="27" customFormat="1" x14ac:dyDescent="0.3">
      <c r="A1833" s="26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 s="27" customFormat="1" x14ac:dyDescent="0.3">
      <c r="A1834" s="26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 s="27" customFormat="1" x14ac:dyDescent="0.3">
      <c r="A1835" s="26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 s="27" customFormat="1" x14ac:dyDescent="0.3">
      <c r="A1836" s="26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 s="27" customFormat="1" x14ac:dyDescent="0.3">
      <c r="A1837" s="26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 s="27" customFormat="1" x14ac:dyDescent="0.3">
      <c r="A1838" s="26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 s="27" customFormat="1" x14ac:dyDescent="0.3">
      <c r="A1839" s="26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 s="27" customFormat="1" x14ac:dyDescent="0.3">
      <c r="A1840" s="26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 s="27" customFormat="1" x14ac:dyDescent="0.3">
      <c r="A1841" s="26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 s="27" customFormat="1" x14ac:dyDescent="0.3">
      <c r="A1842" s="26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 s="27" customFormat="1" x14ac:dyDescent="0.3">
      <c r="A1843" s="26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 s="27" customFormat="1" x14ac:dyDescent="0.3">
      <c r="A1844" s="26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 s="27" customFormat="1" x14ac:dyDescent="0.3">
      <c r="A1845" s="26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 s="27" customFormat="1" x14ac:dyDescent="0.3">
      <c r="A1846" s="26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 s="27" customFormat="1" x14ac:dyDescent="0.3">
      <c r="A1847" s="26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 s="27" customFormat="1" x14ac:dyDescent="0.3">
      <c r="A1848" s="26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 s="27" customFormat="1" x14ac:dyDescent="0.3">
      <c r="A1849" s="26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 s="27" customFormat="1" x14ac:dyDescent="0.3">
      <c r="A1850" s="26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 s="27" customFormat="1" x14ac:dyDescent="0.3">
      <c r="A1851" s="26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 s="27" customFormat="1" x14ac:dyDescent="0.3">
      <c r="A1852" s="26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 s="27" customFormat="1" x14ac:dyDescent="0.3">
      <c r="A1853" s="26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 s="27" customFormat="1" x14ac:dyDescent="0.3">
      <c r="A1854" s="26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 s="27" customFormat="1" x14ac:dyDescent="0.3">
      <c r="A1855" s="26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 s="27" customFormat="1" x14ac:dyDescent="0.3">
      <c r="A1856" s="26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 s="27" customFormat="1" x14ac:dyDescent="0.3">
      <c r="A1857" s="26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 s="27" customFormat="1" x14ac:dyDescent="0.3">
      <c r="A1858" s="26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 s="27" customFormat="1" x14ac:dyDescent="0.3">
      <c r="A1859" s="26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 s="27" customFormat="1" x14ac:dyDescent="0.3">
      <c r="A1860" s="26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 s="27" customFormat="1" x14ac:dyDescent="0.3">
      <c r="A1861" s="26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 s="27" customFormat="1" x14ac:dyDescent="0.3">
      <c r="A1862" s="26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 s="27" customFormat="1" x14ac:dyDescent="0.3">
      <c r="A1863" s="26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 s="27" customFormat="1" x14ac:dyDescent="0.3">
      <c r="A1864" s="26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 s="27" customFormat="1" x14ac:dyDescent="0.3">
      <c r="A1865" s="26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 s="27" customFormat="1" x14ac:dyDescent="0.3">
      <c r="A1866" s="26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 s="27" customFormat="1" x14ac:dyDescent="0.3">
      <c r="A1867" s="26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 s="27" customFormat="1" x14ac:dyDescent="0.3">
      <c r="A1868" s="26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 s="27" customFormat="1" x14ac:dyDescent="0.3">
      <c r="A1869" s="26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 s="27" customFormat="1" x14ac:dyDescent="0.3">
      <c r="A1870" s="26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 s="27" customFormat="1" x14ac:dyDescent="0.3">
      <c r="A1871" s="26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 s="27" customFormat="1" x14ac:dyDescent="0.3">
      <c r="A1872" s="26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 s="27" customFormat="1" x14ac:dyDescent="0.3">
      <c r="A1873" s="26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 s="27" customFormat="1" x14ac:dyDescent="0.3">
      <c r="A1874" s="26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 s="27" customFormat="1" x14ac:dyDescent="0.3">
      <c r="A1875" s="26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 s="27" customFormat="1" x14ac:dyDescent="0.3">
      <c r="A1876" s="26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 s="27" customFormat="1" x14ac:dyDescent="0.3">
      <c r="A1877" s="26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 s="27" customFormat="1" x14ac:dyDescent="0.3">
      <c r="A1878" s="26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 s="27" customFormat="1" x14ac:dyDescent="0.3">
      <c r="A1879" s="26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 s="27" customFormat="1" x14ac:dyDescent="0.3">
      <c r="A1880" s="26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 s="27" customFormat="1" x14ac:dyDescent="0.3">
      <c r="A1881" s="26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 s="27" customFormat="1" x14ac:dyDescent="0.3">
      <c r="A1882" s="26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 s="27" customFormat="1" x14ac:dyDescent="0.3">
      <c r="A1883" s="26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 s="27" customFormat="1" x14ac:dyDescent="0.3">
      <c r="A1884" s="26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 s="27" customFormat="1" x14ac:dyDescent="0.3">
      <c r="A1885" s="26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 s="27" customFormat="1" x14ac:dyDescent="0.3">
      <c r="A1886" s="26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 s="27" customFormat="1" x14ac:dyDescent="0.3">
      <c r="A1887" s="26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 s="27" customFormat="1" x14ac:dyDescent="0.3">
      <c r="A1888" s="26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 s="27" customFormat="1" x14ac:dyDescent="0.3">
      <c r="A1889" s="26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 s="27" customFormat="1" x14ac:dyDescent="0.3">
      <c r="A1890" s="26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 s="27" customFormat="1" x14ac:dyDescent="0.3">
      <c r="A1891" s="26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 s="27" customFormat="1" x14ac:dyDescent="0.3">
      <c r="A1892" s="26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 s="27" customFormat="1" x14ac:dyDescent="0.3">
      <c r="A1893" s="26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 s="27" customFormat="1" x14ac:dyDescent="0.3">
      <c r="A1894" s="26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 s="27" customFormat="1" x14ac:dyDescent="0.3">
      <c r="A1895" s="26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 s="27" customFormat="1" x14ac:dyDescent="0.3">
      <c r="A1896" s="26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 s="27" customFormat="1" x14ac:dyDescent="0.3">
      <c r="A1897" s="26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 s="27" customFormat="1" x14ac:dyDescent="0.3">
      <c r="A1898" s="26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 s="27" customFormat="1" x14ac:dyDescent="0.3">
      <c r="A1899" s="26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 s="27" customFormat="1" x14ac:dyDescent="0.3">
      <c r="A1900" s="26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 s="27" customFormat="1" x14ac:dyDescent="0.3">
      <c r="A1901" s="26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 s="27" customFormat="1" x14ac:dyDescent="0.3">
      <c r="A1902" s="26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 s="27" customFormat="1" x14ac:dyDescent="0.3">
      <c r="A1903" s="26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 s="27" customFormat="1" x14ac:dyDescent="0.3">
      <c r="A1904" s="26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 s="27" customFormat="1" x14ac:dyDescent="0.3">
      <c r="A1905" s="26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 s="27" customFormat="1" x14ac:dyDescent="0.3">
      <c r="A1906" s="26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 s="27" customFormat="1" x14ac:dyDescent="0.3">
      <c r="A1907" s="26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 s="27" customFormat="1" x14ac:dyDescent="0.3">
      <c r="A1908" s="26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 s="27" customFormat="1" x14ac:dyDescent="0.3">
      <c r="A1909" s="26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 s="27" customFormat="1" x14ac:dyDescent="0.3">
      <c r="A1910" s="26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 s="27" customFormat="1" x14ac:dyDescent="0.3">
      <c r="A1911" s="26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 s="27" customFormat="1" x14ac:dyDescent="0.3">
      <c r="A1912" s="26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 s="27" customFormat="1" x14ac:dyDescent="0.3">
      <c r="A1913" s="26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 s="27" customFormat="1" x14ac:dyDescent="0.3">
      <c r="A1914" s="26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 s="27" customFormat="1" x14ac:dyDescent="0.3">
      <c r="A1915" s="26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 s="27" customFormat="1" x14ac:dyDescent="0.3">
      <c r="A1916" s="26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 s="27" customFormat="1" x14ac:dyDescent="0.3">
      <c r="A1917" s="26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 s="27" customFormat="1" x14ac:dyDescent="0.3">
      <c r="A1918" s="26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 s="27" customFormat="1" x14ac:dyDescent="0.3">
      <c r="A1919" s="26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 s="27" customFormat="1" x14ac:dyDescent="0.3">
      <c r="A1920" s="26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 s="27" customFormat="1" x14ac:dyDescent="0.3">
      <c r="A1921" s="26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 s="27" customFormat="1" x14ac:dyDescent="0.3">
      <c r="A1922" s="26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 s="27" customFormat="1" x14ac:dyDescent="0.3">
      <c r="A1923" s="26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 s="27" customFormat="1" x14ac:dyDescent="0.3">
      <c r="A1924" s="26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 s="27" customFormat="1" x14ac:dyDescent="0.3">
      <c r="A1925" s="26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 s="27" customFormat="1" x14ac:dyDescent="0.3">
      <c r="A1926" s="26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 s="27" customFormat="1" x14ac:dyDescent="0.3">
      <c r="A1927" s="26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 s="27" customFormat="1" x14ac:dyDescent="0.3">
      <c r="A1928" s="26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 s="27" customFormat="1" x14ac:dyDescent="0.3">
      <c r="A1929" s="26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 s="27" customFormat="1" x14ac:dyDescent="0.3">
      <c r="A1930" s="26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 s="27" customFormat="1" x14ac:dyDescent="0.3">
      <c r="A1931" s="26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 s="27" customFormat="1" x14ac:dyDescent="0.3">
      <c r="A1932" s="26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 s="27" customFormat="1" x14ac:dyDescent="0.3">
      <c r="A1933" s="26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 s="27" customFormat="1" x14ac:dyDescent="0.3">
      <c r="A1934" s="26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 s="27" customFormat="1" x14ac:dyDescent="0.3">
      <c r="A1935" s="26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 s="27" customFormat="1" x14ac:dyDescent="0.3">
      <c r="A1936" s="26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 s="27" customFormat="1" x14ac:dyDescent="0.3">
      <c r="A1937" s="26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 s="27" customFormat="1" x14ac:dyDescent="0.3">
      <c r="A1938" s="26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 s="27" customFormat="1" x14ac:dyDescent="0.3">
      <c r="A1939" s="26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 s="27" customFormat="1" x14ac:dyDescent="0.3">
      <c r="A1940" s="26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 s="27" customFormat="1" x14ac:dyDescent="0.3">
      <c r="A1941" s="26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 s="27" customFormat="1" x14ac:dyDescent="0.3">
      <c r="A1942" s="26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 s="27" customFormat="1" x14ac:dyDescent="0.3">
      <c r="A1943" s="26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 s="27" customFormat="1" x14ac:dyDescent="0.3">
      <c r="A1944" s="26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 s="27" customFormat="1" x14ac:dyDescent="0.3">
      <c r="A1945" s="26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 s="27" customFormat="1" x14ac:dyDescent="0.3">
      <c r="A1946" s="26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 s="27" customFormat="1" x14ac:dyDescent="0.3">
      <c r="A1947" s="26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 s="27" customFormat="1" x14ac:dyDescent="0.3">
      <c r="A1948" s="26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 s="27" customFormat="1" x14ac:dyDescent="0.3">
      <c r="A1949" s="26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 s="27" customFormat="1" x14ac:dyDescent="0.3">
      <c r="A1950" s="26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 s="27" customFormat="1" x14ac:dyDescent="0.3">
      <c r="A1951" s="26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 s="27" customFormat="1" x14ac:dyDescent="0.3">
      <c r="A1952" s="26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 s="27" customFormat="1" x14ac:dyDescent="0.3">
      <c r="A1953" s="26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 s="27" customFormat="1" x14ac:dyDescent="0.3">
      <c r="A1954" s="26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 s="27" customFormat="1" x14ac:dyDescent="0.3">
      <c r="A1955" s="26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 s="27" customFormat="1" x14ac:dyDescent="0.3">
      <c r="A1956" s="26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 s="27" customFormat="1" x14ac:dyDescent="0.3">
      <c r="A1957" s="26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 s="27" customFormat="1" x14ac:dyDescent="0.3">
      <c r="A1958" s="26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 s="27" customFormat="1" x14ac:dyDescent="0.3">
      <c r="A1959" s="26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 s="27" customFormat="1" x14ac:dyDescent="0.3">
      <c r="A1960" s="26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 s="27" customFormat="1" x14ac:dyDescent="0.3">
      <c r="A1961" s="26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 s="27" customFormat="1" x14ac:dyDescent="0.3">
      <c r="A1962" s="26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 s="27" customFormat="1" x14ac:dyDescent="0.3">
      <c r="A1963" s="26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 s="27" customFormat="1" x14ac:dyDescent="0.3">
      <c r="A1964" s="26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 s="27" customFormat="1" x14ac:dyDescent="0.3">
      <c r="A1965" s="26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 s="27" customFormat="1" x14ac:dyDescent="0.3">
      <c r="A1966" s="26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 s="27" customFormat="1" x14ac:dyDescent="0.3">
      <c r="A1967" s="26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 s="27" customFormat="1" x14ac:dyDescent="0.3">
      <c r="A1968" s="26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 s="27" customFormat="1" x14ac:dyDescent="0.3">
      <c r="A1969" s="26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 s="27" customFormat="1" x14ac:dyDescent="0.3">
      <c r="A1970" s="26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 s="27" customFormat="1" x14ac:dyDescent="0.3">
      <c r="A1971" s="26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 s="27" customFormat="1" x14ac:dyDescent="0.3">
      <c r="A1972" s="26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 s="27" customFormat="1" x14ac:dyDescent="0.3">
      <c r="A1973" s="26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 s="27" customFormat="1" x14ac:dyDescent="0.3">
      <c r="A1974" s="26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 s="27" customFormat="1" x14ac:dyDescent="0.3">
      <c r="A1975" s="26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 s="27" customFormat="1" x14ac:dyDescent="0.3">
      <c r="A1976" s="26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 s="27" customFormat="1" x14ac:dyDescent="0.3">
      <c r="A1977" s="26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 s="27" customFormat="1" x14ac:dyDescent="0.3">
      <c r="A1978" s="26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 s="27" customFormat="1" x14ac:dyDescent="0.3">
      <c r="A1979" s="26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 s="27" customFormat="1" x14ac:dyDescent="0.3">
      <c r="A1980" s="26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 s="27" customFormat="1" x14ac:dyDescent="0.3">
      <c r="A1981" s="26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 s="27" customFormat="1" x14ac:dyDescent="0.3">
      <c r="A1982" s="26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 s="27" customFormat="1" x14ac:dyDescent="0.3">
      <c r="A1983" s="26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 s="27" customFormat="1" x14ac:dyDescent="0.3">
      <c r="A1984" s="26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 s="27" customFormat="1" x14ac:dyDescent="0.3">
      <c r="A1985" s="26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 s="27" customFormat="1" x14ac:dyDescent="0.3">
      <c r="A1986" s="26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 s="27" customFormat="1" x14ac:dyDescent="0.3">
      <c r="A1987" s="26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 s="27" customFormat="1" x14ac:dyDescent="0.3">
      <c r="A1988" s="26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 s="27" customFormat="1" x14ac:dyDescent="0.3">
      <c r="A1989" s="26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 s="27" customFormat="1" x14ac:dyDescent="0.3">
      <c r="A1990" s="26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 s="27" customFormat="1" x14ac:dyDescent="0.3">
      <c r="A1991" s="26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 s="27" customFormat="1" x14ac:dyDescent="0.3">
      <c r="A1992" s="26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 s="27" customFormat="1" x14ac:dyDescent="0.3">
      <c r="A1993" s="26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 s="27" customFormat="1" x14ac:dyDescent="0.3">
      <c r="A1994" s="26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 s="27" customFormat="1" x14ac:dyDescent="0.3">
      <c r="A1995" s="26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 s="27" customFormat="1" x14ac:dyDescent="0.3">
      <c r="A1996" s="26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 s="27" customFormat="1" x14ac:dyDescent="0.3">
      <c r="A1997" s="26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 s="27" customFormat="1" x14ac:dyDescent="0.3">
      <c r="A1998" s="26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 s="27" customFormat="1" x14ac:dyDescent="0.3">
      <c r="A1999" s="26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 s="27" customFormat="1" x14ac:dyDescent="0.3">
      <c r="A2000" s="26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 s="27" customFormat="1" x14ac:dyDescent="0.3">
      <c r="A2001" s="26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 s="27" customFormat="1" x14ac:dyDescent="0.3">
      <c r="A2002" s="26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 s="27" customFormat="1" x14ac:dyDescent="0.3">
      <c r="A2003" s="26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 s="27" customFormat="1" x14ac:dyDescent="0.3">
      <c r="A2004" s="26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 s="27" customFormat="1" x14ac:dyDescent="0.3">
      <c r="A2005" s="26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 s="27" customFormat="1" x14ac:dyDescent="0.3">
      <c r="A2006" s="26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 s="27" customFormat="1" x14ac:dyDescent="0.3">
      <c r="A2007" s="26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 s="27" customFormat="1" x14ac:dyDescent="0.3">
      <c r="A2008" s="26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 s="27" customFormat="1" x14ac:dyDescent="0.3">
      <c r="A2009" s="26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 s="27" customFormat="1" x14ac:dyDescent="0.3">
      <c r="A2010" s="26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 s="27" customFormat="1" x14ac:dyDescent="0.3">
      <c r="A2011" s="26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 s="27" customFormat="1" x14ac:dyDescent="0.3">
      <c r="A2012" s="26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 s="27" customFormat="1" x14ac:dyDescent="0.3">
      <c r="A2013" s="26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 s="27" customFormat="1" x14ac:dyDescent="0.3">
      <c r="A2014" s="26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 s="27" customFormat="1" x14ac:dyDescent="0.3">
      <c r="A2015" s="26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 s="27" customFormat="1" x14ac:dyDescent="0.3">
      <c r="A2016" s="26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 s="27" customFormat="1" x14ac:dyDescent="0.3">
      <c r="A2017" s="26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 s="27" customFormat="1" x14ac:dyDescent="0.3">
      <c r="A2018" s="26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 s="27" customFormat="1" x14ac:dyDescent="0.3">
      <c r="A2019" s="26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 s="27" customFormat="1" x14ac:dyDescent="0.3">
      <c r="A2020" s="26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 s="27" customFormat="1" x14ac:dyDescent="0.3">
      <c r="A2021" s="26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 s="27" customFormat="1" x14ac:dyDescent="0.3">
      <c r="A2022" s="26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 s="27" customFormat="1" x14ac:dyDescent="0.3">
      <c r="A2023" s="26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 s="27" customFormat="1" x14ac:dyDescent="0.3">
      <c r="A2024" s="26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 s="27" customFormat="1" x14ac:dyDescent="0.3">
      <c r="A2025" s="26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 s="27" customFormat="1" x14ac:dyDescent="0.3">
      <c r="A2026" s="26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 s="27" customFormat="1" x14ac:dyDescent="0.3">
      <c r="A2027" s="26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 s="27" customFormat="1" x14ac:dyDescent="0.3">
      <c r="A2028" s="26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 s="27" customFormat="1" x14ac:dyDescent="0.3">
      <c r="A2029" s="26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 s="27" customFormat="1" x14ac:dyDescent="0.3">
      <c r="A2030" s="26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 s="27" customFormat="1" x14ac:dyDescent="0.3">
      <c r="A2031" s="26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 s="27" customFormat="1" x14ac:dyDescent="0.3">
      <c r="A2032" s="26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 s="27" customFormat="1" x14ac:dyDescent="0.3">
      <c r="A2033" s="26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 s="27" customFormat="1" x14ac:dyDescent="0.3">
      <c r="A2034" s="26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 s="27" customFormat="1" x14ac:dyDescent="0.3">
      <c r="A2035" s="26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 s="27" customFormat="1" x14ac:dyDescent="0.3">
      <c r="A2036" s="26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 s="27" customFormat="1" x14ac:dyDescent="0.3">
      <c r="A2037" s="26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 s="27" customFormat="1" x14ac:dyDescent="0.3">
      <c r="A2038" s="26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 s="27" customFormat="1" x14ac:dyDescent="0.3">
      <c r="A2039" s="26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 s="27" customFormat="1" x14ac:dyDescent="0.3">
      <c r="A2040" s="26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 s="27" customFormat="1" x14ac:dyDescent="0.3">
      <c r="A2041" s="26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 s="27" customFormat="1" x14ac:dyDescent="0.3">
      <c r="A2042" s="26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 s="27" customFormat="1" x14ac:dyDescent="0.3">
      <c r="A2043" s="26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 s="27" customFormat="1" x14ac:dyDescent="0.3">
      <c r="A2044" s="26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 s="27" customFormat="1" x14ac:dyDescent="0.3">
      <c r="A2045" s="26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 s="27" customFormat="1" x14ac:dyDescent="0.3">
      <c r="A2046" s="26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 s="27" customFormat="1" x14ac:dyDescent="0.3">
      <c r="A2047" s="26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 s="27" customFormat="1" x14ac:dyDescent="0.3">
      <c r="A2048" s="26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 s="27" customFormat="1" x14ac:dyDescent="0.3">
      <c r="A2049" s="26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 s="27" customFormat="1" x14ac:dyDescent="0.3">
      <c r="A2050" s="26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 s="27" customFormat="1" x14ac:dyDescent="0.3">
      <c r="A2051" s="26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 s="27" customFormat="1" x14ac:dyDescent="0.3">
      <c r="A2052" s="26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 s="27" customFormat="1" x14ac:dyDescent="0.3">
      <c r="A2053" s="26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 s="27" customFormat="1" x14ac:dyDescent="0.3">
      <c r="A2054" s="26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 s="27" customFormat="1" x14ac:dyDescent="0.3">
      <c r="A2055" s="26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 s="27" customFormat="1" x14ac:dyDescent="0.3">
      <c r="A2056" s="26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 s="27" customFormat="1" x14ac:dyDescent="0.3">
      <c r="A2057" s="26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 s="27" customFormat="1" x14ac:dyDescent="0.3">
      <c r="A2058" s="26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 s="27" customFormat="1" x14ac:dyDescent="0.3">
      <c r="A2059" s="26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 s="27" customFormat="1" x14ac:dyDescent="0.3">
      <c r="A2060" s="26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 s="27" customFormat="1" x14ac:dyDescent="0.3">
      <c r="A2061" s="26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 s="27" customFormat="1" x14ac:dyDescent="0.3">
      <c r="A2062" s="26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 s="27" customFormat="1" x14ac:dyDescent="0.3">
      <c r="A2063" s="26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 s="27" customFormat="1" x14ac:dyDescent="0.3">
      <c r="A2064" s="26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 s="27" customFormat="1" x14ac:dyDescent="0.3">
      <c r="A2065" s="26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 s="27" customFormat="1" x14ac:dyDescent="0.3">
      <c r="A2066" s="26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 s="27" customFormat="1" x14ac:dyDescent="0.3">
      <c r="A2067" s="26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 s="27" customFormat="1" x14ac:dyDescent="0.3">
      <c r="A2068" s="26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 s="27" customFormat="1" x14ac:dyDescent="0.3">
      <c r="A2069" s="26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 s="27" customFormat="1" x14ac:dyDescent="0.3">
      <c r="A2070" s="26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 s="27" customFormat="1" x14ac:dyDescent="0.3">
      <c r="A2071" s="26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 s="27" customFormat="1" x14ac:dyDescent="0.3">
      <c r="A2072" s="26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 s="27" customFormat="1" x14ac:dyDescent="0.3">
      <c r="A2073" s="26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 s="27" customFormat="1" x14ac:dyDescent="0.3">
      <c r="A2074" s="26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 s="27" customFormat="1" x14ac:dyDescent="0.3">
      <c r="A2075" s="26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 s="27" customFormat="1" x14ac:dyDescent="0.3">
      <c r="A2076" s="26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 s="27" customFormat="1" x14ac:dyDescent="0.3">
      <c r="A2077" s="26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 s="27" customFormat="1" x14ac:dyDescent="0.3">
      <c r="A2078" s="26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 s="27" customFormat="1" x14ac:dyDescent="0.3">
      <c r="A2079" s="26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 s="27" customFormat="1" x14ac:dyDescent="0.3">
      <c r="A2080" s="26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 s="27" customFormat="1" x14ac:dyDescent="0.3">
      <c r="A2081" s="26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 s="27" customFormat="1" x14ac:dyDescent="0.3">
      <c r="A2082" s="26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 s="27" customFormat="1" x14ac:dyDescent="0.3">
      <c r="A2083" s="26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 s="27" customFormat="1" x14ac:dyDescent="0.3">
      <c r="A2084" s="26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 s="27" customFormat="1" x14ac:dyDescent="0.3">
      <c r="A2085" s="26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 s="27" customFormat="1" x14ac:dyDescent="0.3">
      <c r="A2086" s="26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 s="27" customFormat="1" x14ac:dyDescent="0.3">
      <c r="A2087" s="26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 s="27" customFormat="1" x14ac:dyDescent="0.3">
      <c r="A2088" s="26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 s="27" customFormat="1" x14ac:dyDescent="0.3">
      <c r="A2089" s="26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 s="27" customFormat="1" x14ac:dyDescent="0.3">
      <c r="A2090" s="26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 s="27" customFormat="1" x14ac:dyDescent="0.3">
      <c r="A2091" s="26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 s="27" customFormat="1" x14ac:dyDescent="0.3">
      <c r="A2092" s="26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 s="27" customFormat="1" x14ac:dyDescent="0.3">
      <c r="A2093" s="26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 s="27" customFormat="1" x14ac:dyDescent="0.3">
      <c r="A2094" s="26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 s="27" customFormat="1" x14ac:dyDescent="0.3">
      <c r="A2095" s="26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 s="27" customFormat="1" x14ac:dyDescent="0.3">
      <c r="A2096" s="26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 s="27" customFormat="1" x14ac:dyDescent="0.3">
      <c r="A2097" s="26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 s="27" customFormat="1" x14ac:dyDescent="0.3">
      <c r="A2098" s="26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 s="27" customFormat="1" x14ac:dyDescent="0.3">
      <c r="A2099" s="26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 s="27" customFormat="1" x14ac:dyDescent="0.3">
      <c r="A2100" s="26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 s="27" customFormat="1" x14ac:dyDescent="0.3">
      <c r="A2101" s="26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 s="27" customFormat="1" x14ac:dyDescent="0.3">
      <c r="A2102" s="26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 s="27" customFormat="1" x14ac:dyDescent="0.3">
      <c r="A2103" s="26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 s="27" customFormat="1" x14ac:dyDescent="0.3">
      <c r="A2104" s="26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 s="27" customFormat="1" x14ac:dyDescent="0.3">
      <c r="A2105" s="26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 s="27" customFormat="1" x14ac:dyDescent="0.3">
      <c r="A2106" s="26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 s="27" customFormat="1" x14ac:dyDescent="0.3">
      <c r="A2107" s="26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 s="27" customFormat="1" x14ac:dyDescent="0.3">
      <c r="A2108" s="26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 s="27" customFormat="1" x14ac:dyDescent="0.3">
      <c r="A2109" s="26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 s="27" customFormat="1" x14ac:dyDescent="0.3">
      <c r="A2110" s="26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 s="27" customFormat="1" x14ac:dyDescent="0.3">
      <c r="A2111" s="26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 s="27" customFormat="1" x14ac:dyDescent="0.3">
      <c r="A2112" s="26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 s="27" customFormat="1" x14ac:dyDescent="0.3">
      <c r="A2113" s="26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 s="27" customFormat="1" x14ac:dyDescent="0.3">
      <c r="A2114" s="26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 s="27" customFormat="1" x14ac:dyDescent="0.3">
      <c r="A2115" s="26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 s="27" customFormat="1" x14ac:dyDescent="0.3">
      <c r="A2116" s="26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 s="27" customFormat="1" x14ac:dyDescent="0.3">
      <c r="A2117" s="26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 s="27" customFormat="1" x14ac:dyDescent="0.3">
      <c r="A2118" s="26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 s="27" customFormat="1" x14ac:dyDescent="0.3">
      <c r="A2119" s="26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 s="27" customFormat="1" x14ac:dyDescent="0.3">
      <c r="A2120" s="26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 s="27" customFormat="1" x14ac:dyDescent="0.3">
      <c r="A2121" s="26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 s="27" customFormat="1" x14ac:dyDescent="0.3">
      <c r="A2122" s="26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 s="27" customFormat="1" x14ac:dyDescent="0.3">
      <c r="A2123" s="26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 s="27" customFormat="1" x14ac:dyDescent="0.3">
      <c r="A2124" s="26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 s="27" customFormat="1" x14ac:dyDescent="0.3">
      <c r="A2125" s="26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 s="27" customFormat="1" x14ac:dyDescent="0.3">
      <c r="A2126" s="26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 s="27" customFormat="1" x14ac:dyDescent="0.3">
      <c r="A2127" s="26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 s="27" customFormat="1" x14ac:dyDescent="0.3">
      <c r="A2128" s="26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 s="27" customFormat="1" x14ac:dyDescent="0.3">
      <c r="A2129" s="26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 s="27" customFormat="1" x14ac:dyDescent="0.3">
      <c r="A2130" s="26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 s="27" customFormat="1" x14ac:dyDescent="0.3">
      <c r="A2131" s="26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 s="27" customFormat="1" x14ac:dyDescent="0.3">
      <c r="A2132" s="26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 s="27" customFormat="1" x14ac:dyDescent="0.3">
      <c r="A2133" s="26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 s="27" customFormat="1" x14ac:dyDescent="0.3">
      <c r="A2134" s="26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 s="27" customFormat="1" x14ac:dyDescent="0.3">
      <c r="A2135" s="26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 s="27" customFormat="1" x14ac:dyDescent="0.3">
      <c r="A2136" s="26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 s="27" customFormat="1" x14ac:dyDescent="0.3">
      <c r="A2137" s="26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 s="27" customFormat="1" x14ac:dyDescent="0.3">
      <c r="A2138" s="26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 s="27" customFormat="1" x14ac:dyDescent="0.3">
      <c r="A2139" s="26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 s="27" customFormat="1" x14ac:dyDescent="0.3">
      <c r="A2140" s="26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 s="27" customFormat="1" x14ac:dyDescent="0.3">
      <c r="A2141" s="26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 s="27" customFormat="1" x14ac:dyDescent="0.3">
      <c r="A2142" s="26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 s="27" customFormat="1" x14ac:dyDescent="0.3">
      <c r="A2143" s="26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 s="27" customFormat="1" x14ac:dyDescent="0.3">
      <c r="A2144" s="26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 s="27" customFormat="1" x14ac:dyDescent="0.3">
      <c r="A2145" s="26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 s="27" customFormat="1" x14ac:dyDescent="0.3">
      <c r="A2146" s="26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 s="27" customFormat="1" x14ac:dyDescent="0.3">
      <c r="A2147" s="26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 s="27" customFormat="1" x14ac:dyDescent="0.3">
      <c r="A2148" s="26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 s="27" customFormat="1" x14ac:dyDescent="0.3">
      <c r="A2149" s="26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 s="27" customFormat="1" x14ac:dyDescent="0.3">
      <c r="A2150" s="26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 s="27" customFormat="1" x14ac:dyDescent="0.3">
      <c r="A2151" s="26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 s="27" customFormat="1" x14ac:dyDescent="0.3">
      <c r="A2152" s="26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 s="27" customFormat="1" x14ac:dyDescent="0.3">
      <c r="A2153" s="26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 s="27" customFormat="1" x14ac:dyDescent="0.3">
      <c r="A2154" s="26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 s="27" customFormat="1" x14ac:dyDescent="0.3">
      <c r="A2155" s="26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 s="27" customFormat="1" x14ac:dyDescent="0.3">
      <c r="A2156" s="26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 s="27" customFormat="1" x14ac:dyDescent="0.3">
      <c r="A2157" s="26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 s="27" customFormat="1" x14ac:dyDescent="0.3">
      <c r="A2158" s="26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 s="27" customFormat="1" x14ac:dyDescent="0.3">
      <c r="A2159" s="26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 s="27" customFormat="1" x14ac:dyDescent="0.3">
      <c r="A2160" s="26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 s="27" customFormat="1" x14ac:dyDescent="0.3">
      <c r="A2161" s="26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 s="27" customFormat="1" x14ac:dyDescent="0.3">
      <c r="A2162" s="26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 s="27" customFormat="1" x14ac:dyDescent="0.3">
      <c r="A2163" s="26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 s="27" customFormat="1" x14ac:dyDescent="0.3">
      <c r="A2164" s="26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 s="27" customFormat="1" x14ac:dyDescent="0.3">
      <c r="A2165" s="26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 s="27" customFormat="1" x14ac:dyDescent="0.3">
      <c r="A2166" s="26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 s="27" customFormat="1" x14ac:dyDescent="0.3">
      <c r="A2167" s="26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 s="27" customFormat="1" x14ac:dyDescent="0.3">
      <c r="A2168" s="26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 s="27" customFormat="1" x14ac:dyDescent="0.3">
      <c r="A2169" s="26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 s="27" customFormat="1" x14ac:dyDescent="0.3">
      <c r="A2170" s="26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 s="27" customFormat="1" x14ac:dyDescent="0.3">
      <c r="A2171" s="26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 s="27" customFormat="1" x14ac:dyDescent="0.3">
      <c r="A2172" s="26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 s="27" customFormat="1" x14ac:dyDescent="0.3">
      <c r="A2173" s="26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 s="27" customFormat="1" x14ac:dyDescent="0.3">
      <c r="A2174" s="26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 s="27" customFormat="1" x14ac:dyDescent="0.3">
      <c r="A2175" s="26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 s="27" customFormat="1" x14ac:dyDescent="0.3">
      <c r="A2176" s="26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 s="27" customFormat="1" x14ac:dyDescent="0.3">
      <c r="A2177" s="26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 s="27" customFormat="1" x14ac:dyDescent="0.3">
      <c r="A2178" s="26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 s="27" customFormat="1" x14ac:dyDescent="0.3">
      <c r="A2179" s="26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 s="27" customFormat="1" x14ac:dyDescent="0.3">
      <c r="A2180" s="26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 s="27" customFormat="1" x14ac:dyDescent="0.3">
      <c r="A2181" s="26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 s="27" customFormat="1" x14ac:dyDescent="0.3">
      <c r="A2182" s="26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 s="27" customFormat="1" x14ac:dyDescent="0.3">
      <c r="A2183" s="26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 s="27" customFormat="1" x14ac:dyDescent="0.3">
      <c r="A2184" s="26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 s="27" customFormat="1" x14ac:dyDescent="0.3">
      <c r="A2185" s="26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 s="27" customFormat="1" x14ac:dyDescent="0.3">
      <c r="A2186" s="26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 s="27" customFormat="1" x14ac:dyDescent="0.3">
      <c r="A2187" s="26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 s="27" customFormat="1" x14ac:dyDescent="0.3">
      <c r="A2188" s="26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 s="27" customFormat="1" x14ac:dyDescent="0.3">
      <c r="A2189" s="26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 s="27" customFormat="1" x14ac:dyDescent="0.3">
      <c r="A2190" s="26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 s="27" customFormat="1" x14ac:dyDescent="0.3">
      <c r="A2191" s="26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 s="27" customFormat="1" x14ac:dyDescent="0.3">
      <c r="A2192" s="26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 s="27" customFormat="1" x14ac:dyDescent="0.3">
      <c r="A2193" s="26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 s="27" customFormat="1" x14ac:dyDescent="0.3">
      <c r="A2194" s="26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 s="27" customFormat="1" x14ac:dyDescent="0.3">
      <c r="A2195" s="26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 s="27" customFormat="1" x14ac:dyDescent="0.3">
      <c r="A2196" s="26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 s="27" customFormat="1" x14ac:dyDescent="0.3">
      <c r="A2197" s="26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 s="27" customFormat="1" x14ac:dyDescent="0.3">
      <c r="A2198" s="26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 s="27" customFormat="1" x14ac:dyDescent="0.3">
      <c r="A2199" s="26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 s="27" customFormat="1" x14ac:dyDescent="0.3">
      <c r="A2200" s="26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 s="27" customFormat="1" x14ac:dyDescent="0.3">
      <c r="A2201" s="26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 s="27" customFormat="1" x14ac:dyDescent="0.3">
      <c r="A2202" s="26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 s="27" customFormat="1" x14ac:dyDescent="0.3">
      <c r="A2203" s="26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 s="27" customFormat="1" x14ac:dyDescent="0.3">
      <c r="A2204" s="26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 s="27" customFormat="1" x14ac:dyDescent="0.3">
      <c r="A2205" s="26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 s="27" customFormat="1" x14ac:dyDescent="0.3">
      <c r="A2206" s="26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 s="27" customFormat="1" x14ac:dyDescent="0.3">
      <c r="A2207" s="26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 s="27" customFormat="1" x14ac:dyDescent="0.3">
      <c r="A2208" s="26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 s="27" customFormat="1" x14ac:dyDescent="0.3">
      <c r="A2209" s="26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 s="27" customFormat="1" x14ac:dyDescent="0.3">
      <c r="A2210" s="26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 s="27" customFormat="1" x14ac:dyDescent="0.3">
      <c r="A2211" s="26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 s="27" customFormat="1" x14ac:dyDescent="0.3">
      <c r="A2212" s="26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 s="27" customFormat="1" x14ac:dyDescent="0.3">
      <c r="A2213" s="26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 s="27" customFormat="1" x14ac:dyDescent="0.3">
      <c r="A2214" s="26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 s="27" customFormat="1" x14ac:dyDescent="0.3">
      <c r="A2215" s="26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 s="27" customFormat="1" x14ac:dyDescent="0.3">
      <c r="A2216" s="26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 s="27" customFormat="1" x14ac:dyDescent="0.3">
      <c r="A2217" s="26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 s="27" customFormat="1" x14ac:dyDescent="0.3">
      <c r="A2218" s="26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 s="27" customFormat="1" x14ac:dyDescent="0.3">
      <c r="A2219" s="26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 s="27" customFormat="1" x14ac:dyDescent="0.3">
      <c r="A2220" s="26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 s="27" customFormat="1" x14ac:dyDescent="0.3">
      <c r="A2221" s="26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 s="27" customFormat="1" x14ac:dyDescent="0.3">
      <c r="A2222" s="26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 s="27" customFormat="1" x14ac:dyDescent="0.3">
      <c r="A2223" s="26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 s="27" customFormat="1" x14ac:dyDescent="0.3">
      <c r="A2224" s="26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 s="27" customFormat="1" x14ac:dyDescent="0.3">
      <c r="A2225" s="26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 s="27" customFormat="1" x14ac:dyDescent="0.3">
      <c r="A2226" s="26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 s="27" customFormat="1" x14ac:dyDescent="0.3">
      <c r="A2227" s="26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 s="27" customFormat="1" x14ac:dyDescent="0.3">
      <c r="A2228" s="26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 s="27" customFormat="1" x14ac:dyDescent="0.3">
      <c r="A2229" s="26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 s="27" customFormat="1" x14ac:dyDescent="0.3">
      <c r="A2230" s="26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 s="27" customFormat="1" x14ac:dyDescent="0.3">
      <c r="A2231" s="26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 s="27" customFormat="1" x14ac:dyDescent="0.3">
      <c r="A2232" s="26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 s="27" customFormat="1" x14ac:dyDescent="0.3">
      <c r="A2233" s="26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 s="27" customFormat="1" x14ac:dyDescent="0.3">
      <c r="A2234" s="26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 s="27" customFormat="1" x14ac:dyDescent="0.3">
      <c r="A2235" s="26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 s="27" customFormat="1" x14ac:dyDescent="0.3">
      <c r="A2236" s="26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 s="27" customFormat="1" x14ac:dyDescent="0.3">
      <c r="A2237" s="26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 s="27" customFormat="1" x14ac:dyDescent="0.3">
      <c r="A2238" s="26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 s="27" customFormat="1" x14ac:dyDescent="0.3">
      <c r="A2239" s="26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 s="27" customFormat="1" x14ac:dyDescent="0.3">
      <c r="A2240" s="26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 s="27" customFormat="1" x14ac:dyDescent="0.3">
      <c r="A2241" s="26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 s="27" customFormat="1" x14ac:dyDescent="0.3">
      <c r="A2242" s="26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 s="27" customFormat="1" x14ac:dyDescent="0.3">
      <c r="A2243" s="26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 s="27" customFormat="1" x14ac:dyDescent="0.3">
      <c r="A2244" s="26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 s="27" customFormat="1" x14ac:dyDescent="0.3">
      <c r="A2245" s="26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 s="27" customFormat="1" x14ac:dyDescent="0.3">
      <c r="A2246" s="26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 s="27" customFormat="1" x14ac:dyDescent="0.3">
      <c r="A2247" s="26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 s="27" customFormat="1" x14ac:dyDescent="0.3">
      <c r="A2248" s="26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 s="27" customFormat="1" x14ac:dyDescent="0.3">
      <c r="A2249" s="26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 s="27" customFormat="1" x14ac:dyDescent="0.3">
      <c r="A2250" s="26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 s="27" customFormat="1" x14ac:dyDescent="0.3">
      <c r="A2251" s="26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 s="27" customFormat="1" x14ac:dyDescent="0.3">
      <c r="A2252" s="26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 s="27" customFormat="1" x14ac:dyDescent="0.3">
      <c r="A2253" s="26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 s="27" customFormat="1" x14ac:dyDescent="0.3">
      <c r="A2254" s="26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 s="27" customFormat="1" x14ac:dyDescent="0.3">
      <c r="A2255" s="26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 s="27" customFormat="1" x14ac:dyDescent="0.3">
      <c r="A2256" s="26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 s="27" customFormat="1" x14ac:dyDescent="0.3">
      <c r="A2257" s="26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 s="27" customFormat="1" x14ac:dyDescent="0.3">
      <c r="A2258" s="26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 s="27" customFormat="1" x14ac:dyDescent="0.3">
      <c r="A2259" s="26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 s="27" customFormat="1" x14ac:dyDescent="0.3">
      <c r="A2260" s="26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 s="27" customFormat="1" x14ac:dyDescent="0.3">
      <c r="A2261" s="26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 s="27" customFormat="1" x14ac:dyDescent="0.3">
      <c r="A2262" s="26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 s="27" customFormat="1" x14ac:dyDescent="0.3">
      <c r="A2263" s="26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 s="27" customFormat="1" x14ac:dyDescent="0.3">
      <c r="A2264" s="26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 s="27" customFormat="1" x14ac:dyDescent="0.3">
      <c r="A2265" s="26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 s="27" customFormat="1" x14ac:dyDescent="0.3">
      <c r="A2266" s="26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 s="27" customFormat="1" x14ac:dyDescent="0.3">
      <c r="A2267" s="26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 s="27" customFormat="1" x14ac:dyDescent="0.3">
      <c r="A2268" s="26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 s="27" customFormat="1" x14ac:dyDescent="0.3">
      <c r="A2269" s="26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 s="27" customFormat="1" x14ac:dyDescent="0.3">
      <c r="A2270" s="26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 s="27" customFormat="1" x14ac:dyDescent="0.3">
      <c r="A2271" s="26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 s="27" customFormat="1" x14ac:dyDescent="0.3">
      <c r="A2272" s="26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 s="27" customFormat="1" x14ac:dyDescent="0.3">
      <c r="A2273" s="26"/>
      <c r="G2273" s="28"/>
      <c r="H2273" s="28"/>
      <c r="I2273" s="28"/>
      <c r="J2273" s="28"/>
      <c r="K2273" s="28"/>
      <c r="L2273" s="28"/>
      <c r="M2273" s="28"/>
      <c r="N2273" s="28"/>
      <c r="O2273" s="28"/>
    </row>
  </sheetData>
  <mergeCells count="55">
    <mergeCell ref="B7:C7"/>
    <mergeCell ref="B55:C55"/>
    <mergeCell ref="A8:Q8"/>
    <mergeCell ref="A54:Q54"/>
    <mergeCell ref="D7:E7"/>
    <mergeCell ref="D10:E10"/>
    <mergeCell ref="D11:E14"/>
    <mergeCell ref="D15:E16"/>
    <mergeCell ref="D17:E18"/>
    <mergeCell ref="D19:E22"/>
    <mergeCell ref="D51:E51"/>
    <mergeCell ref="D52:E52"/>
    <mergeCell ref="D50:E50"/>
    <mergeCell ref="D43:E43"/>
    <mergeCell ref="D32:E32"/>
    <mergeCell ref="B23:E23"/>
    <mergeCell ref="A83:B83"/>
    <mergeCell ref="A59:A62"/>
    <mergeCell ref="A77:B77"/>
    <mergeCell ref="A11:A14"/>
    <mergeCell ref="B11:B14"/>
    <mergeCell ref="A17:A18"/>
    <mergeCell ref="B17:B18"/>
    <mergeCell ref="B19:B22"/>
    <mergeCell ref="A19:A22"/>
    <mergeCell ref="A33:A35"/>
    <mergeCell ref="B33:B35"/>
    <mergeCell ref="A15:A16"/>
    <mergeCell ref="B15:B16"/>
    <mergeCell ref="B24:B26"/>
    <mergeCell ref="B38:E38"/>
    <mergeCell ref="D30:E30"/>
    <mergeCell ref="Q59:Q61"/>
    <mergeCell ref="Q63:Q64"/>
    <mergeCell ref="A39:A42"/>
    <mergeCell ref="B39:B42"/>
    <mergeCell ref="A24:A26"/>
    <mergeCell ref="A27:A29"/>
    <mergeCell ref="B27:B29"/>
    <mergeCell ref="A63:A65"/>
    <mergeCell ref="A57:A58"/>
    <mergeCell ref="D24:E26"/>
    <mergeCell ref="D27:E29"/>
    <mergeCell ref="D31:E31"/>
    <mergeCell ref="D33:E35"/>
    <mergeCell ref="D44:E44"/>
    <mergeCell ref="D49:E49"/>
    <mergeCell ref="D48:E48"/>
    <mergeCell ref="B9:E9"/>
    <mergeCell ref="D37:E37"/>
    <mergeCell ref="D45:E45"/>
    <mergeCell ref="D46:E46"/>
    <mergeCell ref="D47:E47"/>
    <mergeCell ref="D36:E36"/>
    <mergeCell ref="D39:E42"/>
  </mergeCells>
  <pageMargins left="0.7" right="0.7" top="0.75" bottom="0.75" header="0.3" footer="0.3"/>
  <pageSetup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1261"/>
  <sheetViews>
    <sheetView tabSelected="1" zoomScale="90" zoomScaleNormal="90" workbookViewId="0">
      <selection activeCell="K18" sqref="K18:L18"/>
    </sheetView>
  </sheetViews>
  <sheetFormatPr defaultRowHeight="14.4" x14ac:dyDescent="0.3"/>
  <cols>
    <col min="1" max="1" width="1" customWidth="1"/>
    <col min="2" max="2" width="28.44140625" customWidth="1"/>
    <col min="3" max="3" width="12.109375" style="12" customWidth="1"/>
    <col min="4" max="4" width="12" style="12" customWidth="1"/>
    <col min="5" max="5" width="12.109375" style="12" customWidth="1"/>
    <col min="6" max="6" width="12.44140625" style="81" customWidth="1"/>
    <col min="7" max="7" width="11" style="3" customWidth="1"/>
    <col min="8" max="8" width="6.33203125" style="3" customWidth="1"/>
    <col min="9" max="9" width="12.109375" style="12" bestFit="1" customWidth="1"/>
    <col min="10" max="10" width="11.109375" style="12" bestFit="1" customWidth="1"/>
    <col min="11" max="11" width="13.5546875" style="12" customWidth="1"/>
    <col min="12" max="12" width="12.109375" style="12" bestFit="1" customWidth="1"/>
    <col min="13" max="13" width="10.5546875" style="12" customWidth="1"/>
    <col min="14" max="14" width="6.6640625" style="12" customWidth="1"/>
    <col min="15" max="15" width="12.5546875" customWidth="1"/>
    <col min="16" max="16" width="12" customWidth="1"/>
    <col min="17" max="17" width="11.88671875" customWidth="1"/>
    <col min="18" max="18" width="8" customWidth="1"/>
    <col min="19" max="19" width="17.5546875" customWidth="1"/>
  </cols>
  <sheetData>
    <row r="1" spans="2:19" ht="20.25" customHeight="1" x14ac:dyDescent="0.3">
      <c r="B1" s="1" t="s">
        <v>21</v>
      </c>
      <c r="C1" s="10"/>
      <c r="D1" s="10"/>
      <c r="E1" s="10"/>
      <c r="F1" s="102"/>
      <c r="G1" s="4"/>
      <c r="H1" s="4"/>
      <c r="I1" s="10"/>
    </row>
    <row r="2" spans="2:19" ht="19.5" customHeight="1" x14ac:dyDescent="0.3">
      <c r="B2" s="2" t="s">
        <v>17</v>
      </c>
      <c r="C2" s="11"/>
      <c r="D2" s="11"/>
      <c r="E2" s="11"/>
      <c r="F2" s="103"/>
      <c r="G2" s="5"/>
      <c r="H2" s="5"/>
      <c r="I2" s="11"/>
    </row>
    <row r="3" spans="2:19" ht="15" thickBot="1" x14ac:dyDescent="0.35">
      <c r="B3" s="2"/>
      <c r="C3" s="11"/>
      <c r="D3" s="11"/>
      <c r="E3" s="11"/>
      <c r="F3" s="103"/>
      <c r="G3" s="5"/>
      <c r="H3" s="5"/>
      <c r="I3" s="11"/>
    </row>
    <row r="4" spans="2:19" ht="24" customHeight="1" x14ac:dyDescent="0.3">
      <c r="B4" s="290" t="s">
        <v>4</v>
      </c>
      <c r="C4" s="292" t="s">
        <v>113</v>
      </c>
      <c r="D4" s="293"/>
      <c r="E4" s="293"/>
      <c r="F4" s="293"/>
      <c r="G4" s="294"/>
      <c r="H4" s="295"/>
      <c r="I4" s="296" t="s">
        <v>112</v>
      </c>
      <c r="J4" s="297"/>
      <c r="K4" s="297"/>
      <c r="L4" s="297"/>
      <c r="M4" s="297"/>
      <c r="N4" s="297"/>
      <c r="O4" s="298" t="s">
        <v>158</v>
      </c>
      <c r="P4" s="293" t="s">
        <v>118</v>
      </c>
      <c r="Q4" s="284" t="s">
        <v>157</v>
      </c>
      <c r="R4" s="286" t="s">
        <v>119</v>
      </c>
      <c r="S4" s="288" t="s">
        <v>126</v>
      </c>
    </row>
    <row r="5" spans="2:19" ht="28.2" thickBot="1" x14ac:dyDescent="0.35">
      <c r="B5" s="291"/>
      <c r="C5" s="18" t="s">
        <v>6</v>
      </c>
      <c r="D5" s="19" t="s">
        <v>7</v>
      </c>
      <c r="E5" s="19" t="s">
        <v>114</v>
      </c>
      <c r="F5" s="105" t="s">
        <v>115</v>
      </c>
      <c r="G5" s="20" t="s">
        <v>117</v>
      </c>
      <c r="H5" s="21" t="s">
        <v>116</v>
      </c>
      <c r="I5" s="19" t="s">
        <v>6</v>
      </c>
      <c r="J5" s="19" t="s">
        <v>7</v>
      </c>
      <c r="K5" s="19" t="s">
        <v>114</v>
      </c>
      <c r="L5" s="19" t="s">
        <v>115</v>
      </c>
      <c r="M5" s="19" t="s">
        <v>117</v>
      </c>
      <c r="N5" s="20" t="s">
        <v>116</v>
      </c>
      <c r="O5" s="299"/>
      <c r="P5" s="300"/>
      <c r="Q5" s="285"/>
      <c r="R5" s="287"/>
      <c r="S5" s="289"/>
    </row>
    <row r="6" spans="2:19" ht="22.5" customHeight="1" x14ac:dyDescent="0.3">
      <c r="B6" s="108" t="s">
        <v>8</v>
      </c>
      <c r="C6" s="110">
        <v>95200</v>
      </c>
      <c r="D6" s="74">
        <f>E6-C6</f>
        <v>154800</v>
      </c>
      <c r="E6" s="74">
        <v>250000</v>
      </c>
      <c r="F6" s="107">
        <v>204271.1</v>
      </c>
      <c r="G6" s="107"/>
      <c r="H6" s="75">
        <f t="shared" ref="H6:H15" si="0">(F6+G6)/E6</f>
        <v>0.81708440000000004</v>
      </c>
      <c r="I6" s="146">
        <v>132655</v>
      </c>
      <c r="J6" s="137">
        <v>56852</v>
      </c>
      <c r="K6" s="137">
        <f>I6+J6</f>
        <v>189507</v>
      </c>
      <c r="L6" s="140">
        <v>188761</v>
      </c>
      <c r="M6" s="137"/>
      <c r="N6" s="147">
        <f>(L6+M6)/K6</f>
        <v>0.99606346995097805</v>
      </c>
      <c r="O6" s="77">
        <f t="shared" ref="O6:O15" si="1">E6+K6</f>
        <v>439507</v>
      </c>
      <c r="P6" s="78">
        <f t="shared" ref="P6:P15" si="2">F6+L6</f>
        <v>393032.1</v>
      </c>
      <c r="Q6" s="138">
        <f t="shared" ref="Q6:Q15" si="3">G6+M6</f>
        <v>0</v>
      </c>
      <c r="R6" s="200">
        <f>(P6+Q6)/O6</f>
        <v>0.89425674676398781</v>
      </c>
      <c r="S6" s="204"/>
    </row>
    <row r="7" spans="2:19" ht="28.5" customHeight="1" x14ac:dyDescent="0.3">
      <c r="B7" s="109" t="s">
        <v>9</v>
      </c>
      <c r="C7" s="111">
        <v>21000</v>
      </c>
      <c r="D7" s="72">
        <f>E7-C7</f>
        <v>-6000</v>
      </c>
      <c r="E7" s="72">
        <v>15000</v>
      </c>
      <c r="F7" s="106">
        <v>15830.96</v>
      </c>
      <c r="G7" s="106"/>
      <c r="H7" s="73">
        <f t="shared" si="0"/>
        <v>1.0553973333333333</v>
      </c>
      <c r="I7" s="125">
        <v>111017</v>
      </c>
      <c r="J7" s="139">
        <v>47579</v>
      </c>
      <c r="K7" s="140">
        <f t="shared" ref="K7:K15" si="4">I7+J7</f>
        <v>158596</v>
      </c>
      <c r="L7" s="76">
        <v>158596</v>
      </c>
      <c r="M7" s="76">
        <v>24010.94</v>
      </c>
      <c r="N7" s="148">
        <f t="shared" ref="N7:N12" si="5">(L7+M7)/K7</f>
        <v>1.1513968826452117</v>
      </c>
      <c r="O7" s="79">
        <f t="shared" si="1"/>
        <v>173596</v>
      </c>
      <c r="P7" s="80">
        <f t="shared" si="2"/>
        <v>174426.96</v>
      </c>
      <c r="Q7" s="141">
        <f t="shared" si="3"/>
        <v>24010.94</v>
      </c>
      <c r="R7" s="201">
        <f t="shared" ref="R7:R15" si="6">(P7+Q7)/O7</f>
        <v>1.1431017995806354</v>
      </c>
      <c r="S7" s="204"/>
    </row>
    <row r="8" spans="2:19" ht="26.25" customHeight="1" x14ac:dyDescent="0.3">
      <c r="B8" s="109" t="s">
        <v>10</v>
      </c>
      <c r="C8" s="111">
        <v>87675</v>
      </c>
      <c r="D8" s="72">
        <f t="shared" ref="D8:D12" si="7">E8-C8</f>
        <v>12575</v>
      </c>
      <c r="E8" s="72">
        <v>100250</v>
      </c>
      <c r="F8" s="106">
        <v>99029.7</v>
      </c>
      <c r="G8" s="106"/>
      <c r="H8" s="73">
        <f t="shared" si="0"/>
        <v>0.98782743142144636</v>
      </c>
      <c r="I8" s="126">
        <v>84000</v>
      </c>
      <c r="J8" s="76">
        <v>36000</v>
      </c>
      <c r="K8" s="140">
        <f t="shared" si="4"/>
        <v>120000</v>
      </c>
      <c r="L8" s="76">
        <v>137746.84</v>
      </c>
      <c r="M8" s="76"/>
      <c r="N8" s="148">
        <f t="shared" si="5"/>
        <v>1.1478903333333332</v>
      </c>
      <c r="O8" s="79">
        <f t="shared" si="1"/>
        <v>220250</v>
      </c>
      <c r="P8" s="80">
        <f t="shared" si="2"/>
        <v>236776.53999999998</v>
      </c>
      <c r="Q8" s="141">
        <f t="shared" si="3"/>
        <v>0</v>
      </c>
      <c r="R8" s="201">
        <f t="shared" si="6"/>
        <v>1.0750353688989784</v>
      </c>
      <c r="S8" s="204"/>
    </row>
    <row r="9" spans="2:19" ht="22.5" customHeight="1" x14ac:dyDescent="0.3">
      <c r="B9" s="109" t="s">
        <v>11</v>
      </c>
      <c r="C9" s="111">
        <v>857227</v>
      </c>
      <c r="D9" s="72">
        <f>E9-C9</f>
        <v>-29617</v>
      </c>
      <c r="E9" s="72">
        <v>827610</v>
      </c>
      <c r="F9" s="106">
        <v>771348.12</v>
      </c>
      <c r="G9" s="106">
        <v>118465.75</v>
      </c>
      <c r="H9" s="73">
        <f t="shared" si="0"/>
        <v>1.075160848708933</v>
      </c>
      <c r="I9" s="126">
        <v>189000</v>
      </c>
      <c r="J9" s="76">
        <f>K9-I9</f>
        <v>39988</v>
      </c>
      <c r="K9" s="140">
        <v>228988</v>
      </c>
      <c r="L9" s="76">
        <v>203764.65</v>
      </c>
      <c r="M9" s="76">
        <v>6472</v>
      </c>
      <c r="N9" s="148">
        <f t="shared" si="5"/>
        <v>0.91811208447604242</v>
      </c>
      <c r="O9" s="79">
        <f t="shared" si="1"/>
        <v>1056598</v>
      </c>
      <c r="P9" s="80">
        <f t="shared" si="2"/>
        <v>975112.77</v>
      </c>
      <c r="Q9" s="141">
        <f t="shared" si="3"/>
        <v>124937.75</v>
      </c>
      <c r="R9" s="201">
        <f t="shared" si="6"/>
        <v>1.0411249311469453</v>
      </c>
      <c r="S9" s="204"/>
    </row>
    <row r="10" spans="2:19" ht="21" customHeight="1" x14ac:dyDescent="0.3">
      <c r="B10" s="109" t="s">
        <v>12</v>
      </c>
      <c r="C10" s="111">
        <v>91000</v>
      </c>
      <c r="D10" s="72">
        <f>E10-C10</f>
        <v>39000</v>
      </c>
      <c r="E10" s="72">
        <v>130000</v>
      </c>
      <c r="F10" s="106">
        <v>140002.69</v>
      </c>
      <c r="G10" s="106"/>
      <c r="H10" s="73">
        <f t="shared" si="0"/>
        <v>1.0769437692307693</v>
      </c>
      <c r="I10" s="126">
        <v>8400</v>
      </c>
      <c r="J10" s="76">
        <f>K10-I10</f>
        <v>23360</v>
      </c>
      <c r="K10" s="140">
        <v>31760</v>
      </c>
      <c r="L10" s="76">
        <v>27125.94</v>
      </c>
      <c r="M10" s="76">
        <v>4634.0600000000004</v>
      </c>
      <c r="N10" s="148">
        <f t="shared" si="5"/>
        <v>1</v>
      </c>
      <c r="O10" s="79">
        <f t="shared" si="1"/>
        <v>161760</v>
      </c>
      <c r="P10" s="80">
        <f t="shared" si="2"/>
        <v>167128.63</v>
      </c>
      <c r="Q10" s="141">
        <f t="shared" si="3"/>
        <v>4634.0600000000004</v>
      </c>
      <c r="R10" s="201">
        <f t="shared" si="6"/>
        <v>1.0618366097922849</v>
      </c>
      <c r="S10" s="204"/>
    </row>
    <row r="11" spans="2:19" ht="27.6" x14ac:dyDescent="0.3">
      <c r="B11" s="109" t="s">
        <v>13</v>
      </c>
      <c r="C11" s="111">
        <v>0</v>
      </c>
      <c r="D11" s="72">
        <f t="shared" si="7"/>
        <v>195000</v>
      </c>
      <c r="E11" s="72">
        <v>195000</v>
      </c>
      <c r="F11" s="106">
        <v>174919</v>
      </c>
      <c r="G11" s="106"/>
      <c r="H11" s="73">
        <f t="shared" si="0"/>
        <v>0.89702051282051287</v>
      </c>
      <c r="I11" s="126">
        <v>105000</v>
      </c>
      <c r="J11" s="76">
        <v>45000</v>
      </c>
      <c r="K11" s="140">
        <f t="shared" si="4"/>
        <v>150000</v>
      </c>
      <c r="L11" s="76">
        <v>87902.71</v>
      </c>
      <c r="M11" s="76">
        <v>40800</v>
      </c>
      <c r="N11" s="148">
        <f>(L11+M11)/K11</f>
        <v>0.85801806666666669</v>
      </c>
      <c r="O11" s="79">
        <f t="shared" si="1"/>
        <v>345000</v>
      </c>
      <c r="P11" s="80">
        <f t="shared" si="2"/>
        <v>262821.71000000002</v>
      </c>
      <c r="Q11" s="141">
        <f t="shared" si="3"/>
        <v>40800</v>
      </c>
      <c r="R11" s="201">
        <f t="shared" si="6"/>
        <v>0.88006292753623194</v>
      </c>
      <c r="S11" s="204"/>
    </row>
    <row r="12" spans="2:19" ht="28.2" thickBot="1" x14ac:dyDescent="0.35">
      <c r="B12" s="128" t="s">
        <v>14</v>
      </c>
      <c r="C12" s="72">
        <v>0</v>
      </c>
      <c r="D12" s="72">
        <f t="shared" si="7"/>
        <v>128000</v>
      </c>
      <c r="E12" s="72">
        <v>128000</v>
      </c>
      <c r="F12" s="106">
        <v>118333.8</v>
      </c>
      <c r="G12" s="106"/>
      <c r="H12" s="73">
        <f t="shared" si="0"/>
        <v>0.92448281249999997</v>
      </c>
      <c r="I12" s="220">
        <v>24134</v>
      </c>
      <c r="J12" s="112">
        <f>K12-I12</f>
        <v>31594</v>
      </c>
      <c r="K12" s="142">
        <v>55728</v>
      </c>
      <c r="L12" s="136">
        <v>24003</v>
      </c>
      <c r="M12" s="112">
        <v>30761.86</v>
      </c>
      <c r="N12" s="149">
        <f t="shared" si="5"/>
        <v>0.98271712604076944</v>
      </c>
      <c r="O12" s="113">
        <f t="shared" si="1"/>
        <v>183728</v>
      </c>
      <c r="P12" s="114">
        <f t="shared" si="2"/>
        <v>142336.79999999999</v>
      </c>
      <c r="Q12" s="143">
        <f t="shared" si="3"/>
        <v>30761.86</v>
      </c>
      <c r="R12" s="202">
        <f t="shared" si="6"/>
        <v>0.94214632500217699</v>
      </c>
      <c r="S12" s="204"/>
    </row>
    <row r="13" spans="2:19" ht="20.25" customHeight="1" thickBot="1" x14ac:dyDescent="0.35">
      <c r="B13" s="121" t="s">
        <v>15</v>
      </c>
      <c r="C13" s="215">
        <f>SUM(C6:C12)</f>
        <v>1152102</v>
      </c>
      <c r="D13" s="216">
        <f>SUM(D6:D12)</f>
        <v>493758</v>
      </c>
      <c r="E13" s="217">
        <f t="shared" ref="E13:E14" si="8">C13+D13</f>
        <v>1645860</v>
      </c>
      <c r="F13" s="218">
        <f>SUM(F6:F12)</f>
        <v>1523735.3699999999</v>
      </c>
      <c r="G13" s="219">
        <f>SUM(G6:G12)</f>
        <v>118465.75</v>
      </c>
      <c r="H13" s="221">
        <f t="shared" si="0"/>
        <v>0.99777691905751398</v>
      </c>
      <c r="I13" s="127">
        <f>SUM(I6:I12)</f>
        <v>654206</v>
      </c>
      <c r="J13" s="119">
        <f>SUM(J6:J12)</f>
        <v>280373</v>
      </c>
      <c r="K13" s="144">
        <f t="shared" si="4"/>
        <v>934579</v>
      </c>
      <c r="L13" s="119">
        <f>SUM(L6:L12)</f>
        <v>827900.1399999999</v>
      </c>
      <c r="M13" s="119">
        <f>SUM(M6:M12)</f>
        <v>106678.86</v>
      </c>
      <c r="N13" s="150">
        <f>(L13+M13)/K13</f>
        <v>0.99999999999999989</v>
      </c>
      <c r="O13" s="120">
        <f t="shared" si="1"/>
        <v>2580439</v>
      </c>
      <c r="P13" s="117">
        <f t="shared" si="2"/>
        <v>2351635.5099999998</v>
      </c>
      <c r="Q13" s="145">
        <f t="shared" si="3"/>
        <v>225144.61</v>
      </c>
      <c r="R13" s="151">
        <f t="shared" si="6"/>
        <v>0.99858207072517491</v>
      </c>
      <c r="S13" s="203"/>
    </row>
    <row r="14" spans="2:19" ht="28.2" thickBot="1" x14ac:dyDescent="0.35">
      <c r="B14" s="130" t="s">
        <v>16</v>
      </c>
      <c r="C14" s="131">
        <f>7/100*C13-0.14</f>
        <v>80647.000000000015</v>
      </c>
      <c r="D14" s="132">
        <f>7/100*D13-0.06</f>
        <v>34563.000000000007</v>
      </c>
      <c r="E14" s="132">
        <f t="shared" si="8"/>
        <v>115210.00000000003</v>
      </c>
      <c r="F14" s="133">
        <v>102255.67</v>
      </c>
      <c r="G14" s="134">
        <f>7/100*G13</f>
        <v>8292.6025000000009</v>
      </c>
      <c r="H14" s="129">
        <f t="shared" si="0"/>
        <v>0.95953712785348466</v>
      </c>
      <c r="I14" s="135">
        <v>45794</v>
      </c>
      <c r="J14" s="136">
        <f>7/100*J13+0.89</f>
        <v>19627</v>
      </c>
      <c r="K14" s="153">
        <f t="shared" si="4"/>
        <v>65421</v>
      </c>
      <c r="L14" s="136">
        <f>7/100*L13</f>
        <v>57953.0098</v>
      </c>
      <c r="M14" s="136">
        <f>7/100*M13</f>
        <v>7467.5202000000008</v>
      </c>
      <c r="N14" s="154">
        <f>(L14+M14)/K14</f>
        <v>0.99999281576252275</v>
      </c>
      <c r="O14" s="123">
        <f t="shared" si="1"/>
        <v>180631.00000000003</v>
      </c>
      <c r="P14" s="124">
        <f t="shared" si="2"/>
        <v>160208.67979999998</v>
      </c>
      <c r="Q14" s="155">
        <f t="shared" si="3"/>
        <v>15760.122700000002</v>
      </c>
      <c r="R14" s="156">
        <f t="shared" si="6"/>
        <v>0.97418938332844285</v>
      </c>
      <c r="S14" s="157"/>
    </row>
    <row r="15" spans="2:19" ht="24.75" customHeight="1" thickBot="1" x14ac:dyDescent="0.35">
      <c r="B15" s="121" t="s">
        <v>5</v>
      </c>
      <c r="C15" s="122">
        <f t="shared" ref="C15:D15" si="9">C13+C14</f>
        <v>1232749</v>
      </c>
      <c r="D15" s="115">
        <f t="shared" si="9"/>
        <v>528321</v>
      </c>
      <c r="E15" s="116">
        <f>C15+D15</f>
        <v>1761070</v>
      </c>
      <c r="F15" s="117">
        <f>F13+F14</f>
        <v>1625991.0399999998</v>
      </c>
      <c r="G15" s="117">
        <f>G13+G14</f>
        <v>126758.35250000001</v>
      </c>
      <c r="H15" s="118">
        <f t="shared" si="0"/>
        <v>0.99527525453275556</v>
      </c>
      <c r="I15" s="127">
        <f>I14+I13</f>
        <v>700000</v>
      </c>
      <c r="J15" s="119">
        <f>J14+J13</f>
        <v>300000</v>
      </c>
      <c r="K15" s="144">
        <f t="shared" si="4"/>
        <v>1000000</v>
      </c>
      <c r="L15" s="119">
        <f>L14+L13</f>
        <v>885853.1497999999</v>
      </c>
      <c r="M15" s="119">
        <f>M14+M13</f>
        <v>114146.3802</v>
      </c>
      <c r="N15" s="150">
        <f>(L15+M15)/K15</f>
        <v>0.99999952999999986</v>
      </c>
      <c r="O15" s="120">
        <f t="shared" si="1"/>
        <v>2761070</v>
      </c>
      <c r="P15" s="117">
        <f t="shared" si="2"/>
        <v>2511844.1897999998</v>
      </c>
      <c r="Q15" s="145">
        <f t="shared" si="3"/>
        <v>240904.73269999999</v>
      </c>
      <c r="R15" s="151">
        <f t="shared" si="6"/>
        <v>0.99698628520827071</v>
      </c>
      <c r="S15" s="152"/>
    </row>
    <row r="16" spans="2:19" x14ac:dyDescent="0.3">
      <c r="B16" s="2"/>
      <c r="F16" s="104"/>
    </row>
    <row r="17" spans="6:6" x14ac:dyDescent="0.3">
      <c r="F17" s="104"/>
    </row>
    <row r="18" spans="6:6" x14ac:dyDescent="0.3">
      <c r="F18" s="104"/>
    </row>
    <row r="19" spans="6:6" x14ac:dyDescent="0.3">
      <c r="F19" s="104"/>
    </row>
    <row r="20" spans="6:6" x14ac:dyDescent="0.3">
      <c r="F20" s="104"/>
    </row>
    <row r="21" spans="6:6" x14ac:dyDescent="0.3">
      <c r="F21" s="104"/>
    </row>
    <row r="22" spans="6:6" x14ac:dyDescent="0.3">
      <c r="F22" s="104"/>
    </row>
    <row r="23" spans="6:6" x14ac:dyDescent="0.3">
      <c r="F23" s="104"/>
    </row>
    <row r="24" spans="6:6" x14ac:dyDescent="0.3">
      <c r="F24" s="104"/>
    </row>
    <row r="25" spans="6:6" x14ac:dyDescent="0.3">
      <c r="F25" s="104"/>
    </row>
    <row r="26" spans="6:6" x14ac:dyDescent="0.3">
      <c r="F26" s="104"/>
    </row>
    <row r="27" spans="6:6" x14ac:dyDescent="0.3">
      <c r="F27" s="104"/>
    </row>
    <row r="28" spans="6:6" x14ac:dyDescent="0.3">
      <c r="F28" s="104"/>
    </row>
    <row r="29" spans="6:6" x14ac:dyDescent="0.3">
      <c r="F29" s="104"/>
    </row>
    <row r="30" spans="6:6" x14ac:dyDescent="0.3">
      <c r="F30" s="104"/>
    </row>
    <row r="31" spans="6:6" x14ac:dyDescent="0.3">
      <c r="F31" s="104"/>
    </row>
    <row r="32" spans="6:6" x14ac:dyDescent="0.3">
      <c r="F32" s="104"/>
    </row>
    <row r="33" spans="6:6" x14ac:dyDescent="0.3">
      <c r="F33" s="104"/>
    </row>
    <row r="34" spans="6:6" x14ac:dyDescent="0.3">
      <c r="F34" s="104"/>
    </row>
    <row r="35" spans="6:6" x14ac:dyDescent="0.3">
      <c r="F35" s="104"/>
    </row>
    <row r="36" spans="6:6" x14ac:dyDescent="0.3">
      <c r="F36" s="104"/>
    </row>
    <row r="37" spans="6:6" x14ac:dyDescent="0.3">
      <c r="F37" s="104"/>
    </row>
    <row r="38" spans="6:6" x14ac:dyDescent="0.3">
      <c r="F38" s="104"/>
    </row>
    <row r="39" spans="6:6" x14ac:dyDescent="0.3">
      <c r="F39" s="104"/>
    </row>
    <row r="40" spans="6:6" x14ac:dyDescent="0.3">
      <c r="F40" s="104"/>
    </row>
    <row r="41" spans="6:6" x14ac:dyDescent="0.3">
      <c r="F41" s="104"/>
    </row>
    <row r="42" spans="6:6" x14ac:dyDescent="0.3">
      <c r="F42" s="104"/>
    </row>
    <row r="43" spans="6:6" x14ac:dyDescent="0.3">
      <c r="F43" s="104"/>
    </row>
    <row r="44" spans="6:6" x14ac:dyDescent="0.3">
      <c r="F44" s="104"/>
    </row>
    <row r="45" spans="6:6" x14ac:dyDescent="0.3">
      <c r="F45" s="104"/>
    </row>
    <row r="46" spans="6:6" x14ac:dyDescent="0.3">
      <c r="F46" s="104"/>
    </row>
    <row r="47" spans="6:6" x14ac:dyDescent="0.3">
      <c r="F47" s="104"/>
    </row>
    <row r="48" spans="6:6" x14ac:dyDescent="0.3">
      <c r="F48" s="104"/>
    </row>
    <row r="49" spans="6:6" x14ac:dyDescent="0.3">
      <c r="F49" s="104"/>
    </row>
    <row r="50" spans="6:6" x14ac:dyDescent="0.3">
      <c r="F50" s="104"/>
    </row>
    <row r="51" spans="6:6" x14ac:dyDescent="0.3">
      <c r="F51" s="104"/>
    </row>
    <row r="52" spans="6:6" x14ac:dyDescent="0.3">
      <c r="F52" s="104"/>
    </row>
    <row r="53" spans="6:6" x14ac:dyDescent="0.3">
      <c r="F53" s="104"/>
    </row>
    <row r="54" spans="6:6" x14ac:dyDescent="0.3">
      <c r="F54" s="104"/>
    </row>
    <row r="55" spans="6:6" x14ac:dyDescent="0.3">
      <c r="F55" s="104"/>
    </row>
    <row r="56" spans="6:6" x14ac:dyDescent="0.3">
      <c r="F56" s="104"/>
    </row>
    <row r="57" spans="6:6" x14ac:dyDescent="0.3">
      <c r="F57" s="104"/>
    </row>
    <row r="58" spans="6:6" x14ac:dyDescent="0.3">
      <c r="F58" s="104"/>
    </row>
    <row r="59" spans="6:6" x14ac:dyDescent="0.3">
      <c r="F59" s="104"/>
    </row>
    <row r="60" spans="6:6" x14ac:dyDescent="0.3">
      <c r="F60" s="104"/>
    </row>
    <row r="61" spans="6:6" x14ac:dyDescent="0.3">
      <c r="F61" s="104"/>
    </row>
    <row r="62" spans="6:6" x14ac:dyDescent="0.3">
      <c r="F62" s="104"/>
    </row>
    <row r="63" spans="6:6" x14ac:dyDescent="0.3">
      <c r="F63" s="104"/>
    </row>
    <row r="64" spans="6:6" x14ac:dyDescent="0.3">
      <c r="F64" s="104"/>
    </row>
    <row r="65" spans="6:6" x14ac:dyDescent="0.3">
      <c r="F65" s="104"/>
    </row>
    <row r="66" spans="6:6" x14ac:dyDescent="0.3">
      <c r="F66" s="104"/>
    </row>
    <row r="67" spans="6:6" x14ac:dyDescent="0.3">
      <c r="F67" s="104"/>
    </row>
    <row r="68" spans="6:6" x14ac:dyDescent="0.3">
      <c r="F68" s="104"/>
    </row>
    <row r="69" spans="6:6" x14ac:dyDescent="0.3">
      <c r="F69" s="104"/>
    </row>
    <row r="70" spans="6:6" x14ac:dyDescent="0.3">
      <c r="F70" s="104"/>
    </row>
    <row r="71" spans="6:6" x14ac:dyDescent="0.3">
      <c r="F71" s="104"/>
    </row>
    <row r="72" spans="6:6" x14ac:dyDescent="0.3">
      <c r="F72" s="104"/>
    </row>
    <row r="73" spans="6:6" x14ac:dyDescent="0.3">
      <c r="F73" s="104"/>
    </row>
    <row r="74" spans="6:6" x14ac:dyDescent="0.3">
      <c r="F74" s="104"/>
    </row>
    <row r="75" spans="6:6" x14ac:dyDescent="0.3">
      <c r="F75" s="104"/>
    </row>
    <row r="76" spans="6:6" x14ac:dyDescent="0.3">
      <c r="F76" s="104"/>
    </row>
    <row r="77" spans="6:6" x14ac:dyDescent="0.3">
      <c r="F77" s="104"/>
    </row>
    <row r="78" spans="6:6" x14ac:dyDescent="0.3">
      <c r="F78" s="104"/>
    </row>
    <row r="79" spans="6:6" x14ac:dyDescent="0.3">
      <c r="F79" s="104"/>
    </row>
    <row r="80" spans="6:6" x14ac:dyDescent="0.3">
      <c r="F80" s="104"/>
    </row>
    <row r="81" spans="6:6" x14ac:dyDescent="0.3">
      <c r="F81" s="104"/>
    </row>
    <row r="82" spans="6:6" x14ac:dyDescent="0.3">
      <c r="F82" s="104"/>
    </row>
    <row r="83" spans="6:6" x14ac:dyDescent="0.3">
      <c r="F83" s="104"/>
    </row>
    <row r="84" spans="6:6" x14ac:dyDescent="0.3">
      <c r="F84" s="104"/>
    </row>
    <row r="85" spans="6:6" x14ac:dyDescent="0.3">
      <c r="F85" s="104"/>
    </row>
    <row r="86" spans="6:6" x14ac:dyDescent="0.3">
      <c r="F86" s="104"/>
    </row>
    <row r="87" spans="6:6" x14ac:dyDescent="0.3">
      <c r="F87" s="104"/>
    </row>
    <row r="88" spans="6:6" x14ac:dyDescent="0.3">
      <c r="F88" s="104"/>
    </row>
    <row r="89" spans="6:6" x14ac:dyDescent="0.3">
      <c r="F89" s="104"/>
    </row>
    <row r="90" spans="6:6" x14ac:dyDescent="0.3">
      <c r="F90" s="104"/>
    </row>
    <row r="91" spans="6:6" x14ac:dyDescent="0.3">
      <c r="F91" s="104"/>
    </row>
    <row r="92" spans="6:6" x14ac:dyDescent="0.3">
      <c r="F92" s="104"/>
    </row>
    <row r="93" spans="6:6" x14ac:dyDescent="0.3">
      <c r="F93" s="104"/>
    </row>
    <row r="94" spans="6:6" x14ac:dyDescent="0.3">
      <c r="F94" s="104"/>
    </row>
    <row r="95" spans="6:6" x14ac:dyDescent="0.3">
      <c r="F95" s="104"/>
    </row>
    <row r="96" spans="6:6" x14ac:dyDescent="0.3">
      <c r="F96" s="104"/>
    </row>
    <row r="97" spans="6:6" x14ac:dyDescent="0.3">
      <c r="F97" s="104"/>
    </row>
    <row r="98" spans="6:6" x14ac:dyDescent="0.3">
      <c r="F98" s="104"/>
    </row>
    <row r="99" spans="6:6" x14ac:dyDescent="0.3">
      <c r="F99" s="104"/>
    </row>
    <row r="100" spans="6:6" x14ac:dyDescent="0.3">
      <c r="F100" s="104"/>
    </row>
    <row r="101" spans="6:6" x14ac:dyDescent="0.3">
      <c r="F101" s="104"/>
    </row>
    <row r="102" spans="6:6" x14ac:dyDescent="0.3">
      <c r="F102" s="104"/>
    </row>
    <row r="103" spans="6:6" x14ac:dyDescent="0.3">
      <c r="F103" s="104"/>
    </row>
    <row r="104" spans="6:6" x14ac:dyDescent="0.3">
      <c r="F104" s="104"/>
    </row>
    <row r="105" spans="6:6" x14ac:dyDescent="0.3">
      <c r="F105" s="104"/>
    </row>
    <row r="106" spans="6:6" x14ac:dyDescent="0.3">
      <c r="F106" s="104"/>
    </row>
    <row r="107" spans="6:6" x14ac:dyDescent="0.3">
      <c r="F107" s="104"/>
    </row>
    <row r="108" spans="6:6" x14ac:dyDescent="0.3">
      <c r="F108" s="104"/>
    </row>
    <row r="109" spans="6:6" x14ac:dyDescent="0.3">
      <c r="F109" s="104"/>
    </row>
    <row r="110" spans="6:6" x14ac:dyDescent="0.3">
      <c r="F110" s="104"/>
    </row>
    <row r="111" spans="6:6" x14ac:dyDescent="0.3">
      <c r="F111" s="104"/>
    </row>
    <row r="112" spans="6:6" x14ac:dyDescent="0.3">
      <c r="F112" s="104"/>
    </row>
    <row r="113" spans="6:6" x14ac:dyDescent="0.3">
      <c r="F113" s="104"/>
    </row>
    <row r="114" spans="6:6" x14ac:dyDescent="0.3">
      <c r="F114" s="104"/>
    </row>
    <row r="115" spans="6:6" x14ac:dyDescent="0.3">
      <c r="F115" s="104"/>
    </row>
    <row r="116" spans="6:6" x14ac:dyDescent="0.3">
      <c r="F116" s="104"/>
    </row>
    <row r="117" spans="6:6" x14ac:dyDescent="0.3">
      <c r="F117" s="104"/>
    </row>
    <row r="118" spans="6:6" x14ac:dyDescent="0.3">
      <c r="F118" s="104"/>
    </row>
    <row r="119" spans="6:6" x14ac:dyDescent="0.3">
      <c r="F119" s="104"/>
    </row>
    <row r="120" spans="6:6" x14ac:dyDescent="0.3">
      <c r="F120" s="104"/>
    </row>
    <row r="121" spans="6:6" x14ac:dyDescent="0.3">
      <c r="F121" s="104"/>
    </row>
    <row r="122" spans="6:6" x14ac:dyDescent="0.3">
      <c r="F122" s="104"/>
    </row>
    <row r="123" spans="6:6" x14ac:dyDescent="0.3">
      <c r="F123" s="104"/>
    </row>
    <row r="124" spans="6:6" x14ac:dyDescent="0.3">
      <c r="F124" s="104"/>
    </row>
    <row r="125" spans="6:6" x14ac:dyDescent="0.3">
      <c r="F125" s="104"/>
    </row>
    <row r="126" spans="6:6" x14ac:dyDescent="0.3">
      <c r="F126" s="104"/>
    </row>
    <row r="127" spans="6:6" x14ac:dyDescent="0.3">
      <c r="F127" s="104"/>
    </row>
    <row r="128" spans="6:6" x14ac:dyDescent="0.3">
      <c r="F128" s="104"/>
    </row>
    <row r="129" spans="6:6" x14ac:dyDescent="0.3">
      <c r="F129" s="104"/>
    </row>
    <row r="130" spans="6:6" x14ac:dyDescent="0.3">
      <c r="F130" s="104"/>
    </row>
    <row r="131" spans="6:6" x14ac:dyDescent="0.3">
      <c r="F131" s="104"/>
    </row>
    <row r="132" spans="6:6" x14ac:dyDescent="0.3">
      <c r="F132" s="104"/>
    </row>
    <row r="133" spans="6:6" x14ac:dyDescent="0.3">
      <c r="F133" s="104"/>
    </row>
    <row r="134" spans="6:6" x14ac:dyDescent="0.3">
      <c r="F134" s="104"/>
    </row>
    <row r="135" spans="6:6" x14ac:dyDescent="0.3">
      <c r="F135" s="104"/>
    </row>
    <row r="136" spans="6:6" x14ac:dyDescent="0.3">
      <c r="F136" s="104"/>
    </row>
    <row r="137" spans="6:6" x14ac:dyDescent="0.3">
      <c r="F137" s="104"/>
    </row>
    <row r="138" spans="6:6" x14ac:dyDescent="0.3">
      <c r="F138" s="104"/>
    </row>
    <row r="139" spans="6:6" x14ac:dyDescent="0.3">
      <c r="F139" s="104"/>
    </row>
    <row r="140" spans="6:6" x14ac:dyDescent="0.3">
      <c r="F140" s="104"/>
    </row>
    <row r="141" spans="6:6" x14ac:dyDescent="0.3">
      <c r="F141" s="104"/>
    </row>
    <row r="142" spans="6:6" x14ac:dyDescent="0.3">
      <c r="F142" s="104"/>
    </row>
    <row r="143" spans="6:6" x14ac:dyDescent="0.3">
      <c r="F143" s="104"/>
    </row>
    <row r="144" spans="6:6" x14ac:dyDescent="0.3">
      <c r="F144" s="104"/>
    </row>
    <row r="145" spans="6:6" x14ac:dyDescent="0.3">
      <c r="F145" s="104"/>
    </row>
    <row r="146" spans="6:6" x14ac:dyDescent="0.3">
      <c r="F146" s="104"/>
    </row>
    <row r="147" spans="6:6" x14ac:dyDescent="0.3">
      <c r="F147" s="104"/>
    </row>
    <row r="148" spans="6:6" x14ac:dyDescent="0.3">
      <c r="F148" s="104"/>
    </row>
    <row r="149" spans="6:6" x14ac:dyDescent="0.3">
      <c r="F149" s="104"/>
    </row>
    <row r="150" spans="6:6" x14ac:dyDescent="0.3">
      <c r="F150" s="104"/>
    </row>
    <row r="151" spans="6:6" x14ac:dyDescent="0.3">
      <c r="F151" s="104"/>
    </row>
    <row r="152" spans="6:6" x14ac:dyDescent="0.3">
      <c r="F152" s="104"/>
    </row>
    <row r="153" spans="6:6" x14ac:dyDescent="0.3">
      <c r="F153" s="104"/>
    </row>
    <row r="154" spans="6:6" x14ac:dyDescent="0.3">
      <c r="F154" s="104"/>
    </row>
    <row r="155" spans="6:6" x14ac:dyDescent="0.3">
      <c r="F155" s="104"/>
    </row>
    <row r="156" spans="6:6" x14ac:dyDescent="0.3">
      <c r="F156" s="104"/>
    </row>
    <row r="157" spans="6:6" x14ac:dyDescent="0.3">
      <c r="F157" s="104"/>
    </row>
    <row r="158" spans="6:6" x14ac:dyDescent="0.3">
      <c r="F158" s="104"/>
    </row>
    <row r="159" spans="6:6" x14ac:dyDescent="0.3">
      <c r="F159" s="104"/>
    </row>
    <row r="160" spans="6:6" x14ac:dyDescent="0.3">
      <c r="F160" s="104"/>
    </row>
    <row r="161" spans="6:6" x14ac:dyDescent="0.3">
      <c r="F161" s="104"/>
    </row>
    <row r="162" spans="6:6" x14ac:dyDescent="0.3">
      <c r="F162" s="104"/>
    </row>
    <row r="163" spans="6:6" x14ac:dyDescent="0.3">
      <c r="F163" s="104"/>
    </row>
    <row r="164" spans="6:6" x14ac:dyDescent="0.3">
      <c r="F164" s="104"/>
    </row>
    <row r="165" spans="6:6" x14ac:dyDescent="0.3">
      <c r="F165" s="104"/>
    </row>
    <row r="166" spans="6:6" x14ac:dyDescent="0.3">
      <c r="F166" s="104"/>
    </row>
    <row r="167" spans="6:6" x14ac:dyDescent="0.3">
      <c r="F167" s="104"/>
    </row>
    <row r="168" spans="6:6" x14ac:dyDescent="0.3">
      <c r="F168" s="104"/>
    </row>
    <row r="169" spans="6:6" x14ac:dyDescent="0.3">
      <c r="F169" s="104"/>
    </row>
    <row r="170" spans="6:6" x14ac:dyDescent="0.3">
      <c r="F170" s="104"/>
    </row>
    <row r="171" spans="6:6" x14ac:dyDescent="0.3">
      <c r="F171" s="104"/>
    </row>
    <row r="172" spans="6:6" x14ac:dyDescent="0.3">
      <c r="F172" s="104"/>
    </row>
    <row r="173" spans="6:6" x14ac:dyDescent="0.3">
      <c r="F173" s="104"/>
    </row>
    <row r="174" spans="6:6" x14ac:dyDescent="0.3">
      <c r="F174" s="104"/>
    </row>
    <row r="175" spans="6:6" x14ac:dyDescent="0.3">
      <c r="F175" s="104"/>
    </row>
    <row r="176" spans="6:6" x14ac:dyDescent="0.3">
      <c r="F176" s="104"/>
    </row>
    <row r="177" spans="6:6" x14ac:dyDescent="0.3">
      <c r="F177" s="104"/>
    </row>
    <row r="178" spans="6:6" x14ac:dyDescent="0.3">
      <c r="F178" s="104"/>
    </row>
    <row r="179" spans="6:6" x14ac:dyDescent="0.3">
      <c r="F179" s="104"/>
    </row>
    <row r="180" spans="6:6" x14ac:dyDescent="0.3">
      <c r="F180" s="104"/>
    </row>
    <row r="181" spans="6:6" x14ac:dyDescent="0.3">
      <c r="F181" s="104"/>
    </row>
    <row r="182" spans="6:6" x14ac:dyDescent="0.3">
      <c r="F182" s="104"/>
    </row>
    <row r="183" spans="6:6" x14ac:dyDescent="0.3">
      <c r="F183" s="104"/>
    </row>
    <row r="184" spans="6:6" x14ac:dyDescent="0.3">
      <c r="F184" s="104"/>
    </row>
    <row r="185" spans="6:6" x14ac:dyDescent="0.3">
      <c r="F185" s="104"/>
    </row>
    <row r="186" spans="6:6" x14ac:dyDescent="0.3">
      <c r="F186" s="104"/>
    </row>
    <row r="187" spans="6:6" x14ac:dyDescent="0.3">
      <c r="F187" s="104"/>
    </row>
    <row r="188" spans="6:6" x14ac:dyDescent="0.3">
      <c r="F188" s="104"/>
    </row>
    <row r="189" spans="6:6" x14ac:dyDescent="0.3">
      <c r="F189" s="104"/>
    </row>
    <row r="190" spans="6:6" x14ac:dyDescent="0.3">
      <c r="F190" s="104"/>
    </row>
    <row r="191" spans="6:6" x14ac:dyDescent="0.3">
      <c r="F191" s="104"/>
    </row>
    <row r="192" spans="6:6" x14ac:dyDescent="0.3">
      <c r="F192" s="104"/>
    </row>
    <row r="193" spans="6:6" x14ac:dyDescent="0.3">
      <c r="F193" s="104"/>
    </row>
    <row r="194" spans="6:6" x14ac:dyDescent="0.3">
      <c r="F194" s="104"/>
    </row>
    <row r="195" spans="6:6" x14ac:dyDescent="0.3">
      <c r="F195" s="104"/>
    </row>
    <row r="196" spans="6:6" x14ac:dyDescent="0.3">
      <c r="F196" s="104"/>
    </row>
    <row r="197" spans="6:6" x14ac:dyDescent="0.3">
      <c r="F197" s="104"/>
    </row>
    <row r="198" spans="6:6" x14ac:dyDescent="0.3">
      <c r="F198" s="104"/>
    </row>
    <row r="199" spans="6:6" x14ac:dyDescent="0.3">
      <c r="F199" s="104"/>
    </row>
    <row r="200" spans="6:6" x14ac:dyDescent="0.3">
      <c r="F200" s="104"/>
    </row>
    <row r="201" spans="6:6" x14ac:dyDescent="0.3">
      <c r="F201" s="104"/>
    </row>
    <row r="202" spans="6:6" x14ac:dyDescent="0.3">
      <c r="F202" s="104"/>
    </row>
    <row r="203" spans="6:6" x14ac:dyDescent="0.3">
      <c r="F203" s="104"/>
    </row>
    <row r="204" spans="6:6" x14ac:dyDescent="0.3">
      <c r="F204" s="104"/>
    </row>
    <row r="205" spans="6:6" x14ac:dyDescent="0.3">
      <c r="F205" s="104"/>
    </row>
    <row r="206" spans="6:6" x14ac:dyDescent="0.3">
      <c r="F206" s="104"/>
    </row>
    <row r="207" spans="6:6" x14ac:dyDescent="0.3">
      <c r="F207" s="104"/>
    </row>
    <row r="208" spans="6:6" x14ac:dyDescent="0.3">
      <c r="F208" s="104"/>
    </row>
    <row r="209" spans="6:6" x14ac:dyDescent="0.3">
      <c r="F209" s="104"/>
    </row>
    <row r="210" spans="6:6" x14ac:dyDescent="0.3">
      <c r="F210" s="104"/>
    </row>
    <row r="211" spans="6:6" x14ac:dyDescent="0.3">
      <c r="F211" s="104"/>
    </row>
    <row r="212" spans="6:6" x14ac:dyDescent="0.3">
      <c r="F212" s="104"/>
    </row>
    <row r="213" spans="6:6" x14ac:dyDescent="0.3">
      <c r="F213" s="104"/>
    </row>
    <row r="214" spans="6:6" x14ac:dyDescent="0.3">
      <c r="F214" s="104"/>
    </row>
    <row r="215" spans="6:6" x14ac:dyDescent="0.3">
      <c r="F215" s="104"/>
    </row>
    <row r="216" spans="6:6" x14ac:dyDescent="0.3">
      <c r="F216" s="104"/>
    </row>
    <row r="217" spans="6:6" x14ac:dyDescent="0.3">
      <c r="F217" s="104"/>
    </row>
    <row r="218" spans="6:6" x14ac:dyDescent="0.3">
      <c r="F218" s="104"/>
    </row>
    <row r="219" spans="6:6" x14ac:dyDescent="0.3">
      <c r="F219" s="104"/>
    </row>
    <row r="220" spans="6:6" x14ac:dyDescent="0.3">
      <c r="F220" s="104"/>
    </row>
    <row r="221" spans="6:6" x14ac:dyDescent="0.3">
      <c r="F221" s="104"/>
    </row>
    <row r="222" spans="6:6" x14ac:dyDescent="0.3">
      <c r="F222" s="104"/>
    </row>
    <row r="223" spans="6:6" x14ac:dyDescent="0.3">
      <c r="F223" s="104"/>
    </row>
    <row r="224" spans="6:6" x14ac:dyDescent="0.3">
      <c r="F224" s="104"/>
    </row>
    <row r="225" spans="6:6" x14ac:dyDescent="0.3">
      <c r="F225" s="104"/>
    </row>
    <row r="226" spans="6:6" x14ac:dyDescent="0.3">
      <c r="F226" s="104"/>
    </row>
    <row r="227" spans="6:6" x14ac:dyDescent="0.3">
      <c r="F227" s="104"/>
    </row>
    <row r="228" spans="6:6" x14ac:dyDescent="0.3">
      <c r="F228" s="104"/>
    </row>
    <row r="229" spans="6:6" x14ac:dyDescent="0.3">
      <c r="F229" s="104"/>
    </row>
    <row r="230" spans="6:6" x14ac:dyDescent="0.3">
      <c r="F230" s="104"/>
    </row>
    <row r="231" spans="6:6" x14ac:dyDescent="0.3">
      <c r="F231" s="104"/>
    </row>
    <row r="232" spans="6:6" x14ac:dyDescent="0.3">
      <c r="F232" s="104"/>
    </row>
    <row r="233" spans="6:6" x14ac:dyDescent="0.3">
      <c r="F233" s="104"/>
    </row>
    <row r="234" spans="6:6" x14ac:dyDescent="0.3">
      <c r="F234" s="104"/>
    </row>
    <row r="235" spans="6:6" x14ac:dyDescent="0.3">
      <c r="F235" s="104"/>
    </row>
    <row r="236" spans="6:6" x14ac:dyDescent="0.3">
      <c r="F236" s="104"/>
    </row>
    <row r="237" spans="6:6" x14ac:dyDescent="0.3">
      <c r="F237" s="104"/>
    </row>
    <row r="238" spans="6:6" x14ac:dyDescent="0.3">
      <c r="F238" s="104"/>
    </row>
    <row r="239" spans="6:6" x14ac:dyDescent="0.3">
      <c r="F239" s="104"/>
    </row>
    <row r="240" spans="6:6" x14ac:dyDescent="0.3">
      <c r="F240" s="104"/>
    </row>
    <row r="241" spans="6:6" x14ac:dyDescent="0.3">
      <c r="F241" s="104"/>
    </row>
    <row r="242" spans="6:6" x14ac:dyDescent="0.3">
      <c r="F242" s="104"/>
    </row>
    <row r="243" spans="6:6" x14ac:dyDescent="0.3">
      <c r="F243" s="104"/>
    </row>
    <row r="244" spans="6:6" x14ac:dyDescent="0.3">
      <c r="F244" s="104"/>
    </row>
    <row r="245" spans="6:6" x14ac:dyDescent="0.3">
      <c r="F245" s="104"/>
    </row>
    <row r="246" spans="6:6" x14ac:dyDescent="0.3">
      <c r="F246" s="104"/>
    </row>
    <row r="247" spans="6:6" x14ac:dyDescent="0.3">
      <c r="F247" s="104"/>
    </row>
    <row r="248" spans="6:6" x14ac:dyDescent="0.3">
      <c r="F248" s="104"/>
    </row>
    <row r="249" spans="6:6" x14ac:dyDescent="0.3">
      <c r="F249" s="104"/>
    </row>
    <row r="250" spans="6:6" x14ac:dyDescent="0.3">
      <c r="F250" s="104"/>
    </row>
    <row r="251" spans="6:6" x14ac:dyDescent="0.3">
      <c r="F251" s="104"/>
    </row>
    <row r="252" spans="6:6" x14ac:dyDescent="0.3">
      <c r="F252" s="104"/>
    </row>
    <row r="253" spans="6:6" x14ac:dyDescent="0.3">
      <c r="F253" s="104"/>
    </row>
    <row r="254" spans="6:6" x14ac:dyDescent="0.3">
      <c r="F254" s="104"/>
    </row>
    <row r="255" spans="6:6" x14ac:dyDescent="0.3">
      <c r="F255" s="104"/>
    </row>
    <row r="256" spans="6:6" x14ac:dyDescent="0.3">
      <c r="F256" s="104"/>
    </row>
    <row r="257" spans="6:6" x14ac:dyDescent="0.3">
      <c r="F257" s="104"/>
    </row>
    <row r="258" spans="6:6" x14ac:dyDescent="0.3">
      <c r="F258" s="104"/>
    </row>
    <row r="259" spans="6:6" x14ac:dyDescent="0.3">
      <c r="F259" s="104"/>
    </row>
    <row r="260" spans="6:6" x14ac:dyDescent="0.3">
      <c r="F260" s="104"/>
    </row>
    <row r="261" spans="6:6" x14ac:dyDescent="0.3">
      <c r="F261" s="104"/>
    </row>
    <row r="262" spans="6:6" x14ac:dyDescent="0.3">
      <c r="F262" s="104"/>
    </row>
    <row r="263" spans="6:6" x14ac:dyDescent="0.3">
      <c r="F263" s="104"/>
    </row>
    <row r="264" spans="6:6" x14ac:dyDescent="0.3">
      <c r="F264" s="104"/>
    </row>
    <row r="265" spans="6:6" x14ac:dyDescent="0.3">
      <c r="F265" s="104"/>
    </row>
    <row r="266" spans="6:6" x14ac:dyDescent="0.3">
      <c r="F266" s="104"/>
    </row>
    <row r="267" spans="6:6" x14ac:dyDescent="0.3">
      <c r="F267" s="104"/>
    </row>
    <row r="268" spans="6:6" x14ac:dyDescent="0.3">
      <c r="F268" s="104"/>
    </row>
    <row r="269" spans="6:6" x14ac:dyDescent="0.3">
      <c r="F269" s="104"/>
    </row>
    <row r="270" spans="6:6" x14ac:dyDescent="0.3">
      <c r="F270" s="104"/>
    </row>
    <row r="271" spans="6:6" x14ac:dyDescent="0.3">
      <c r="F271" s="104"/>
    </row>
    <row r="272" spans="6:6" x14ac:dyDescent="0.3">
      <c r="F272" s="104"/>
    </row>
    <row r="273" spans="6:6" x14ac:dyDescent="0.3">
      <c r="F273" s="104"/>
    </row>
    <row r="274" spans="6:6" x14ac:dyDescent="0.3">
      <c r="F274" s="104"/>
    </row>
    <row r="275" spans="6:6" x14ac:dyDescent="0.3">
      <c r="F275" s="104"/>
    </row>
    <row r="276" spans="6:6" x14ac:dyDescent="0.3">
      <c r="F276" s="104"/>
    </row>
    <row r="277" spans="6:6" x14ac:dyDescent="0.3">
      <c r="F277" s="104"/>
    </row>
    <row r="278" spans="6:6" x14ac:dyDescent="0.3">
      <c r="F278" s="104"/>
    </row>
    <row r="279" spans="6:6" x14ac:dyDescent="0.3">
      <c r="F279" s="104"/>
    </row>
    <row r="280" spans="6:6" x14ac:dyDescent="0.3">
      <c r="F280" s="104"/>
    </row>
    <row r="281" spans="6:6" x14ac:dyDescent="0.3">
      <c r="F281" s="104"/>
    </row>
    <row r="282" spans="6:6" x14ac:dyDescent="0.3">
      <c r="F282" s="104"/>
    </row>
    <row r="283" spans="6:6" x14ac:dyDescent="0.3">
      <c r="F283" s="104"/>
    </row>
    <row r="284" spans="6:6" x14ac:dyDescent="0.3">
      <c r="F284" s="104"/>
    </row>
    <row r="285" spans="6:6" x14ac:dyDescent="0.3">
      <c r="F285" s="104"/>
    </row>
    <row r="286" spans="6:6" x14ac:dyDescent="0.3">
      <c r="F286" s="104"/>
    </row>
    <row r="287" spans="6:6" x14ac:dyDescent="0.3">
      <c r="F287" s="104"/>
    </row>
    <row r="288" spans="6:6" x14ac:dyDescent="0.3">
      <c r="F288" s="104"/>
    </row>
    <row r="289" spans="6:6" x14ac:dyDescent="0.3">
      <c r="F289" s="104"/>
    </row>
    <row r="290" spans="6:6" x14ac:dyDescent="0.3">
      <c r="F290" s="104"/>
    </row>
    <row r="291" spans="6:6" x14ac:dyDescent="0.3">
      <c r="F291" s="104"/>
    </row>
    <row r="292" spans="6:6" x14ac:dyDescent="0.3">
      <c r="F292" s="104"/>
    </row>
    <row r="293" spans="6:6" x14ac:dyDescent="0.3">
      <c r="F293" s="104"/>
    </row>
    <row r="294" spans="6:6" x14ac:dyDescent="0.3">
      <c r="F294" s="104"/>
    </row>
    <row r="295" spans="6:6" x14ac:dyDescent="0.3">
      <c r="F295" s="104"/>
    </row>
    <row r="296" spans="6:6" x14ac:dyDescent="0.3">
      <c r="F296" s="104"/>
    </row>
    <row r="297" spans="6:6" x14ac:dyDescent="0.3">
      <c r="F297" s="104"/>
    </row>
    <row r="298" spans="6:6" x14ac:dyDescent="0.3">
      <c r="F298" s="104"/>
    </row>
    <row r="299" spans="6:6" x14ac:dyDescent="0.3">
      <c r="F299" s="104"/>
    </row>
    <row r="300" spans="6:6" x14ac:dyDescent="0.3">
      <c r="F300" s="104"/>
    </row>
    <row r="301" spans="6:6" x14ac:dyDescent="0.3">
      <c r="F301" s="104"/>
    </row>
    <row r="302" spans="6:6" x14ac:dyDescent="0.3">
      <c r="F302" s="104"/>
    </row>
    <row r="303" spans="6:6" x14ac:dyDescent="0.3">
      <c r="F303" s="104"/>
    </row>
    <row r="304" spans="6:6" x14ac:dyDescent="0.3">
      <c r="F304" s="104"/>
    </row>
    <row r="305" spans="6:6" x14ac:dyDescent="0.3">
      <c r="F305" s="104"/>
    </row>
    <row r="306" spans="6:6" x14ac:dyDescent="0.3">
      <c r="F306" s="104"/>
    </row>
    <row r="307" spans="6:6" x14ac:dyDescent="0.3">
      <c r="F307" s="104"/>
    </row>
    <row r="308" spans="6:6" x14ac:dyDescent="0.3">
      <c r="F308" s="104"/>
    </row>
    <row r="309" spans="6:6" x14ac:dyDescent="0.3">
      <c r="F309" s="104"/>
    </row>
    <row r="310" spans="6:6" x14ac:dyDescent="0.3">
      <c r="F310" s="104"/>
    </row>
    <row r="311" spans="6:6" x14ac:dyDescent="0.3">
      <c r="F311" s="104"/>
    </row>
    <row r="312" spans="6:6" x14ac:dyDescent="0.3">
      <c r="F312" s="104"/>
    </row>
    <row r="313" spans="6:6" x14ac:dyDescent="0.3">
      <c r="F313" s="104"/>
    </row>
    <row r="314" spans="6:6" x14ac:dyDescent="0.3">
      <c r="F314" s="104"/>
    </row>
    <row r="315" spans="6:6" x14ac:dyDescent="0.3">
      <c r="F315" s="104"/>
    </row>
    <row r="316" spans="6:6" x14ac:dyDescent="0.3">
      <c r="F316" s="104"/>
    </row>
    <row r="317" spans="6:6" x14ac:dyDescent="0.3">
      <c r="F317" s="104"/>
    </row>
    <row r="318" spans="6:6" x14ac:dyDescent="0.3">
      <c r="F318" s="104"/>
    </row>
    <row r="319" spans="6:6" x14ac:dyDescent="0.3">
      <c r="F319" s="104"/>
    </row>
    <row r="320" spans="6:6" x14ac:dyDescent="0.3">
      <c r="F320" s="104"/>
    </row>
    <row r="321" spans="6:6" x14ac:dyDescent="0.3">
      <c r="F321" s="104"/>
    </row>
    <row r="322" spans="6:6" x14ac:dyDescent="0.3">
      <c r="F322" s="104"/>
    </row>
    <row r="323" spans="6:6" x14ac:dyDescent="0.3">
      <c r="F323" s="104"/>
    </row>
    <row r="324" spans="6:6" x14ac:dyDescent="0.3">
      <c r="F324" s="104"/>
    </row>
    <row r="325" spans="6:6" x14ac:dyDescent="0.3">
      <c r="F325" s="104"/>
    </row>
    <row r="326" spans="6:6" x14ac:dyDescent="0.3">
      <c r="F326" s="104"/>
    </row>
    <row r="327" spans="6:6" x14ac:dyDescent="0.3">
      <c r="F327" s="104"/>
    </row>
    <row r="328" spans="6:6" x14ac:dyDescent="0.3">
      <c r="F328" s="104"/>
    </row>
    <row r="329" spans="6:6" x14ac:dyDescent="0.3">
      <c r="F329" s="104"/>
    </row>
    <row r="330" spans="6:6" x14ac:dyDescent="0.3">
      <c r="F330" s="104"/>
    </row>
    <row r="331" spans="6:6" x14ac:dyDescent="0.3">
      <c r="F331" s="104"/>
    </row>
    <row r="332" spans="6:6" x14ac:dyDescent="0.3">
      <c r="F332" s="104"/>
    </row>
    <row r="333" spans="6:6" x14ac:dyDescent="0.3">
      <c r="F333" s="104"/>
    </row>
    <row r="334" spans="6:6" x14ac:dyDescent="0.3">
      <c r="F334" s="104"/>
    </row>
    <row r="335" spans="6:6" x14ac:dyDescent="0.3">
      <c r="F335" s="104"/>
    </row>
    <row r="336" spans="6:6" x14ac:dyDescent="0.3">
      <c r="F336" s="104"/>
    </row>
    <row r="337" spans="6:6" x14ac:dyDescent="0.3">
      <c r="F337" s="104"/>
    </row>
    <row r="338" spans="6:6" x14ac:dyDescent="0.3">
      <c r="F338" s="104"/>
    </row>
    <row r="339" spans="6:6" x14ac:dyDescent="0.3">
      <c r="F339" s="104"/>
    </row>
    <row r="340" spans="6:6" x14ac:dyDescent="0.3">
      <c r="F340" s="104"/>
    </row>
    <row r="341" spans="6:6" x14ac:dyDescent="0.3">
      <c r="F341" s="104"/>
    </row>
    <row r="342" spans="6:6" x14ac:dyDescent="0.3">
      <c r="F342" s="104"/>
    </row>
    <row r="343" spans="6:6" x14ac:dyDescent="0.3">
      <c r="F343" s="104"/>
    </row>
    <row r="344" spans="6:6" x14ac:dyDescent="0.3">
      <c r="F344" s="104"/>
    </row>
    <row r="345" spans="6:6" x14ac:dyDescent="0.3">
      <c r="F345" s="104"/>
    </row>
    <row r="346" spans="6:6" x14ac:dyDescent="0.3">
      <c r="F346" s="104"/>
    </row>
    <row r="347" spans="6:6" x14ac:dyDescent="0.3">
      <c r="F347" s="104"/>
    </row>
    <row r="348" spans="6:6" x14ac:dyDescent="0.3">
      <c r="F348" s="104"/>
    </row>
    <row r="349" spans="6:6" x14ac:dyDescent="0.3">
      <c r="F349" s="104"/>
    </row>
    <row r="350" spans="6:6" x14ac:dyDescent="0.3">
      <c r="F350" s="104"/>
    </row>
    <row r="351" spans="6:6" x14ac:dyDescent="0.3">
      <c r="F351" s="104"/>
    </row>
    <row r="352" spans="6:6" x14ac:dyDescent="0.3">
      <c r="F352" s="104"/>
    </row>
    <row r="353" spans="6:6" x14ac:dyDescent="0.3">
      <c r="F353" s="104"/>
    </row>
    <row r="354" spans="6:6" x14ac:dyDescent="0.3">
      <c r="F354" s="104"/>
    </row>
    <row r="355" spans="6:6" x14ac:dyDescent="0.3">
      <c r="F355" s="104"/>
    </row>
    <row r="356" spans="6:6" x14ac:dyDescent="0.3">
      <c r="F356" s="104"/>
    </row>
    <row r="357" spans="6:6" x14ac:dyDescent="0.3">
      <c r="F357" s="104"/>
    </row>
    <row r="358" spans="6:6" x14ac:dyDescent="0.3">
      <c r="F358" s="104"/>
    </row>
    <row r="359" spans="6:6" x14ac:dyDescent="0.3">
      <c r="F359" s="104"/>
    </row>
    <row r="360" spans="6:6" x14ac:dyDescent="0.3">
      <c r="F360" s="104"/>
    </row>
    <row r="361" spans="6:6" x14ac:dyDescent="0.3">
      <c r="F361" s="104"/>
    </row>
    <row r="362" spans="6:6" x14ac:dyDescent="0.3">
      <c r="F362" s="104"/>
    </row>
    <row r="363" spans="6:6" x14ac:dyDescent="0.3">
      <c r="F363" s="104"/>
    </row>
    <row r="364" spans="6:6" x14ac:dyDescent="0.3">
      <c r="F364" s="104"/>
    </row>
    <row r="365" spans="6:6" x14ac:dyDescent="0.3">
      <c r="F365" s="104"/>
    </row>
    <row r="366" spans="6:6" x14ac:dyDescent="0.3">
      <c r="F366" s="104"/>
    </row>
    <row r="367" spans="6:6" x14ac:dyDescent="0.3">
      <c r="F367" s="104"/>
    </row>
    <row r="368" spans="6:6" x14ac:dyDescent="0.3">
      <c r="F368" s="104"/>
    </row>
    <row r="369" spans="6:6" x14ac:dyDescent="0.3">
      <c r="F369" s="104"/>
    </row>
    <row r="370" spans="6:6" x14ac:dyDescent="0.3">
      <c r="F370" s="104"/>
    </row>
    <row r="371" spans="6:6" x14ac:dyDescent="0.3">
      <c r="F371" s="104"/>
    </row>
    <row r="372" spans="6:6" x14ac:dyDescent="0.3">
      <c r="F372" s="104"/>
    </row>
    <row r="373" spans="6:6" x14ac:dyDescent="0.3">
      <c r="F373" s="104"/>
    </row>
    <row r="374" spans="6:6" x14ac:dyDescent="0.3">
      <c r="F374" s="104"/>
    </row>
    <row r="375" spans="6:6" x14ac:dyDescent="0.3">
      <c r="F375" s="104"/>
    </row>
    <row r="376" spans="6:6" x14ac:dyDescent="0.3">
      <c r="F376" s="104"/>
    </row>
    <row r="377" spans="6:6" x14ac:dyDescent="0.3">
      <c r="F377" s="104"/>
    </row>
    <row r="378" spans="6:6" x14ac:dyDescent="0.3">
      <c r="F378" s="104"/>
    </row>
    <row r="379" spans="6:6" x14ac:dyDescent="0.3">
      <c r="F379" s="104"/>
    </row>
    <row r="380" spans="6:6" x14ac:dyDescent="0.3">
      <c r="F380" s="104"/>
    </row>
    <row r="381" spans="6:6" x14ac:dyDescent="0.3">
      <c r="F381" s="104"/>
    </row>
    <row r="382" spans="6:6" x14ac:dyDescent="0.3">
      <c r="F382" s="104"/>
    </row>
    <row r="383" spans="6:6" x14ac:dyDescent="0.3">
      <c r="F383" s="104"/>
    </row>
    <row r="384" spans="6:6" x14ac:dyDescent="0.3">
      <c r="F384" s="104"/>
    </row>
    <row r="385" spans="6:6" x14ac:dyDescent="0.3">
      <c r="F385" s="104"/>
    </row>
    <row r="386" spans="6:6" x14ac:dyDescent="0.3">
      <c r="F386" s="104"/>
    </row>
    <row r="387" spans="6:6" x14ac:dyDescent="0.3">
      <c r="F387" s="104"/>
    </row>
    <row r="388" spans="6:6" x14ac:dyDescent="0.3">
      <c r="F388" s="104"/>
    </row>
    <row r="389" spans="6:6" x14ac:dyDescent="0.3">
      <c r="F389" s="104"/>
    </row>
    <row r="390" spans="6:6" x14ac:dyDescent="0.3">
      <c r="F390" s="104"/>
    </row>
    <row r="391" spans="6:6" x14ac:dyDescent="0.3">
      <c r="F391" s="104"/>
    </row>
    <row r="392" spans="6:6" x14ac:dyDescent="0.3">
      <c r="F392" s="104"/>
    </row>
    <row r="393" spans="6:6" x14ac:dyDescent="0.3">
      <c r="F393" s="104"/>
    </row>
    <row r="394" spans="6:6" x14ac:dyDescent="0.3">
      <c r="F394" s="104"/>
    </row>
    <row r="395" spans="6:6" x14ac:dyDescent="0.3">
      <c r="F395" s="104"/>
    </row>
    <row r="396" spans="6:6" x14ac:dyDescent="0.3">
      <c r="F396" s="104"/>
    </row>
    <row r="397" spans="6:6" x14ac:dyDescent="0.3">
      <c r="F397" s="104"/>
    </row>
    <row r="398" spans="6:6" x14ac:dyDescent="0.3">
      <c r="F398" s="104"/>
    </row>
    <row r="399" spans="6:6" x14ac:dyDescent="0.3">
      <c r="F399" s="104"/>
    </row>
    <row r="400" spans="6:6" x14ac:dyDescent="0.3">
      <c r="F400" s="104"/>
    </row>
    <row r="401" spans="6:6" x14ac:dyDescent="0.3">
      <c r="F401" s="104"/>
    </row>
    <row r="402" spans="6:6" x14ac:dyDescent="0.3">
      <c r="F402" s="104"/>
    </row>
    <row r="403" spans="6:6" x14ac:dyDescent="0.3">
      <c r="F403" s="104"/>
    </row>
    <row r="404" spans="6:6" x14ac:dyDescent="0.3">
      <c r="F404" s="104"/>
    </row>
    <row r="405" spans="6:6" x14ac:dyDescent="0.3">
      <c r="F405" s="104"/>
    </row>
    <row r="406" spans="6:6" x14ac:dyDescent="0.3">
      <c r="F406" s="104"/>
    </row>
    <row r="407" spans="6:6" x14ac:dyDescent="0.3">
      <c r="F407" s="104"/>
    </row>
    <row r="408" spans="6:6" x14ac:dyDescent="0.3">
      <c r="F408" s="104"/>
    </row>
    <row r="409" spans="6:6" x14ac:dyDescent="0.3">
      <c r="F409" s="104"/>
    </row>
    <row r="410" spans="6:6" x14ac:dyDescent="0.3">
      <c r="F410" s="104"/>
    </row>
    <row r="411" spans="6:6" x14ac:dyDescent="0.3">
      <c r="F411" s="104"/>
    </row>
    <row r="412" spans="6:6" x14ac:dyDescent="0.3">
      <c r="F412" s="104"/>
    </row>
    <row r="413" spans="6:6" x14ac:dyDescent="0.3">
      <c r="F413" s="104"/>
    </row>
    <row r="414" spans="6:6" x14ac:dyDescent="0.3">
      <c r="F414" s="104"/>
    </row>
    <row r="415" spans="6:6" x14ac:dyDescent="0.3">
      <c r="F415" s="104"/>
    </row>
    <row r="416" spans="6:6" x14ac:dyDescent="0.3">
      <c r="F416" s="104"/>
    </row>
    <row r="417" spans="6:6" x14ac:dyDescent="0.3">
      <c r="F417" s="104"/>
    </row>
    <row r="418" spans="6:6" x14ac:dyDescent="0.3">
      <c r="F418" s="104"/>
    </row>
    <row r="419" spans="6:6" x14ac:dyDescent="0.3">
      <c r="F419" s="104"/>
    </row>
    <row r="420" spans="6:6" x14ac:dyDescent="0.3">
      <c r="F420" s="104"/>
    </row>
    <row r="421" spans="6:6" x14ac:dyDescent="0.3">
      <c r="F421" s="104"/>
    </row>
    <row r="422" spans="6:6" x14ac:dyDescent="0.3">
      <c r="F422" s="104"/>
    </row>
    <row r="423" spans="6:6" x14ac:dyDescent="0.3">
      <c r="F423" s="104"/>
    </row>
    <row r="424" spans="6:6" x14ac:dyDescent="0.3">
      <c r="F424" s="104"/>
    </row>
    <row r="425" spans="6:6" x14ac:dyDescent="0.3">
      <c r="F425" s="104"/>
    </row>
    <row r="426" spans="6:6" x14ac:dyDescent="0.3">
      <c r="F426" s="104"/>
    </row>
    <row r="427" spans="6:6" x14ac:dyDescent="0.3">
      <c r="F427" s="104"/>
    </row>
    <row r="428" spans="6:6" x14ac:dyDescent="0.3">
      <c r="F428" s="104"/>
    </row>
    <row r="429" spans="6:6" x14ac:dyDescent="0.3">
      <c r="F429" s="104"/>
    </row>
    <row r="430" spans="6:6" x14ac:dyDescent="0.3">
      <c r="F430" s="104"/>
    </row>
    <row r="431" spans="6:6" x14ac:dyDescent="0.3">
      <c r="F431" s="104"/>
    </row>
    <row r="432" spans="6:6" x14ac:dyDescent="0.3">
      <c r="F432" s="104"/>
    </row>
    <row r="433" spans="6:6" x14ac:dyDescent="0.3">
      <c r="F433" s="104"/>
    </row>
    <row r="434" spans="6:6" x14ac:dyDescent="0.3">
      <c r="F434" s="104"/>
    </row>
    <row r="435" spans="6:6" x14ac:dyDescent="0.3">
      <c r="F435" s="104"/>
    </row>
    <row r="436" spans="6:6" x14ac:dyDescent="0.3">
      <c r="F436" s="104"/>
    </row>
    <row r="437" spans="6:6" x14ac:dyDescent="0.3">
      <c r="F437" s="104"/>
    </row>
    <row r="438" spans="6:6" x14ac:dyDescent="0.3">
      <c r="F438" s="104"/>
    </row>
    <row r="439" spans="6:6" x14ac:dyDescent="0.3">
      <c r="F439" s="104"/>
    </row>
    <row r="440" spans="6:6" x14ac:dyDescent="0.3">
      <c r="F440" s="104"/>
    </row>
    <row r="441" spans="6:6" x14ac:dyDescent="0.3">
      <c r="F441" s="104"/>
    </row>
    <row r="442" spans="6:6" x14ac:dyDescent="0.3">
      <c r="F442" s="104"/>
    </row>
    <row r="443" spans="6:6" x14ac:dyDescent="0.3">
      <c r="F443" s="104"/>
    </row>
    <row r="444" spans="6:6" x14ac:dyDescent="0.3">
      <c r="F444" s="104"/>
    </row>
    <row r="445" spans="6:6" x14ac:dyDescent="0.3">
      <c r="F445" s="104"/>
    </row>
    <row r="446" spans="6:6" x14ac:dyDescent="0.3">
      <c r="F446" s="104"/>
    </row>
    <row r="447" spans="6:6" x14ac:dyDescent="0.3">
      <c r="F447" s="104"/>
    </row>
    <row r="448" spans="6:6" x14ac:dyDescent="0.3">
      <c r="F448" s="104"/>
    </row>
    <row r="449" spans="6:6" x14ac:dyDescent="0.3">
      <c r="F449" s="104"/>
    </row>
    <row r="450" spans="6:6" x14ac:dyDescent="0.3">
      <c r="F450" s="104"/>
    </row>
    <row r="451" spans="6:6" x14ac:dyDescent="0.3">
      <c r="F451" s="104"/>
    </row>
    <row r="452" spans="6:6" x14ac:dyDescent="0.3">
      <c r="F452" s="104"/>
    </row>
    <row r="453" spans="6:6" x14ac:dyDescent="0.3">
      <c r="F453" s="104"/>
    </row>
    <row r="454" spans="6:6" x14ac:dyDescent="0.3">
      <c r="F454" s="104"/>
    </row>
    <row r="455" spans="6:6" x14ac:dyDescent="0.3">
      <c r="F455" s="104"/>
    </row>
    <row r="456" spans="6:6" x14ac:dyDescent="0.3">
      <c r="F456" s="104"/>
    </row>
    <row r="457" spans="6:6" x14ac:dyDescent="0.3">
      <c r="F457" s="104"/>
    </row>
    <row r="458" spans="6:6" x14ac:dyDescent="0.3">
      <c r="F458" s="104"/>
    </row>
    <row r="459" spans="6:6" x14ac:dyDescent="0.3">
      <c r="F459" s="104"/>
    </row>
    <row r="460" spans="6:6" x14ac:dyDescent="0.3">
      <c r="F460" s="104"/>
    </row>
    <row r="461" spans="6:6" x14ac:dyDescent="0.3">
      <c r="F461" s="104"/>
    </row>
    <row r="462" spans="6:6" x14ac:dyDescent="0.3">
      <c r="F462" s="104"/>
    </row>
    <row r="463" spans="6:6" x14ac:dyDescent="0.3">
      <c r="F463" s="104"/>
    </row>
    <row r="464" spans="6:6" x14ac:dyDescent="0.3">
      <c r="F464" s="104"/>
    </row>
    <row r="465" spans="6:6" x14ac:dyDescent="0.3">
      <c r="F465" s="104"/>
    </row>
    <row r="466" spans="6:6" x14ac:dyDescent="0.3">
      <c r="F466" s="104"/>
    </row>
    <row r="467" spans="6:6" x14ac:dyDescent="0.3">
      <c r="F467" s="104"/>
    </row>
    <row r="468" spans="6:6" x14ac:dyDescent="0.3">
      <c r="F468" s="104"/>
    </row>
    <row r="469" spans="6:6" x14ac:dyDescent="0.3">
      <c r="F469" s="104"/>
    </row>
    <row r="470" spans="6:6" x14ac:dyDescent="0.3">
      <c r="F470" s="104"/>
    </row>
    <row r="471" spans="6:6" x14ac:dyDescent="0.3">
      <c r="F471" s="104"/>
    </row>
    <row r="472" spans="6:6" x14ac:dyDescent="0.3">
      <c r="F472" s="104"/>
    </row>
    <row r="473" spans="6:6" x14ac:dyDescent="0.3">
      <c r="F473" s="104"/>
    </row>
    <row r="474" spans="6:6" x14ac:dyDescent="0.3">
      <c r="F474" s="104"/>
    </row>
    <row r="475" spans="6:6" x14ac:dyDescent="0.3">
      <c r="F475" s="104"/>
    </row>
    <row r="476" spans="6:6" x14ac:dyDescent="0.3">
      <c r="F476" s="104"/>
    </row>
    <row r="477" spans="6:6" x14ac:dyDescent="0.3">
      <c r="F477" s="104"/>
    </row>
    <row r="478" spans="6:6" x14ac:dyDescent="0.3">
      <c r="F478" s="104"/>
    </row>
    <row r="479" spans="6:6" x14ac:dyDescent="0.3">
      <c r="F479" s="104"/>
    </row>
    <row r="480" spans="6:6" x14ac:dyDescent="0.3">
      <c r="F480" s="104"/>
    </row>
    <row r="481" spans="6:6" x14ac:dyDescent="0.3">
      <c r="F481" s="104"/>
    </row>
    <row r="482" spans="6:6" x14ac:dyDescent="0.3">
      <c r="F482" s="104"/>
    </row>
    <row r="483" spans="6:6" x14ac:dyDescent="0.3">
      <c r="F483" s="104"/>
    </row>
    <row r="484" spans="6:6" x14ac:dyDescent="0.3">
      <c r="F484" s="104"/>
    </row>
    <row r="485" spans="6:6" x14ac:dyDescent="0.3">
      <c r="F485" s="104"/>
    </row>
    <row r="486" spans="6:6" x14ac:dyDescent="0.3">
      <c r="F486" s="104"/>
    </row>
    <row r="487" spans="6:6" x14ac:dyDescent="0.3">
      <c r="F487" s="104"/>
    </row>
    <row r="488" spans="6:6" x14ac:dyDescent="0.3">
      <c r="F488" s="104"/>
    </row>
    <row r="489" spans="6:6" x14ac:dyDescent="0.3">
      <c r="F489" s="104"/>
    </row>
    <row r="490" spans="6:6" x14ac:dyDescent="0.3">
      <c r="F490" s="104"/>
    </row>
    <row r="491" spans="6:6" x14ac:dyDescent="0.3">
      <c r="F491" s="104"/>
    </row>
    <row r="492" spans="6:6" x14ac:dyDescent="0.3">
      <c r="F492" s="104"/>
    </row>
    <row r="493" spans="6:6" x14ac:dyDescent="0.3">
      <c r="F493" s="104"/>
    </row>
    <row r="494" spans="6:6" x14ac:dyDescent="0.3">
      <c r="F494" s="104"/>
    </row>
    <row r="495" spans="6:6" x14ac:dyDescent="0.3">
      <c r="F495" s="104"/>
    </row>
    <row r="496" spans="6:6" x14ac:dyDescent="0.3">
      <c r="F496" s="104"/>
    </row>
    <row r="497" spans="6:6" x14ac:dyDescent="0.3">
      <c r="F497" s="104"/>
    </row>
    <row r="498" spans="6:6" x14ac:dyDescent="0.3">
      <c r="F498" s="104"/>
    </row>
    <row r="499" spans="6:6" x14ac:dyDescent="0.3">
      <c r="F499" s="104"/>
    </row>
    <row r="500" spans="6:6" x14ac:dyDescent="0.3">
      <c r="F500" s="104"/>
    </row>
    <row r="501" spans="6:6" x14ac:dyDescent="0.3">
      <c r="F501" s="104"/>
    </row>
    <row r="502" spans="6:6" x14ac:dyDescent="0.3">
      <c r="F502" s="104"/>
    </row>
    <row r="503" spans="6:6" x14ac:dyDescent="0.3">
      <c r="F503" s="104"/>
    </row>
    <row r="504" spans="6:6" x14ac:dyDescent="0.3">
      <c r="F504" s="104"/>
    </row>
    <row r="505" spans="6:6" x14ac:dyDescent="0.3">
      <c r="F505" s="104"/>
    </row>
    <row r="506" spans="6:6" x14ac:dyDescent="0.3">
      <c r="F506" s="104"/>
    </row>
    <row r="507" spans="6:6" x14ac:dyDescent="0.3">
      <c r="F507" s="104"/>
    </row>
    <row r="508" spans="6:6" x14ac:dyDescent="0.3">
      <c r="F508" s="104"/>
    </row>
    <row r="509" spans="6:6" x14ac:dyDescent="0.3">
      <c r="F509" s="104"/>
    </row>
    <row r="510" spans="6:6" x14ac:dyDescent="0.3">
      <c r="F510" s="104"/>
    </row>
    <row r="511" spans="6:6" x14ac:dyDescent="0.3">
      <c r="F511" s="104"/>
    </row>
    <row r="512" spans="6:6" x14ac:dyDescent="0.3">
      <c r="F512" s="104"/>
    </row>
    <row r="513" spans="6:6" x14ac:dyDescent="0.3">
      <c r="F513" s="104"/>
    </row>
    <row r="514" spans="6:6" x14ac:dyDescent="0.3">
      <c r="F514" s="104"/>
    </row>
    <row r="515" spans="6:6" x14ac:dyDescent="0.3">
      <c r="F515" s="104"/>
    </row>
    <row r="516" spans="6:6" x14ac:dyDescent="0.3">
      <c r="F516" s="104"/>
    </row>
    <row r="517" spans="6:6" x14ac:dyDescent="0.3">
      <c r="F517" s="104"/>
    </row>
    <row r="518" spans="6:6" x14ac:dyDescent="0.3">
      <c r="F518" s="104"/>
    </row>
    <row r="519" spans="6:6" x14ac:dyDescent="0.3">
      <c r="F519" s="104"/>
    </row>
    <row r="520" spans="6:6" x14ac:dyDescent="0.3">
      <c r="F520" s="104"/>
    </row>
    <row r="521" spans="6:6" x14ac:dyDescent="0.3">
      <c r="F521" s="104"/>
    </row>
    <row r="522" spans="6:6" x14ac:dyDescent="0.3">
      <c r="F522" s="104"/>
    </row>
    <row r="523" spans="6:6" x14ac:dyDescent="0.3">
      <c r="F523" s="104"/>
    </row>
    <row r="524" spans="6:6" x14ac:dyDescent="0.3">
      <c r="F524" s="104"/>
    </row>
    <row r="525" spans="6:6" x14ac:dyDescent="0.3">
      <c r="F525" s="104"/>
    </row>
    <row r="526" spans="6:6" x14ac:dyDescent="0.3">
      <c r="F526" s="104"/>
    </row>
    <row r="527" spans="6:6" x14ac:dyDescent="0.3">
      <c r="F527" s="104"/>
    </row>
    <row r="528" spans="6:6" x14ac:dyDescent="0.3">
      <c r="F528" s="104"/>
    </row>
    <row r="529" spans="6:6" x14ac:dyDescent="0.3">
      <c r="F529" s="104"/>
    </row>
    <row r="530" spans="6:6" x14ac:dyDescent="0.3">
      <c r="F530" s="104"/>
    </row>
    <row r="531" spans="6:6" x14ac:dyDescent="0.3">
      <c r="F531" s="104"/>
    </row>
    <row r="532" spans="6:6" x14ac:dyDescent="0.3">
      <c r="F532" s="104"/>
    </row>
    <row r="533" spans="6:6" x14ac:dyDescent="0.3">
      <c r="F533" s="104"/>
    </row>
    <row r="534" spans="6:6" x14ac:dyDescent="0.3">
      <c r="F534" s="104"/>
    </row>
    <row r="535" spans="6:6" x14ac:dyDescent="0.3">
      <c r="F535" s="104"/>
    </row>
    <row r="536" spans="6:6" x14ac:dyDescent="0.3">
      <c r="F536" s="104"/>
    </row>
    <row r="537" spans="6:6" x14ac:dyDescent="0.3">
      <c r="F537" s="104"/>
    </row>
    <row r="538" spans="6:6" x14ac:dyDescent="0.3">
      <c r="F538" s="104"/>
    </row>
    <row r="539" spans="6:6" x14ac:dyDescent="0.3">
      <c r="F539" s="104"/>
    </row>
    <row r="540" spans="6:6" x14ac:dyDescent="0.3">
      <c r="F540" s="104"/>
    </row>
    <row r="541" spans="6:6" x14ac:dyDescent="0.3">
      <c r="F541" s="104"/>
    </row>
    <row r="542" spans="6:6" x14ac:dyDescent="0.3">
      <c r="F542" s="104"/>
    </row>
    <row r="543" spans="6:6" x14ac:dyDescent="0.3">
      <c r="F543" s="104"/>
    </row>
    <row r="544" spans="6:6" x14ac:dyDescent="0.3">
      <c r="F544" s="104"/>
    </row>
    <row r="545" spans="6:6" x14ac:dyDescent="0.3">
      <c r="F545" s="104"/>
    </row>
    <row r="546" spans="6:6" x14ac:dyDescent="0.3">
      <c r="F546" s="104"/>
    </row>
    <row r="547" spans="6:6" x14ac:dyDescent="0.3">
      <c r="F547" s="104"/>
    </row>
    <row r="548" spans="6:6" x14ac:dyDescent="0.3">
      <c r="F548" s="104"/>
    </row>
    <row r="549" spans="6:6" x14ac:dyDescent="0.3">
      <c r="F549" s="104"/>
    </row>
    <row r="550" spans="6:6" x14ac:dyDescent="0.3">
      <c r="F550" s="104"/>
    </row>
    <row r="551" spans="6:6" x14ac:dyDescent="0.3">
      <c r="F551" s="104"/>
    </row>
    <row r="552" spans="6:6" x14ac:dyDescent="0.3">
      <c r="F552" s="104"/>
    </row>
    <row r="553" spans="6:6" x14ac:dyDescent="0.3">
      <c r="F553" s="104"/>
    </row>
    <row r="554" spans="6:6" x14ac:dyDescent="0.3">
      <c r="F554" s="104"/>
    </row>
    <row r="555" spans="6:6" x14ac:dyDescent="0.3">
      <c r="F555" s="104"/>
    </row>
    <row r="556" spans="6:6" x14ac:dyDescent="0.3">
      <c r="F556" s="104"/>
    </row>
    <row r="557" spans="6:6" x14ac:dyDescent="0.3">
      <c r="F557" s="104"/>
    </row>
    <row r="558" spans="6:6" x14ac:dyDescent="0.3">
      <c r="F558" s="104"/>
    </row>
    <row r="559" spans="6:6" x14ac:dyDescent="0.3">
      <c r="F559" s="104"/>
    </row>
    <row r="560" spans="6:6" x14ac:dyDescent="0.3">
      <c r="F560" s="104"/>
    </row>
    <row r="561" spans="6:6" x14ac:dyDescent="0.3">
      <c r="F561" s="104"/>
    </row>
    <row r="562" spans="6:6" x14ac:dyDescent="0.3">
      <c r="F562" s="104"/>
    </row>
    <row r="563" spans="6:6" x14ac:dyDescent="0.3">
      <c r="F563" s="104"/>
    </row>
    <row r="564" spans="6:6" x14ac:dyDescent="0.3">
      <c r="F564" s="104"/>
    </row>
    <row r="565" spans="6:6" x14ac:dyDescent="0.3">
      <c r="F565" s="104"/>
    </row>
    <row r="566" spans="6:6" x14ac:dyDescent="0.3">
      <c r="F566" s="104"/>
    </row>
    <row r="567" spans="6:6" x14ac:dyDescent="0.3">
      <c r="F567" s="104"/>
    </row>
    <row r="568" spans="6:6" x14ac:dyDescent="0.3">
      <c r="F568" s="104"/>
    </row>
    <row r="569" spans="6:6" x14ac:dyDescent="0.3">
      <c r="F569" s="104"/>
    </row>
    <row r="570" spans="6:6" x14ac:dyDescent="0.3">
      <c r="F570" s="104"/>
    </row>
    <row r="571" spans="6:6" x14ac:dyDescent="0.3">
      <c r="F571" s="104"/>
    </row>
    <row r="572" spans="6:6" x14ac:dyDescent="0.3">
      <c r="F572" s="104"/>
    </row>
    <row r="573" spans="6:6" x14ac:dyDescent="0.3">
      <c r="F573" s="104"/>
    </row>
    <row r="574" spans="6:6" x14ac:dyDescent="0.3">
      <c r="F574" s="104"/>
    </row>
    <row r="575" spans="6:6" x14ac:dyDescent="0.3">
      <c r="F575" s="104"/>
    </row>
    <row r="576" spans="6:6" x14ac:dyDescent="0.3">
      <c r="F576" s="104"/>
    </row>
    <row r="577" spans="6:6" x14ac:dyDescent="0.3">
      <c r="F577" s="104"/>
    </row>
    <row r="578" spans="6:6" x14ac:dyDescent="0.3">
      <c r="F578" s="104"/>
    </row>
    <row r="579" spans="6:6" x14ac:dyDescent="0.3">
      <c r="F579" s="104"/>
    </row>
    <row r="580" spans="6:6" x14ac:dyDescent="0.3">
      <c r="F580" s="104"/>
    </row>
    <row r="581" spans="6:6" x14ac:dyDescent="0.3">
      <c r="F581" s="104"/>
    </row>
    <row r="582" spans="6:6" x14ac:dyDescent="0.3">
      <c r="F582" s="104"/>
    </row>
    <row r="583" spans="6:6" x14ac:dyDescent="0.3">
      <c r="F583" s="104"/>
    </row>
    <row r="584" spans="6:6" x14ac:dyDescent="0.3">
      <c r="F584" s="104"/>
    </row>
    <row r="585" spans="6:6" x14ac:dyDescent="0.3">
      <c r="F585" s="104"/>
    </row>
    <row r="586" spans="6:6" x14ac:dyDescent="0.3">
      <c r="F586" s="104"/>
    </row>
    <row r="587" spans="6:6" x14ac:dyDescent="0.3">
      <c r="F587" s="104"/>
    </row>
    <row r="588" spans="6:6" x14ac:dyDescent="0.3">
      <c r="F588" s="104"/>
    </row>
    <row r="589" spans="6:6" x14ac:dyDescent="0.3">
      <c r="F589" s="104"/>
    </row>
    <row r="590" spans="6:6" x14ac:dyDescent="0.3">
      <c r="F590" s="104"/>
    </row>
    <row r="591" spans="6:6" x14ac:dyDescent="0.3">
      <c r="F591" s="104"/>
    </row>
    <row r="592" spans="6:6" x14ac:dyDescent="0.3">
      <c r="F592" s="104"/>
    </row>
    <row r="593" spans="6:6" x14ac:dyDescent="0.3">
      <c r="F593" s="104"/>
    </row>
    <row r="594" spans="6:6" x14ac:dyDescent="0.3">
      <c r="F594" s="104"/>
    </row>
    <row r="595" spans="6:6" x14ac:dyDescent="0.3">
      <c r="F595" s="104"/>
    </row>
    <row r="596" spans="6:6" x14ac:dyDescent="0.3">
      <c r="F596" s="104"/>
    </row>
    <row r="597" spans="6:6" x14ac:dyDescent="0.3">
      <c r="F597" s="104"/>
    </row>
    <row r="598" spans="6:6" x14ac:dyDescent="0.3">
      <c r="F598" s="104"/>
    </row>
    <row r="599" spans="6:6" x14ac:dyDescent="0.3">
      <c r="F599" s="104"/>
    </row>
    <row r="600" spans="6:6" x14ac:dyDescent="0.3">
      <c r="F600" s="104"/>
    </row>
    <row r="601" spans="6:6" x14ac:dyDescent="0.3">
      <c r="F601" s="104"/>
    </row>
    <row r="602" spans="6:6" x14ac:dyDescent="0.3">
      <c r="F602" s="104"/>
    </row>
    <row r="603" spans="6:6" x14ac:dyDescent="0.3">
      <c r="F603" s="104"/>
    </row>
    <row r="604" spans="6:6" x14ac:dyDescent="0.3">
      <c r="F604" s="104"/>
    </row>
    <row r="605" spans="6:6" x14ac:dyDescent="0.3">
      <c r="F605" s="104"/>
    </row>
    <row r="606" spans="6:6" x14ac:dyDescent="0.3">
      <c r="F606" s="104"/>
    </row>
    <row r="607" spans="6:6" x14ac:dyDescent="0.3">
      <c r="F607" s="104"/>
    </row>
    <row r="608" spans="6:6" x14ac:dyDescent="0.3">
      <c r="F608" s="104"/>
    </row>
    <row r="609" spans="6:6" x14ac:dyDescent="0.3">
      <c r="F609" s="104"/>
    </row>
    <row r="610" spans="6:6" x14ac:dyDescent="0.3">
      <c r="F610" s="104"/>
    </row>
    <row r="611" spans="6:6" x14ac:dyDescent="0.3">
      <c r="F611" s="104"/>
    </row>
    <row r="612" spans="6:6" x14ac:dyDescent="0.3">
      <c r="F612" s="104"/>
    </row>
    <row r="613" spans="6:6" x14ac:dyDescent="0.3">
      <c r="F613" s="104"/>
    </row>
    <row r="614" spans="6:6" x14ac:dyDescent="0.3">
      <c r="F614" s="104"/>
    </row>
    <row r="615" spans="6:6" x14ac:dyDescent="0.3">
      <c r="F615" s="104"/>
    </row>
    <row r="616" spans="6:6" x14ac:dyDescent="0.3">
      <c r="F616" s="104"/>
    </row>
    <row r="617" spans="6:6" x14ac:dyDescent="0.3">
      <c r="F617" s="104"/>
    </row>
    <row r="618" spans="6:6" x14ac:dyDescent="0.3">
      <c r="F618" s="104"/>
    </row>
    <row r="619" spans="6:6" x14ac:dyDescent="0.3">
      <c r="F619" s="104"/>
    </row>
    <row r="620" spans="6:6" x14ac:dyDescent="0.3">
      <c r="F620" s="104"/>
    </row>
    <row r="621" spans="6:6" x14ac:dyDescent="0.3">
      <c r="F621" s="104"/>
    </row>
    <row r="622" spans="6:6" x14ac:dyDescent="0.3">
      <c r="F622" s="104"/>
    </row>
    <row r="623" spans="6:6" x14ac:dyDescent="0.3">
      <c r="F623" s="104"/>
    </row>
    <row r="624" spans="6:6" x14ac:dyDescent="0.3">
      <c r="F624" s="104"/>
    </row>
    <row r="625" spans="6:6" x14ac:dyDescent="0.3">
      <c r="F625" s="104"/>
    </row>
    <row r="626" spans="6:6" x14ac:dyDescent="0.3">
      <c r="F626" s="104"/>
    </row>
    <row r="627" spans="6:6" x14ac:dyDescent="0.3">
      <c r="F627" s="104"/>
    </row>
    <row r="628" spans="6:6" x14ac:dyDescent="0.3">
      <c r="F628" s="104"/>
    </row>
    <row r="629" spans="6:6" x14ac:dyDescent="0.3">
      <c r="F629" s="104"/>
    </row>
    <row r="630" spans="6:6" x14ac:dyDescent="0.3">
      <c r="F630" s="104"/>
    </row>
    <row r="631" spans="6:6" x14ac:dyDescent="0.3">
      <c r="F631" s="104"/>
    </row>
    <row r="632" spans="6:6" x14ac:dyDescent="0.3">
      <c r="F632" s="104"/>
    </row>
    <row r="633" spans="6:6" x14ac:dyDescent="0.3">
      <c r="F633" s="104"/>
    </row>
    <row r="634" spans="6:6" x14ac:dyDescent="0.3">
      <c r="F634" s="104"/>
    </row>
    <row r="635" spans="6:6" x14ac:dyDescent="0.3">
      <c r="F635" s="104"/>
    </row>
    <row r="636" spans="6:6" x14ac:dyDescent="0.3">
      <c r="F636" s="104"/>
    </row>
    <row r="637" spans="6:6" x14ac:dyDescent="0.3">
      <c r="F637" s="104"/>
    </row>
    <row r="638" spans="6:6" x14ac:dyDescent="0.3">
      <c r="F638" s="104"/>
    </row>
    <row r="639" spans="6:6" x14ac:dyDescent="0.3">
      <c r="F639" s="104"/>
    </row>
    <row r="640" spans="6:6" x14ac:dyDescent="0.3">
      <c r="F640" s="104"/>
    </row>
    <row r="641" spans="6:6" x14ac:dyDescent="0.3">
      <c r="F641" s="104"/>
    </row>
    <row r="642" spans="6:6" x14ac:dyDescent="0.3">
      <c r="F642" s="104"/>
    </row>
    <row r="643" spans="6:6" x14ac:dyDescent="0.3">
      <c r="F643" s="104"/>
    </row>
    <row r="644" spans="6:6" x14ac:dyDescent="0.3">
      <c r="F644" s="104"/>
    </row>
    <row r="645" spans="6:6" x14ac:dyDescent="0.3">
      <c r="F645" s="104"/>
    </row>
    <row r="646" spans="6:6" x14ac:dyDescent="0.3">
      <c r="F646" s="104"/>
    </row>
    <row r="647" spans="6:6" x14ac:dyDescent="0.3">
      <c r="F647" s="104"/>
    </row>
    <row r="648" spans="6:6" x14ac:dyDescent="0.3">
      <c r="F648" s="104"/>
    </row>
    <row r="649" spans="6:6" x14ac:dyDescent="0.3">
      <c r="F649" s="104"/>
    </row>
    <row r="650" spans="6:6" x14ac:dyDescent="0.3">
      <c r="F650" s="104"/>
    </row>
    <row r="651" spans="6:6" x14ac:dyDescent="0.3">
      <c r="F651" s="104"/>
    </row>
    <row r="652" spans="6:6" x14ac:dyDescent="0.3">
      <c r="F652" s="104"/>
    </row>
    <row r="653" spans="6:6" x14ac:dyDescent="0.3">
      <c r="F653" s="104"/>
    </row>
    <row r="654" spans="6:6" x14ac:dyDescent="0.3">
      <c r="F654" s="104"/>
    </row>
    <row r="655" spans="6:6" x14ac:dyDescent="0.3">
      <c r="F655" s="104"/>
    </row>
    <row r="656" spans="6:6" x14ac:dyDescent="0.3">
      <c r="F656" s="104"/>
    </row>
    <row r="657" spans="6:6" x14ac:dyDescent="0.3">
      <c r="F657" s="104"/>
    </row>
    <row r="658" spans="6:6" x14ac:dyDescent="0.3">
      <c r="F658" s="104"/>
    </row>
    <row r="659" spans="6:6" x14ac:dyDescent="0.3">
      <c r="F659" s="104"/>
    </row>
    <row r="660" spans="6:6" x14ac:dyDescent="0.3">
      <c r="F660" s="104"/>
    </row>
    <row r="661" spans="6:6" x14ac:dyDescent="0.3">
      <c r="F661" s="104"/>
    </row>
    <row r="662" spans="6:6" x14ac:dyDescent="0.3">
      <c r="F662" s="104"/>
    </row>
    <row r="663" spans="6:6" x14ac:dyDescent="0.3">
      <c r="F663" s="104"/>
    </row>
    <row r="664" spans="6:6" x14ac:dyDescent="0.3">
      <c r="F664" s="104"/>
    </row>
    <row r="665" spans="6:6" x14ac:dyDescent="0.3">
      <c r="F665" s="104"/>
    </row>
    <row r="666" spans="6:6" x14ac:dyDescent="0.3">
      <c r="F666" s="104"/>
    </row>
    <row r="667" spans="6:6" x14ac:dyDescent="0.3">
      <c r="F667" s="104"/>
    </row>
    <row r="668" spans="6:6" x14ac:dyDescent="0.3">
      <c r="F668" s="104"/>
    </row>
    <row r="669" spans="6:6" x14ac:dyDescent="0.3">
      <c r="F669" s="104"/>
    </row>
    <row r="670" spans="6:6" x14ac:dyDescent="0.3">
      <c r="F670" s="104"/>
    </row>
    <row r="671" spans="6:6" x14ac:dyDescent="0.3">
      <c r="F671" s="104"/>
    </row>
    <row r="672" spans="6:6" x14ac:dyDescent="0.3">
      <c r="F672" s="104"/>
    </row>
    <row r="673" spans="6:6" x14ac:dyDescent="0.3">
      <c r="F673" s="104"/>
    </row>
    <row r="674" spans="6:6" x14ac:dyDescent="0.3">
      <c r="F674" s="104"/>
    </row>
    <row r="675" spans="6:6" x14ac:dyDescent="0.3">
      <c r="F675" s="104"/>
    </row>
    <row r="676" spans="6:6" x14ac:dyDescent="0.3">
      <c r="F676" s="104"/>
    </row>
    <row r="677" spans="6:6" x14ac:dyDescent="0.3">
      <c r="F677" s="104"/>
    </row>
    <row r="678" spans="6:6" x14ac:dyDescent="0.3">
      <c r="F678" s="104"/>
    </row>
    <row r="679" spans="6:6" x14ac:dyDescent="0.3">
      <c r="F679" s="104"/>
    </row>
    <row r="680" spans="6:6" x14ac:dyDescent="0.3">
      <c r="F680" s="104"/>
    </row>
    <row r="681" spans="6:6" x14ac:dyDescent="0.3">
      <c r="F681" s="104"/>
    </row>
    <row r="682" spans="6:6" x14ac:dyDescent="0.3">
      <c r="F682" s="104"/>
    </row>
    <row r="683" spans="6:6" x14ac:dyDescent="0.3">
      <c r="F683" s="104"/>
    </row>
    <row r="684" spans="6:6" x14ac:dyDescent="0.3">
      <c r="F684" s="104"/>
    </row>
    <row r="685" spans="6:6" x14ac:dyDescent="0.3">
      <c r="F685" s="104"/>
    </row>
    <row r="686" spans="6:6" x14ac:dyDescent="0.3">
      <c r="F686" s="104"/>
    </row>
    <row r="687" spans="6:6" x14ac:dyDescent="0.3">
      <c r="F687" s="104"/>
    </row>
    <row r="688" spans="6:6" x14ac:dyDescent="0.3">
      <c r="F688" s="104"/>
    </row>
    <row r="689" spans="6:6" x14ac:dyDescent="0.3">
      <c r="F689" s="104"/>
    </row>
    <row r="690" spans="6:6" x14ac:dyDescent="0.3">
      <c r="F690" s="104"/>
    </row>
    <row r="691" spans="6:6" x14ac:dyDescent="0.3">
      <c r="F691" s="104"/>
    </row>
    <row r="692" spans="6:6" x14ac:dyDescent="0.3">
      <c r="F692" s="104"/>
    </row>
    <row r="693" spans="6:6" x14ac:dyDescent="0.3">
      <c r="F693" s="104"/>
    </row>
    <row r="694" spans="6:6" x14ac:dyDescent="0.3">
      <c r="F694" s="104"/>
    </row>
    <row r="695" spans="6:6" x14ac:dyDescent="0.3">
      <c r="F695" s="104"/>
    </row>
    <row r="696" spans="6:6" x14ac:dyDescent="0.3">
      <c r="F696" s="104"/>
    </row>
    <row r="697" spans="6:6" x14ac:dyDescent="0.3">
      <c r="F697" s="104"/>
    </row>
    <row r="698" spans="6:6" x14ac:dyDescent="0.3">
      <c r="F698" s="104"/>
    </row>
    <row r="699" spans="6:6" x14ac:dyDescent="0.3">
      <c r="F699" s="104"/>
    </row>
    <row r="700" spans="6:6" x14ac:dyDescent="0.3">
      <c r="F700" s="104"/>
    </row>
    <row r="701" spans="6:6" x14ac:dyDescent="0.3">
      <c r="F701" s="104"/>
    </row>
    <row r="702" spans="6:6" x14ac:dyDescent="0.3">
      <c r="F702" s="104"/>
    </row>
    <row r="703" spans="6:6" x14ac:dyDescent="0.3">
      <c r="F703" s="104"/>
    </row>
    <row r="704" spans="6:6" x14ac:dyDescent="0.3">
      <c r="F704" s="104"/>
    </row>
    <row r="705" spans="6:6" x14ac:dyDescent="0.3">
      <c r="F705" s="104"/>
    </row>
    <row r="706" spans="6:6" x14ac:dyDescent="0.3">
      <c r="F706" s="104"/>
    </row>
    <row r="707" spans="6:6" x14ac:dyDescent="0.3">
      <c r="F707" s="104"/>
    </row>
    <row r="708" spans="6:6" x14ac:dyDescent="0.3">
      <c r="F708" s="104"/>
    </row>
    <row r="709" spans="6:6" x14ac:dyDescent="0.3">
      <c r="F709" s="104"/>
    </row>
    <row r="710" spans="6:6" x14ac:dyDescent="0.3">
      <c r="F710" s="104"/>
    </row>
    <row r="711" spans="6:6" x14ac:dyDescent="0.3">
      <c r="F711" s="104"/>
    </row>
    <row r="712" spans="6:6" x14ac:dyDescent="0.3">
      <c r="F712" s="104"/>
    </row>
    <row r="713" spans="6:6" x14ac:dyDescent="0.3">
      <c r="F713" s="104"/>
    </row>
    <row r="714" spans="6:6" x14ac:dyDescent="0.3">
      <c r="F714" s="104"/>
    </row>
    <row r="715" spans="6:6" x14ac:dyDescent="0.3">
      <c r="F715" s="104"/>
    </row>
    <row r="716" spans="6:6" x14ac:dyDescent="0.3">
      <c r="F716" s="104"/>
    </row>
    <row r="717" spans="6:6" x14ac:dyDescent="0.3">
      <c r="F717" s="104"/>
    </row>
    <row r="718" spans="6:6" x14ac:dyDescent="0.3">
      <c r="F718" s="104"/>
    </row>
    <row r="719" spans="6:6" x14ac:dyDescent="0.3">
      <c r="F719" s="104"/>
    </row>
    <row r="720" spans="6:6" x14ac:dyDescent="0.3">
      <c r="F720" s="104"/>
    </row>
    <row r="721" spans="6:6" x14ac:dyDescent="0.3">
      <c r="F721" s="104"/>
    </row>
    <row r="722" spans="6:6" x14ac:dyDescent="0.3">
      <c r="F722" s="104"/>
    </row>
    <row r="723" spans="6:6" x14ac:dyDescent="0.3">
      <c r="F723" s="104"/>
    </row>
    <row r="724" spans="6:6" x14ac:dyDescent="0.3">
      <c r="F724" s="104"/>
    </row>
    <row r="725" spans="6:6" x14ac:dyDescent="0.3">
      <c r="F725" s="104"/>
    </row>
    <row r="726" spans="6:6" x14ac:dyDescent="0.3">
      <c r="F726" s="104"/>
    </row>
    <row r="727" spans="6:6" x14ac:dyDescent="0.3">
      <c r="F727" s="104"/>
    </row>
    <row r="728" spans="6:6" x14ac:dyDescent="0.3">
      <c r="F728" s="104"/>
    </row>
    <row r="729" spans="6:6" x14ac:dyDescent="0.3">
      <c r="F729" s="104"/>
    </row>
    <row r="730" spans="6:6" x14ac:dyDescent="0.3">
      <c r="F730" s="104"/>
    </row>
    <row r="731" spans="6:6" x14ac:dyDescent="0.3">
      <c r="F731" s="104"/>
    </row>
    <row r="732" spans="6:6" x14ac:dyDescent="0.3">
      <c r="F732" s="104"/>
    </row>
    <row r="733" spans="6:6" x14ac:dyDescent="0.3">
      <c r="F733" s="104"/>
    </row>
    <row r="734" spans="6:6" x14ac:dyDescent="0.3">
      <c r="F734" s="104"/>
    </row>
    <row r="735" spans="6:6" x14ac:dyDescent="0.3">
      <c r="F735" s="104"/>
    </row>
    <row r="736" spans="6:6" x14ac:dyDescent="0.3">
      <c r="F736" s="104"/>
    </row>
    <row r="737" spans="6:6" x14ac:dyDescent="0.3">
      <c r="F737" s="104"/>
    </row>
    <row r="738" spans="6:6" x14ac:dyDescent="0.3">
      <c r="F738" s="104"/>
    </row>
    <row r="739" spans="6:6" x14ac:dyDescent="0.3">
      <c r="F739" s="104"/>
    </row>
    <row r="740" spans="6:6" x14ac:dyDescent="0.3">
      <c r="F740" s="104"/>
    </row>
    <row r="741" spans="6:6" x14ac:dyDescent="0.3">
      <c r="F741" s="104"/>
    </row>
    <row r="742" spans="6:6" x14ac:dyDescent="0.3">
      <c r="F742" s="104"/>
    </row>
    <row r="743" spans="6:6" x14ac:dyDescent="0.3">
      <c r="F743" s="104"/>
    </row>
    <row r="744" spans="6:6" x14ac:dyDescent="0.3">
      <c r="F744" s="104"/>
    </row>
    <row r="745" spans="6:6" x14ac:dyDescent="0.3">
      <c r="F745" s="104"/>
    </row>
    <row r="746" spans="6:6" x14ac:dyDescent="0.3">
      <c r="F746" s="104"/>
    </row>
    <row r="747" spans="6:6" x14ac:dyDescent="0.3">
      <c r="F747" s="104"/>
    </row>
    <row r="748" spans="6:6" x14ac:dyDescent="0.3">
      <c r="F748" s="104"/>
    </row>
    <row r="749" spans="6:6" x14ac:dyDescent="0.3">
      <c r="F749" s="104"/>
    </row>
    <row r="750" spans="6:6" x14ac:dyDescent="0.3">
      <c r="F750" s="104"/>
    </row>
    <row r="751" spans="6:6" x14ac:dyDescent="0.3">
      <c r="F751" s="104"/>
    </row>
    <row r="752" spans="6:6" x14ac:dyDescent="0.3">
      <c r="F752" s="104"/>
    </row>
    <row r="753" spans="6:6" x14ac:dyDescent="0.3">
      <c r="F753" s="104"/>
    </row>
    <row r="754" spans="6:6" x14ac:dyDescent="0.3">
      <c r="F754" s="104"/>
    </row>
    <row r="755" spans="6:6" x14ac:dyDescent="0.3">
      <c r="F755" s="104"/>
    </row>
    <row r="756" spans="6:6" x14ac:dyDescent="0.3">
      <c r="F756" s="104"/>
    </row>
    <row r="757" spans="6:6" x14ac:dyDescent="0.3">
      <c r="F757" s="104"/>
    </row>
    <row r="758" spans="6:6" x14ac:dyDescent="0.3">
      <c r="F758" s="104"/>
    </row>
    <row r="759" spans="6:6" x14ac:dyDescent="0.3">
      <c r="F759" s="104"/>
    </row>
    <row r="760" spans="6:6" x14ac:dyDescent="0.3">
      <c r="F760" s="104"/>
    </row>
    <row r="761" spans="6:6" x14ac:dyDescent="0.3">
      <c r="F761" s="104"/>
    </row>
    <row r="762" spans="6:6" x14ac:dyDescent="0.3">
      <c r="F762" s="104"/>
    </row>
    <row r="763" spans="6:6" x14ac:dyDescent="0.3">
      <c r="F763" s="104"/>
    </row>
    <row r="764" spans="6:6" x14ac:dyDescent="0.3">
      <c r="F764" s="104"/>
    </row>
    <row r="765" spans="6:6" x14ac:dyDescent="0.3">
      <c r="F765" s="104"/>
    </row>
    <row r="766" spans="6:6" x14ac:dyDescent="0.3">
      <c r="F766" s="104"/>
    </row>
    <row r="767" spans="6:6" x14ac:dyDescent="0.3">
      <c r="F767" s="104"/>
    </row>
    <row r="768" spans="6:6" x14ac:dyDescent="0.3">
      <c r="F768" s="104"/>
    </row>
    <row r="769" spans="6:6" x14ac:dyDescent="0.3">
      <c r="F769" s="104"/>
    </row>
    <row r="770" spans="6:6" x14ac:dyDescent="0.3">
      <c r="F770" s="104"/>
    </row>
    <row r="771" spans="6:6" x14ac:dyDescent="0.3">
      <c r="F771" s="104"/>
    </row>
    <row r="772" spans="6:6" x14ac:dyDescent="0.3">
      <c r="F772" s="104"/>
    </row>
    <row r="773" spans="6:6" x14ac:dyDescent="0.3">
      <c r="F773" s="104"/>
    </row>
    <row r="774" spans="6:6" x14ac:dyDescent="0.3">
      <c r="F774" s="104"/>
    </row>
    <row r="775" spans="6:6" x14ac:dyDescent="0.3">
      <c r="F775" s="104"/>
    </row>
    <row r="776" spans="6:6" x14ac:dyDescent="0.3">
      <c r="F776" s="104"/>
    </row>
    <row r="777" spans="6:6" x14ac:dyDescent="0.3">
      <c r="F777" s="104"/>
    </row>
    <row r="778" spans="6:6" x14ac:dyDescent="0.3">
      <c r="F778" s="104"/>
    </row>
    <row r="779" spans="6:6" x14ac:dyDescent="0.3">
      <c r="F779" s="104"/>
    </row>
    <row r="780" spans="6:6" x14ac:dyDescent="0.3">
      <c r="F780" s="104"/>
    </row>
    <row r="781" spans="6:6" x14ac:dyDescent="0.3">
      <c r="F781" s="104"/>
    </row>
    <row r="782" spans="6:6" x14ac:dyDescent="0.3">
      <c r="F782" s="104"/>
    </row>
    <row r="783" spans="6:6" x14ac:dyDescent="0.3">
      <c r="F783" s="104"/>
    </row>
    <row r="784" spans="6:6" x14ac:dyDescent="0.3">
      <c r="F784" s="104"/>
    </row>
    <row r="785" spans="6:6" x14ac:dyDescent="0.3">
      <c r="F785" s="104"/>
    </row>
    <row r="786" spans="6:6" x14ac:dyDescent="0.3">
      <c r="F786" s="104"/>
    </row>
    <row r="787" spans="6:6" x14ac:dyDescent="0.3">
      <c r="F787" s="104"/>
    </row>
    <row r="788" spans="6:6" x14ac:dyDescent="0.3">
      <c r="F788" s="104"/>
    </row>
    <row r="789" spans="6:6" x14ac:dyDescent="0.3">
      <c r="F789" s="104"/>
    </row>
    <row r="790" spans="6:6" x14ac:dyDescent="0.3">
      <c r="F790" s="104"/>
    </row>
    <row r="791" spans="6:6" x14ac:dyDescent="0.3">
      <c r="F791" s="104"/>
    </row>
    <row r="792" spans="6:6" x14ac:dyDescent="0.3">
      <c r="F792" s="104"/>
    </row>
    <row r="793" spans="6:6" x14ac:dyDescent="0.3">
      <c r="F793" s="104"/>
    </row>
    <row r="794" spans="6:6" x14ac:dyDescent="0.3">
      <c r="F794" s="104"/>
    </row>
    <row r="795" spans="6:6" x14ac:dyDescent="0.3">
      <c r="F795" s="104"/>
    </row>
    <row r="796" spans="6:6" x14ac:dyDescent="0.3">
      <c r="F796" s="104"/>
    </row>
    <row r="797" spans="6:6" x14ac:dyDescent="0.3">
      <c r="F797" s="104"/>
    </row>
    <row r="798" spans="6:6" x14ac:dyDescent="0.3">
      <c r="F798" s="104"/>
    </row>
    <row r="799" spans="6:6" x14ac:dyDescent="0.3">
      <c r="F799" s="104"/>
    </row>
    <row r="800" spans="6:6" x14ac:dyDescent="0.3">
      <c r="F800" s="104"/>
    </row>
    <row r="801" spans="6:6" x14ac:dyDescent="0.3">
      <c r="F801" s="104"/>
    </row>
    <row r="802" spans="6:6" x14ac:dyDescent="0.3">
      <c r="F802" s="104"/>
    </row>
    <row r="803" spans="6:6" x14ac:dyDescent="0.3">
      <c r="F803" s="104"/>
    </row>
    <row r="804" spans="6:6" x14ac:dyDescent="0.3">
      <c r="F804" s="104"/>
    </row>
    <row r="805" spans="6:6" x14ac:dyDescent="0.3">
      <c r="F805" s="104"/>
    </row>
    <row r="806" spans="6:6" x14ac:dyDescent="0.3">
      <c r="F806" s="104"/>
    </row>
    <row r="807" spans="6:6" x14ac:dyDescent="0.3">
      <c r="F807" s="104"/>
    </row>
    <row r="808" spans="6:6" x14ac:dyDescent="0.3">
      <c r="F808" s="104"/>
    </row>
    <row r="809" spans="6:6" x14ac:dyDescent="0.3">
      <c r="F809" s="104"/>
    </row>
    <row r="810" spans="6:6" x14ac:dyDescent="0.3">
      <c r="F810" s="104"/>
    </row>
    <row r="811" spans="6:6" x14ac:dyDescent="0.3">
      <c r="F811" s="104"/>
    </row>
    <row r="812" spans="6:6" x14ac:dyDescent="0.3">
      <c r="F812" s="104"/>
    </row>
    <row r="813" spans="6:6" x14ac:dyDescent="0.3">
      <c r="F813" s="104"/>
    </row>
    <row r="814" spans="6:6" x14ac:dyDescent="0.3">
      <c r="F814" s="104"/>
    </row>
    <row r="815" spans="6:6" x14ac:dyDescent="0.3">
      <c r="F815" s="104"/>
    </row>
    <row r="816" spans="6:6" x14ac:dyDescent="0.3">
      <c r="F816" s="104"/>
    </row>
    <row r="817" spans="6:6" x14ac:dyDescent="0.3">
      <c r="F817" s="104"/>
    </row>
    <row r="818" spans="6:6" x14ac:dyDescent="0.3">
      <c r="F818" s="104"/>
    </row>
    <row r="819" spans="6:6" x14ac:dyDescent="0.3">
      <c r="F819" s="104"/>
    </row>
    <row r="820" spans="6:6" x14ac:dyDescent="0.3">
      <c r="F820" s="104"/>
    </row>
    <row r="821" spans="6:6" x14ac:dyDescent="0.3">
      <c r="F821" s="104"/>
    </row>
    <row r="822" spans="6:6" x14ac:dyDescent="0.3">
      <c r="F822" s="104"/>
    </row>
    <row r="823" spans="6:6" x14ac:dyDescent="0.3">
      <c r="F823" s="104"/>
    </row>
    <row r="824" spans="6:6" x14ac:dyDescent="0.3">
      <c r="F824" s="104"/>
    </row>
    <row r="825" spans="6:6" x14ac:dyDescent="0.3">
      <c r="F825" s="104"/>
    </row>
    <row r="826" spans="6:6" x14ac:dyDescent="0.3">
      <c r="F826" s="104"/>
    </row>
    <row r="827" spans="6:6" x14ac:dyDescent="0.3">
      <c r="F827" s="104"/>
    </row>
    <row r="828" spans="6:6" x14ac:dyDescent="0.3">
      <c r="F828" s="104"/>
    </row>
    <row r="829" spans="6:6" x14ac:dyDescent="0.3">
      <c r="F829" s="104"/>
    </row>
    <row r="830" spans="6:6" x14ac:dyDescent="0.3">
      <c r="F830" s="104"/>
    </row>
    <row r="831" spans="6:6" x14ac:dyDescent="0.3">
      <c r="F831" s="104"/>
    </row>
    <row r="832" spans="6:6" x14ac:dyDescent="0.3">
      <c r="F832" s="104"/>
    </row>
    <row r="833" spans="6:6" x14ac:dyDescent="0.3">
      <c r="F833" s="104"/>
    </row>
    <row r="834" spans="6:6" x14ac:dyDescent="0.3">
      <c r="F834" s="104"/>
    </row>
    <row r="835" spans="6:6" x14ac:dyDescent="0.3">
      <c r="F835" s="104"/>
    </row>
    <row r="836" spans="6:6" x14ac:dyDescent="0.3">
      <c r="F836" s="104"/>
    </row>
    <row r="837" spans="6:6" x14ac:dyDescent="0.3">
      <c r="F837" s="104"/>
    </row>
    <row r="838" spans="6:6" x14ac:dyDescent="0.3">
      <c r="F838" s="104"/>
    </row>
    <row r="839" spans="6:6" x14ac:dyDescent="0.3">
      <c r="F839" s="104"/>
    </row>
    <row r="840" spans="6:6" x14ac:dyDescent="0.3">
      <c r="F840" s="104"/>
    </row>
    <row r="841" spans="6:6" x14ac:dyDescent="0.3">
      <c r="F841" s="104"/>
    </row>
    <row r="842" spans="6:6" x14ac:dyDescent="0.3">
      <c r="F842" s="104"/>
    </row>
    <row r="843" spans="6:6" x14ac:dyDescent="0.3">
      <c r="F843" s="104"/>
    </row>
    <row r="844" spans="6:6" x14ac:dyDescent="0.3">
      <c r="F844" s="104"/>
    </row>
    <row r="845" spans="6:6" x14ac:dyDescent="0.3">
      <c r="F845" s="104"/>
    </row>
    <row r="846" spans="6:6" x14ac:dyDescent="0.3">
      <c r="F846" s="104"/>
    </row>
    <row r="847" spans="6:6" x14ac:dyDescent="0.3">
      <c r="F847" s="104"/>
    </row>
    <row r="848" spans="6:6" x14ac:dyDescent="0.3">
      <c r="F848" s="104"/>
    </row>
    <row r="849" spans="6:6" x14ac:dyDescent="0.3">
      <c r="F849" s="104"/>
    </row>
    <row r="850" spans="6:6" x14ac:dyDescent="0.3">
      <c r="F850" s="104"/>
    </row>
    <row r="851" spans="6:6" x14ac:dyDescent="0.3">
      <c r="F851" s="104"/>
    </row>
    <row r="852" spans="6:6" x14ac:dyDescent="0.3">
      <c r="F852" s="104"/>
    </row>
    <row r="853" spans="6:6" x14ac:dyDescent="0.3">
      <c r="F853" s="104"/>
    </row>
    <row r="854" spans="6:6" x14ac:dyDescent="0.3">
      <c r="F854" s="104"/>
    </row>
    <row r="855" spans="6:6" x14ac:dyDescent="0.3">
      <c r="F855" s="104"/>
    </row>
    <row r="856" spans="6:6" x14ac:dyDescent="0.3">
      <c r="F856" s="104"/>
    </row>
    <row r="857" spans="6:6" x14ac:dyDescent="0.3">
      <c r="F857" s="104"/>
    </row>
    <row r="858" spans="6:6" x14ac:dyDescent="0.3">
      <c r="F858" s="104"/>
    </row>
    <row r="859" spans="6:6" x14ac:dyDescent="0.3">
      <c r="F859" s="104"/>
    </row>
    <row r="860" spans="6:6" x14ac:dyDescent="0.3">
      <c r="F860" s="104"/>
    </row>
    <row r="861" spans="6:6" x14ac:dyDescent="0.3">
      <c r="F861" s="104"/>
    </row>
    <row r="862" spans="6:6" x14ac:dyDescent="0.3">
      <c r="F862" s="104"/>
    </row>
    <row r="863" spans="6:6" x14ac:dyDescent="0.3">
      <c r="F863" s="104"/>
    </row>
    <row r="864" spans="6:6" x14ac:dyDescent="0.3">
      <c r="F864" s="104"/>
    </row>
    <row r="865" spans="6:6" x14ac:dyDescent="0.3">
      <c r="F865" s="104"/>
    </row>
    <row r="866" spans="6:6" x14ac:dyDescent="0.3">
      <c r="F866" s="104"/>
    </row>
    <row r="867" spans="6:6" x14ac:dyDescent="0.3">
      <c r="F867" s="104"/>
    </row>
    <row r="868" spans="6:6" x14ac:dyDescent="0.3">
      <c r="F868" s="104"/>
    </row>
    <row r="869" spans="6:6" x14ac:dyDescent="0.3">
      <c r="F869" s="104"/>
    </row>
    <row r="870" spans="6:6" x14ac:dyDescent="0.3">
      <c r="F870" s="104"/>
    </row>
    <row r="871" spans="6:6" x14ac:dyDescent="0.3">
      <c r="F871" s="104"/>
    </row>
    <row r="872" spans="6:6" x14ac:dyDescent="0.3">
      <c r="F872" s="104"/>
    </row>
    <row r="873" spans="6:6" x14ac:dyDescent="0.3">
      <c r="F873" s="104"/>
    </row>
    <row r="874" spans="6:6" x14ac:dyDescent="0.3">
      <c r="F874" s="104"/>
    </row>
    <row r="875" spans="6:6" x14ac:dyDescent="0.3">
      <c r="F875" s="104"/>
    </row>
    <row r="876" spans="6:6" x14ac:dyDescent="0.3">
      <c r="F876" s="104"/>
    </row>
    <row r="877" spans="6:6" x14ac:dyDescent="0.3">
      <c r="F877" s="104"/>
    </row>
    <row r="878" spans="6:6" x14ac:dyDescent="0.3">
      <c r="F878" s="104"/>
    </row>
    <row r="879" spans="6:6" x14ac:dyDescent="0.3">
      <c r="F879" s="104"/>
    </row>
    <row r="880" spans="6:6" x14ac:dyDescent="0.3">
      <c r="F880" s="104"/>
    </row>
    <row r="881" spans="6:6" x14ac:dyDescent="0.3">
      <c r="F881" s="104"/>
    </row>
    <row r="882" spans="6:6" x14ac:dyDescent="0.3">
      <c r="F882" s="104"/>
    </row>
    <row r="883" spans="6:6" x14ac:dyDescent="0.3">
      <c r="F883" s="104"/>
    </row>
    <row r="884" spans="6:6" x14ac:dyDescent="0.3">
      <c r="F884" s="104"/>
    </row>
    <row r="885" spans="6:6" x14ac:dyDescent="0.3">
      <c r="F885" s="104"/>
    </row>
    <row r="886" spans="6:6" x14ac:dyDescent="0.3">
      <c r="F886" s="104"/>
    </row>
    <row r="887" spans="6:6" x14ac:dyDescent="0.3">
      <c r="F887" s="104"/>
    </row>
    <row r="888" spans="6:6" x14ac:dyDescent="0.3">
      <c r="F888" s="104"/>
    </row>
    <row r="889" spans="6:6" x14ac:dyDescent="0.3">
      <c r="F889" s="104"/>
    </row>
    <row r="890" spans="6:6" x14ac:dyDescent="0.3">
      <c r="F890" s="104"/>
    </row>
    <row r="891" spans="6:6" x14ac:dyDescent="0.3">
      <c r="F891" s="104"/>
    </row>
    <row r="892" spans="6:6" x14ac:dyDescent="0.3">
      <c r="F892" s="104"/>
    </row>
    <row r="893" spans="6:6" x14ac:dyDescent="0.3">
      <c r="F893" s="104"/>
    </row>
    <row r="894" spans="6:6" x14ac:dyDescent="0.3">
      <c r="F894" s="104"/>
    </row>
    <row r="895" spans="6:6" x14ac:dyDescent="0.3">
      <c r="F895" s="104"/>
    </row>
    <row r="896" spans="6:6" x14ac:dyDescent="0.3">
      <c r="F896" s="104"/>
    </row>
    <row r="897" spans="6:6" x14ac:dyDescent="0.3">
      <c r="F897" s="104"/>
    </row>
    <row r="898" spans="6:6" x14ac:dyDescent="0.3">
      <c r="F898" s="104"/>
    </row>
    <row r="899" spans="6:6" x14ac:dyDescent="0.3">
      <c r="F899" s="104"/>
    </row>
    <row r="900" spans="6:6" x14ac:dyDescent="0.3">
      <c r="F900" s="104"/>
    </row>
    <row r="901" spans="6:6" x14ac:dyDescent="0.3">
      <c r="F901" s="104"/>
    </row>
    <row r="902" spans="6:6" x14ac:dyDescent="0.3">
      <c r="F902" s="104"/>
    </row>
    <row r="903" spans="6:6" x14ac:dyDescent="0.3">
      <c r="F903" s="104"/>
    </row>
    <row r="904" spans="6:6" x14ac:dyDescent="0.3">
      <c r="F904" s="104"/>
    </row>
    <row r="905" spans="6:6" x14ac:dyDescent="0.3">
      <c r="F905" s="104"/>
    </row>
    <row r="906" spans="6:6" x14ac:dyDescent="0.3">
      <c r="F906" s="104"/>
    </row>
    <row r="907" spans="6:6" x14ac:dyDescent="0.3">
      <c r="F907" s="104"/>
    </row>
    <row r="908" spans="6:6" x14ac:dyDescent="0.3">
      <c r="F908" s="104"/>
    </row>
    <row r="909" spans="6:6" x14ac:dyDescent="0.3">
      <c r="F909" s="104"/>
    </row>
    <row r="910" spans="6:6" x14ac:dyDescent="0.3">
      <c r="F910" s="104"/>
    </row>
    <row r="911" spans="6:6" x14ac:dyDescent="0.3">
      <c r="F911" s="104"/>
    </row>
    <row r="912" spans="6:6" x14ac:dyDescent="0.3">
      <c r="F912" s="104"/>
    </row>
    <row r="913" spans="6:6" x14ac:dyDescent="0.3">
      <c r="F913" s="104"/>
    </row>
    <row r="914" spans="6:6" x14ac:dyDescent="0.3">
      <c r="F914" s="104"/>
    </row>
    <row r="915" spans="6:6" x14ac:dyDescent="0.3">
      <c r="F915" s="104"/>
    </row>
    <row r="916" spans="6:6" x14ac:dyDescent="0.3">
      <c r="F916" s="104"/>
    </row>
    <row r="917" spans="6:6" x14ac:dyDescent="0.3">
      <c r="F917" s="104"/>
    </row>
    <row r="918" spans="6:6" x14ac:dyDescent="0.3">
      <c r="F918" s="104"/>
    </row>
    <row r="919" spans="6:6" x14ac:dyDescent="0.3">
      <c r="F919" s="104"/>
    </row>
    <row r="920" spans="6:6" x14ac:dyDescent="0.3">
      <c r="F920" s="104"/>
    </row>
    <row r="921" spans="6:6" x14ac:dyDescent="0.3">
      <c r="F921" s="104"/>
    </row>
    <row r="922" spans="6:6" x14ac:dyDescent="0.3">
      <c r="F922" s="104"/>
    </row>
    <row r="923" spans="6:6" x14ac:dyDescent="0.3">
      <c r="F923" s="104"/>
    </row>
    <row r="924" spans="6:6" x14ac:dyDescent="0.3">
      <c r="F924" s="104"/>
    </row>
    <row r="925" spans="6:6" x14ac:dyDescent="0.3">
      <c r="F925" s="104"/>
    </row>
    <row r="926" spans="6:6" x14ac:dyDescent="0.3">
      <c r="F926" s="104"/>
    </row>
    <row r="927" spans="6:6" x14ac:dyDescent="0.3">
      <c r="F927" s="104"/>
    </row>
    <row r="928" spans="6:6" x14ac:dyDescent="0.3">
      <c r="F928" s="104"/>
    </row>
    <row r="929" spans="6:6" x14ac:dyDescent="0.3">
      <c r="F929" s="104"/>
    </row>
    <row r="930" spans="6:6" x14ac:dyDescent="0.3">
      <c r="F930" s="104"/>
    </row>
    <row r="931" spans="6:6" x14ac:dyDescent="0.3">
      <c r="F931" s="104"/>
    </row>
    <row r="932" spans="6:6" x14ac:dyDescent="0.3">
      <c r="F932" s="104"/>
    </row>
    <row r="933" spans="6:6" x14ac:dyDescent="0.3">
      <c r="F933" s="104"/>
    </row>
    <row r="934" spans="6:6" x14ac:dyDescent="0.3">
      <c r="F934" s="104"/>
    </row>
    <row r="935" spans="6:6" x14ac:dyDescent="0.3">
      <c r="F935" s="104"/>
    </row>
    <row r="936" spans="6:6" x14ac:dyDescent="0.3">
      <c r="F936" s="104"/>
    </row>
    <row r="937" spans="6:6" x14ac:dyDescent="0.3">
      <c r="F937" s="104"/>
    </row>
    <row r="938" spans="6:6" x14ac:dyDescent="0.3">
      <c r="F938" s="104"/>
    </row>
    <row r="939" spans="6:6" x14ac:dyDescent="0.3">
      <c r="F939" s="104"/>
    </row>
    <row r="940" spans="6:6" x14ac:dyDescent="0.3">
      <c r="F940" s="104"/>
    </row>
    <row r="941" spans="6:6" x14ac:dyDescent="0.3">
      <c r="F941" s="104"/>
    </row>
    <row r="942" spans="6:6" x14ac:dyDescent="0.3">
      <c r="F942" s="104"/>
    </row>
    <row r="943" spans="6:6" x14ac:dyDescent="0.3">
      <c r="F943" s="104"/>
    </row>
    <row r="944" spans="6:6" x14ac:dyDescent="0.3">
      <c r="F944" s="104"/>
    </row>
    <row r="945" spans="6:6" x14ac:dyDescent="0.3">
      <c r="F945" s="104"/>
    </row>
    <row r="946" spans="6:6" x14ac:dyDescent="0.3">
      <c r="F946" s="104"/>
    </row>
    <row r="947" spans="6:6" x14ac:dyDescent="0.3">
      <c r="F947" s="104"/>
    </row>
    <row r="948" spans="6:6" x14ac:dyDescent="0.3">
      <c r="F948" s="104"/>
    </row>
    <row r="949" spans="6:6" x14ac:dyDescent="0.3">
      <c r="F949" s="104"/>
    </row>
    <row r="950" spans="6:6" x14ac:dyDescent="0.3">
      <c r="F950" s="104"/>
    </row>
    <row r="951" spans="6:6" x14ac:dyDescent="0.3">
      <c r="F951" s="104"/>
    </row>
    <row r="952" spans="6:6" x14ac:dyDescent="0.3">
      <c r="F952" s="104"/>
    </row>
    <row r="953" spans="6:6" x14ac:dyDescent="0.3">
      <c r="F953" s="104"/>
    </row>
    <row r="954" spans="6:6" x14ac:dyDescent="0.3">
      <c r="F954" s="104"/>
    </row>
    <row r="955" spans="6:6" x14ac:dyDescent="0.3">
      <c r="F955" s="104"/>
    </row>
    <row r="956" spans="6:6" x14ac:dyDescent="0.3">
      <c r="F956" s="104"/>
    </row>
    <row r="957" spans="6:6" x14ac:dyDescent="0.3">
      <c r="F957" s="104"/>
    </row>
    <row r="958" spans="6:6" x14ac:dyDescent="0.3">
      <c r="F958" s="104"/>
    </row>
    <row r="959" spans="6:6" x14ac:dyDescent="0.3">
      <c r="F959" s="104"/>
    </row>
    <row r="960" spans="6:6" x14ac:dyDescent="0.3">
      <c r="F960" s="104"/>
    </row>
    <row r="961" spans="6:6" x14ac:dyDescent="0.3">
      <c r="F961" s="104"/>
    </row>
    <row r="962" spans="6:6" x14ac:dyDescent="0.3">
      <c r="F962" s="104"/>
    </row>
    <row r="963" spans="6:6" x14ac:dyDescent="0.3">
      <c r="F963" s="104"/>
    </row>
    <row r="964" spans="6:6" x14ac:dyDescent="0.3">
      <c r="F964" s="104"/>
    </row>
    <row r="965" spans="6:6" x14ac:dyDescent="0.3">
      <c r="F965" s="104"/>
    </row>
    <row r="966" spans="6:6" x14ac:dyDescent="0.3">
      <c r="F966" s="104"/>
    </row>
    <row r="967" spans="6:6" x14ac:dyDescent="0.3">
      <c r="F967" s="104"/>
    </row>
    <row r="968" spans="6:6" x14ac:dyDescent="0.3">
      <c r="F968" s="104"/>
    </row>
    <row r="969" spans="6:6" x14ac:dyDescent="0.3">
      <c r="F969" s="104"/>
    </row>
    <row r="970" spans="6:6" x14ac:dyDescent="0.3">
      <c r="F970" s="104"/>
    </row>
    <row r="971" spans="6:6" x14ac:dyDescent="0.3">
      <c r="F971" s="104"/>
    </row>
    <row r="972" spans="6:6" x14ac:dyDescent="0.3">
      <c r="F972" s="104"/>
    </row>
    <row r="973" spans="6:6" x14ac:dyDescent="0.3">
      <c r="F973" s="104"/>
    </row>
    <row r="974" spans="6:6" x14ac:dyDescent="0.3">
      <c r="F974" s="104"/>
    </row>
    <row r="975" spans="6:6" x14ac:dyDescent="0.3">
      <c r="F975" s="104"/>
    </row>
    <row r="976" spans="6:6" x14ac:dyDescent="0.3">
      <c r="F976" s="104"/>
    </row>
    <row r="977" spans="6:6" x14ac:dyDescent="0.3">
      <c r="F977" s="104"/>
    </row>
    <row r="978" spans="6:6" x14ac:dyDescent="0.3">
      <c r="F978" s="104"/>
    </row>
    <row r="979" spans="6:6" x14ac:dyDescent="0.3">
      <c r="F979" s="104"/>
    </row>
    <row r="980" spans="6:6" x14ac:dyDescent="0.3">
      <c r="F980" s="104"/>
    </row>
    <row r="981" spans="6:6" x14ac:dyDescent="0.3">
      <c r="F981" s="104"/>
    </row>
    <row r="982" spans="6:6" x14ac:dyDescent="0.3">
      <c r="F982" s="104"/>
    </row>
    <row r="983" spans="6:6" x14ac:dyDescent="0.3">
      <c r="F983" s="104"/>
    </row>
    <row r="984" spans="6:6" x14ac:dyDescent="0.3">
      <c r="F984" s="104"/>
    </row>
    <row r="985" spans="6:6" x14ac:dyDescent="0.3">
      <c r="F985" s="104"/>
    </row>
    <row r="986" spans="6:6" x14ac:dyDescent="0.3">
      <c r="F986" s="104"/>
    </row>
    <row r="987" spans="6:6" x14ac:dyDescent="0.3">
      <c r="F987" s="104"/>
    </row>
    <row r="988" spans="6:6" x14ac:dyDescent="0.3">
      <c r="F988" s="104"/>
    </row>
    <row r="989" spans="6:6" x14ac:dyDescent="0.3">
      <c r="F989" s="104"/>
    </row>
    <row r="990" spans="6:6" x14ac:dyDescent="0.3">
      <c r="F990" s="104"/>
    </row>
    <row r="991" spans="6:6" x14ac:dyDescent="0.3">
      <c r="F991" s="104"/>
    </row>
    <row r="992" spans="6:6" x14ac:dyDescent="0.3">
      <c r="F992" s="104"/>
    </row>
    <row r="993" spans="6:6" x14ac:dyDescent="0.3">
      <c r="F993" s="104"/>
    </row>
    <row r="994" spans="6:6" x14ac:dyDescent="0.3">
      <c r="F994" s="104"/>
    </row>
    <row r="995" spans="6:6" x14ac:dyDescent="0.3">
      <c r="F995" s="104"/>
    </row>
    <row r="996" spans="6:6" x14ac:dyDescent="0.3">
      <c r="F996" s="104"/>
    </row>
    <row r="997" spans="6:6" x14ac:dyDescent="0.3">
      <c r="F997" s="104"/>
    </row>
    <row r="998" spans="6:6" x14ac:dyDescent="0.3">
      <c r="F998" s="104"/>
    </row>
    <row r="999" spans="6:6" x14ac:dyDescent="0.3">
      <c r="F999" s="104"/>
    </row>
    <row r="1000" spans="6:6" x14ac:dyDescent="0.3">
      <c r="F1000" s="104"/>
    </row>
    <row r="1001" spans="6:6" x14ac:dyDescent="0.3">
      <c r="F1001" s="104"/>
    </row>
    <row r="1002" spans="6:6" x14ac:dyDescent="0.3">
      <c r="F1002" s="104"/>
    </row>
    <row r="1003" spans="6:6" x14ac:dyDescent="0.3">
      <c r="F1003" s="104"/>
    </row>
    <row r="1004" spans="6:6" x14ac:dyDescent="0.3">
      <c r="F1004" s="104"/>
    </row>
    <row r="1005" spans="6:6" x14ac:dyDescent="0.3">
      <c r="F1005" s="104"/>
    </row>
    <row r="1006" spans="6:6" x14ac:dyDescent="0.3">
      <c r="F1006" s="104"/>
    </row>
    <row r="1007" spans="6:6" x14ac:dyDescent="0.3">
      <c r="F1007" s="104"/>
    </row>
    <row r="1008" spans="6:6" x14ac:dyDescent="0.3">
      <c r="F1008" s="104"/>
    </row>
    <row r="1009" spans="6:6" x14ac:dyDescent="0.3">
      <c r="F1009" s="104"/>
    </row>
    <row r="1010" spans="6:6" x14ac:dyDescent="0.3">
      <c r="F1010" s="104"/>
    </row>
    <row r="1011" spans="6:6" x14ac:dyDescent="0.3">
      <c r="F1011" s="104"/>
    </row>
    <row r="1012" spans="6:6" x14ac:dyDescent="0.3">
      <c r="F1012" s="104"/>
    </row>
    <row r="1013" spans="6:6" x14ac:dyDescent="0.3">
      <c r="F1013" s="104"/>
    </row>
    <row r="1014" spans="6:6" x14ac:dyDescent="0.3">
      <c r="F1014" s="104"/>
    </row>
    <row r="1015" spans="6:6" x14ac:dyDescent="0.3">
      <c r="F1015" s="104"/>
    </row>
    <row r="1016" spans="6:6" x14ac:dyDescent="0.3">
      <c r="F1016" s="104"/>
    </row>
    <row r="1017" spans="6:6" x14ac:dyDescent="0.3">
      <c r="F1017" s="104"/>
    </row>
    <row r="1018" spans="6:6" x14ac:dyDescent="0.3">
      <c r="F1018" s="104"/>
    </row>
    <row r="1019" spans="6:6" x14ac:dyDescent="0.3">
      <c r="F1019" s="104"/>
    </row>
    <row r="1020" spans="6:6" x14ac:dyDescent="0.3">
      <c r="F1020" s="104"/>
    </row>
    <row r="1021" spans="6:6" x14ac:dyDescent="0.3">
      <c r="F1021" s="104"/>
    </row>
    <row r="1022" spans="6:6" x14ac:dyDescent="0.3">
      <c r="F1022" s="104"/>
    </row>
    <row r="1023" spans="6:6" x14ac:dyDescent="0.3">
      <c r="F1023" s="104"/>
    </row>
    <row r="1024" spans="6:6" x14ac:dyDescent="0.3">
      <c r="F1024" s="104"/>
    </row>
    <row r="1025" spans="6:6" x14ac:dyDescent="0.3">
      <c r="F1025" s="104"/>
    </row>
    <row r="1026" spans="6:6" x14ac:dyDescent="0.3">
      <c r="F1026" s="104"/>
    </row>
    <row r="1027" spans="6:6" x14ac:dyDescent="0.3">
      <c r="F1027" s="104"/>
    </row>
    <row r="1028" spans="6:6" x14ac:dyDescent="0.3">
      <c r="F1028" s="104"/>
    </row>
    <row r="1029" spans="6:6" x14ac:dyDescent="0.3">
      <c r="F1029" s="104"/>
    </row>
    <row r="1030" spans="6:6" x14ac:dyDescent="0.3">
      <c r="F1030" s="104"/>
    </row>
    <row r="1031" spans="6:6" x14ac:dyDescent="0.3">
      <c r="F1031" s="104"/>
    </row>
    <row r="1032" spans="6:6" x14ac:dyDescent="0.3">
      <c r="F1032" s="104"/>
    </row>
    <row r="1033" spans="6:6" x14ac:dyDescent="0.3">
      <c r="F1033" s="104"/>
    </row>
    <row r="1034" spans="6:6" x14ac:dyDescent="0.3">
      <c r="F1034" s="104"/>
    </row>
    <row r="1035" spans="6:6" x14ac:dyDescent="0.3">
      <c r="F1035" s="104"/>
    </row>
    <row r="1036" spans="6:6" x14ac:dyDescent="0.3">
      <c r="F1036" s="104"/>
    </row>
    <row r="1037" spans="6:6" x14ac:dyDescent="0.3">
      <c r="F1037" s="104"/>
    </row>
    <row r="1038" spans="6:6" x14ac:dyDescent="0.3">
      <c r="F1038" s="104"/>
    </row>
    <row r="1039" spans="6:6" x14ac:dyDescent="0.3">
      <c r="F1039" s="104"/>
    </row>
    <row r="1040" spans="6:6" x14ac:dyDescent="0.3">
      <c r="F1040" s="104"/>
    </row>
    <row r="1041" spans="6:6" x14ac:dyDescent="0.3">
      <c r="F1041" s="104"/>
    </row>
    <row r="1042" spans="6:6" x14ac:dyDescent="0.3">
      <c r="F1042" s="104"/>
    </row>
    <row r="1043" spans="6:6" x14ac:dyDescent="0.3">
      <c r="F1043" s="104"/>
    </row>
    <row r="1044" spans="6:6" x14ac:dyDescent="0.3">
      <c r="F1044" s="104"/>
    </row>
    <row r="1045" spans="6:6" x14ac:dyDescent="0.3">
      <c r="F1045" s="104"/>
    </row>
    <row r="1046" spans="6:6" x14ac:dyDescent="0.3">
      <c r="F1046" s="104"/>
    </row>
    <row r="1047" spans="6:6" x14ac:dyDescent="0.3">
      <c r="F1047" s="104"/>
    </row>
    <row r="1048" spans="6:6" x14ac:dyDescent="0.3">
      <c r="F1048" s="104"/>
    </row>
    <row r="1049" spans="6:6" x14ac:dyDescent="0.3">
      <c r="F1049" s="104"/>
    </row>
    <row r="1050" spans="6:6" x14ac:dyDescent="0.3">
      <c r="F1050" s="104"/>
    </row>
    <row r="1051" spans="6:6" x14ac:dyDescent="0.3">
      <c r="F1051" s="104"/>
    </row>
    <row r="1052" spans="6:6" x14ac:dyDescent="0.3">
      <c r="F1052" s="104"/>
    </row>
    <row r="1053" spans="6:6" x14ac:dyDescent="0.3">
      <c r="F1053" s="104"/>
    </row>
    <row r="1054" spans="6:6" x14ac:dyDescent="0.3">
      <c r="F1054" s="104"/>
    </row>
    <row r="1055" spans="6:6" x14ac:dyDescent="0.3">
      <c r="F1055" s="104"/>
    </row>
    <row r="1056" spans="6:6" x14ac:dyDescent="0.3">
      <c r="F1056" s="104"/>
    </row>
    <row r="1057" spans="6:6" x14ac:dyDescent="0.3">
      <c r="F1057" s="104"/>
    </row>
    <row r="1058" spans="6:6" x14ac:dyDescent="0.3">
      <c r="F1058" s="104"/>
    </row>
    <row r="1059" spans="6:6" x14ac:dyDescent="0.3">
      <c r="F1059" s="104"/>
    </row>
    <row r="1060" spans="6:6" x14ac:dyDescent="0.3">
      <c r="F1060" s="104"/>
    </row>
    <row r="1061" spans="6:6" x14ac:dyDescent="0.3">
      <c r="F1061" s="104"/>
    </row>
    <row r="1062" spans="6:6" x14ac:dyDescent="0.3">
      <c r="F1062" s="104"/>
    </row>
    <row r="1063" spans="6:6" x14ac:dyDescent="0.3">
      <c r="F1063" s="104"/>
    </row>
    <row r="1064" spans="6:6" x14ac:dyDescent="0.3">
      <c r="F1064" s="104"/>
    </row>
    <row r="1065" spans="6:6" x14ac:dyDescent="0.3">
      <c r="F1065" s="104"/>
    </row>
    <row r="1066" spans="6:6" x14ac:dyDescent="0.3">
      <c r="F1066" s="104"/>
    </row>
    <row r="1067" spans="6:6" x14ac:dyDescent="0.3">
      <c r="F1067" s="104"/>
    </row>
    <row r="1068" spans="6:6" x14ac:dyDescent="0.3">
      <c r="F1068" s="104"/>
    </row>
    <row r="1069" spans="6:6" x14ac:dyDescent="0.3">
      <c r="F1069" s="104"/>
    </row>
    <row r="1070" spans="6:6" x14ac:dyDescent="0.3">
      <c r="F1070" s="104"/>
    </row>
    <row r="1071" spans="6:6" x14ac:dyDescent="0.3">
      <c r="F1071" s="104"/>
    </row>
    <row r="1072" spans="6:6" x14ac:dyDescent="0.3">
      <c r="F1072" s="104"/>
    </row>
    <row r="1073" spans="6:6" x14ac:dyDescent="0.3">
      <c r="F1073" s="104"/>
    </row>
    <row r="1074" spans="6:6" x14ac:dyDescent="0.3">
      <c r="F1074" s="104"/>
    </row>
    <row r="1075" spans="6:6" x14ac:dyDescent="0.3">
      <c r="F1075" s="104"/>
    </row>
    <row r="1076" spans="6:6" x14ac:dyDescent="0.3">
      <c r="F1076" s="104"/>
    </row>
    <row r="1077" spans="6:6" x14ac:dyDescent="0.3">
      <c r="F1077" s="104"/>
    </row>
    <row r="1078" spans="6:6" x14ac:dyDescent="0.3">
      <c r="F1078" s="104"/>
    </row>
    <row r="1079" spans="6:6" x14ac:dyDescent="0.3">
      <c r="F1079" s="104"/>
    </row>
    <row r="1080" spans="6:6" x14ac:dyDescent="0.3">
      <c r="F1080" s="104"/>
    </row>
    <row r="1081" spans="6:6" x14ac:dyDescent="0.3">
      <c r="F1081" s="104"/>
    </row>
    <row r="1082" spans="6:6" x14ac:dyDescent="0.3">
      <c r="F1082" s="104"/>
    </row>
    <row r="1083" spans="6:6" x14ac:dyDescent="0.3">
      <c r="F1083" s="104"/>
    </row>
    <row r="1084" spans="6:6" x14ac:dyDescent="0.3">
      <c r="F1084" s="104"/>
    </row>
    <row r="1085" spans="6:6" x14ac:dyDescent="0.3">
      <c r="F1085" s="104"/>
    </row>
    <row r="1086" spans="6:6" x14ac:dyDescent="0.3">
      <c r="F1086" s="104"/>
    </row>
    <row r="1087" spans="6:6" x14ac:dyDescent="0.3">
      <c r="F1087" s="104"/>
    </row>
    <row r="1088" spans="6:6" x14ac:dyDescent="0.3">
      <c r="F1088" s="104"/>
    </row>
    <row r="1089" spans="6:6" x14ac:dyDescent="0.3">
      <c r="F1089" s="104"/>
    </row>
    <row r="1090" spans="6:6" x14ac:dyDescent="0.3">
      <c r="F1090" s="104"/>
    </row>
    <row r="1091" spans="6:6" x14ac:dyDescent="0.3">
      <c r="F1091" s="104"/>
    </row>
    <row r="1092" spans="6:6" x14ac:dyDescent="0.3">
      <c r="F1092" s="104"/>
    </row>
    <row r="1093" spans="6:6" x14ac:dyDescent="0.3">
      <c r="F1093" s="104"/>
    </row>
    <row r="1094" spans="6:6" x14ac:dyDescent="0.3">
      <c r="F1094" s="104"/>
    </row>
    <row r="1095" spans="6:6" x14ac:dyDescent="0.3">
      <c r="F1095" s="104"/>
    </row>
    <row r="1096" spans="6:6" x14ac:dyDescent="0.3">
      <c r="F1096" s="104"/>
    </row>
    <row r="1097" spans="6:6" x14ac:dyDescent="0.3">
      <c r="F1097" s="104"/>
    </row>
    <row r="1098" spans="6:6" x14ac:dyDescent="0.3">
      <c r="F1098" s="104"/>
    </row>
    <row r="1099" spans="6:6" x14ac:dyDescent="0.3">
      <c r="F1099" s="104"/>
    </row>
    <row r="1100" spans="6:6" x14ac:dyDescent="0.3">
      <c r="F1100" s="104"/>
    </row>
    <row r="1101" spans="6:6" x14ac:dyDescent="0.3">
      <c r="F1101" s="104"/>
    </row>
    <row r="1102" spans="6:6" x14ac:dyDescent="0.3">
      <c r="F1102" s="104"/>
    </row>
    <row r="1103" spans="6:6" x14ac:dyDescent="0.3">
      <c r="F1103" s="104"/>
    </row>
    <row r="1104" spans="6:6" x14ac:dyDescent="0.3">
      <c r="F1104" s="104"/>
    </row>
    <row r="1105" spans="6:6" x14ac:dyDescent="0.3">
      <c r="F1105" s="104"/>
    </row>
    <row r="1106" spans="6:6" x14ac:dyDescent="0.3">
      <c r="F1106" s="104"/>
    </row>
    <row r="1107" spans="6:6" x14ac:dyDescent="0.3">
      <c r="F1107" s="104"/>
    </row>
    <row r="1108" spans="6:6" x14ac:dyDescent="0.3">
      <c r="F1108" s="104"/>
    </row>
    <row r="1109" spans="6:6" x14ac:dyDescent="0.3">
      <c r="F1109" s="104"/>
    </row>
    <row r="1110" spans="6:6" x14ac:dyDescent="0.3">
      <c r="F1110" s="104"/>
    </row>
    <row r="1111" spans="6:6" x14ac:dyDescent="0.3">
      <c r="F1111" s="104"/>
    </row>
    <row r="1112" spans="6:6" x14ac:dyDescent="0.3">
      <c r="F1112" s="104"/>
    </row>
    <row r="1113" spans="6:6" x14ac:dyDescent="0.3">
      <c r="F1113" s="104"/>
    </row>
    <row r="1114" spans="6:6" x14ac:dyDescent="0.3">
      <c r="F1114" s="104"/>
    </row>
    <row r="1115" spans="6:6" x14ac:dyDescent="0.3">
      <c r="F1115" s="104"/>
    </row>
    <row r="1116" spans="6:6" x14ac:dyDescent="0.3">
      <c r="F1116" s="104"/>
    </row>
    <row r="1117" spans="6:6" x14ac:dyDescent="0.3">
      <c r="F1117" s="104"/>
    </row>
    <row r="1118" spans="6:6" x14ac:dyDescent="0.3">
      <c r="F1118" s="104"/>
    </row>
    <row r="1119" spans="6:6" x14ac:dyDescent="0.3">
      <c r="F1119" s="104"/>
    </row>
    <row r="1120" spans="6:6" x14ac:dyDescent="0.3">
      <c r="F1120" s="104"/>
    </row>
    <row r="1121" spans="6:6" x14ac:dyDescent="0.3">
      <c r="F1121" s="104"/>
    </row>
    <row r="1122" spans="6:6" x14ac:dyDescent="0.3">
      <c r="F1122" s="104"/>
    </row>
    <row r="1123" spans="6:6" x14ac:dyDescent="0.3">
      <c r="F1123" s="104"/>
    </row>
    <row r="1124" spans="6:6" x14ac:dyDescent="0.3">
      <c r="F1124" s="104"/>
    </row>
    <row r="1125" spans="6:6" x14ac:dyDescent="0.3">
      <c r="F1125" s="104"/>
    </row>
    <row r="1126" spans="6:6" x14ac:dyDescent="0.3">
      <c r="F1126" s="104"/>
    </row>
    <row r="1127" spans="6:6" x14ac:dyDescent="0.3">
      <c r="F1127" s="104"/>
    </row>
    <row r="1128" spans="6:6" x14ac:dyDescent="0.3">
      <c r="F1128" s="104"/>
    </row>
    <row r="1129" spans="6:6" x14ac:dyDescent="0.3">
      <c r="F1129" s="104"/>
    </row>
    <row r="1130" spans="6:6" x14ac:dyDescent="0.3">
      <c r="F1130" s="104"/>
    </row>
    <row r="1131" spans="6:6" x14ac:dyDescent="0.3">
      <c r="F1131" s="104"/>
    </row>
    <row r="1132" spans="6:6" x14ac:dyDescent="0.3">
      <c r="F1132" s="104"/>
    </row>
    <row r="1133" spans="6:6" x14ac:dyDescent="0.3">
      <c r="F1133" s="104"/>
    </row>
    <row r="1134" spans="6:6" x14ac:dyDescent="0.3">
      <c r="F1134" s="104"/>
    </row>
    <row r="1135" spans="6:6" x14ac:dyDescent="0.3">
      <c r="F1135" s="104"/>
    </row>
    <row r="1136" spans="6:6" x14ac:dyDescent="0.3">
      <c r="F1136" s="104"/>
    </row>
    <row r="1137" spans="6:6" x14ac:dyDescent="0.3">
      <c r="F1137" s="104"/>
    </row>
    <row r="1138" spans="6:6" x14ac:dyDescent="0.3">
      <c r="F1138" s="104"/>
    </row>
    <row r="1139" spans="6:6" x14ac:dyDescent="0.3">
      <c r="F1139" s="104"/>
    </row>
    <row r="1140" spans="6:6" x14ac:dyDescent="0.3">
      <c r="F1140" s="104"/>
    </row>
    <row r="1141" spans="6:6" x14ac:dyDescent="0.3">
      <c r="F1141" s="104"/>
    </row>
    <row r="1142" spans="6:6" x14ac:dyDescent="0.3">
      <c r="F1142" s="104"/>
    </row>
    <row r="1143" spans="6:6" x14ac:dyDescent="0.3">
      <c r="F1143" s="104"/>
    </row>
    <row r="1144" spans="6:6" x14ac:dyDescent="0.3">
      <c r="F1144" s="104"/>
    </row>
    <row r="1145" spans="6:6" x14ac:dyDescent="0.3">
      <c r="F1145" s="104"/>
    </row>
    <row r="1146" spans="6:6" x14ac:dyDescent="0.3">
      <c r="F1146" s="104"/>
    </row>
    <row r="1147" spans="6:6" x14ac:dyDescent="0.3">
      <c r="F1147" s="104"/>
    </row>
    <row r="1148" spans="6:6" x14ac:dyDescent="0.3">
      <c r="F1148" s="104"/>
    </row>
    <row r="1149" spans="6:6" x14ac:dyDescent="0.3">
      <c r="F1149" s="104"/>
    </row>
    <row r="1150" spans="6:6" x14ac:dyDescent="0.3">
      <c r="F1150" s="104"/>
    </row>
    <row r="1151" spans="6:6" x14ac:dyDescent="0.3">
      <c r="F1151" s="104"/>
    </row>
    <row r="1152" spans="6:6" x14ac:dyDescent="0.3">
      <c r="F1152" s="104"/>
    </row>
    <row r="1153" spans="6:6" x14ac:dyDescent="0.3">
      <c r="F1153" s="104"/>
    </row>
    <row r="1154" spans="6:6" x14ac:dyDescent="0.3">
      <c r="F1154" s="104"/>
    </row>
    <row r="1155" spans="6:6" x14ac:dyDescent="0.3">
      <c r="F1155" s="104"/>
    </row>
    <row r="1156" spans="6:6" x14ac:dyDescent="0.3">
      <c r="F1156" s="104"/>
    </row>
    <row r="1157" spans="6:6" x14ac:dyDescent="0.3">
      <c r="F1157" s="104"/>
    </row>
    <row r="1158" spans="6:6" x14ac:dyDescent="0.3">
      <c r="F1158" s="104"/>
    </row>
    <row r="1159" spans="6:6" x14ac:dyDescent="0.3">
      <c r="F1159" s="104"/>
    </row>
    <row r="1160" spans="6:6" x14ac:dyDescent="0.3">
      <c r="F1160" s="104"/>
    </row>
    <row r="1161" spans="6:6" x14ac:dyDescent="0.3">
      <c r="F1161" s="104"/>
    </row>
    <row r="1162" spans="6:6" x14ac:dyDescent="0.3">
      <c r="F1162" s="104"/>
    </row>
    <row r="1163" spans="6:6" x14ac:dyDescent="0.3">
      <c r="F1163" s="104"/>
    </row>
    <row r="1164" spans="6:6" x14ac:dyDescent="0.3">
      <c r="F1164" s="104"/>
    </row>
    <row r="1165" spans="6:6" x14ac:dyDescent="0.3">
      <c r="F1165" s="104"/>
    </row>
    <row r="1166" spans="6:6" x14ac:dyDescent="0.3">
      <c r="F1166" s="104"/>
    </row>
    <row r="1167" spans="6:6" x14ac:dyDescent="0.3">
      <c r="F1167" s="104"/>
    </row>
    <row r="1168" spans="6:6" x14ac:dyDescent="0.3">
      <c r="F1168" s="104"/>
    </row>
    <row r="1169" spans="6:6" x14ac:dyDescent="0.3">
      <c r="F1169" s="104"/>
    </row>
    <row r="1170" spans="6:6" x14ac:dyDescent="0.3">
      <c r="F1170" s="104"/>
    </row>
    <row r="1171" spans="6:6" x14ac:dyDescent="0.3">
      <c r="F1171" s="104"/>
    </row>
    <row r="1172" spans="6:6" x14ac:dyDescent="0.3">
      <c r="F1172" s="104"/>
    </row>
    <row r="1173" spans="6:6" x14ac:dyDescent="0.3">
      <c r="F1173" s="104"/>
    </row>
    <row r="1174" spans="6:6" x14ac:dyDescent="0.3">
      <c r="F1174" s="104"/>
    </row>
    <row r="1175" spans="6:6" x14ac:dyDescent="0.3">
      <c r="F1175" s="104"/>
    </row>
    <row r="1176" spans="6:6" x14ac:dyDescent="0.3">
      <c r="F1176" s="104"/>
    </row>
    <row r="1177" spans="6:6" x14ac:dyDescent="0.3">
      <c r="F1177" s="104"/>
    </row>
    <row r="1178" spans="6:6" x14ac:dyDescent="0.3">
      <c r="F1178" s="104"/>
    </row>
    <row r="1179" spans="6:6" x14ac:dyDescent="0.3">
      <c r="F1179" s="104"/>
    </row>
    <row r="1180" spans="6:6" x14ac:dyDescent="0.3">
      <c r="F1180" s="104"/>
    </row>
    <row r="1181" spans="6:6" x14ac:dyDescent="0.3">
      <c r="F1181" s="104"/>
    </row>
    <row r="1182" spans="6:6" x14ac:dyDescent="0.3">
      <c r="F1182" s="104"/>
    </row>
    <row r="1183" spans="6:6" x14ac:dyDescent="0.3">
      <c r="F1183" s="104"/>
    </row>
    <row r="1184" spans="6:6" x14ac:dyDescent="0.3">
      <c r="F1184" s="104"/>
    </row>
    <row r="1185" spans="6:6" x14ac:dyDescent="0.3">
      <c r="F1185" s="104"/>
    </row>
    <row r="1186" spans="6:6" x14ac:dyDescent="0.3">
      <c r="F1186" s="104"/>
    </row>
    <row r="1187" spans="6:6" x14ac:dyDescent="0.3">
      <c r="F1187" s="104"/>
    </row>
    <row r="1188" spans="6:6" x14ac:dyDescent="0.3">
      <c r="F1188" s="104"/>
    </row>
    <row r="1189" spans="6:6" x14ac:dyDescent="0.3">
      <c r="F1189" s="104"/>
    </row>
    <row r="1190" spans="6:6" x14ac:dyDescent="0.3">
      <c r="F1190" s="104"/>
    </row>
    <row r="1191" spans="6:6" x14ac:dyDescent="0.3">
      <c r="F1191" s="104"/>
    </row>
    <row r="1192" spans="6:6" x14ac:dyDescent="0.3">
      <c r="F1192" s="104"/>
    </row>
    <row r="1193" spans="6:6" x14ac:dyDescent="0.3">
      <c r="F1193" s="104"/>
    </row>
    <row r="1194" spans="6:6" x14ac:dyDescent="0.3">
      <c r="F1194" s="104"/>
    </row>
    <row r="1195" spans="6:6" x14ac:dyDescent="0.3">
      <c r="F1195" s="104"/>
    </row>
    <row r="1196" spans="6:6" x14ac:dyDescent="0.3">
      <c r="F1196" s="104"/>
    </row>
    <row r="1197" spans="6:6" x14ac:dyDescent="0.3">
      <c r="F1197" s="104"/>
    </row>
    <row r="1198" spans="6:6" x14ac:dyDescent="0.3">
      <c r="F1198" s="104"/>
    </row>
    <row r="1199" spans="6:6" x14ac:dyDescent="0.3">
      <c r="F1199" s="104"/>
    </row>
    <row r="1200" spans="6:6" x14ac:dyDescent="0.3">
      <c r="F1200" s="104"/>
    </row>
    <row r="1201" spans="6:6" x14ac:dyDescent="0.3">
      <c r="F1201" s="104"/>
    </row>
    <row r="1202" spans="6:6" x14ac:dyDescent="0.3">
      <c r="F1202" s="104"/>
    </row>
    <row r="1203" spans="6:6" x14ac:dyDescent="0.3">
      <c r="F1203" s="104"/>
    </row>
    <row r="1204" spans="6:6" x14ac:dyDescent="0.3">
      <c r="F1204" s="104"/>
    </row>
    <row r="1205" spans="6:6" x14ac:dyDescent="0.3">
      <c r="F1205" s="104"/>
    </row>
    <row r="1206" spans="6:6" x14ac:dyDescent="0.3">
      <c r="F1206" s="104"/>
    </row>
    <row r="1207" spans="6:6" x14ac:dyDescent="0.3">
      <c r="F1207" s="104"/>
    </row>
    <row r="1208" spans="6:6" x14ac:dyDescent="0.3">
      <c r="F1208" s="104"/>
    </row>
    <row r="1209" spans="6:6" x14ac:dyDescent="0.3">
      <c r="F1209" s="104"/>
    </row>
    <row r="1210" spans="6:6" x14ac:dyDescent="0.3">
      <c r="F1210" s="104"/>
    </row>
    <row r="1211" spans="6:6" x14ac:dyDescent="0.3">
      <c r="F1211" s="104"/>
    </row>
    <row r="1212" spans="6:6" x14ac:dyDescent="0.3">
      <c r="F1212" s="104"/>
    </row>
    <row r="1213" spans="6:6" x14ac:dyDescent="0.3">
      <c r="F1213" s="104"/>
    </row>
    <row r="1214" spans="6:6" x14ac:dyDescent="0.3">
      <c r="F1214" s="104"/>
    </row>
    <row r="1215" spans="6:6" x14ac:dyDescent="0.3">
      <c r="F1215" s="104"/>
    </row>
    <row r="1216" spans="6:6" x14ac:dyDescent="0.3">
      <c r="F1216" s="104"/>
    </row>
    <row r="1217" spans="6:6" x14ac:dyDescent="0.3">
      <c r="F1217" s="104"/>
    </row>
    <row r="1218" spans="6:6" x14ac:dyDescent="0.3">
      <c r="F1218" s="104"/>
    </row>
    <row r="1219" spans="6:6" x14ac:dyDescent="0.3">
      <c r="F1219" s="104"/>
    </row>
    <row r="1220" spans="6:6" x14ac:dyDescent="0.3">
      <c r="F1220" s="104"/>
    </row>
    <row r="1221" spans="6:6" x14ac:dyDescent="0.3">
      <c r="F1221" s="104"/>
    </row>
    <row r="1222" spans="6:6" x14ac:dyDescent="0.3">
      <c r="F1222" s="104"/>
    </row>
    <row r="1223" spans="6:6" x14ac:dyDescent="0.3">
      <c r="F1223" s="104"/>
    </row>
    <row r="1224" spans="6:6" x14ac:dyDescent="0.3">
      <c r="F1224" s="104"/>
    </row>
    <row r="1225" spans="6:6" x14ac:dyDescent="0.3">
      <c r="F1225" s="104"/>
    </row>
    <row r="1226" spans="6:6" x14ac:dyDescent="0.3">
      <c r="F1226" s="104"/>
    </row>
    <row r="1227" spans="6:6" x14ac:dyDescent="0.3">
      <c r="F1227" s="104"/>
    </row>
    <row r="1228" spans="6:6" x14ac:dyDescent="0.3">
      <c r="F1228" s="104"/>
    </row>
    <row r="1229" spans="6:6" x14ac:dyDescent="0.3">
      <c r="F1229" s="104"/>
    </row>
    <row r="1230" spans="6:6" x14ac:dyDescent="0.3">
      <c r="F1230" s="104"/>
    </row>
    <row r="1231" spans="6:6" x14ac:dyDescent="0.3">
      <c r="F1231" s="104"/>
    </row>
    <row r="1232" spans="6:6" x14ac:dyDescent="0.3">
      <c r="F1232" s="104"/>
    </row>
    <row r="1233" spans="6:6" x14ac:dyDescent="0.3">
      <c r="F1233" s="104"/>
    </row>
    <row r="1234" spans="6:6" x14ac:dyDescent="0.3">
      <c r="F1234" s="104"/>
    </row>
    <row r="1235" spans="6:6" x14ac:dyDescent="0.3">
      <c r="F1235" s="104"/>
    </row>
    <row r="1236" spans="6:6" x14ac:dyDescent="0.3">
      <c r="F1236" s="104"/>
    </row>
    <row r="1237" spans="6:6" x14ac:dyDescent="0.3">
      <c r="F1237" s="104"/>
    </row>
    <row r="1238" spans="6:6" x14ac:dyDescent="0.3">
      <c r="F1238" s="104"/>
    </row>
    <row r="1239" spans="6:6" x14ac:dyDescent="0.3">
      <c r="F1239" s="104"/>
    </row>
    <row r="1240" spans="6:6" x14ac:dyDescent="0.3">
      <c r="F1240" s="104"/>
    </row>
    <row r="1241" spans="6:6" x14ac:dyDescent="0.3">
      <c r="F1241" s="104"/>
    </row>
    <row r="1242" spans="6:6" x14ac:dyDescent="0.3">
      <c r="F1242" s="104"/>
    </row>
    <row r="1243" spans="6:6" x14ac:dyDescent="0.3">
      <c r="F1243" s="104"/>
    </row>
    <row r="1244" spans="6:6" x14ac:dyDescent="0.3">
      <c r="F1244" s="104"/>
    </row>
    <row r="1245" spans="6:6" x14ac:dyDescent="0.3">
      <c r="F1245" s="104"/>
    </row>
    <row r="1246" spans="6:6" x14ac:dyDescent="0.3">
      <c r="F1246" s="104"/>
    </row>
    <row r="1247" spans="6:6" x14ac:dyDescent="0.3">
      <c r="F1247" s="104"/>
    </row>
    <row r="1248" spans="6:6" x14ac:dyDescent="0.3">
      <c r="F1248" s="104"/>
    </row>
    <row r="1249" spans="6:6" x14ac:dyDescent="0.3">
      <c r="F1249" s="104"/>
    </row>
    <row r="1250" spans="6:6" x14ac:dyDescent="0.3">
      <c r="F1250" s="104"/>
    </row>
    <row r="1251" spans="6:6" x14ac:dyDescent="0.3">
      <c r="F1251" s="104"/>
    </row>
    <row r="1252" spans="6:6" x14ac:dyDescent="0.3">
      <c r="F1252" s="104"/>
    </row>
    <row r="1253" spans="6:6" x14ac:dyDescent="0.3">
      <c r="F1253" s="104"/>
    </row>
    <row r="1254" spans="6:6" x14ac:dyDescent="0.3">
      <c r="F1254" s="104"/>
    </row>
    <row r="1255" spans="6:6" x14ac:dyDescent="0.3">
      <c r="F1255" s="104"/>
    </row>
    <row r="1256" spans="6:6" x14ac:dyDescent="0.3">
      <c r="F1256" s="104"/>
    </row>
    <row r="1257" spans="6:6" x14ac:dyDescent="0.3">
      <c r="F1257" s="104"/>
    </row>
    <row r="1258" spans="6:6" x14ac:dyDescent="0.3">
      <c r="F1258" s="104"/>
    </row>
    <row r="1259" spans="6:6" x14ac:dyDescent="0.3">
      <c r="F1259" s="104"/>
    </row>
    <row r="1260" spans="6:6" x14ac:dyDescent="0.3">
      <c r="F1260" s="104"/>
    </row>
    <row r="1261" spans="6:6" x14ac:dyDescent="0.3">
      <c r="F1261" s="104"/>
    </row>
  </sheetData>
  <mergeCells count="8">
    <mergeCell ref="Q4:Q5"/>
    <mergeCell ref="R4:R5"/>
    <mergeCell ref="S4:S5"/>
    <mergeCell ref="B4:B5"/>
    <mergeCell ref="C4:H4"/>
    <mergeCell ref="I4:N4"/>
    <mergeCell ref="O4:O5"/>
    <mergeCell ref="P4:P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</vt:lpstr>
      <vt:lpstr>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John Dennis</cp:lastModifiedBy>
  <cp:lastPrinted>2019-10-29T14:18:51Z</cp:lastPrinted>
  <dcterms:created xsi:type="dcterms:W3CDTF">2017-11-15T21:17:43Z</dcterms:created>
  <dcterms:modified xsi:type="dcterms:W3CDTF">2019-11-14T16:32:28Z</dcterms:modified>
</cp:coreProperties>
</file>