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orobekova\Desktop\Annual reports\Outcome 3\"/>
    </mc:Choice>
  </mc:AlternateContent>
  <xr:revisionPtr revIDLastSave="0" documentId="13_ncr:1_{0072BBF7-5582-48CB-BB3D-9424E2991472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G14" i="2" l="1"/>
  <c r="G15" i="2" s="1"/>
  <c r="F14" i="2"/>
  <c r="E14" i="2"/>
  <c r="D14" i="2"/>
  <c r="D15" i="2" s="1"/>
  <c r="D16" i="2" s="1"/>
  <c r="C14" i="2"/>
  <c r="C15" i="2" s="1"/>
  <c r="C16" i="2" s="1"/>
  <c r="B14" i="2"/>
  <c r="B15" i="2" s="1"/>
  <c r="I13" i="2"/>
  <c r="H13" i="2"/>
  <c r="J13" i="2" s="1"/>
  <c r="I12" i="2"/>
  <c r="H12" i="2"/>
  <c r="J12" i="2" s="1"/>
  <c r="I11" i="2"/>
  <c r="H11" i="2"/>
  <c r="J11" i="2" s="1"/>
  <c r="I10" i="2"/>
  <c r="H10" i="2"/>
  <c r="J10" i="2" s="1"/>
  <c r="I9" i="2"/>
  <c r="H9" i="2"/>
  <c r="I8" i="2"/>
  <c r="H8" i="2"/>
  <c r="J8" i="2"/>
  <c r="I7" i="2"/>
  <c r="H7" i="2"/>
  <c r="F15" i="2"/>
  <c r="F16" i="2" s="1"/>
  <c r="E15" i="2"/>
  <c r="C25" i="1"/>
  <c r="C27" i="1" s="1"/>
  <c r="J7" i="2" l="1"/>
  <c r="I14" i="2"/>
  <c r="J9" i="2"/>
  <c r="J14" i="2" s="1"/>
  <c r="E16" i="2"/>
  <c r="B16" i="2"/>
  <c r="G16" i="2"/>
  <c r="H14" i="2"/>
  <c r="I15" i="2" l="1"/>
  <c r="I16" i="2" s="1"/>
  <c r="J15" i="2"/>
  <c r="J16" i="2" s="1"/>
  <c r="H15" i="2"/>
  <c r="H16" i="2" s="1"/>
</calcChain>
</file>

<file path=xl/sharedStrings.xml><?xml version="1.0" encoding="utf-8"?>
<sst xmlns="http://schemas.openxmlformats.org/spreadsheetml/2006/main" count="78" uniqueCount="64">
  <si>
    <t>Annex D - PBF project budget</t>
  </si>
  <si>
    <t>Outcome/ Output number</t>
  </si>
  <si>
    <t>Outcome/ output/ activity formulation:</t>
  </si>
  <si>
    <t>Output 1.1:</t>
  </si>
  <si>
    <t>Activity 1.1.1:</t>
  </si>
  <si>
    <t>Activity 1.1.2:</t>
  </si>
  <si>
    <t>Activity 1.1.3:</t>
  </si>
  <si>
    <t>Output 1.2:</t>
  </si>
  <si>
    <t>Activity 1.2.1:</t>
  </si>
  <si>
    <t>Activity 1.2.2:</t>
  </si>
  <si>
    <t>Output 1.3:</t>
  </si>
  <si>
    <t>Activity 1.3.1:</t>
  </si>
  <si>
    <t>Activity 1.3.2:</t>
  </si>
  <si>
    <t>Activity 1.3.3:</t>
  </si>
  <si>
    <t>TOTAL $ FOR OUTCOME 1:</t>
  </si>
  <si>
    <t>SUB-TOTAL PROJECT BUDGET:</t>
  </si>
  <si>
    <t>Indirect support costs (7%):</t>
  </si>
  <si>
    <t>TOTAL PROJECT BUDGET: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</si>
  <si>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</si>
  <si>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</si>
  <si>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</si>
  <si>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Amount Recipient  Agency XX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</si>
  <si>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</si>
  <si>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</si>
  <si>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</si>
  <si>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</si>
  <si>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</si>
  <si>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</si>
  <si>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</si>
  <si>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</si>
  <si>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</si>
  <si>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</si>
  <si>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</si>
  <si>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</si>
  <si>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</si>
  <si>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PROJECT TOTAL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</si>
  <si>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</si>
  <si>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</si>
  <si>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</si>
  <si>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</si>
  <si>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</si>
  <si>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</si>
  <si>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</si>
  <si>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t>Level of expenditure/ commitments in USD (to provide at time of project progress reporting):</t>
  </si>
  <si>
    <t>Youth, adolescents and women in target communities gain civic competencies in schools, homes and the community;</t>
  </si>
  <si>
    <t xml:space="preserve"> Design age-appropriate and gender-sensitive materials for teaching non-violent culture and civic competencies at secondary level in secular and religious settings  </t>
  </si>
  <si>
    <t xml:space="preserve">Improve the capacity of education workers to facilitate the learning of non-violent culture and civic competencies in secondary and vocational schools and in madrasahs </t>
  </si>
  <si>
    <t xml:space="preserve"> Pilot delivery of civic competencies and non-violent culture curricula to secondary schools and madrasahs in target communities</t>
  </si>
  <si>
    <t>Activity 1.1.4.</t>
  </si>
  <si>
    <t>Upscaling of the multilingual-education and facilitate school-lead, community-based open dialogue on ethnic, cultural and language diversity</t>
  </si>
  <si>
    <t>Youth and adolescents and women in target communities engage in collaborative measures to address local vulnerabilities leading to violent extremism</t>
  </si>
  <si>
    <t>Provide spaces and opportunities to practice civic competencies, life skills and adolescent and youth participation</t>
  </si>
  <si>
    <t>Enhance partnerships between local authorities, service providers and youth to plan and implement strategies addressing vulnerabilities to violent ideologies</t>
  </si>
  <si>
    <t>The capacity of opinion leaders, civil society activists and religious leaders is strengthened to provide alternative and positive messages and build meaningful dialogue and exchange</t>
  </si>
  <si>
    <t>Involve religious leaders and civil society activists in designing and implementing community development initiatives and dialogues on prevention of violent ideologies</t>
  </si>
  <si>
    <t>Facilitate dialogue process with involvement of religious leaders, women’s groups, civil society activists, local authorities and the police to jointly design and implement local initiatives</t>
  </si>
  <si>
    <t xml:space="preserve">Support on-line and off-line positive and responsible messaging as well as constructive debate around diverse identities </t>
  </si>
  <si>
    <t>OUTCOME 1: Women and men, boys and girls in target communities take a more critical stance on ideologies instigating violence and have a better sense of belonging to their communities and participate in local development and dialogues over PVE</t>
  </si>
  <si>
    <t>Budget by recipient organization in USD - Please add a new column for each recipient organization</t>
  </si>
  <si>
    <t>UNICEF</t>
  </si>
  <si>
    <t>UNFPA</t>
  </si>
  <si>
    <t xml:space="preserve">UN Women </t>
  </si>
  <si>
    <t>NA</t>
  </si>
  <si>
    <t xml:space="preserve">Included in the activities above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</si>
</sst>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;[Red]&quot;$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10" borderId="0" applyNumberFormat="0" applyBorder="0" applyAlignment="0" applyProtection="0"/>
  </cellStyleXfs>
  <cellXfs count="59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4" fillId="3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0" fontId="4" fillId="4" borderId="6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6" fontId="2" fillId="5" borderId="1" xfId="0" applyNumberFormat="1" applyFont="1" applyFill="1" applyBorder="1" applyAlignment="1">
      <alignment vertical="center" wrapText="1"/>
    </xf>
    <xf numFmtId="6" fontId="1" fillId="5" borderId="1" xfId="0" applyNumberFormat="1" applyFont="1" applyFill="1" applyBorder="1" applyAlignment="1">
      <alignment vertical="center" wrapText="1"/>
    </xf>
    <xf numFmtId="9" fontId="1" fillId="5" borderId="1" xfId="0" applyNumberFormat="1" applyFont="1" applyFill="1" applyBorder="1" applyAlignment="1">
      <alignment vertical="center" wrapText="1"/>
    </xf>
    <xf numFmtId="8" fontId="1" fillId="0" borderId="1" xfId="0" applyNumberFormat="1" applyFont="1" applyBorder="1" applyAlignment="1">
      <alignment vertical="center" wrapText="1"/>
    </xf>
    <xf numFmtId="8" fontId="1" fillId="5" borderId="1" xfId="0" applyNumberFormat="1" applyFont="1" applyFill="1" applyBorder="1" applyAlignment="1">
      <alignment vertical="center" wrapText="1"/>
    </xf>
    <xf numFmtId="8" fontId="2" fillId="0" borderId="1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4" borderId="8" xfId="0" applyNumberFormat="1" applyFont="1" applyFill="1" applyBorder="1" applyAlignment="1">
      <alignment horizontal="right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8" fontId="1" fillId="9" borderId="1" xfId="0" applyNumberFormat="1" applyFont="1" applyFill="1" applyBorder="1" applyAlignment="1">
      <alignment vertical="center" wrapText="1"/>
    </xf>
    <xf numFmtId="164" fontId="1" fillId="5" borderId="1" xfId="0" applyNumberFormat="1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justify" vertical="center"/>
    </xf>
    <xf numFmtId="3" fontId="10" fillId="0" borderId="13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6" fontId="1" fillId="0" borderId="1" xfId="0" applyNumberFormat="1" applyFont="1" applyBorder="1" applyAlignment="1">
      <alignment vertical="center" wrapText="1"/>
    </xf>
    <xf numFmtId="165" fontId="1" fillId="5" borderId="1" xfId="0" applyNumberFormat="1" applyFont="1" applyFill="1" applyBorder="1" applyAlignment="1">
      <alignment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8" borderId="3" xfId="0" applyFont="1" applyFill="1" applyBorder="1" applyAlignment="1">
      <alignment vertical="center" wrapText="1"/>
    </xf>
    <xf numFmtId="0" fontId="0" fillId="8" borderId="2" xfId="0" applyFill="1" applyBorder="1" applyAlignment="1">
      <alignment vertical="center" wrapText="1"/>
    </xf>
    <xf numFmtId="8" fontId="1" fillId="8" borderId="3" xfId="0" applyNumberFormat="1" applyFont="1" applyFill="1" applyBorder="1" applyAlignment="1">
      <alignment vertical="center" wrapText="1"/>
    </xf>
    <xf numFmtId="0" fontId="0" fillId="8" borderId="4" xfId="0" applyFill="1" applyBorder="1" applyAlignment="1">
      <alignment vertical="center" wrapText="1"/>
    </xf>
    <xf numFmtId="6" fontId="1" fillId="8" borderId="3" xfId="0" applyNumberFormat="1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8" fontId="1" fillId="7" borderId="3" xfId="0" applyNumberFormat="1" applyFont="1" applyFill="1" applyBorder="1" applyAlignment="1">
      <alignment horizontal="right" vertical="center" wrapText="1"/>
    </xf>
    <xf numFmtId="0" fontId="0" fillId="7" borderId="4" xfId="0" applyFill="1" applyBorder="1" applyAlignment="1">
      <alignment horizontal="right" vertical="center" wrapText="1"/>
    </xf>
    <xf numFmtId="0" fontId="0" fillId="7" borderId="2" xfId="0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6" fontId="12" fillId="5" borderId="1" xfId="1" applyNumberFormat="1" applyFont="1" applyFill="1" applyBorder="1" applyAlignment="1">
      <alignment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view="pageBreakPreview" topLeftCell="A7" zoomScaleNormal="100" zoomScaleSheetLayoutView="100" workbookViewId="0">
      <selection activeCell="C10" sqref="C10"/>
    </sheetView>
  </sheetViews>
  <sheetFormatPr defaultRowHeight="15" x14ac:dyDescent="0.25"/>
  <cols>
    <col min="1" max="1" width="24" customWidth="1"/>
    <col min="2" max="2" width="24.7109375" customWidth="1"/>
    <col min="3" max="3" width="10.85546875" customWidth="1"/>
    <col min="4" max="4" width="10.7109375" customWidth="1"/>
    <col min="5" max="5" width="11.85546875" customWidth="1"/>
    <col min="6" max="6" width="17" customWidth="1"/>
    <col min="7" max="7" width="13.5703125" customWidth="1"/>
    <col min="8" max="9" width="13.28515625" customWidth="1"/>
    <col min="10" max="10" width="20.85546875" customWidth="1"/>
    <col min="11" max="11" width="22.7109375" customWidth="1"/>
    <col min="12" max="14" width="28.7109375" customWidth="1"/>
    <col min="15" max="15" width="34.140625" customWidth="1"/>
  </cols>
  <sheetData>
    <row r="1" spans="1:10" ht="21" x14ac:dyDescent="0.35">
      <c r="A1" s="10" t="s">
        <v>0</v>
      </c>
      <c r="B1" s="9"/>
      <c r="C1" s="9"/>
      <c r="D1" s="9"/>
    </row>
    <row r="2" spans="1:10" ht="15.75" x14ac:dyDescent="0.25">
      <c r="A2" s="2"/>
      <c r="B2" s="2"/>
      <c r="C2" s="2"/>
      <c r="D2" s="2"/>
    </row>
    <row r="3" spans="1:10" ht="15.75" x14ac:dyDescent="0.25">
      <c r="A3" s="2" t="s">
        <v>37</v>
      </c>
      <c r="B3" s="2"/>
      <c r="C3" s="2"/>
      <c r="D3" s="2"/>
    </row>
    <row r="5" spans="1:10" ht="16.5" thickBot="1" x14ac:dyDescent="0.3">
      <c r="A5" s="2" t="s">
        <v>42</v>
      </c>
    </row>
    <row r="6" spans="1:10" ht="82.5" customHeight="1" thickBot="1" x14ac:dyDescent="0.3">
      <c r="A6" s="36" t="s">
        <v>1</v>
      </c>
      <c r="B6" s="36" t="s">
        <v>2</v>
      </c>
      <c r="C6" s="37" t="s">
        <v>58</v>
      </c>
      <c r="D6" s="37"/>
      <c r="E6" s="37"/>
      <c r="F6" s="37" t="s">
        <v>18</v>
      </c>
      <c r="G6" s="38" t="s">
        <v>43</v>
      </c>
      <c r="H6" s="39"/>
      <c r="I6" s="40"/>
      <c r="J6" s="34" t="s">
        <v>19</v>
      </c>
    </row>
    <row r="7" spans="1:10" ht="61.5" customHeight="1" thickBot="1" x14ac:dyDescent="0.3">
      <c r="A7" s="36"/>
      <c r="B7" s="36"/>
      <c r="C7" s="24" t="s">
        <v>59</v>
      </c>
      <c r="D7" s="24" t="s">
        <v>60</v>
      </c>
      <c r="E7" s="25" t="s">
        <v>61</v>
      </c>
      <c r="F7" s="37"/>
      <c r="G7" s="15" t="s">
        <v>59</v>
      </c>
      <c r="H7" s="24" t="s">
        <v>60</v>
      </c>
      <c r="I7" s="15" t="s">
        <v>61</v>
      </c>
      <c r="J7" s="35"/>
    </row>
    <row r="8" spans="1:10" ht="30.75" customHeight="1" thickBot="1" x14ac:dyDescent="0.3">
      <c r="A8" s="46" t="s">
        <v>57</v>
      </c>
      <c r="B8" s="47"/>
      <c r="C8" s="47"/>
      <c r="D8" s="47"/>
      <c r="E8" s="47"/>
      <c r="F8" s="47"/>
      <c r="G8" s="47"/>
      <c r="H8" s="47"/>
      <c r="I8" s="47"/>
      <c r="J8" s="48"/>
    </row>
    <row r="9" spans="1:10" ht="95.25" thickBot="1" x14ac:dyDescent="0.3">
      <c r="A9" s="12" t="s">
        <v>3</v>
      </c>
      <c r="B9" s="13" t="s">
        <v>44</v>
      </c>
      <c r="C9" s="16">
        <v>700000</v>
      </c>
      <c r="D9" s="58">
        <v>354000</v>
      </c>
      <c r="E9" s="16">
        <v>295082</v>
      </c>
      <c r="F9" s="18">
        <v>0.32</v>
      </c>
      <c r="G9" s="20">
        <v>318809.96999999997</v>
      </c>
      <c r="H9" s="20">
        <v>300411</v>
      </c>
      <c r="I9" s="20">
        <v>160209</v>
      </c>
      <c r="J9" s="14"/>
    </row>
    <row r="10" spans="1:10" ht="111" thickBot="1" x14ac:dyDescent="0.3">
      <c r="A10" s="26" t="s">
        <v>4</v>
      </c>
      <c r="B10" s="26" t="s">
        <v>45</v>
      </c>
      <c r="C10" s="26"/>
      <c r="D10" s="26"/>
      <c r="E10" s="26"/>
      <c r="F10" s="26"/>
      <c r="G10" s="27"/>
      <c r="H10" s="26"/>
      <c r="I10" s="27"/>
      <c r="J10" s="27"/>
    </row>
    <row r="11" spans="1:10" ht="111" thickBot="1" x14ac:dyDescent="0.3">
      <c r="A11" s="26" t="s">
        <v>5</v>
      </c>
      <c r="B11" s="26" t="s">
        <v>46</v>
      </c>
      <c r="C11" s="26"/>
      <c r="D11" s="26"/>
      <c r="E11" s="26"/>
      <c r="F11" s="26"/>
      <c r="G11" s="26"/>
      <c r="H11" s="26"/>
      <c r="I11" s="26"/>
      <c r="J11" s="26"/>
    </row>
    <row r="12" spans="1:10" ht="95.25" thickBot="1" x14ac:dyDescent="0.3">
      <c r="A12" s="26" t="s">
        <v>6</v>
      </c>
      <c r="B12" s="26" t="s">
        <v>47</v>
      </c>
      <c r="C12" s="26"/>
      <c r="D12" s="26"/>
      <c r="E12" s="26"/>
      <c r="F12" s="26"/>
      <c r="G12" s="26"/>
      <c r="H12" s="26"/>
      <c r="I12" s="26"/>
      <c r="J12" s="26"/>
    </row>
    <row r="13" spans="1:10" ht="95.25" thickBot="1" x14ac:dyDescent="0.3">
      <c r="A13" s="1" t="s">
        <v>48</v>
      </c>
      <c r="B13" s="1" t="s">
        <v>49</v>
      </c>
      <c r="C13" s="1"/>
      <c r="D13" s="1"/>
      <c r="E13" s="1"/>
      <c r="F13" s="1"/>
      <c r="G13" s="1"/>
      <c r="H13" s="1"/>
      <c r="I13" s="1"/>
      <c r="J13" s="1"/>
    </row>
    <row r="14" spans="1:10" ht="111" thickBot="1" x14ac:dyDescent="0.3">
      <c r="A14" s="12" t="s">
        <v>7</v>
      </c>
      <c r="B14" s="12" t="s">
        <v>50</v>
      </c>
      <c r="C14" s="16">
        <v>470000</v>
      </c>
      <c r="D14" s="12">
        <v>0</v>
      </c>
      <c r="E14" s="14">
        <v>0</v>
      </c>
      <c r="F14" s="18">
        <v>0.15</v>
      </c>
      <c r="G14" s="33">
        <v>388286</v>
      </c>
      <c r="H14" s="28"/>
      <c r="I14" s="14"/>
      <c r="J14" s="14"/>
    </row>
    <row r="15" spans="1:10" ht="79.5" thickBot="1" x14ac:dyDescent="0.3">
      <c r="A15" s="1" t="s">
        <v>8</v>
      </c>
      <c r="B15" s="1" t="s">
        <v>51</v>
      </c>
      <c r="C15" s="1"/>
      <c r="D15" s="1"/>
      <c r="E15" s="1"/>
      <c r="F15" s="1"/>
      <c r="G15" s="19"/>
      <c r="H15" s="1"/>
      <c r="I15" s="1"/>
      <c r="J15" s="19"/>
    </row>
    <row r="16" spans="1:10" ht="111" thickBot="1" x14ac:dyDescent="0.3">
      <c r="A16" s="1" t="s">
        <v>9</v>
      </c>
      <c r="B16" s="1" t="s">
        <v>52</v>
      </c>
      <c r="C16" s="1"/>
      <c r="D16" s="1"/>
      <c r="E16" s="1"/>
      <c r="F16" s="1"/>
      <c r="G16" s="1"/>
      <c r="H16" s="1"/>
      <c r="I16" s="1"/>
      <c r="J16" s="32"/>
    </row>
    <row r="17" spans="1:10" ht="126.75" thickBot="1" x14ac:dyDescent="0.3">
      <c r="A17" s="12" t="s">
        <v>10</v>
      </c>
      <c r="B17" s="12" t="s">
        <v>53</v>
      </c>
      <c r="C17" s="16">
        <v>188000</v>
      </c>
      <c r="D17" s="16">
        <v>554000</v>
      </c>
      <c r="E17" s="17">
        <v>40000</v>
      </c>
      <c r="F17" s="18">
        <v>0.44</v>
      </c>
      <c r="G17" s="17">
        <v>26599</v>
      </c>
      <c r="H17" s="17">
        <v>306597</v>
      </c>
      <c r="I17" s="17">
        <v>18650</v>
      </c>
      <c r="J17" s="14"/>
    </row>
    <row r="18" spans="1:10" ht="111" thickBot="1" x14ac:dyDescent="0.3">
      <c r="A18" s="26" t="s">
        <v>11</v>
      </c>
      <c r="B18" s="29" t="s">
        <v>54</v>
      </c>
      <c r="C18" s="29"/>
      <c r="D18" s="29"/>
      <c r="E18" s="26"/>
      <c r="F18" s="26"/>
      <c r="G18" s="26"/>
      <c r="H18" s="26"/>
      <c r="I18" s="27"/>
      <c r="J18" s="26"/>
    </row>
    <row r="19" spans="1:10" ht="126.75" thickBot="1" x14ac:dyDescent="0.3">
      <c r="A19" s="26" t="s">
        <v>12</v>
      </c>
      <c r="B19" s="26" t="s">
        <v>55</v>
      </c>
      <c r="C19" s="26"/>
      <c r="D19" s="26"/>
      <c r="E19" s="26"/>
      <c r="F19" s="26"/>
      <c r="G19" s="26"/>
      <c r="H19" s="26"/>
      <c r="I19" s="26"/>
      <c r="J19" s="26"/>
    </row>
    <row r="20" spans="1:10" ht="79.5" thickBot="1" x14ac:dyDescent="0.3">
      <c r="A20" s="1" t="s">
        <v>13</v>
      </c>
      <c r="B20" s="1" t="s">
        <v>56</v>
      </c>
      <c r="C20" s="1"/>
      <c r="D20" s="1"/>
      <c r="E20" s="1"/>
      <c r="F20" s="1"/>
      <c r="G20" s="19"/>
      <c r="H20" s="1"/>
      <c r="I20" s="1"/>
      <c r="J20" s="1"/>
    </row>
    <row r="21" spans="1:10" ht="15.75" thickBot="1" x14ac:dyDescent="0.3">
      <c r="A21" s="49" t="s">
        <v>14</v>
      </c>
      <c r="B21" s="50"/>
      <c r="C21" s="51">
        <f>G9+H9+I9+G14+G17+H17+I17</f>
        <v>1519561.97</v>
      </c>
      <c r="D21" s="52"/>
      <c r="E21" s="52"/>
      <c r="F21" s="52"/>
      <c r="G21" s="52"/>
      <c r="H21" s="52"/>
      <c r="I21" s="52"/>
      <c r="J21" s="53"/>
    </row>
    <row r="22" spans="1:10" ht="51.75" customHeight="1" thickBot="1" x14ac:dyDescent="0.3">
      <c r="A22" s="1" t="s">
        <v>38</v>
      </c>
      <c r="B22" s="11" t="s">
        <v>62</v>
      </c>
      <c r="C22" s="11"/>
      <c r="D22" s="11"/>
      <c r="E22" s="11"/>
      <c r="F22" s="11"/>
      <c r="G22" s="21"/>
      <c r="H22" s="11"/>
      <c r="I22" s="11"/>
      <c r="J22" s="11" t="s">
        <v>63</v>
      </c>
    </row>
    <row r="23" spans="1:10" ht="50.25" customHeight="1" thickBot="1" x14ac:dyDescent="0.3">
      <c r="A23" s="1" t="s">
        <v>39</v>
      </c>
      <c r="B23" s="11" t="s">
        <v>62</v>
      </c>
      <c r="C23" s="11"/>
      <c r="D23" s="11"/>
      <c r="E23" s="11"/>
      <c r="F23" s="11"/>
      <c r="G23" s="11"/>
      <c r="H23" s="11"/>
      <c r="I23" s="11"/>
      <c r="J23" s="11" t="s">
        <v>63</v>
      </c>
    </row>
    <row r="24" spans="1:10" ht="29.25" customHeight="1" thickBot="1" x14ac:dyDescent="0.3">
      <c r="A24" s="1" t="s">
        <v>40</v>
      </c>
      <c r="B24" s="1" t="s">
        <v>62</v>
      </c>
      <c r="C24" s="1"/>
      <c r="D24" s="1"/>
      <c r="E24" s="1"/>
      <c r="F24" s="1"/>
      <c r="G24" s="1"/>
      <c r="H24" s="1"/>
      <c r="I24" s="1"/>
      <c r="J24" s="11" t="s">
        <v>63</v>
      </c>
    </row>
    <row r="25" spans="1:10" ht="15.75" thickBot="1" x14ac:dyDescent="0.3">
      <c r="A25" s="41" t="s">
        <v>15</v>
      </c>
      <c r="B25" s="42"/>
      <c r="C25" s="43">
        <f>C21+G22+G23+G24+H22+H23+H24+I22+I23+I24</f>
        <v>1519561.97</v>
      </c>
      <c r="D25" s="44"/>
      <c r="E25" s="44"/>
      <c r="F25" s="44"/>
      <c r="G25" s="44"/>
      <c r="H25" s="44"/>
      <c r="I25" s="44"/>
      <c r="J25" s="42"/>
    </row>
    <row r="26" spans="1:10" ht="15.75" thickBot="1" x14ac:dyDescent="0.3">
      <c r="A26" s="41" t="s">
        <v>16</v>
      </c>
      <c r="B26" s="42"/>
      <c r="C26" s="45">
        <v>119097</v>
      </c>
      <c r="D26" s="44"/>
      <c r="E26" s="44"/>
      <c r="F26" s="44"/>
      <c r="G26" s="44"/>
      <c r="H26" s="44"/>
      <c r="I26" s="44"/>
      <c r="J26" s="42"/>
    </row>
    <row r="27" spans="1:10" ht="15.75" thickBot="1" x14ac:dyDescent="0.3">
      <c r="A27" s="41" t="s">
        <v>17</v>
      </c>
      <c r="B27" s="42"/>
      <c r="C27" s="43">
        <f>C25+C26</f>
        <v>1638658.97</v>
      </c>
      <c r="D27" s="44"/>
      <c r="E27" s="44"/>
      <c r="F27" s="44"/>
      <c r="G27" s="44"/>
      <c r="H27" s="44"/>
      <c r="I27" s="44"/>
      <c r="J27" s="42"/>
    </row>
    <row r="33" ht="25.5" customHeight="1" x14ac:dyDescent="0.25"/>
  </sheetData>
  <mergeCells count="15">
    <mergeCell ref="A27:B27"/>
    <mergeCell ref="C25:J25"/>
    <mergeCell ref="C26:J26"/>
    <mergeCell ref="C27:J27"/>
    <mergeCell ref="A8:J8"/>
    <mergeCell ref="A21:B21"/>
    <mergeCell ref="C21:J21"/>
    <mergeCell ref="A25:B25"/>
    <mergeCell ref="A26:B26"/>
    <mergeCell ref="J6:J7"/>
    <mergeCell ref="B6:B7"/>
    <mergeCell ref="A6:A7"/>
    <mergeCell ref="C6:E6"/>
    <mergeCell ref="F6:F7"/>
    <mergeCell ref="G6:I6"/>
  </mergeCells>
  <pageMargins left="0.7" right="0.7" top="0.75" bottom="0.75" header="0.3" footer="0.3"/>
  <pageSetup scale="76" fitToHeight="0" orientation="landscape" r:id="rId1"/>
  <rowBreaks count="2" manualBreakCount="2">
    <brk id="19" max="9" man="1"/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workbookViewId="0">
      <selection activeCell="J16" sqref="J16"/>
    </sheetView>
  </sheetViews>
  <sheetFormatPr defaultRowHeight="15" x14ac:dyDescent="0.25"/>
  <cols>
    <col min="1" max="1" width="15.5703125" customWidth="1"/>
    <col min="2" max="7" width="9.28515625" bestFit="1" customWidth="1"/>
    <col min="8" max="8" width="9.42578125" bestFit="1" customWidth="1"/>
    <col min="9" max="9" width="9.28515625" bestFit="1" customWidth="1"/>
    <col min="10" max="10" width="9.42578125" bestFit="1" customWidth="1"/>
  </cols>
  <sheetData>
    <row r="1" spans="1:10" ht="15.75" x14ac:dyDescent="0.25">
      <c r="A1" s="2" t="s">
        <v>41</v>
      </c>
      <c r="B1" s="2"/>
      <c r="C1" s="2"/>
      <c r="D1" s="2"/>
    </row>
    <row r="2" spans="1:10" x14ac:dyDescent="0.25">
      <c r="A2" s="8"/>
      <c r="B2" s="8"/>
      <c r="C2" s="8"/>
      <c r="D2" s="8"/>
    </row>
    <row r="3" spans="1:10" x14ac:dyDescent="0.25">
      <c r="A3" s="8" t="s">
        <v>37</v>
      </c>
      <c r="B3" s="8"/>
      <c r="C3" s="8"/>
      <c r="D3" s="8"/>
    </row>
    <row r="4" spans="1:10" ht="15.75" thickBot="1" x14ac:dyDescent="0.3"/>
    <row r="5" spans="1:10" ht="26.25" customHeight="1" thickBot="1" x14ac:dyDescent="0.3">
      <c r="A5" s="56" t="s">
        <v>20</v>
      </c>
      <c r="B5" s="54" t="s">
        <v>21</v>
      </c>
      <c r="C5" s="55"/>
      <c r="D5" s="54" t="s">
        <v>21</v>
      </c>
      <c r="E5" s="55"/>
      <c r="F5" s="54" t="s">
        <v>21</v>
      </c>
      <c r="G5" s="55"/>
      <c r="H5" s="7" t="s">
        <v>34</v>
      </c>
      <c r="I5" s="7" t="s">
        <v>36</v>
      </c>
      <c r="J5" s="56" t="s">
        <v>35</v>
      </c>
    </row>
    <row r="6" spans="1:10" ht="26.25" thickBot="1" x14ac:dyDescent="0.3">
      <c r="A6" s="57"/>
      <c r="B6" s="3" t="s">
        <v>23</v>
      </c>
      <c r="C6" s="3" t="s">
        <v>24</v>
      </c>
      <c r="D6" s="3" t="s">
        <v>23</v>
      </c>
      <c r="E6" s="3" t="s">
        <v>24</v>
      </c>
      <c r="F6" s="3" t="s">
        <v>23</v>
      </c>
      <c r="G6" s="3" t="s">
        <v>24</v>
      </c>
      <c r="H6" s="3"/>
      <c r="I6" s="3"/>
      <c r="J6" s="57"/>
    </row>
    <row r="7" spans="1:10" ht="26.25" thickBot="1" x14ac:dyDescent="0.3">
      <c r="A7" s="4" t="s">
        <v>25</v>
      </c>
      <c r="B7" s="30">
        <v>182000</v>
      </c>
      <c r="C7" s="30">
        <v>78000</v>
      </c>
      <c r="D7" s="30">
        <v>73036</v>
      </c>
      <c r="E7" s="30">
        <v>31301</v>
      </c>
      <c r="F7" s="30">
        <v>51437</v>
      </c>
      <c r="G7" s="30">
        <v>25316</v>
      </c>
      <c r="H7" s="22">
        <f>B7+D7+F7</f>
        <v>306473</v>
      </c>
      <c r="I7" s="22">
        <f>C7+E7+G7</f>
        <v>134617</v>
      </c>
      <c r="J7" s="22">
        <f>H7+I7</f>
        <v>441090</v>
      </c>
    </row>
    <row r="8" spans="1:10" ht="39" thickBot="1" x14ac:dyDescent="0.3">
      <c r="A8" s="4" t="s">
        <v>26</v>
      </c>
      <c r="B8" s="30">
        <v>14000</v>
      </c>
      <c r="C8" s="30">
        <v>6000</v>
      </c>
      <c r="D8" s="31">
        <v>0</v>
      </c>
      <c r="E8" s="31">
        <v>0</v>
      </c>
      <c r="F8" s="30">
        <v>1400</v>
      </c>
      <c r="G8" s="31">
        <v>600</v>
      </c>
      <c r="H8" s="22">
        <f t="shared" ref="H8:I13" si="0">B8+D8+F8</f>
        <v>15400</v>
      </c>
      <c r="I8" s="22">
        <f t="shared" si="0"/>
        <v>6600</v>
      </c>
      <c r="J8" s="22">
        <f t="shared" ref="J8:J13" si="1">SUM(H8:I8)</f>
        <v>22000</v>
      </c>
    </row>
    <row r="9" spans="1:10" ht="64.5" thickBot="1" x14ac:dyDescent="0.3">
      <c r="A9" s="4" t="s">
        <v>27</v>
      </c>
      <c r="B9" s="30">
        <v>10500</v>
      </c>
      <c r="C9" s="30">
        <v>4500</v>
      </c>
      <c r="D9" s="30">
        <v>35000</v>
      </c>
      <c r="E9" s="30">
        <v>15000</v>
      </c>
      <c r="F9" s="30">
        <v>2100</v>
      </c>
      <c r="G9" s="31">
        <v>900</v>
      </c>
      <c r="H9" s="22">
        <f t="shared" si="0"/>
        <v>47600</v>
      </c>
      <c r="I9" s="22">
        <f t="shared" si="0"/>
        <v>20400</v>
      </c>
      <c r="J9" s="22">
        <f t="shared" si="1"/>
        <v>68000</v>
      </c>
    </row>
    <row r="10" spans="1:10" ht="26.25" thickBot="1" x14ac:dyDescent="0.3">
      <c r="A10" s="4" t="s">
        <v>28</v>
      </c>
      <c r="B10" s="30">
        <v>105000</v>
      </c>
      <c r="C10" s="30">
        <v>45000</v>
      </c>
      <c r="D10" s="30">
        <v>59500</v>
      </c>
      <c r="E10" s="30">
        <v>25500</v>
      </c>
      <c r="F10" s="30">
        <v>43527</v>
      </c>
      <c r="G10" s="30">
        <v>18104</v>
      </c>
      <c r="H10" s="22">
        <f t="shared" si="0"/>
        <v>208027</v>
      </c>
      <c r="I10" s="22">
        <f t="shared" si="0"/>
        <v>88604</v>
      </c>
      <c r="J10" s="22">
        <f t="shared" si="1"/>
        <v>296631</v>
      </c>
    </row>
    <row r="11" spans="1:10" ht="15.75" thickBot="1" x14ac:dyDescent="0.3">
      <c r="A11" s="4" t="s">
        <v>29</v>
      </c>
      <c r="B11" s="30">
        <v>21000</v>
      </c>
      <c r="C11" s="30">
        <v>9000</v>
      </c>
      <c r="D11" s="30">
        <v>10500</v>
      </c>
      <c r="E11" s="30">
        <v>4500</v>
      </c>
      <c r="F11" s="30">
        <v>17500</v>
      </c>
      <c r="G11" s="30">
        <v>7500</v>
      </c>
      <c r="H11" s="22">
        <f t="shared" si="0"/>
        <v>49000</v>
      </c>
      <c r="I11" s="22">
        <f t="shared" si="0"/>
        <v>21000</v>
      </c>
      <c r="J11" s="22">
        <f t="shared" si="1"/>
        <v>70000</v>
      </c>
    </row>
    <row r="12" spans="1:10" ht="39" thickBot="1" x14ac:dyDescent="0.3">
      <c r="A12" s="4" t="s">
        <v>30</v>
      </c>
      <c r="B12" s="30">
        <v>511708</v>
      </c>
      <c r="C12" s="30">
        <v>219304</v>
      </c>
      <c r="D12" s="30">
        <v>403383</v>
      </c>
      <c r="E12" s="30">
        <v>172878</v>
      </c>
      <c r="F12" s="30">
        <v>92500</v>
      </c>
      <c r="G12" s="30">
        <v>37277</v>
      </c>
      <c r="H12" s="22">
        <f t="shared" si="0"/>
        <v>1007591</v>
      </c>
      <c r="I12" s="22">
        <f t="shared" si="0"/>
        <v>429459</v>
      </c>
      <c r="J12" s="22">
        <f t="shared" si="1"/>
        <v>1437050</v>
      </c>
    </row>
    <row r="13" spans="1:10" ht="39" thickBot="1" x14ac:dyDescent="0.3">
      <c r="A13" s="4" t="s">
        <v>31</v>
      </c>
      <c r="B13" s="30">
        <v>44203</v>
      </c>
      <c r="C13" s="30">
        <v>18944</v>
      </c>
      <c r="D13" s="30">
        <v>12600</v>
      </c>
      <c r="E13" s="30">
        <v>5400</v>
      </c>
      <c r="F13" s="30">
        <v>10500</v>
      </c>
      <c r="G13" s="30">
        <v>4500</v>
      </c>
      <c r="H13" s="22">
        <f t="shared" si="0"/>
        <v>67303</v>
      </c>
      <c r="I13" s="22">
        <f t="shared" si="0"/>
        <v>28844</v>
      </c>
      <c r="J13" s="22">
        <f t="shared" si="1"/>
        <v>96147</v>
      </c>
    </row>
    <row r="14" spans="1:10" ht="26.25" thickBot="1" x14ac:dyDescent="0.3">
      <c r="A14" s="6" t="s">
        <v>32</v>
      </c>
      <c r="B14" s="23">
        <f>SUM(B7:B13)</f>
        <v>888411</v>
      </c>
      <c r="C14" s="23">
        <f t="shared" ref="C14:G14" si="2">SUM(C7:C13)</f>
        <v>380748</v>
      </c>
      <c r="D14" s="23">
        <f t="shared" si="2"/>
        <v>594019</v>
      </c>
      <c r="E14" s="23">
        <f t="shared" si="2"/>
        <v>254579</v>
      </c>
      <c r="F14" s="23">
        <f t="shared" si="2"/>
        <v>218964</v>
      </c>
      <c r="G14" s="23">
        <f t="shared" si="2"/>
        <v>94197</v>
      </c>
      <c r="H14" s="23">
        <f>SUM(H7:H13)</f>
        <v>1701394</v>
      </c>
      <c r="I14" s="23">
        <f>SUM(I7:I13)</f>
        <v>729524</v>
      </c>
      <c r="J14" s="23">
        <f>J7+J8+J9+J10+J11+J12+J13</f>
        <v>2430918</v>
      </c>
    </row>
    <row r="15" spans="1:10" ht="39" thickBot="1" x14ac:dyDescent="0.3">
      <c r="A15" s="4" t="s">
        <v>33</v>
      </c>
      <c r="B15" s="5">
        <f>B14*0.07</f>
        <v>62188.770000000004</v>
      </c>
      <c r="C15" s="5">
        <f t="shared" ref="C15:G15" si="3">C14*0.07</f>
        <v>26652.360000000004</v>
      </c>
      <c r="D15" s="5">
        <f t="shared" si="3"/>
        <v>41581.33</v>
      </c>
      <c r="E15" s="5">
        <f t="shared" si="3"/>
        <v>17820.530000000002</v>
      </c>
      <c r="F15" s="5">
        <f t="shared" si="3"/>
        <v>15327.480000000001</v>
      </c>
      <c r="G15" s="5">
        <f t="shared" si="3"/>
        <v>6593.7900000000009</v>
      </c>
      <c r="H15" s="5">
        <f>H14*0.07</f>
        <v>119097.58000000002</v>
      </c>
      <c r="I15" s="5">
        <f>I14*0.07</f>
        <v>51066.680000000008</v>
      </c>
      <c r="J15" s="5">
        <f>J14*0.07</f>
        <v>170164.26</v>
      </c>
    </row>
    <row r="16" spans="1:10" ht="15.75" thickBot="1" x14ac:dyDescent="0.3">
      <c r="A16" s="6" t="s">
        <v>22</v>
      </c>
      <c r="B16" s="23">
        <f>SUM(B14:B15)</f>
        <v>950599.77</v>
      </c>
      <c r="C16" s="23">
        <f t="shared" ref="C16:G16" si="4">SUM(C14:C15)</f>
        <v>407400.36</v>
      </c>
      <c r="D16" s="23">
        <f t="shared" si="4"/>
        <v>635600.32999999996</v>
      </c>
      <c r="E16" s="23">
        <f t="shared" si="4"/>
        <v>272399.53000000003</v>
      </c>
      <c r="F16" s="23">
        <f t="shared" si="4"/>
        <v>234291.48</v>
      </c>
      <c r="G16" s="23">
        <f t="shared" si="4"/>
        <v>100790.79000000001</v>
      </c>
      <c r="H16" s="23">
        <f>SUM(H14:H15)</f>
        <v>1820491.58</v>
      </c>
      <c r="I16" s="23">
        <f>SUM(I14:I15)</f>
        <v>780590.68</v>
      </c>
      <c r="J16" s="23">
        <f>J14+J15</f>
        <v>2601082.2599999998</v>
      </c>
    </row>
  </sheetData>
  <mergeCells count="5">
    <mergeCell ref="F5:G5"/>
    <mergeCell ref="J5:J6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2E68D92AAA2E47A5441AE7AB85BECC" ma:contentTypeVersion="11" ma:contentTypeDescription="Create a new document." ma:contentTypeScope="" ma:versionID="1feced2b045ec496fcdcf0e0b91421ca">
  <xsd:schema xmlns:xsd="http://www.w3.org/2001/XMLSchema" xmlns:xs="http://www.w3.org/2001/XMLSchema" xmlns:p="http://schemas.microsoft.com/office/2006/metadata/properties" xmlns:ns3="78f36a82-4ef6-46e6-a3a3-0ef30e1b524a" xmlns:ns4="48ab107b-ed0f-4863-b41a-cb0e4a89179b" targetNamespace="http://schemas.microsoft.com/office/2006/metadata/properties" ma:root="true" ma:fieldsID="47aa1a02502d8ac321dca4da7a451c26" ns3:_="" ns4:_="">
    <xsd:import namespace="78f36a82-4ef6-46e6-a3a3-0ef30e1b524a"/>
    <xsd:import namespace="48ab107b-ed0f-4863-b41a-cb0e4a8917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36a82-4ef6-46e6-a3a3-0ef30e1b52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ab107b-ed0f-4863-b41a-cb0e4a89179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892A05-297E-410C-B10E-90C5DC4408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A878AD-2407-4CA4-AB58-6C7FDD7AD353}">
  <ds:schemaRefs>
    <ds:schemaRef ds:uri="48ab107b-ed0f-4863-b41a-cb0e4a89179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8f36a82-4ef6-46e6-a3a3-0ef30e1b52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1961E5B-ED52-4CE5-B651-70CBADEA7B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f36a82-4ef6-46e6-a3a3-0ef30e1b524a"/>
    <ds:schemaRef ds:uri="48ab107b-ed0f-4863-b41a-cb0e4a8917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Sagipa Chorobekova</cp:lastModifiedBy>
  <cp:lastPrinted>2019-11-11T04:56:29Z</cp:lastPrinted>
  <dcterms:created xsi:type="dcterms:W3CDTF">2017-11-15T21:17:43Z</dcterms:created>
  <dcterms:modified xsi:type="dcterms:W3CDTF">2019-11-25T09:05:37Z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0x010100062E68D92AAA2E47A5441AE7AB85BECC</vt:lpwstr>
  </property>
</Properties>
</file>