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BUDGET 2019\UNPBF\REPORTS\"/>
    </mc:Choice>
  </mc:AlternateContent>
  <bookViews>
    <workbookView xWindow="0" yWindow="0" windowWidth="15360" windowHeight="7125"/>
  </bookViews>
  <sheets>
    <sheet name="Proposal Budget" sheetId="3" r:id="rId1"/>
    <sheet name="UN Cost Category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pa2">'[1]Budget 3'!$A$4:$G$40</definedName>
    <definedName name="exrate">'[2]HSC project budget'!$L$1</definedName>
    <definedName name="Overheads">'[3]Legacy Consolidated'!$H$54</definedName>
    <definedName name="printRP">'[4]Bankbook completed'!$A$3:$I$30</definedName>
    <definedName name="rate">#REF!</definedName>
    <definedName name="rate1">#REF!</definedName>
    <definedName name="revex">'[5]Cons. budget Legacy'!#REF!</definedName>
    <definedName name="SubA">#REF!</definedName>
    <definedName name="SubB">#REF!</definedName>
    <definedName name="SubC">#REF!</definedName>
    <definedName name="SubD">#REF!</definedName>
    <definedName name="SubTD">[6]Cons!$F$26</definedName>
    <definedName name="SubTotalA">#REF!</definedName>
    <definedName name="SubTotalB">#REF!</definedName>
    <definedName name="SubTotalC">#REF!</definedName>
    <definedName name="SubTotalD">#REF!</definedName>
    <definedName name="TINC">#REF!</definedName>
    <definedName name="total1">'[7]Apportion results2'!$K$11</definedName>
    <definedName name="TotalA">[6]CS!$F$9</definedName>
    <definedName name="TotalB">[6]CS!$F$21</definedName>
    <definedName name="TotalC">[6]CS!$F$34</definedName>
    <definedName name="TotalC1">[6]CS!$F$34</definedName>
    <definedName name="TotalD">[6]CS!$F$42</definedName>
    <definedName name="TotalExp">'[3]Legacy Consolidated'!$I$54</definedName>
    <definedName name="TotalInc">'[3]Legacy Consolidated'!$I$18</definedName>
    <definedName name="TotalLAS">#REF!</definedName>
    <definedName name="TYPE">[8]TYPE!$A$1:$A$8</definedName>
    <definedName name="_xlnm.Print_Area">'[9]Cashflow completed'!$A$1:$N$23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3" l="1"/>
  <c r="L8" i="4" l="1"/>
  <c r="L9" i="4"/>
  <c r="L10" i="4"/>
  <c r="L11" i="4"/>
  <c r="L12" i="4"/>
  <c r="L13" i="4"/>
  <c r="L7" i="4"/>
  <c r="E28" i="3" l="1"/>
  <c r="E18" i="3" l="1"/>
  <c r="E37" i="3" s="1"/>
  <c r="E39" i="3" s="1"/>
  <c r="C35" i="3" l="1"/>
  <c r="C28" i="3"/>
  <c r="C18" i="3"/>
  <c r="C37" i="3" l="1"/>
  <c r="C39" i="3" s="1"/>
  <c r="H16" i="4"/>
  <c r="H15" i="4"/>
  <c r="G15" i="4"/>
  <c r="G16" i="4" s="1"/>
  <c r="H14" i="4"/>
  <c r="G14" i="4"/>
  <c r="F14" i="4"/>
  <c r="F15" i="4" s="1"/>
  <c r="E14" i="4"/>
  <c r="E15" i="4" s="1"/>
  <c r="K13" i="4"/>
  <c r="J13" i="4"/>
  <c r="I13" i="4"/>
  <c r="K12" i="4"/>
  <c r="J12" i="4"/>
  <c r="I12" i="4"/>
  <c r="D14" i="4"/>
  <c r="I14" i="4" l="1"/>
  <c r="I15" i="4" s="1"/>
  <c r="I16" i="4" s="1"/>
  <c r="C14" i="4"/>
  <c r="C15" i="4" s="1"/>
  <c r="C16" i="4" s="1"/>
  <c r="J14" i="4"/>
  <c r="D15" i="4"/>
  <c r="D16" i="4" s="1"/>
  <c r="B14" i="4"/>
  <c r="E16" i="4"/>
  <c r="K14" i="4"/>
  <c r="F16" i="4"/>
  <c r="L14" i="4" l="1"/>
  <c r="K15" i="4"/>
  <c r="K16" i="4" s="1"/>
  <c r="J15" i="4"/>
  <c r="J16" i="4" s="1"/>
  <c r="B15" i="4"/>
  <c r="B16" i="4" l="1"/>
  <c r="L16" i="4" s="1"/>
  <c r="L15" i="4"/>
</calcChain>
</file>

<file path=xl/sharedStrings.xml><?xml version="1.0" encoding="utf-8"?>
<sst xmlns="http://schemas.openxmlformats.org/spreadsheetml/2006/main" count="69" uniqueCount="65">
  <si>
    <t>CATEGORIES</t>
  </si>
  <si>
    <t>TOTAL</t>
  </si>
  <si>
    <t>Tranche 1 (70%)</t>
  </si>
  <si>
    <t>Tranche 2 (30%)</t>
  </si>
  <si>
    <t>Total tranche 1</t>
  </si>
  <si>
    <t>Total tranche 2</t>
  </si>
  <si>
    <t>Annex D - PBF project budget</t>
  </si>
  <si>
    <t>Note: If this is a budget revision, insert extra columns to show budget changes.</t>
  </si>
  <si>
    <t>Table 1 - PBF project budget by Outcome, output and activity</t>
  </si>
  <si>
    <t>Outcome/ Output number</t>
  </si>
  <si>
    <t>Outcome/ output/ activity formulation:</t>
  </si>
  <si>
    <t>Percent of budget for each output reserved for direct action on gender eqaulity (if any):</t>
  </si>
  <si>
    <t>Level of expenditure/ commitments in USD (to provide at time of project progress reporting):</t>
  </si>
  <si>
    <t>Any remarks (e.g. on types of inputs provided or budget justification, for example if high TA or travel costs)</t>
  </si>
  <si>
    <t xml:space="preserve">OUTCOME 2: To support youth particularly young women to participate in local initiatives and prevent resurgence of violence involving youth in their communities. </t>
  </si>
  <si>
    <t>OUTCOME 3: To support youth leaders to advocate and promote youth protection and encourage political leaders to be more accountable and prevent youth manipulation in politics.</t>
  </si>
  <si>
    <r>
      <t xml:space="preserve">Budget by recipient organization in USD - </t>
    </r>
    <r>
      <rPr>
        <sz val="12"/>
        <color rgb="FFFF0000"/>
        <rFont val="Times New Roman"/>
        <family val="1"/>
      </rPr>
      <t>Please add a new column for each recipient organization      ICTJ</t>
    </r>
  </si>
  <si>
    <t xml:space="preserve">TOTAL $ FOR OUTCOME 1:   </t>
  </si>
  <si>
    <t>Output 1.1: Production of a report assessing the obstacles which challenge youth participation as well as the recommendations for their inclusion</t>
  </si>
  <si>
    <t>Activity 1.1.1: Discussions with youth leaders</t>
  </si>
  <si>
    <t>Activity 1.1.2: Consultative workshops in target regions: Abidjan (Yopougon and Abobo)</t>
  </si>
  <si>
    <t>Activity 1.1.3: Consultative workshops in target regions: San Pedro, Bouake, Korhogo, Man and Duekoue</t>
  </si>
  <si>
    <t>Output 1.2: Launch of report and panel discussion</t>
  </si>
  <si>
    <t>Activity 1.2.1: Production of a consultation report</t>
  </si>
  <si>
    <t>Activity 1.2.2: Publication of the report</t>
  </si>
  <si>
    <t>Output 1.3: Radio discussions around the report</t>
  </si>
  <si>
    <t>Activity 1.3.1: Radio program discussions on the report</t>
  </si>
  <si>
    <t xml:space="preserve">TOTAL $ FOR OUTCOME 2: </t>
  </si>
  <si>
    <t>Activity 2.1.1: Community dialogues among youth: Abidjan (Yopougon and Abobo)</t>
  </si>
  <si>
    <t>Activity 2.1.2: Community dialogues among youth: Regions</t>
  </si>
  <si>
    <t>Activity 2.1.3: Follow-up of youth opinions and concerns</t>
  </si>
  <si>
    <t>Output 2.2: Local radio programs</t>
  </si>
  <si>
    <t>Activity 2.2.1: Local radio program discussions (2 radios Abidjan + 5 radios regions)</t>
  </si>
  <si>
    <t>Output 2.3: Roundtable discussion</t>
  </si>
  <si>
    <t>Activity 2.3.1: Roundtable on challenges of young women's participation</t>
  </si>
  <si>
    <t>Output 2.1: Local advocacy plans and groups established</t>
  </si>
  <si>
    <t>Output 3.1: RAJP and ICTJ regional tour</t>
  </si>
  <si>
    <t>Activity 3.1.1: Bilateral meetings with the state authorities</t>
  </si>
  <si>
    <t>Activity 3.1.4: Cultural and artistic tour to advocate for youth protection - Regions</t>
  </si>
  <si>
    <t>Activity 3.1.2: Meetings with civil society organizations, international NGOs, and youth associations</t>
  </si>
  <si>
    <t>Activity 3.1.3: Cultural and artistic tour to advocate for youth protection - Abidjan</t>
  </si>
  <si>
    <t xml:space="preserve">TOTAL $ FOR OUTCOME 3:   </t>
  </si>
  <si>
    <t>Indirect support costs (7%)</t>
  </si>
  <si>
    <t>TOTAL PROJECT BUDGET</t>
  </si>
  <si>
    <t>SUB-TOTAL PROJECT BUDGET</t>
  </si>
  <si>
    <t>Table 2 - PBF project budget by UN cost category</t>
  </si>
  <si>
    <t>Amount Recipient Agency (ICTJ)</t>
  </si>
  <si>
    <t>Amount Recipient  Agency XX</t>
  </si>
  <si>
    <t>Total tranche 3</t>
  </si>
  <si>
    <t>PROJECT TOTAL</t>
  </si>
  <si>
    <t>Tranche 1 (35%)</t>
  </si>
  <si>
    <t>Tranche 2 (35%)</t>
  </si>
  <si>
    <t>Tranche 3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</si>
  <si>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</si>
  <si>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</si>
  <si>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</si>
  <si>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</si>
  <si>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</si>
  <si>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</si>
  <si>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</si>
  <si>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</si>
  <si>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</si>
  <si>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ICTJ</t>
  </si>
  <si>
    <t>Coordination &amp; Project M&amp;E budget external evaluation and 1 ICTJ M&amp;E mission</t>
  </si>
  <si>
    <t>OUTCOME 1: Young leaders will have capacity to develop proposals and demands to state authorities, community leaders, and religious leaders based on sound assessment of the different obstacles they face.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</si>
</sst>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€_-;\-* #,##0\ _€_-;_-* &quot;-&quot;\ _€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6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1" fillId="0" borderId="3" xfId="2" applyNumberFormat="1" applyFont="1" applyBorder="1" applyAlignment="1">
      <alignment vertical="center" wrapText="1"/>
    </xf>
    <xf numFmtId="9" fontId="1" fillId="0" borderId="3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165" fontId="2" fillId="7" borderId="3" xfId="2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5" fontId="5" fillId="0" borderId="9" xfId="2" applyNumberFormat="1" applyFont="1" applyBorder="1" applyAlignment="1">
      <alignment horizontal="right" vertical="center" wrapText="1"/>
    </xf>
    <xf numFmtId="0" fontId="4" fillId="4" borderId="7" xfId="0" applyFont="1" applyFill="1" applyBorder="1" applyAlignment="1">
      <alignment vertical="center" wrapText="1"/>
    </xf>
    <xf numFmtId="165" fontId="5" fillId="4" borderId="9" xfId="2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41" fontId="2" fillId="6" borderId="1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6">
    <cellStyle name="Milliers 2" xfId="2"/>
    <cellStyle name="Milliers 3" xfId="5"/>
    <cellStyle name="Normal" xfId="0" builtinId="0"/>
    <cellStyle name="Normal 4" xfId="3"/>
    <cellStyle name="Pourcentage" xfId="1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istros/AppData/Local/Microsoft/Windows/Temporary%20Internet%20Files/Content.Outlook/NNE2E8R3/Users/njmstro/Desktop/ICTJ/FY18%20Budgets/CDI/Excel%20tables%20updated%20Apr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istros/AppData/Local/Microsoft/Windows/Temporary%20Internet%20Files/Content.Outlook/NNE2E8R3/Users/njmstro/Desktop/ICTJ/FY18%20Budgets/CDI/HSC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istros/AppData/Local/Microsoft/Windows/Temporary%20Internet%20Files/Content.Outlook/NNE2E8R3/Users/njmstro/Desktop/ICTJ/FY18%20Budgets/CDI/Old%20FM1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istros/AppData/Local/Microsoft/Windows/Temporary%20Internet%20Files/Content.Outlook/NNE2E8R3/Users/njmstro/Desktop/ICTJ/FY18%20Budgets/CDI/Cash%20accounting.e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istros/AppData/Local/Microsoft/Windows/Temporary%20Internet%20Files/Content.Outlook/NNE2E8R3/Users/njmstro/Desktop/ICTJ/FY18%20Budgets/CDI/FM1%20tables%20Oct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istros/AppData/Local/Microsoft/Windows/Temporary%20Internet%20Files/Content.Outlook/NNE2E8R3/Users/njmstro/Desktop/ICTJ/FY18%20Budgets/CDI/FM%20Legacy%20case%20study%20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istros/AppData/Local/Microsoft/Windows/Temporary%20Internet%20Files/Content.Outlook/NNE2E8R3/Users/njmstro/Desktop/ICTJ/FY18%20Budgets/CDI/Apportionment%20ex.resul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%20&amp;%20Finance\Finance\2014\Expense%20reporting%20to%20New%20York%20(cash)\September%202013%20Expense%20Report%20Cash%20BXL%20to%20NY\September%20Expense%20Report%20Bxl%20accounts_FY14_6_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aistros/AppData/Local/Microsoft/Windows/Temporary%20Internet%20Files/Content.Outlook/NNE2E8R3/Users/njmstro/Desktop/ICTJ/FY18%20Budgets/CDI/Acorns%20cashflow.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3"/>
      <sheetName val="BB1"/>
      <sheetName val="BB2"/>
      <sheetName val="BB3"/>
      <sheetName val="PC1"/>
      <sheetName val="PC2"/>
      <sheetName val="COA1"/>
      <sheetName val="RP1"/>
      <sheetName val="IE1"/>
      <sheetName val="Vehicle Log Sheet"/>
      <sheetName val="Budget 1"/>
      <sheetName val="Budget 2"/>
      <sheetName val="Bad budget"/>
      <sheetName val="Budget 4"/>
      <sheetName val="Activity 3.4 "/>
      <sheetName val="Activity 3.4 Answer"/>
      <sheetName val="BM1"/>
      <sheetName val="Budget_3"/>
      <sheetName val="Vehicle_Log_Sheet"/>
      <sheetName val="Budget_1"/>
      <sheetName val="Budget_2"/>
      <sheetName val="Bad_budget"/>
      <sheetName val="Budget_4"/>
      <sheetName val="Activity_3_4_"/>
      <sheetName val="Activity_3_4_Answer"/>
    </sheetNames>
    <sheetDataSet>
      <sheetData sheetId="0" refreshError="1">
        <row r="4">
          <cell r="B4" t="str">
            <v>Project:</v>
          </cell>
          <cell r="C4" t="str">
            <v>Legal Advice Service for Women  (LAS)</v>
          </cell>
        </row>
        <row r="5">
          <cell r="B5" t="str">
            <v>Budget Period:</v>
          </cell>
          <cell r="C5" t="str">
            <v>1 January to 31 December 200x</v>
          </cell>
        </row>
        <row r="6">
          <cell r="B6" t="str">
            <v>Budget Currency:</v>
          </cell>
          <cell r="C6" t="str">
            <v>US Dollars</v>
          </cell>
        </row>
        <row r="7">
          <cell r="B7" t="str">
            <v>Total Budget:</v>
          </cell>
          <cell r="C7">
            <v>42581.4</v>
          </cell>
        </row>
        <row r="8">
          <cell r="B8" t="str">
            <v>All figures in USD</v>
          </cell>
        </row>
        <row r="9">
          <cell r="A9" t="str">
            <v>Budget</v>
          </cell>
          <cell r="B9" t="str">
            <v>Budget item/description</v>
          </cell>
          <cell r="C9" t="str">
            <v>Unit</v>
          </cell>
          <cell r="D9" t="str">
            <v>Unit Cost</v>
          </cell>
          <cell r="E9" t="str">
            <v>Quantity</v>
          </cell>
          <cell r="F9" t="str">
            <v>Total</v>
          </cell>
          <cell r="G9" t="str">
            <v>Notes</v>
          </cell>
        </row>
        <row r="10">
          <cell r="A10" t="str">
            <v>Item</v>
          </cell>
          <cell r="F10" t="str">
            <v>Cost</v>
          </cell>
        </row>
        <row r="11">
          <cell r="A11" t="str">
            <v>A</v>
          </cell>
          <cell r="B11" t="str">
            <v>Project Staff Costs</v>
          </cell>
          <cell r="F11">
            <v>18159</v>
          </cell>
        </row>
        <row r="12">
          <cell r="A12" t="str">
            <v>A1</v>
          </cell>
          <cell r="B12" t="str">
            <v>Chief Executive Officer (CEO)</v>
          </cell>
          <cell r="C12" t="str">
            <v>Month</v>
          </cell>
          <cell r="D12">
            <v>200</v>
          </cell>
          <cell r="E12">
            <v>12</v>
          </cell>
          <cell r="F12">
            <v>2400</v>
          </cell>
          <cell r="G12" t="str">
            <v>@ $400 pcm spending 50% of her time on the LAS</v>
          </cell>
        </row>
        <row r="13">
          <cell r="A13" t="str">
            <v>A2</v>
          </cell>
          <cell r="B13" t="str">
            <v>Legal Adviser</v>
          </cell>
          <cell r="C13" t="str">
            <v>Month</v>
          </cell>
          <cell r="D13">
            <v>350</v>
          </cell>
          <cell r="E13">
            <v>12</v>
          </cell>
          <cell r="F13">
            <v>4200</v>
          </cell>
          <cell r="G13" t="str">
            <v>Full time post</v>
          </cell>
        </row>
        <row r="14">
          <cell r="A14" t="str">
            <v>A3</v>
          </cell>
          <cell r="B14" t="str">
            <v>Medical Insurance</v>
          </cell>
          <cell r="C14" t="str">
            <v>Month</v>
          </cell>
          <cell r="D14">
            <v>99</v>
          </cell>
          <cell r="E14">
            <v>12</v>
          </cell>
          <cell r="F14">
            <v>1188</v>
          </cell>
          <cell r="G14" t="str">
            <v>@ 18% of all gross salaries for this project</v>
          </cell>
        </row>
        <row r="15">
          <cell r="A15" t="str">
            <v>A4</v>
          </cell>
          <cell r="B15" t="str">
            <v>Social Security/Employers' Taxes</v>
          </cell>
          <cell r="C15" t="str">
            <v>Month</v>
          </cell>
          <cell r="D15">
            <v>60.5</v>
          </cell>
          <cell r="E15">
            <v>12</v>
          </cell>
          <cell r="F15">
            <v>726</v>
          </cell>
          <cell r="G15" t="str">
            <v>@ 11% of all gross salaries for this project]</v>
          </cell>
        </row>
        <row r="16">
          <cell r="A16" t="str">
            <v>A5</v>
          </cell>
          <cell r="B16" t="str">
            <v>Staff Recruitment</v>
          </cell>
          <cell r="C16" t="str">
            <v>Advert entry</v>
          </cell>
          <cell r="D16">
            <v>125</v>
          </cell>
          <cell r="E16">
            <v>2</v>
          </cell>
          <cell r="F16">
            <v>250</v>
          </cell>
          <cell r="G16" t="str">
            <v>For Legal Adviser in national press</v>
          </cell>
        </row>
        <row r="17">
          <cell r="A17" t="str">
            <v>A6</v>
          </cell>
          <cell r="B17" t="str">
            <v>Staff Training</v>
          </cell>
          <cell r="C17" t="str">
            <v>Person day</v>
          </cell>
          <cell r="D17">
            <v>75</v>
          </cell>
          <cell r="E17">
            <v>15</v>
          </cell>
          <cell r="F17">
            <v>1125</v>
          </cell>
          <cell r="G17" t="str">
            <v>10 days for Legal Adviser, 5 days for CEO</v>
          </cell>
        </row>
        <row r="18">
          <cell r="A18" t="str">
            <v>A7</v>
          </cell>
          <cell r="B18" t="str">
            <v>Volunteers Recruitment</v>
          </cell>
          <cell r="C18" t="str">
            <v>Advert entry</v>
          </cell>
          <cell r="D18">
            <v>40</v>
          </cell>
          <cell r="E18">
            <v>12</v>
          </cell>
          <cell r="F18">
            <v>480</v>
          </cell>
          <cell r="G18" t="str">
            <v>For radio and local press adverts</v>
          </cell>
        </row>
        <row r="19">
          <cell r="A19" t="str">
            <v>A8</v>
          </cell>
          <cell r="B19" t="str">
            <v>Volunteers Expenses</v>
          </cell>
          <cell r="C19" t="str">
            <v>Session</v>
          </cell>
          <cell r="D19">
            <v>8</v>
          </cell>
          <cell r="E19">
            <v>230</v>
          </cell>
          <cell r="F19">
            <v>1840</v>
          </cell>
          <cell r="G19" t="str">
            <v>4 sessions per week plus 1 support meeting per week x 46 weeks</v>
          </cell>
        </row>
        <row r="20">
          <cell r="A20" t="str">
            <v>A9</v>
          </cell>
          <cell r="B20" t="str">
            <v>Volunteers Training</v>
          </cell>
          <cell r="C20" t="str">
            <v>Session</v>
          </cell>
          <cell r="D20">
            <v>75</v>
          </cell>
          <cell r="E20">
            <v>6</v>
          </cell>
          <cell r="F20">
            <v>450</v>
          </cell>
          <cell r="G20" t="str">
            <v>Estimate to cover refreshments and materials</v>
          </cell>
        </row>
        <row r="21">
          <cell r="A21" t="str">
            <v>A10</v>
          </cell>
          <cell r="B21" t="str">
            <v>Transport</v>
          </cell>
          <cell r="C21" t="str">
            <v>Km travelled</v>
          </cell>
          <cell r="D21">
            <v>1</v>
          </cell>
          <cell r="E21">
            <v>5500</v>
          </cell>
          <cell r="F21">
            <v>5500</v>
          </cell>
          <cell r="G21" t="str">
            <v>Estimate average 500 km travelled per month, for 11 months</v>
          </cell>
        </row>
        <row r="23">
          <cell r="A23" t="str">
            <v>B</v>
          </cell>
          <cell r="B23" t="str">
            <v>Direct Project Costs</v>
          </cell>
          <cell r="F23">
            <v>5975</v>
          </cell>
        </row>
        <row r="24">
          <cell r="A24" t="str">
            <v>B1</v>
          </cell>
          <cell r="B24" t="str">
            <v>Room Hire</v>
          </cell>
          <cell r="C24" t="str">
            <v>Session</v>
          </cell>
          <cell r="D24">
            <v>15</v>
          </cell>
          <cell r="E24">
            <v>184</v>
          </cell>
          <cell r="F24">
            <v>2760</v>
          </cell>
          <cell r="G24" t="str">
            <v>4 sessions per week x 46 weeks</v>
          </cell>
        </row>
        <row r="25">
          <cell r="A25" t="str">
            <v>B2</v>
          </cell>
          <cell r="B25" t="str">
            <v>Publicity</v>
          </cell>
          <cell r="C25" t="str">
            <v>Lump sum</v>
          </cell>
          <cell r="D25">
            <v>740</v>
          </cell>
          <cell r="E25">
            <v>1</v>
          </cell>
          <cell r="F25">
            <v>740</v>
          </cell>
          <cell r="G25" t="str">
            <v>For 2,000 Leaflets and 100 posters, per quotation</v>
          </cell>
        </row>
        <row r="26">
          <cell r="A26" t="str">
            <v>B3</v>
          </cell>
          <cell r="B26" t="str">
            <v xml:space="preserve">Helpline telephone </v>
          </cell>
          <cell r="C26" t="str">
            <v>Month</v>
          </cell>
          <cell r="D26">
            <v>90</v>
          </cell>
          <cell r="E26">
            <v>10</v>
          </cell>
          <cell r="F26">
            <v>900</v>
          </cell>
          <cell r="G26" t="str">
            <v>Estimate for advice line</v>
          </cell>
        </row>
        <row r="27">
          <cell r="A27" t="str">
            <v>B4</v>
          </cell>
          <cell r="B27" t="str">
            <v>Books, manuals, publications</v>
          </cell>
          <cell r="C27" t="str">
            <v>Lump sum</v>
          </cell>
          <cell r="D27">
            <v>425</v>
          </cell>
          <cell r="E27">
            <v>1</v>
          </cell>
          <cell r="F27">
            <v>425</v>
          </cell>
          <cell r="G27" t="str">
            <v>Estimate, for the Advice Service resources library</v>
          </cell>
        </row>
        <row r="28">
          <cell r="A28" t="str">
            <v>B5</v>
          </cell>
          <cell r="B28" t="str">
            <v>Training materials</v>
          </cell>
          <cell r="C28" t="str">
            <v>Month</v>
          </cell>
          <cell r="D28">
            <v>70</v>
          </cell>
          <cell r="E28">
            <v>10</v>
          </cell>
          <cell r="F28">
            <v>700</v>
          </cell>
          <cell r="G28" t="str">
            <v>Estimate for advice leaflets, photocopies</v>
          </cell>
        </row>
        <row r="29">
          <cell r="A29" t="str">
            <v>B6</v>
          </cell>
          <cell r="B29" t="str">
            <v>Evaluation</v>
          </cell>
          <cell r="C29" t="str">
            <v>Lump sum</v>
          </cell>
          <cell r="D29">
            <v>450</v>
          </cell>
          <cell r="E29">
            <v>1</v>
          </cell>
          <cell r="F29">
            <v>450</v>
          </cell>
          <cell r="G29" t="str">
            <v>Estimate</v>
          </cell>
        </row>
        <row r="31">
          <cell r="A31" t="str">
            <v>C</v>
          </cell>
          <cell r="B31" t="str">
            <v>Capital Equipment</v>
          </cell>
          <cell r="F31">
            <v>2395</v>
          </cell>
        </row>
        <row r="32">
          <cell r="A32" t="str">
            <v>C1</v>
          </cell>
          <cell r="B32" t="str">
            <v>Computer equipment</v>
          </cell>
          <cell r="C32" t="str">
            <v>Item</v>
          </cell>
          <cell r="D32">
            <v>2395</v>
          </cell>
          <cell r="E32">
            <v>1</v>
          </cell>
          <cell r="F32">
            <v>2395</v>
          </cell>
          <cell r="G32" t="str">
            <v>For Desktop PC, printer, UPS and software as per quotation</v>
          </cell>
        </row>
        <row r="34">
          <cell r="A34" t="str">
            <v>D</v>
          </cell>
          <cell r="B34" t="str">
            <v>Project Support Costs</v>
          </cell>
          <cell r="F34">
            <v>16052.4</v>
          </cell>
        </row>
        <row r="35">
          <cell r="A35" t="str">
            <v>D1</v>
          </cell>
          <cell r="B35" t="str">
            <v>Programme administration</v>
          </cell>
          <cell r="C35" t="str">
            <v>Lump sum</v>
          </cell>
          <cell r="D35">
            <v>2918.4</v>
          </cell>
          <cell r="E35">
            <v>1</v>
          </cell>
          <cell r="F35">
            <v>2918.4</v>
          </cell>
          <cell r="G35" t="str">
            <v>Contribution to rent, utilities, telephone/fax, etc. @ 40% of total</v>
          </cell>
        </row>
        <row r="36">
          <cell r="A36" t="str">
            <v>D2</v>
          </cell>
          <cell r="B36" t="str">
            <v>Support staff</v>
          </cell>
          <cell r="C36" t="str">
            <v>Lump sum</v>
          </cell>
          <cell r="D36">
            <v>3942</v>
          </cell>
          <cell r="E36">
            <v>1</v>
          </cell>
          <cell r="F36">
            <v>3942</v>
          </cell>
          <cell r="G36" t="str">
            <v>40% time spent on LAS project</v>
          </cell>
        </row>
        <row r="37">
          <cell r="A37" t="str">
            <v>D3</v>
          </cell>
          <cell r="B37" t="str">
            <v>Vehicle &amp; equipment</v>
          </cell>
          <cell r="C37" t="str">
            <v>Lump sum</v>
          </cell>
          <cell r="D37">
            <v>1848</v>
          </cell>
          <cell r="E37">
            <v>1</v>
          </cell>
          <cell r="F37">
            <v>1848</v>
          </cell>
          <cell r="G37" t="str">
            <v>Contribution to capital equipment costs @40%</v>
          </cell>
        </row>
        <row r="38">
          <cell r="A38" t="str">
            <v>D4</v>
          </cell>
          <cell r="B38" t="str">
            <v>Project equipment</v>
          </cell>
          <cell r="C38" t="str">
            <v>Lump sum</v>
          </cell>
          <cell r="D38">
            <v>7344</v>
          </cell>
          <cell r="E38">
            <v>1</v>
          </cell>
          <cell r="F38">
            <v>7344</v>
          </cell>
          <cell r="G38" t="str">
            <v>Contribution to capital vehicle costs @40%</v>
          </cell>
        </row>
        <row r="40">
          <cell r="B40" t="str">
            <v>TOTAL</v>
          </cell>
          <cell r="F40">
            <v>42581.4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>
        <row r="4">
          <cell r="B4" t="str">
            <v>Project: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C project budget"/>
      <sheetName val="HSC budget rpt"/>
      <sheetName val="HSC Balance sht"/>
      <sheetName val="HSC I&amp;E"/>
      <sheetName val="HSC Balance sht (2)"/>
      <sheetName val="HSC I&amp;E (2)"/>
      <sheetName val="HSC_project_budget"/>
      <sheetName val="HSC_budget_rpt"/>
      <sheetName val="HSC_Balance_sht"/>
      <sheetName val="HSC_I&amp;E"/>
      <sheetName val="HSC_Balance_sht_(2)"/>
      <sheetName val="HSC_I&amp;E_(2)"/>
    </sheetNames>
    <sheetDataSet>
      <sheetData sheetId="0" refreshError="1">
        <row r="1">
          <cell r="L1">
            <v>110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L1">
            <v>110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cy Consolidated"/>
      <sheetName val="LAS Budget Worksheet"/>
      <sheetName val="#REF"/>
      <sheetName val="Legacy_Consolidated"/>
      <sheetName val="LAS_Budget_Worksheet"/>
    </sheetNames>
    <sheetDataSet>
      <sheetData sheetId="0" refreshError="1">
        <row r="18">
          <cell r="I18">
            <v>111700</v>
          </cell>
        </row>
        <row r="54">
          <cell r="H54">
            <v>40131</v>
          </cell>
          <cell r="I54">
            <v>107576</v>
          </cell>
        </row>
      </sheetData>
      <sheetData sheetId="1" refreshError="1"/>
      <sheetData sheetId="2" refreshError="1"/>
      <sheetData sheetId="3">
        <row r="18">
          <cell r="I18">
            <v>111700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book completed"/>
      <sheetName val="PC Book exercise"/>
      <sheetName val="PC Book answer"/>
      <sheetName val="Bankbook ex"/>
      <sheetName val="R&amp;P"/>
      <sheetName val="Bankbook_completed"/>
      <sheetName val="PC_Book_exercise"/>
      <sheetName val="PC_Book_answer"/>
      <sheetName val="Bankbook_ex"/>
    </sheetNames>
    <sheetDataSet>
      <sheetData sheetId="0" refreshError="1">
        <row r="3">
          <cell r="A3" t="str">
            <v xml:space="preserve">ANALYSED CASH BOOK – RECEIPTS PAGE </v>
          </cell>
        </row>
        <row r="4">
          <cell r="A4" t="str">
            <v>LEGACY PROJECT US DOLLAR CHEQUE ACCOUNT</v>
          </cell>
          <cell r="E4" t="str">
            <v xml:space="preserve">MONTH: August 200x     </v>
          </cell>
          <cell r="I4" t="str">
            <v>B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</row>
        <row r="7">
          <cell r="A7" t="str">
            <v>DETAILS OF MONEY RECEIVED</v>
          </cell>
          <cell r="E7" t="str">
            <v>ANALYSIS OF RECEIPT</v>
          </cell>
        </row>
        <row r="8">
          <cell r="A8" t="str">
            <v>Date</v>
          </cell>
          <cell r="B8" t="str">
            <v xml:space="preserve">Description </v>
          </cell>
          <cell r="C8" t="str">
            <v>Receipt No.</v>
          </cell>
          <cell r="D8" t="str">
            <v>Amount</v>
          </cell>
          <cell r="E8" t="str">
            <v>USAID</v>
          </cell>
          <cell r="F8" t="str">
            <v>Bilance</v>
          </cell>
          <cell r="G8" t="str">
            <v>Donations</v>
          </cell>
          <cell r="H8" t="str">
            <v>Fees</v>
          </cell>
          <cell r="I8" t="str">
            <v>Other</v>
          </cell>
        </row>
        <row r="9">
          <cell r="D9" t="str">
            <v>$</v>
          </cell>
          <cell r="E9" t="str">
            <v>Grant</v>
          </cell>
          <cell r="F9" t="str">
            <v>Grant</v>
          </cell>
          <cell r="I9" t="str">
            <v>(specify)</v>
          </cell>
        </row>
        <row r="10">
          <cell r="E10">
            <v>1020</v>
          </cell>
          <cell r="F10">
            <v>1030</v>
          </cell>
          <cell r="G10">
            <v>1110</v>
          </cell>
          <cell r="H10">
            <v>1120</v>
          </cell>
        </row>
        <row r="11">
          <cell r="A11">
            <v>37477</v>
          </cell>
          <cell r="B11" t="str">
            <v>Course fees for August workshop</v>
          </cell>
          <cell r="C11">
            <v>19</v>
          </cell>
          <cell r="D11">
            <v>200</v>
          </cell>
          <cell r="H11">
            <v>200</v>
          </cell>
        </row>
        <row r="12">
          <cell r="A12">
            <v>37487</v>
          </cell>
          <cell r="B12" t="str">
            <v>Cash donation from clients</v>
          </cell>
          <cell r="C12">
            <v>20</v>
          </cell>
          <cell r="D12">
            <v>18</v>
          </cell>
          <cell r="G12">
            <v>18</v>
          </cell>
        </row>
        <row r="13">
          <cell r="A13">
            <v>37488</v>
          </cell>
          <cell r="B13" t="str">
            <v xml:space="preserve">USAID grant </v>
          </cell>
          <cell r="C13">
            <v>21</v>
          </cell>
          <cell r="D13">
            <v>24500</v>
          </cell>
          <cell r="E13">
            <v>24500</v>
          </cell>
        </row>
        <row r="14">
          <cell r="A14">
            <v>37493</v>
          </cell>
          <cell r="B14" t="str">
            <v>Consultancy fee</v>
          </cell>
          <cell r="C14">
            <v>22</v>
          </cell>
          <cell r="D14">
            <v>150</v>
          </cell>
          <cell r="H14">
            <v>150</v>
          </cell>
        </row>
        <row r="15">
          <cell r="A15">
            <v>37499</v>
          </cell>
          <cell r="B15" t="str">
            <v>Public donation</v>
          </cell>
          <cell r="C15">
            <v>23</v>
          </cell>
          <cell r="D15">
            <v>15</v>
          </cell>
          <cell r="G15">
            <v>15</v>
          </cell>
        </row>
        <row r="27">
          <cell r="A27" t="str">
            <v>TOTAL RECEIPTS:</v>
          </cell>
          <cell r="D27">
            <v>24883</v>
          </cell>
          <cell r="E27">
            <v>24500</v>
          </cell>
          <cell r="F27">
            <v>0</v>
          </cell>
          <cell r="G27">
            <v>33</v>
          </cell>
          <cell r="H27">
            <v>350</v>
          </cell>
          <cell r="I27">
            <v>0</v>
          </cell>
        </row>
        <row r="28">
          <cell r="A28" t="str">
            <v>Plus: Bank balance brought forward from last month:</v>
          </cell>
          <cell r="D28">
            <v>425</v>
          </cell>
        </row>
        <row r="29">
          <cell r="A29" t="str">
            <v>Less: payments made during the month:</v>
          </cell>
          <cell r="D29">
            <v>-2821.3299999999995</v>
          </cell>
        </row>
        <row r="30">
          <cell r="A30" t="str">
            <v>Balance to be carried forward to next month:</v>
          </cell>
          <cell r="D30">
            <v>22486.670000000002</v>
          </cell>
        </row>
      </sheetData>
      <sheetData sheetId="1">
        <row r="3">
          <cell r="A3" t="str">
            <v xml:space="preserve">ANALYSED CASH BOOK – RECEIPTS PAGE </v>
          </cell>
        </row>
      </sheetData>
      <sheetData sheetId="2"/>
      <sheetData sheetId="3">
        <row r="3">
          <cell r="A3" t="str">
            <v xml:space="preserve">ANALYSED CASH BOOK – RECEIPTS PAGE </v>
          </cell>
        </row>
      </sheetData>
      <sheetData sheetId="4"/>
      <sheetData sheetId="5">
        <row r="3">
          <cell r="A3" t="str">
            <v xml:space="preserve">ANALYSED CASH BOOK – RECEIPTS PAGE </v>
          </cell>
        </row>
      </sheetData>
      <sheetData sheetId="6">
        <row r="3">
          <cell r="A3" t="str">
            <v xml:space="preserve">ANALYSED CASH BOOK – RECEIPTS PAGE </v>
          </cell>
        </row>
      </sheetData>
      <sheetData sheetId="7"/>
      <sheetData sheetId="8">
        <row r="3">
          <cell r="A3" t="str">
            <v xml:space="preserve">ANALYSED CASH BOOK – RECEIPTS PAGE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budget Legacy"/>
      <sheetName val="Chart of Accounts"/>
      <sheetName val="Bad budget eg"/>
      <sheetName val="Good budget eg"/>
      <sheetName val=" LAS Budget worksheet blank"/>
      <sheetName val=" LAS Project Budget"/>
      <sheetName val="Completed BHC Budget"/>
      <sheetName val="Cashflow ex."/>
      <sheetName val="Cashflow answer"/>
      <sheetName val="PC Book exercise"/>
      <sheetName val="PC Book answer"/>
      <sheetName val="Bankbook"/>
      <sheetName val="Bank rec figs"/>
      <sheetName val="Apportion results"/>
      <sheetName val="Budget Mon Blank"/>
      <sheetName val="Budget Mon complete"/>
      <sheetName val="Forecast ex."/>
      <sheetName val="Cons__budget_Legacy"/>
      <sheetName val="Chart_of_Accounts"/>
      <sheetName val="Bad_budget_eg"/>
      <sheetName val="Good_budget_eg"/>
      <sheetName val="_LAS_Budget_worksheet_blank"/>
      <sheetName val="_LAS_Project_Budget"/>
      <sheetName val="Completed_BHC_Budget"/>
      <sheetName val="Cashflow_ex_"/>
      <sheetName val="Cashflow_answer"/>
      <sheetName val="PC_Book_exercise"/>
      <sheetName val="PC_Book_answer"/>
      <sheetName val="Bank_rec_figs"/>
      <sheetName val="Apportion_results"/>
      <sheetName val="Budget_Mon_Blank"/>
      <sheetName val="Budget_Mon_complete"/>
      <sheetName val="Forecast_ex_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CS"/>
      <sheetName val="Index"/>
      <sheetName val="COA"/>
      <sheetName val="LAS"/>
      <sheetName val="GAT"/>
      <sheetName val="Consolidated budget"/>
      <sheetName val="Apportioned budget"/>
      <sheetName val="Income budget"/>
      <sheetName val="Cashflow Structure"/>
      <sheetName val="Cashflow - Complete"/>
      <sheetName val="USAID Budget"/>
      <sheetName val="BHC Budget"/>
      <sheetName val="Funding grid"/>
      <sheetName val="CB1 (2)"/>
      <sheetName val="CB1"/>
      <sheetName val="CB2"/>
      <sheetName val="CB3"/>
      <sheetName val="PC1"/>
      <sheetName val="PC2"/>
      <sheetName val="RP1"/>
      <sheetName val="IE1"/>
      <sheetName val="Actuals worksheet1"/>
      <sheetName val="Consolidated_budget"/>
      <sheetName val="Apportioned_budget"/>
      <sheetName val="Income_budget"/>
      <sheetName val="Cashflow_Structure"/>
      <sheetName val="Cashflow_-_Complete"/>
      <sheetName val="USAID_Budget"/>
      <sheetName val="BHC_Budget"/>
      <sheetName val="Funding_grid"/>
      <sheetName val="CB1_(2)"/>
      <sheetName val="Actuals_worksheet1"/>
    </sheetNames>
    <sheetDataSet>
      <sheetData sheetId="0" refreshError="1">
        <row r="26">
          <cell r="F26">
            <v>8026.2</v>
          </cell>
        </row>
      </sheetData>
      <sheetData sheetId="1" refreshError="1">
        <row r="9">
          <cell r="F9">
            <v>9855</v>
          </cell>
        </row>
        <row r="21">
          <cell r="F21">
            <v>7296</v>
          </cell>
        </row>
        <row r="34">
          <cell r="F34">
            <v>4620</v>
          </cell>
        </row>
        <row r="42">
          <cell r="F42">
            <v>18360</v>
          </cell>
        </row>
      </sheetData>
      <sheetData sheetId="2">
        <row r="26">
          <cell r="F26">
            <v>8026.2</v>
          </cell>
        </row>
      </sheetData>
      <sheetData sheetId="3">
        <row r="9">
          <cell r="F9">
            <v>9855</v>
          </cell>
        </row>
      </sheetData>
      <sheetData sheetId="4">
        <row r="26">
          <cell r="F26">
            <v>8026.2</v>
          </cell>
        </row>
      </sheetData>
      <sheetData sheetId="5">
        <row r="9">
          <cell r="F9">
            <v>9855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rtion results2"/>
      <sheetName val="Apportion_results2"/>
    </sheetNames>
    <sheetDataSet>
      <sheetData sheetId="0" refreshError="1">
        <row r="11">
          <cell r="K11">
            <v>492000</v>
          </cell>
        </row>
      </sheetData>
      <sheetData sheetId="1">
        <row r="11">
          <cell r="K11">
            <v>492000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s"/>
      <sheetName val="Bank acct#Operations"/>
      <sheetName val="Bank acct#Projects"/>
      <sheetName val="Bank acct#Payroll"/>
      <sheetName val="Actual expense Report Sept"/>
      <sheetName val="Petty Cash"/>
      <sheetName val="Sheet1"/>
      <sheetName val="TYPE"/>
      <sheetName val="GL"/>
      <sheetName val="CNTRY"/>
      <sheetName val="PRGM"/>
      <sheetName val="FOC"/>
      <sheetName val="ACTIVITY"/>
      <sheetName val="chart of acc"/>
      <sheetName val="OANDA"/>
      <sheetName val="Bank_acct#Operations"/>
      <sheetName val="Bank_acct#Projects"/>
      <sheetName val="Bank_acct#Payroll"/>
      <sheetName val="Actual_expense_Report_Sept"/>
      <sheetName val="Petty_Cash"/>
      <sheetName val="chart_of_acc"/>
      <sheetName val="Bank_acct#Operations1"/>
      <sheetName val="Bank_acct#Projects1"/>
      <sheetName val="Bank_acct#Payroll1"/>
      <sheetName val="Actual_expense_Report_Sept1"/>
      <sheetName val="Petty_Cash1"/>
      <sheetName val="chart_of_acc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Type</v>
          </cell>
        </row>
        <row r="2">
          <cell r="A2" t="str">
            <v>Advance</v>
          </cell>
        </row>
        <row r="3">
          <cell r="A3" t="str">
            <v>Direct/Local Grant</v>
          </cell>
        </row>
        <row r="4">
          <cell r="A4" t="str">
            <v>Expense</v>
          </cell>
        </row>
        <row r="5">
          <cell r="A5" t="str">
            <v>Income - Misc/Interest</v>
          </cell>
        </row>
        <row r="6">
          <cell r="A6" t="str">
            <v>Transfer In/Out</v>
          </cell>
        </row>
        <row r="7">
          <cell r="A7" t="str">
            <v>Reimbursable Cash</v>
          </cell>
        </row>
        <row r="8">
          <cell r="A8" t="str">
            <v>Reimbursable Expense</v>
          </cell>
        </row>
      </sheetData>
      <sheetData sheetId="8">
        <row r="1">
          <cell r="A1">
            <v>1515</v>
          </cell>
        </row>
      </sheetData>
      <sheetData sheetId="9">
        <row r="1">
          <cell r="A1" t="str">
            <v>A01</v>
          </cell>
        </row>
      </sheetData>
      <sheetData sheetId="10">
        <row r="1">
          <cell r="A1" t="str">
            <v>Af00</v>
          </cell>
        </row>
      </sheetData>
      <sheetData sheetId="11">
        <row r="1">
          <cell r="A1" t="str">
            <v>010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completed"/>
      <sheetName val="Acorns blank cashflow"/>
      <sheetName val="Cashflow_completed"/>
      <sheetName val="Acorns_blank_cashflow"/>
    </sheetNames>
    <sheetDataSet>
      <sheetData sheetId="0" refreshError="1">
        <row r="1">
          <cell r="A1" t="str">
            <v>CASHFLOW FORECAST - Acorns Pre-School Group</v>
          </cell>
          <cell r="L1" t="str">
            <v>[Suggested Answer]</v>
          </cell>
        </row>
        <row r="2">
          <cell r="A2" t="str">
            <v>[All figures in US$]</v>
          </cell>
        </row>
        <row r="3">
          <cell r="A3" t="str">
            <v>Months:</v>
          </cell>
          <cell r="B3" t="str">
            <v>Jan</v>
          </cell>
          <cell r="C3" t="str">
            <v>Feb</v>
          </cell>
          <cell r="D3" t="str">
            <v>Mar</v>
          </cell>
          <cell r="E3" t="str">
            <v>Apr</v>
          </cell>
          <cell r="F3" t="str">
            <v>May</v>
          </cell>
          <cell r="G3" t="str">
            <v>Jun</v>
          </cell>
          <cell r="H3" t="str">
            <v>Jul</v>
          </cell>
          <cell r="I3" t="str">
            <v>Aug</v>
          </cell>
          <cell r="J3" t="str">
            <v>Sep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TOTAL</v>
          </cell>
        </row>
        <row r="4">
          <cell r="A4" t="str">
            <v>Receipts</v>
          </cell>
        </row>
        <row r="5">
          <cell r="A5" t="str">
            <v>Fees</v>
          </cell>
          <cell r="B5">
            <v>2400</v>
          </cell>
          <cell r="E5">
            <v>2400</v>
          </cell>
          <cell r="J5">
            <v>2400</v>
          </cell>
          <cell r="M5">
            <v>800</v>
          </cell>
          <cell r="N5">
            <v>8000</v>
          </cell>
        </row>
        <row r="6">
          <cell r="A6" t="str">
            <v>DFID Grant</v>
          </cell>
          <cell r="I6">
            <v>4000</v>
          </cell>
          <cell r="N6">
            <v>4000</v>
          </cell>
        </row>
        <row r="7">
          <cell r="A7" t="str">
            <v>Fundraising</v>
          </cell>
          <cell r="L7">
            <v>1000</v>
          </cell>
          <cell r="N7">
            <v>1000</v>
          </cell>
        </row>
        <row r="8">
          <cell r="A8" t="str">
            <v>Bank Interest</v>
          </cell>
          <cell r="M8">
            <v>50</v>
          </cell>
          <cell r="N8">
            <v>50</v>
          </cell>
        </row>
        <row r="9">
          <cell r="A9" t="str">
            <v>A.  Total Receipts</v>
          </cell>
          <cell r="B9">
            <v>2400</v>
          </cell>
          <cell r="C9">
            <v>0</v>
          </cell>
          <cell r="D9">
            <v>0</v>
          </cell>
          <cell r="E9">
            <v>2400</v>
          </cell>
          <cell r="F9">
            <v>0</v>
          </cell>
          <cell r="G9">
            <v>0</v>
          </cell>
          <cell r="H9">
            <v>0</v>
          </cell>
          <cell r="I9">
            <v>4000</v>
          </cell>
          <cell r="J9">
            <v>2400</v>
          </cell>
          <cell r="K9">
            <v>0</v>
          </cell>
          <cell r="L9">
            <v>1000</v>
          </cell>
          <cell r="M9">
            <v>850</v>
          </cell>
          <cell r="N9">
            <v>13050</v>
          </cell>
        </row>
        <row r="10">
          <cell r="A10" t="str">
            <v>Payments</v>
          </cell>
        </row>
        <row r="11">
          <cell r="A11" t="str">
            <v>Computer</v>
          </cell>
          <cell r="J11">
            <v>3000</v>
          </cell>
          <cell r="N11">
            <v>3000</v>
          </cell>
        </row>
        <row r="12">
          <cell r="A12" t="str">
            <v>Salaries (all)</v>
          </cell>
          <cell r="B12">
            <v>200</v>
          </cell>
          <cell r="C12">
            <v>200</v>
          </cell>
          <cell r="D12">
            <v>200</v>
          </cell>
          <cell r="E12">
            <v>200</v>
          </cell>
          <cell r="F12">
            <v>200</v>
          </cell>
          <cell r="G12">
            <v>200</v>
          </cell>
          <cell r="H12">
            <v>350</v>
          </cell>
          <cell r="I12">
            <v>350</v>
          </cell>
          <cell r="J12">
            <v>350</v>
          </cell>
          <cell r="K12">
            <v>350</v>
          </cell>
          <cell r="L12">
            <v>350</v>
          </cell>
          <cell r="M12">
            <v>350</v>
          </cell>
          <cell r="N12">
            <v>3300</v>
          </cell>
        </row>
        <row r="13">
          <cell r="A13" t="str">
            <v>Rent and utilities</v>
          </cell>
          <cell r="B13">
            <v>600</v>
          </cell>
          <cell r="E13">
            <v>600</v>
          </cell>
          <cell r="H13">
            <v>600</v>
          </cell>
          <cell r="K13">
            <v>600</v>
          </cell>
          <cell r="N13">
            <v>2400</v>
          </cell>
        </row>
        <row r="14">
          <cell r="A14" t="str">
            <v>Insurance</v>
          </cell>
          <cell r="E14">
            <v>500</v>
          </cell>
          <cell r="N14">
            <v>500</v>
          </cell>
        </row>
        <row r="15">
          <cell r="A15" t="str">
            <v>Materials</v>
          </cell>
          <cell r="B15">
            <v>500</v>
          </cell>
          <cell r="E15">
            <v>125</v>
          </cell>
          <cell r="H15">
            <v>250</v>
          </cell>
          <cell r="K15">
            <v>125</v>
          </cell>
          <cell r="N15">
            <v>1000</v>
          </cell>
        </row>
        <row r="16">
          <cell r="A16" t="str">
            <v>Office Supplies</v>
          </cell>
          <cell r="B16">
            <v>100</v>
          </cell>
          <cell r="C16">
            <v>100</v>
          </cell>
          <cell r="D16">
            <v>100</v>
          </cell>
          <cell r="E16">
            <v>100</v>
          </cell>
          <cell r="F16">
            <v>100</v>
          </cell>
          <cell r="G16">
            <v>100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1200</v>
          </cell>
        </row>
        <row r="17">
          <cell r="A17" t="str">
            <v>Audit fee</v>
          </cell>
          <cell r="F17">
            <v>250</v>
          </cell>
          <cell r="N17">
            <v>250</v>
          </cell>
        </row>
        <row r="18">
          <cell r="A18" t="str">
            <v>Food</v>
          </cell>
          <cell r="B18">
            <v>100</v>
          </cell>
          <cell r="C18">
            <v>100</v>
          </cell>
          <cell r="D18">
            <v>100</v>
          </cell>
          <cell r="E18">
            <v>100</v>
          </cell>
          <cell r="F18">
            <v>100</v>
          </cell>
          <cell r="G18">
            <v>100</v>
          </cell>
          <cell r="H18">
            <v>100</v>
          </cell>
          <cell r="I18">
            <v>0</v>
          </cell>
          <cell r="J18">
            <v>100</v>
          </cell>
          <cell r="K18">
            <v>100</v>
          </cell>
          <cell r="L18">
            <v>100</v>
          </cell>
          <cell r="M18">
            <v>200</v>
          </cell>
          <cell r="N18">
            <v>1200</v>
          </cell>
        </row>
        <row r="19">
          <cell r="A19" t="str">
            <v>B. Total Payments</v>
          </cell>
          <cell r="B19">
            <v>1500</v>
          </cell>
          <cell r="C19">
            <v>400</v>
          </cell>
          <cell r="D19">
            <v>400</v>
          </cell>
          <cell r="E19">
            <v>1625</v>
          </cell>
          <cell r="F19">
            <v>650</v>
          </cell>
          <cell r="G19">
            <v>400</v>
          </cell>
          <cell r="H19">
            <v>1400</v>
          </cell>
          <cell r="I19">
            <v>450</v>
          </cell>
          <cell r="J19">
            <v>3550</v>
          </cell>
          <cell r="K19">
            <v>1275</v>
          </cell>
          <cell r="L19">
            <v>550</v>
          </cell>
          <cell r="M19">
            <v>650</v>
          </cell>
          <cell r="N19">
            <v>12850</v>
          </cell>
        </row>
        <row r="20">
          <cell r="A20" t="str">
            <v>C.  Net Cashflow for month</v>
          </cell>
          <cell r="B20">
            <v>900</v>
          </cell>
          <cell r="C20">
            <v>-400</v>
          </cell>
          <cell r="D20">
            <v>-400</v>
          </cell>
          <cell r="E20">
            <v>775</v>
          </cell>
          <cell r="F20">
            <v>-650</v>
          </cell>
          <cell r="G20">
            <v>-400</v>
          </cell>
          <cell r="H20">
            <v>-1400</v>
          </cell>
          <cell r="I20">
            <v>3550</v>
          </cell>
          <cell r="J20">
            <v>-1150</v>
          </cell>
          <cell r="K20">
            <v>-1275</v>
          </cell>
          <cell r="L20">
            <v>450</v>
          </cell>
          <cell r="M20">
            <v>200</v>
          </cell>
        </row>
        <row r="21">
          <cell r="A21" t="str">
            <v>D.  Cash Balance B/F</v>
          </cell>
          <cell r="B21">
            <v>250</v>
          </cell>
          <cell r="C21">
            <v>1150</v>
          </cell>
          <cell r="D21">
            <v>750</v>
          </cell>
          <cell r="E21">
            <v>350</v>
          </cell>
          <cell r="F21">
            <v>1125</v>
          </cell>
          <cell r="G21">
            <v>475</v>
          </cell>
          <cell r="H21">
            <v>75</v>
          </cell>
          <cell r="I21">
            <v>-1325</v>
          </cell>
          <cell r="J21">
            <v>2225</v>
          </cell>
          <cell r="K21">
            <v>1075</v>
          </cell>
          <cell r="L21">
            <v>-200</v>
          </cell>
          <cell r="M21">
            <v>250</v>
          </cell>
        </row>
        <row r="23">
          <cell r="A23" t="str">
            <v>E.  Cash Balance (C/F)</v>
          </cell>
          <cell r="B23">
            <v>1150</v>
          </cell>
          <cell r="C23">
            <v>750</v>
          </cell>
          <cell r="D23">
            <v>350</v>
          </cell>
          <cell r="E23">
            <v>1125</v>
          </cell>
          <cell r="F23">
            <v>475</v>
          </cell>
          <cell r="G23">
            <v>75</v>
          </cell>
          <cell r="H23">
            <v>-1325</v>
          </cell>
          <cell r="I23">
            <v>2225</v>
          </cell>
          <cell r="J23">
            <v>1075</v>
          </cell>
          <cell r="K23">
            <v>-200</v>
          </cell>
          <cell r="L23">
            <v>250</v>
          </cell>
          <cell r="M23">
            <v>450</v>
          </cell>
        </row>
      </sheetData>
      <sheetData sheetId="1" refreshError="1"/>
      <sheetData sheetId="2">
        <row r="1">
          <cell r="A1" t="str">
            <v>CASHFLOW FORECAST - Acorns Pre-School Group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2" zoomScaleNormal="100" workbookViewId="0">
      <selection activeCell="E31" sqref="E31"/>
    </sheetView>
  </sheetViews>
  <sheetFormatPr baseColWidth="10" defaultColWidth="9.140625" defaultRowHeight="15" x14ac:dyDescent="0.25"/>
  <cols>
    <col min="1" max="1" width="72" customWidth="1"/>
    <col min="2" max="5" width="22.5703125" customWidth="1"/>
    <col min="6" max="6" width="20.85546875" customWidth="1"/>
    <col min="7" max="7" width="22.7109375" customWidth="1"/>
    <col min="8" max="10" width="28.7109375" customWidth="1"/>
    <col min="11" max="11" width="34.140625" customWidth="1"/>
  </cols>
  <sheetData>
    <row r="1" spans="1:6" ht="21" x14ac:dyDescent="0.35">
      <c r="A1" s="9" t="s">
        <v>6</v>
      </c>
      <c r="B1" s="8"/>
    </row>
    <row r="2" spans="1:6" ht="15.75" x14ac:dyDescent="0.25">
      <c r="A2" s="4"/>
      <c r="B2" s="4"/>
    </row>
    <row r="3" spans="1:6" ht="15.75" x14ac:dyDescent="0.25">
      <c r="A3" s="4" t="s">
        <v>7</v>
      </c>
      <c r="B3" s="4"/>
    </row>
    <row r="5" spans="1:6" ht="15.75" x14ac:dyDescent="0.25">
      <c r="A5" s="4" t="s">
        <v>8</v>
      </c>
    </row>
    <row r="6" spans="1:6" ht="15.75" thickBot="1" x14ac:dyDescent="0.3"/>
    <row r="7" spans="1:6" ht="138.75" customHeight="1" thickBot="1" x14ac:dyDescent="0.3">
      <c r="A7" s="1" t="s">
        <v>9</v>
      </c>
      <c r="B7" s="2" t="s">
        <v>10</v>
      </c>
      <c r="C7" s="2" t="s">
        <v>16</v>
      </c>
      <c r="D7" s="2" t="s">
        <v>11</v>
      </c>
      <c r="E7" s="2" t="s">
        <v>12</v>
      </c>
      <c r="F7" s="2" t="s">
        <v>13</v>
      </c>
    </row>
    <row r="8" spans="1:6" ht="35.25" customHeight="1" thickBot="1" x14ac:dyDescent="0.3">
      <c r="A8" s="29" t="s">
        <v>64</v>
      </c>
      <c r="B8" s="30"/>
      <c r="C8" s="30"/>
      <c r="D8" s="30"/>
      <c r="E8" s="30"/>
      <c r="F8" s="31"/>
    </row>
    <row r="9" spans="1:6" ht="48" customHeight="1" thickBot="1" x14ac:dyDescent="0.3">
      <c r="A9" s="24" t="s">
        <v>18</v>
      </c>
      <c r="B9" s="11"/>
      <c r="C9" s="26">
        <v>25300</v>
      </c>
      <c r="D9" s="11"/>
      <c r="E9" s="26">
        <v>18973</v>
      </c>
      <c r="F9" s="11"/>
    </row>
    <row r="10" spans="1:6" ht="32.25" customHeight="1" thickBot="1" x14ac:dyDescent="0.3">
      <c r="A10" s="22" t="s">
        <v>19</v>
      </c>
      <c r="B10" s="1"/>
      <c r="C10" s="12"/>
      <c r="D10" s="13"/>
      <c r="E10" s="26"/>
      <c r="F10" s="3"/>
    </row>
    <row r="11" spans="1:6" ht="55.5" customHeight="1" thickBot="1" x14ac:dyDescent="0.3">
      <c r="A11" s="22" t="s">
        <v>20</v>
      </c>
      <c r="B11" s="1"/>
      <c r="C11" s="12"/>
      <c r="D11" s="13"/>
      <c r="E11" s="26"/>
      <c r="F11" s="3"/>
    </row>
    <row r="12" spans="1:6" ht="58.5" customHeight="1" thickBot="1" x14ac:dyDescent="0.3">
      <c r="A12" s="22" t="s">
        <v>21</v>
      </c>
      <c r="B12" s="1"/>
      <c r="C12" s="12"/>
      <c r="D12" s="13"/>
      <c r="E12" s="26"/>
      <c r="F12" s="3"/>
    </row>
    <row r="13" spans="1:6" ht="38.25" customHeight="1" thickBot="1" x14ac:dyDescent="0.3">
      <c r="A13" s="25" t="s">
        <v>22</v>
      </c>
      <c r="B13" s="14"/>
      <c r="C13" s="26">
        <v>5200</v>
      </c>
      <c r="D13" s="13"/>
      <c r="E13" s="26">
        <v>4583</v>
      </c>
      <c r="F13" s="3"/>
    </row>
    <row r="14" spans="1:6" ht="32.25" customHeight="1" thickBot="1" x14ac:dyDescent="0.3">
      <c r="A14" s="22" t="s">
        <v>23</v>
      </c>
      <c r="B14" s="1"/>
      <c r="C14" s="12"/>
      <c r="D14" s="13"/>
      <c r="E14" s="12"/>
      <c r="F14" s="3"/>
    </row>
    <row r="15" spans="1:6" ht="32.25" customHeight="1" thickBot="1" x14ac:dyDescent="0.3">
      <c r="A15" s="22" t="s">
        <v>24</v>
      </c>
      <c r="B15" s="1"/>
      <c r="C15" s="12"/>
      <c r="D15" s="13"/>
      <c r="E15" s="12"/>
      <c r="F15" s="3"/>
    </row>
    <row r="16" spans="1:6" ht="48" customHeight="1" thickBot="1" x14ac:dyDescent="0.3">
      <c r="A16" s="25" t="s">
        <v>25</v>
      </c>
      <c r="B16" s="14"/>
      <c r="C16" s="12">
        <v>16800</v>
      </c>
      <c r="D16" s="13"/>
      <c r="E16" s="26">
        <v>5010</v>
      </c>
      <c r="F16" s="3"/>
    </row>
    <row r="17" spans="1:6" ht="48" customHeight="1" thickBot="1" x14ac:dyDescent="0.3">
      <c r="A17" s="22" t="s">
        <v>26</v>
      </c>
      <c r="B17" s="1"/>
      <c r="C17" s="12"/>
      <c r="D17" s="13"/>
      <c r="E17" s="3"/>
      <c r="F17" s="3"/>
    </row>
    <row r="18" spans="1:6" ht="32.25" customHeight="1" thickBot="1" x14ac:dyDescent="0.3">
      <c r="A18" s="10" t="s">
        <v>17</v>
      </c>
      <c r="B18" s="10"/>
      <c r="C18" s="27">
        <f>SUM(C9:C17)</f>
        <v>47300</v>
      </c>
      <c r="D18" s="27"/>
      <c r="E18" s="27">
        <f>+E16+E13+E9</f>
        <v>28566</v>
      </c>
      <c r="F18" s="27"/>
    </row>
    <row r="19" spans="1:6" ht="35.25" customHeight="1" thickBot="1" x14ac:dyDescent="0.3">
      <c r="A19" s="29" t="s">
        <v>14</v>
      </c>
      <c r="B19" s="30"/>
      <c r="C19" s="30"/>
      <c r="D19" s="30"/>
      <c r="E19" s="30"/>
      <c r="F19" s="31"/>
    </row>
    <row r="20" spans="1:6" ht="48" customHeight="1" thickBot="1" x14ac:dyDescent="0.3">
      <c r="A20" s="25" t="s">
        <v>35</v>
      </c>
      <c r="B20" s="14"/>
      <c r="C20" s="23">
        <v>31900</v>
      </c>
      <c r="D20" s="3"/>
      <c r="E20" s="26">
        <v>18710</v>
      </c>
      <c r="F20" s="3"/>
    </row>
    <row r="21" spans="1:6" ht="49.5" customHeight="1" thickBot="1" x14ac:dyDescent="0.3">
      <c r="A21" s="22" t="s">
        <v>28</v>
      </c>
      <c r="B21" s="1"/>
      <c r="C21" s="12"/>
      <c r="D21" s="13"/>
      <c r="E21" s="3"/>
      <c r="F21" s="3"/>
    </row>
    <row r="22" spans="1:6" ht="36.75" customHeight="1" thickBot="1" x14ac:dyDescent="0.3">
      <c r="A22" s="22" t="s">
        <v>29</v>
      </c>
      <c r="B22" s="1"/>
      <c r="C22" s="12"/>
      <c r="D22" s="13"/>
      <c r="E22" s="3"/>
      <c r="F22" s="3"/>
    </row>
    <row r="23" spans="1:6" ht="38.25" customHeight="1" thickBot="1" x14ac:dyDescent="0.3">
      <c r="A23" s="22" t="s">
        <v>30</v>
      </c>
      <c r="B23" s="1"/>
      <c r="C23" s="12"/>
      <c r="D23" s="13"/>
      <c r="E23" s="3"/>
      <c r="F23" s="3"/>
    </row>
    <row r="24" spans="1:6" ht="32.25" customHeight="1" thickBot="1" x14ac:dyDescent="0.3">
      <c r="A24" s="25" t="s">
        <v>31</v>
      </c>
      <c r="B24" s="14"/>
      <c r="C24" s="12">
        <v>19100</v>
      </c>
      <c r="D24" s="13"/>
      <c r="E24" s="26">
        <v>6952</v>
      </c>
      <c r="F24" s="3"/>
    </row>
    <row r="25" spans="1:6" ht="54" customHeight="1" thickBot="1" x14ac:dyDescent="0.3">
      <c r="A25" s="22" t="s">
        <v>32</v>
      </c>
      <c r="B25" s="1"/>
      <c r="C25" s="12"/>
      <c r="D25" s="13"/>
      <c r="E25" s="3"/>
      <c r="F25" s="3"/>
    </row>
    <row r="26" spans="1:6" ht="32.25" customHeight="1" thickBot="1" x14ac:dyDescent="0.3">
      <c r="A26" s="25" t="s">
        <v>33</v>
      </c>
      <c r="B26" s="14"/>
      <c r="C26" s="12">
        <v>18000</v>
      </c>
      <c r="D26" s="13"/>
      <c r="E26" s="26">
        <v>12091</v>
      </c>
      <c r="F26" s="3"/>
    </row>
    <row r="27" spans="1:6" ht="37.5" customHeight="1" thickBot="1" x14ac:dyDescent="0.3">
      <c r="A27" s="22" t="s">
        <v>34</v>
      </c>
      <c r="B27" s="1"/>
      <c r="C27" s="12"/>
      <c r="D27" s="13"/>
      <c r="E27" s="3"/>
      <c r="F27" s="3"/>
    </row>
    <row r="28" spans="1:6" ht="32.25" customHeight="1" thickBot="1" x14ac:dyDescent="0.3">
      <c r="A28" s="10" t="s">
        <v>27</v>
      </c>
      <c r="B28" s="10"/>
      <c r="C28" s="27">
        <f>SUM(C20:C27)</f>
        <v>69000</v>
      </c>
      <c r="D28" s="27"/>
      <c r="E28" s="28">
        <f>SUM(E20:E27)</f>
        <v>37753</v>
      </c>
      <c r="F28" s="27"/>
    </row>
    <row r="29" spans="1:6" ht="36" customHeight="1" thickBot="1" x14ac:dyDescent="0.3">
      <c r="A29" s="29" t="s">
        <v>15</v>
      </c>
      <c r="B29" s="30"/>
      <c r="C29" s="30"/>
      <c r="D29" s="30"/>
      <c r="E29" s="30"/>
      <c r="F29" s="31"/>
    </row>
    <row r="30" spans="1:6" ht="32.25" customHeight="1" thickBot="1" x14ac:dyDescent="0.3">
      <c r="A30" s="25" t="s">
        <v>36</v>
      </c>
      <c r="B30" s="14"/>
      <c r="C30" s="23">
        <v>46400</v>
      </c>
      <c r="D30" s="3"/>
      <c r="E30" s="26">
        <v>4957</v>
      </c>
      <c r="F30" s="3"/>
    </row>
    <row r="31" spans="1:6" ht="38.25" customHeight="1" thickBot="1" x14ac:dyDescent="0.3">
      <c r="A31" s="22" t="s">
        <v>37</v>
      </c>
      <c r="B31" s="1"/>
      <c r="C31" s="12"/>
      <c r="D31" s="13"/>
      <c r="E31" s="26"/>
      <c r="F31" s="3"/>
    </row>
    <row r="32" spans="1:6" ht="57.75" customHeight="1" thickBot="1" x14ac:dyDescent="0.3">
      <c r="A32" s="22" t="s">
        <v>39</v>
      </c>
      <c r="B32" s="1"/>
      <c r="C32" s="12"/>
      <c r="D32" s="13"/>
      <c r="E32" s="3"/>
      <c r="F32" s="3"/>
    </row>
    <row r="33" spans="1:6" ht="44.25" customHeight="1" thickBot="1" x14ac:dyDescent="0.3">
      <c r="A33" s="22" t="s">
        <v>40</v>
      </c>
      <c r="B33" s="1"/>
      <c r="C33" s="12"/>
      <c r="D33" s="13"/>
      <c r="E33" s="3"/>
      <c r="F33" s="3"/>
    </row>
    <row r="34" spans="1:6" ht="37.5" customHeight="1" thickBot="1" x14ac:dyDescent="0.3">
      <c r="A34" s="22" t="s">
        <v>38</v>
      </c>
      <c r="B34" s="1"/>
      <c r="C34" s="12"/>
      <c r="D34" s="13"/>
      <c r="E34" s="3"/>
      <c r="F34" s="3"/>
    </row>
    <row r="35" spans="1:6" ht="40.5" customHeight="1" thickBot="1" x14ac:dyDescent="0.3">
      <c r="A35" s="10" t="s">
        <v>41</v>
      </c>
      <c r="B35" s="10"/>
      <c r="C35" s="27">
        <f>SUM(C30:C34)</f>
        <v>46400</v>
      </c>
      <c r="D35" s="27"/>
      <c r="E35" s="27">
        <f>SUM(E30:E34)</f>
        <v>4957</v>
      </c>
      <c r="F35" s="27"/>
    </row>
    <row r="36" spans="1:6" ht="30" customHeight="1" thickBot="1" x14ac:dyDescent="0.3">
      <c r="A36" s="22" t="s">
        <v>63</v>
      </c>
      <c r="B36" s="1"/>
      <c r="C36" s="12">
        <v>197900</v>
      </c>
      <c r="D36" s="13"/>
      <c r="E36" s="12">
        <v>77737</v>
      </c>
      <c r="F36" s="3"/>
    </row>
    <row r="37" spans="1:6" ht="29.25" customHeight="1" thickBot="1" x14ac:dyDescent="0.3">
      <c r="A37" s="15" t="s">
        <v>44</v>
      </c>
      <c r="B37" s="16"/>
      <c r="C37" s="17">
        <f>SUM(+C36+C35+C28+C18)</f>
        <v>360600</v>
      </c>
      <c r="D37" s="16"/>
      <c r="E37" s="17">
        <f>SUM(+E36+E35+E28+E18)</f>
        <v>149013</v>
      </c>
      <c r="F37" s="16"/>
    </row>
    <row r="38" spans="1:6" ht="24" customHeight="1" thickBot="1" x14ac:dyDescent="0.3">
      <c r="A38" s="22" t="s">
        <v>42</v>
      </c>
      <c r="B38" s="1"/>
      <c r="C38" s="12">
        <v>25242</v>
      </c>
      <c r="D38" s="1"/>
      <c r="E38" s="12">
        <v>11366</v>
      </c>
      <c r="F38" s="1"/>
    </row>
    <row r="39" spans="1:6" ht="32.25" customHeight="1" thickBot="1" x14ac:dyDescent="0.3">
      <c r="A39" s="15" t="s">
        <v>43</v>
      </c>
      <c r="B39" s="16"/>
      <c r="C39" s="17">
        <f>SUM(C37:C38)</f>
        <v>385842</v>
      </c>
      <c r="D39" s="16"/>
      <c r="E39" s="17">
        <f>SUM(E37:E38)</f>
        <v>160379</v>
      </c>
      <c r="F39" s="16"/>
    </row>
    <row r="45" spans="1:6" ht="25.5" customHeight="1" x14ac:dyDescent="0.25"/>
  </sheetData>
  <mergeCells count="3">
    <mergeCell ref="A8:F8"/>
    <mergeCell ref="A29:F29"/>
    <mergeCell ref="A19:F19"/>
  </mergeCells>
  <pageMargins left="0.7" right="0.7" top="0.75" bottom="0.75" header="0.3" footer="0.3"/>
  <pageSetup scale="74" orientation="landscape" r:id="rId1"/>
  <rowBreaks count="2" manualBreakCount="2">
    <brk id="28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7" sqref="J7"/>
    </sheetView>
  </sheetViews>
  <sheetFormatPr baseColWidth="10" defaultColWidth="9.140625" defaultRowHeight="15" x14ac:dyDescent="0.25"/>
  <cols>
    <col min="1" max="1" width="15.5703125" customWidth="1"/>
    <col min="2" max="2" width="10.7109375" bestFit="1" customWidth="1"/>
    <col min="3" max="3" width="10.7109375" customWidth="1"/>
    <col min="4" max="4" width="9.7109375" bestFit="1" customWidth="1"/>
    <col min="5" max="8" width="9.140625" hidden="1" customWidth="1"/>
  </cols>
  <sheetData>
    <row r="1" spans="1:12" ht="15.75" x14ac:dyDescent="0.25">
      <c r="A1" s="4" t="s">
        <v>45</v>
      </c>
      <c r="B1" s="4"/>
      <c r="C1" s="4"/>
      <c r="D1" s="4"/>
      <c r="E1" s="4"/>
    </row>
    <row r="2" spans="1:12" x14ac:dyDescent="0.25">
      <c r="A2" s="7" t="s">
        <v>62</v>
      </c>
      <c r="B2" s="7"/>
      <c r="C2" s="7"/>
      <c r="D2" s="7"/>
      <c r="E2" s="7"/>
    </row>
    <row r="3" spans="1:12" x14ac:dyDescent="0.25">
      <c r="A3" s="7" t="s">
        <v>7</v>
      </c>
      <c r="B3" s="7"/>
      <c r="C3" s="7"/>
      <c r="D3" s="7"/>
      <c r="E3" s="7"/>
    </row>
    <row r="4" spans="1:12" ht="15.75" thickBot="1" x14ac:dyDescent="0.3"/>
    <row r="5" spans="1:12" ht="26.25" customHeight="1" thickBot="1" x14ac:dyDescent="0.3">
      <c r="A5" s="32" t="s">
        <v>0</v>
      </c>
      <c r="B5" s="34" t="s">
        <v>46</v>
      </c>
      <c r="C5" s="35"/>
      <c r="D5" s="36"/>
      <c r="E5" s="34" t="s">
        <v>47</v>
      </c>
      <c r="F5" s="36"/>
      <c r="G5" s="34" t="s">
        <v>47</v>
      </c>
      <c r="H5" s="36"/>
      <c r="I5" s="6" t="s">
        <v>4</v>
      </c>
      <c r="J5" s="6" t="s">
        <v>5</v>
      </c>
      <c r="K5" s="6" t="s">
        <v>48</v>
      </c>
      <c r="L5" s="32" t="s">
        <v>49</v>
      </c>
    </row>
    <row r="6" spans="1:12" ht="26.25" thickBot="1" x14ac:dyDescent="0.3">
      <c r="A6" s="33"/>
      <c r="B6" s="5" t="s">
        <v>50</v>
      </c>
      <c r="C6" s="5" t="s">
        <v>51</v>
      </c>
      <c r="D6" s="5" t="s">
        <v>52</v>
      </c>
      <c r="E6" s="5" t="s">
        <v>2</v>
      </c>
      <c r="F6" s="5" t="s">
        <v>3</v>
      </c>
      <c r="G6" s="5" t="s">
        <v>2</v>
      </c>
      <c r="H6" s="5" t="s">
        <v>3</v>
      </c>
      <c r="I6" s="5"/>
      <c r="J6" s="5"/>
      <c r="K6" s="5"/>
      <c r="L6" s="33"/>
    </row>
    <row r="7" spans="1:12" ht="26.25" thickBot="1" x14ac:dyDescent="0.3">
      <c r="A7" s="18" t="s">
        <v>53</v>
      </c>
      <c r="B7" s="19">
        <v>55615</v>
      </c>
      <c r="C7" s="19">
        <v>55615</v>
      </c>
      <c r="D7" s="19">
        <v>47670</v>
      </c>
      <c r="E7" s="19"/>
      <c r="F7" s="19"/>
      <c r="G7" s="19"/>
      <c r="H7" s="19"/>
      <c r="I7" s="19"/>
      <c r="J7" s="19"/>
      <c r="K7" s="19"/>
      <c r="L7" s="19">
        <f>B7+C7+D7</f>
        <v>158900</v>
      </c>
    </row>
    <row r="8" spans="1:12" ht="39" thickBot="1" x14ac:dyDescent="0.3">
      <c r="A8" s="18" t="s">
        <v>54</v>
      </c>
      <c r="B8" s="19">
        <v>23695</v>
      </c>
      <c r="C8" s="19">
        <v>23695</v>
      </c>
      <c r="D8" s="19">
        <v>20310</v>
      </c>
      <c r="E8" s="19"/>
      <c r="F8" s="19"/>
      <c r="G8" s="19"/>
      <c r="H8" s="19"/>
      <c r="I8" s="19"/>
      <c r="J8" s="19"/>
      <c r="K8" s="19"/>
      <c r="L8" s="19">
        <f t="shared" ref="L8:L16" si="0">B8+C8+D8</f>
        <v>67700</v>
      </c>
    </row>
    <row r="9" spans="1:12" ht="64.5" thickBot="1" x14ac:dyDescent="0.3">
      <c r="A9" s="18" t="s">
        <v>55</v>
      </c>
      <c r="B9" s="19">
        <v>1925</v>
      </c>
      <c r="C9" s="19">
        <v>1925</v>
      </c>
      <c r="D9" s="19">
        <v>1650</v>
      </c>
      <c r="E9" s="19"/>
      <c r="F9" s="19"/>
      <c r="G9" s="19"/>
      <c r="H9" s="19"/>
      <c r="I9" s="19"/>
      <c r="J9" s="19"/>
      <c r="K9" s="19"/>
      <c r="L9" s="19">
        <f t="shared" si="0"/>
        <v>5500</v>
      </c>
    </row>
    <row r="10" spans="1:12" ht="26.25" thickBot="1" x14ac:dyDescent="0.3">
      <c r="A10" s="18" t="s">
        <v>56</v>
      </c>
      <c r="B10" s="19">
        <v>25865</v>
      </c>
      <c r="C10" s="19">
        <v>25865</v>
      </c>
      <c r="D10" s="19">
        <v>22170</v>
      </c>
      <c r="E10" s="19"/>
      <c r="F10" s="19"/>
      <c r="G10" s="19"/>
      <c r="H10" s="19"/>
      <c r="I10" s="19"/>
      <c r="J10" s="19"/>
      <c r="K10" s="19"/>
      <c r="L10" s="19">
        <f t="shared" si="0"/>
        <v>73900</v>
      </c>
    </row>
    <row r="11" spans="1:12" ht="15.75" thickBot="1" x14ac:dyDescent="0.3">
      <c r="A11" s="18" t="s">
        <v>57</v>
      </c>
      <c r="B11" s="19">
        <v>19110</v>
      </c>
      <c r="C11" s="19">
        <v>19110</v>
      </c>
      <c r="D11" s="19">
        <v>16380</v>
      </c>
      <c r="E11" s="19"/>
      <c r="F11" s="19"/>
      <c r="G11" s="19"/>
      <c r="H11" s="19"/>
      <c r="I11" s="19"/>
      <c r="J11" s="19"/>
      <c r="K11" s="19"/>
      <c r="L11" s="19">
        <f t="shared" si="0"/>
        <v>54600</v>
      </c>
    </row>
    <row r="12" spans="1:12" ht="39" thickBot="1" x14ac:dyDescent="0.3">
      <c r="A12" s="18" t="s">
        <v>58</v>
      </c>
      <c r="B12" s="19">
        <v>0</v>
      </c>
      <c r="C12" s="19">
        <v>0</v>
      </c>
      <c r="D12" s="19">
        <v>0</v>
      </c>
      <c r="E12" s="19"/>
      <c r="F12" s="19"/>
      <c r="G12" s="19"/>
      <c r="H12" s="19"/>
      <c r="I12" s="19">
        <f t="shared" ref="I12:J13" si="1">B12</f>
        <v>0</v>
      </c>
      <c r="J12" s="19">
        <f t="shared" si="1"/>
        <v>0</v>
      </c>
      <c r="K12" s="19">
        <f t="shared" ref="K12:K13" si="2">D12</f>
        <v>0</v>
      </c>
      <c r="L12" s="19">
        <f t="shared" si="0"/>
        <v>0</v>
      </c>
    </row>
    <row r="13" spans="1:12" ht="39" thickBot="1" x14ac:dyDescent="0.3">
      <c r="A13" s="18" t="s">
        <v>59</v>
      </c>
      <c r="B13" s="19">
        <v>0</v>
      </c>
      <c r="C13" s="19">
        <v>0</v>
      </c>
      <c r="D13" s="19">
        <v>0</v>
      </c>
      <c r="E13" s="19"/>
      <c r="F13" s="19"/>
      <c r="G13" s="19"/>
      <c r="H13" s="19"/>
      <c r="I13" s="19">
        <f t="shared" si="1"/>
        <v>0</v>
      </c>
      <c r="J13" s="19">
        <f t="shared" si="1"/>
        <v>0</v>
      </c>
      <c r="K13" s="19">
        <f t="shared" si="2"/>
        <v>0</v>
      </c>
      <c r="L13" s="19">
        <f t="shared" si="0"/>
        <v>0</v>
      </c>
    </row>
    <row r="14" spans="1:12" ht="26.25" thickBot="1" x14ac:dyDescent="0.3">
      <c r="A14" s="20" t="s">
        <v>60</v>
      </c>
      <c r="B14" s="21">
        <f>SUM(B7:B13)</f>
        <v>126210</v>
      </c>
      <c r="C14" s="21">
        <f>SUM(C7:C13)</f>
        <v>126210</v>
      </c>
      <c r="D14" s="21">
        <f>SUM(D7:D13)</f>
        <v>108180</v>
      </c>
      <c r="E14" s="21">
        <f t="shared" ref="E14:K14" si="3">SUM(E7:E13)</f>
        <v>0</v>
      </c>
      <c r="F14" s="21">
        <f t="shared" si="3"/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0"/>
        <v>360600</v>
      </c>
    </row>
    <row r="15" spans="1:12" ht="39" thickBot="1" x14ac:dyDescent="0.3">
      <c r="A15" s="18" t="s">
        <v>61</v>
      </c>
      <c r="B15" s="19">
        <f>B14*0.07</f>
        <v>8834.7000000000007</v>
      </c>
      <c r="C15" s="19">
        <f>C14*0.07</f>
        <v>8834.7000000000007</v>
      </c>
      <c r="D15" s="19">
        <f t="shared" ref="D15:K15" si="4">D14*0.07</f>
        <v>7572.6</v>
      </c>
      <c r="E15" s="19">
        <f t="shared" si="4"/>
        <v>0</v>
      </c>
      <c r="F15" s="19">
        <f t="shared" si="4"/>
        <v>0</v>
      </c>
      <c r="G15" s="19">
        <f t="shared" si="4"/>
        <v>0</v>
      </c>
      <c r="H15" s="19">
        <f t="shared" si="4"/>
        <v>0</v>
      </c>
      <c r="I15" s="19">
        <f t="shared" si="4"/>
        <v>0</v>
      </c>
      <c r="J15" s="19">
        <f t="shared" si="4"/>
        <v>0</v>
      </c>
      <c r="K15" s="19">
        <f t="shared" si="4"/>
        <v>0</v>
      </c>
      <c r="L15" s="19">
        <f t="shared" si="0"/>
        <v>25242</v>
      </c>
    </row>
    <row r="16" spans="1:12" ht="15.75" thickBot="1" x14ac:dyDescent="0.3">
      <c r="A16" s="20" t="s">
        <v>1</v>
      </c>
      <c r="B16" s="21">
        <f>B14+B15</f>
        <v>135044.70000000001</v>
      </c>
      <c r="C16" s="21">
        <f>C14+C15</f>
        <v>135044.70000000001</v>
      </c>
      <c r="D16" s="21">
        <f t="shared" ref="D16:K16" si="5">D14+D15</f>
        <v>115752.6</v>
      </c>
      <c r="E16" s="21">
        <f t="shared" si="5"/>
        <v>0</v>
      </c>
      <c r="F16" s="21">
        <f t="shared" si="5"/>
        <v>0</v>
      </c>
      <c r="G16" s="21">
        <f t="shared" si="5"/>
        <v>0</v>
      </c>
      <c r="H16" s="21">
        <f t="shared" si="5"/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0"/>
        <v>385842</v>
      </c>
    </row>
  </sheetData>
  <mergeCells count="5">
    <mergeCell ref="A5:A6"/>
    <mergeCell ref="B5:D5"/>
    <mergeCell ref="E5:F5"/>
    <mergeCell ref="G5:H5"/>
    <mergeCell ref="L5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Proposal Budget</vt:lpstr>
      <vt:lpstr>UN Cost 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HP</cp:lastModifiedBy>
  <cp:lastPrinted>2019-05-22T16:35:18Z</cp:lastPrinted>
  <dcterms:created xsi:type="dcterms:W3CDTF">2017-11-15T21:17:43Z</dcterms:created>
  <dcterms:modified xsi:type="dcterms:W3CDTF">2019-10-28T16:25:50Z</dcterms:modified>
</cp:coreProperties>
</file>