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mamadou.dioulde.bah\Desktop\SP Transition 2018\Rapports Financier 18\"/>
    </mc:Choice>
  </mc:AlternateContent>
  <xr:revisionPtr revIDLastSave="0" documentId="8_{596446F8-21B7-4F20-A901-10BC63AB26A9}" xr6:coauthVersionLast="31" xr6:coauthVersionMax="31" xr10:uidLastSave="{00000000-0000-0000-0000-000000000000}"/>
  <bookViews>
    <workbookView xWindow="0" yWindow="0" windowWidth="7476" windowHeight="1752" tabRatio="805" xr2:uid="{00000000-000D-0000-FFFF-FFFF00000000}"/>
  </bookViews>
  <sheets>
    <sheet name="RAPPORT SEMESTRIEL  2018 Cohési" sheetId="4" r:id="rId1"/>
    <sheet name="Tableau Budget categorie S P"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4" l="1"/>
  <c r="C71" i="4" l="1"/>
  <c r="D69" i="4"/>
  <c r="C69" i="4"/>
  <c r="F68" i="4"/>
  <c r="F69" i="4" s="1"/>
  <c r="F71" i="4" s="1"/>
  <c r="C68" i="4"/>
  <c r="F62" i="4"/>
  <c r="C62" i="4"/>
  <c r="C57" i="4"/>
  <c r="C52" i="4"/>
  <c r="F38" i="4"/>
  <c r="C38" i="4"/>
  <c r="F26" i="4"/>
  <c r="F46" i="4" l="1"/>
  <c r="E13" i="2" l="1"/>
  <c r="F65" i="4"/>
  <c r="E10" i="2"/>
  <c r="F53" i="4" l="1"/>
  <c r="F52" i="4" s="1"/>
  <c r="C26" i="4" l="1"/>
  <c r="C46" i="4" s="1"/>
  <c r="E24" i="4" l="1"/>
  <c r="C12" i="4"/>
  <c r="F9" i="4"/>
  <c r="D9" i="4"/>
  <c r="D24" i="4" s="1"/>
  <c r="C9" i="4"/>
  <c r="K10" i="2"/>
  <c r="J13" i="2"/>
  <c r="F13" i="2"/>
  <c r="F12" i="2"/>
  <c r="F11" i="2"/>
  <c r="B11" i="2"/>
  <c r="F10" i="2"/>
  <c r="F5" i="2"/>
  <c r="F6" i="2"/>
  <c r="F7" i="2"/>
  <c r="F8" i="2"/>
  <c r="F9" i="2"/>
  <c r="F4" i="2"/>
  <c r="G12" i="2"/>
  <c r="K12" i="2" s="1"/>
  <c r="E11" i="2"/>
  <c r="D13" i="2"/>
  <c r="J5" i="2"/>
  <c r="J6" i="2"/>
  <c r="J7" i="2"/>
  <c r="J8" i="2"/>
  <c r="J9" i="2"/>
  <c r="J10" i="2"/>
  <c r="J4" i="2"/>
  <c r="J12" i="2"/>
  <c r="B13" i="2"/>
  <c r="H11" i="2"/>
  <c r="C24" i="4" l="1"/>
  <c r="C70" i="4"/>
  <c r="L10" i="2"/>
  <c r="K5" i="2"/>
  <c r="K6" i="2"/>
  <c r="K7" i="2"/>
  <c r="L7" i="2" s="1"/>
  <c r="K8" i="2"/>
  <c r="K9" i="2"/>
  <c r="K4" i="2"/>
  <c r="L12" i="2"/>
  <c r="L5" i="2"/>
  <c r="L9" i="2"/>
  <c r="G5" i="2"/>
  <c r="G6" i="2"/>
  <c r="G7" i="2"/>
  <c r="G8" i="2"/>
  <c r="G9" i="2"/>
  <c r="G10" i="2"/>
  <c r="G4" i="2"/>
  <c r="G11" i="2" l="1"/>
  <c r="G13" i="2" s="1"/>
  <c r="L8" i="2"/>
  <c r="L6" i="2"/>
  <c r="J11" i="2"/>
  <c r="K11" i="2"/>
  <c r="L4" i="2"/>
  <c r="I11" i="2"/>
  <c r="I13" i="2" s="1"/>
  <c r="H13" i="2"/>
  <c r="C11" i="2"/>
  <c r="C13" i="2" s="1"/>
  <c r="D11" i="2"/>
  <c r="L11" i="2" l="1"/>
  <c r="K13" i="2"/>
  <c r="F12" i="4"/>
  <c r="F24" i="4" s="1"/>
  <c r="L13" i="2" l="1"/>
</calcChain>
</file>

<file path=xl/sharedStrings.xml><?xml version="1.0" encoding="utf-8"?>
<sst xmlns="http://schemas.openxmlformats.org/spreadsheetml/2006/main" count="168" uniqueCount="128">
  <si>
    <t>CATEGORIES</t>
  </si>
  <si>
    <t>TOTAL</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</si>
  <si>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</si>
  <si>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</si>
  <si>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</si>
  <si>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</si>
  <si>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</si>
  <si>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</si>
  <si>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</si>
  <si>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</si>
  <si>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</si>
  <si>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</si>
  <si>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</si>
  <si>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</si>
  <si>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</si>
  <si>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</si>
  <si>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</si>
  <si>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Niveau de depense/ engagement actuel en USD (a remplir au moment des rapports de projet)</t>
  </si>
  <si>
    <t>TABLEAU  AVEC DELIVERY</t>
  </si>
  <si>
    <t xml:space="preserve">Solde </t>
  </si>
  <si>
    <t>Annexe D - Budget de l’activité du Projet de transition : Secrétariat Permanent, Réconciliation et Cohésion Sociale 2018</t>
  </si>
  <si>
    <t xml:space="preserve">Missions conjointes (départements ministériels, agences SNU, primature, secrétariat) de terrain </t>
  </si>
  <si>
    <t>5.Frais de déplacement</t>
  </si>
  <si>
    <t>Ateliers d’élaboration et de validation des projets</t>
  </si>
  <si>
    <t>Le Secrétariat Permanent du Comité de Pilotage est doté de suffisamment de ressources techniques pour accompagner efficacement le gouvernement dans l’élaboration et la mise en œuvre de la nouvelle phase d’appui du Fonds de Consolidation de la Paix.</t>
  </si>
  <si>
    <t>Activité 1.2.1</t>
  </si>
  <si>
    <t>Les équipes sont fonctionnellesn pacifique des conflits</t>
  </si>
  <si>
    <t>4. services contracruels</t>
  </si>
  <si>
    <t>Activité 1.2.2</t>
  </si>
  <si>
    <t>Dépenses de fonctionnement</t>
  </si>
  <si>
    <t>3. Équipement, véhicules et mobilier</t>
  </si>
  <si>
    <t>Learning</t>
  </si>
  <si>
    <t>Activité 1.2.3</t>
  </si>
  <si>
    <t>Suivi conjoint des projets</t>
  </si>
  <si>
    <t>5. frais de déplacement</t>
  </si>
  <si>
    <t>Missions de suivi de PBSO et missions de présentation des gaps stratégiques aux bailleurs du PBF</t>
  </si>
  <si>
    <t xml:space="preserve">Évaluation finale du projet </t>
  </si>
  <si>
    <t>Rencontres du Comité de pilotage, Comité technique, et des comités de projet</t>
  </si>
  <si>
    <t>7.Frais Généraux</t>
  </si>
  <si>
    <t>1. Personnels et autre employés + Salaire PDA et MORSS</t>
  </si>
  <si>
    <t>PNUD volet secrétariat</t>
  </si>
  <si>
    <t xml:space="preserve">Budget </t>
  </si>
  <si>
    <t xml:space="preserve">Décaissement </t>
  </si>
  <si>
    <t>PNUD volet cohésion</t>
  </si>
  <si>
    <t>total PNUD</t>
  </si>
  <si>
    <t>HCDH</t>
  </si>
  <si>
    <t>Total</t>
  </si>
  <si>
    <t xml:space="preserve">PNUD </t>
  </si>
  <si>
    <t>Résultat 1. Le Secrétariat Permanent accompagne la clôture du Second Plan Prioritaire de Consolidation de la Paix, met en place les mécanismes nécessaires à l’élaboration participative de projets pour la prochaine phase d’appui du PBF et accompagne la mise en œuvre de ces projets.</t>
  </si>
  <si>
    <t>Produit 1.2.</t>
  </si>
  <si>
    <t>Produit 1.1.</t>
  </si>
  <si>
    <t>Activité: 1.1.1.</t>
  </si>
  <si>
    <t>Activité: 1.1.2</t>
  </si>
  <si>
    <t>Activité 2.1.1</t>
  </si>
  <si>
    <t>Organisation de séances de travail et de briefing avec le Cabinet du PM</t>
  </si>
  <si>
    <t>Dans les locaux de la Primature ou au HCDH</t>
  </si>
  <si>
    <t>Activité 2.1.2</t>
  </si>
  <si>
    <t>Appui à l’élaboration de documents stratégiques en lien avec les recommandations de la CPRN</t>
  </si>
  <si>
    <t>5. Frais de déplacement des participants</t>
  </si>
  <si>
    <t>Activité 2.1.3</t>
  </si>
  <si>
    <t>Appui à l’organisation d’un séminaire national sur les commissions vérité</t>
  </si>
  <si>
    <t>Produit 2.2 :</t>
  </si>
  <si>
    <r>
      <t xml:space="preserve">Le Bureau du Haut-Commissariat des Nations Unies aux Droits de l’Homme en Guinée (HCDH) </t>
    </r>
    <r>
      <rPr>
        <sz val="11"/>
        <color theme="1"/>
        <rFont val="Times New Roman"/>
        <family val="1"/>
      </rPr>
      <t>est doté de suffisamment de ressources pour accompagner efficacement</t>
    </r>
    <r>
      <rPr>
        <sz val="12"/>
        <color theme="1"/>
        <rFont val="Times New Roman"/>
        <family val="1"/>
      </rPr>
      <t xml:space="preserve"> le Cabinet du Premier ministre dans la mise en œuvre des recommandations des consultations nationales pour la réconciliation nationale</t>
    </r>
  </si>
  <si>
    <t>Activité 2.2.1 :</t>
  </si>
  <si>
    <t>Appui à la mise en place d’un cadre d’échanges avec les OSC, les acteurs politiques et les PTF</t>
  </si>
  <si>
    <t>1. Elaboration et validation des TdRs avec la Primature</t>
  </si>
  <si>
    <t>2. Identification des acteurs concernés/impliqués</t>
  </si>
  <si>
    <t>3. Organisation de rencontres mensuelles de concertation au niveau de la Primature</t>
  </si>
  <si>
    <t>Activité 2.2.2 :</t>
  </si>
  <si>
    <t>Appui à l’organisation d’émissions (Radio/TV) autour des activités clefs du projet</t>
  </si>
  <si>
    <t>2. Identification des participants aux émissions-débats (Personnes ressources/Experts internationaux, acteurs politiques/gouvernementaux, acteurs de la société civile, PTF, etc.)</t>
  </si>
  <si>
    <t>3. Enregistrement et diffusion des émissions sur les médias publics et ou privés</t>
  </si>
  <si>
    <t xml:space="preserve">Résultat 2. La primature opérationnalise les recommandations urgentes et prioritaires de la Commission Provisoire de Réflexion sur la Réconciliation Nationale en posant les bases institutionnelles du processus de réconciliation qui intègre la justice transitionnelle avec l’appui du HCDH. </t>
  </si>
  <si>
    <r>
      <t xml:space="preserve">Résultat 3 : </t>
    </r>
    <r>
      <rPr>
        <b/>
        <sz val="12"/>
        <color rgb="FF222222"/>
        <rFont val="Times New Roman"/>
        <family val="1"/>
      </rPr>
      <t>Les autorités nationales disposent outils et des mécanismes pour assurer la prévention des conflits, promouvoir la paix et la cohésion sociale.</t>
    </r>
  </si>
  <si>
    <t>Produit 3.1</t>
  </si>
  <si>
    <t>Les causes et les facteurs de conflits récurrents, ainsi que les forces motrices existantes sont connus</t>
  </si>
  <si>
    <t>Activité 3.1.1</t>
  </si>
  <si>
    <t>Elaborer une note synthèse sur les causes et les facteurs de conflits récurrents à partir des différentes études et littératures pertinentes</t>
  </si>
  <si>
    <t>PM</t>
  </si>
  <si>
    <t>Ces activités seront financées par le programme conjoint DPA/PNUD à hauteur de 50 000 USD</t>
  </si>
  <si>
    <t>Activité 3.1.2</t>
  </si>
  <si>
    <t>Faire un état des lieux des infrastructures sociales de paix et mécanismes existant</t>
  </si>
  <si>
    <t>Activité 3.1.3</t>
  </si>
  <si>
    <t>Organiser un atelier national pour réaliser une analyse collaborative et participative des conflits, orienter la stratégie de réponse</t>
  </si>
  <si>
    <t>Produit 3.2</t>
  </si>
  <si>
    <t>La stratégie nationale de prévention, de gestion des conflits et de renforcement de la cohésion sociale, assorti d’un plan d’action est élaborée et validée</t>
  </si>
  <si>
    <t>Activité 3.2.1</t>
  </si>
  <si>
    <t>Formuler la stratégie nationale de prévention et de résolution pacifique des conflits.</t>
  </si>
  <si>
    <t>Consultant appui à l’élaboration de la stratégie</t>
  </si>
  <si>
    <t>Activité 3.2.2</t>
  </si>
  <si>
    <t>Organiser un atelier de validation de la stratégie nationale de prévention des conflits</t>
  </si>
  <si>
    <t>Atelier national de validation de la stratégie</t>
  </si>
  <si>
    <t>Activité 3.2.3</t>
  </si>
  <si>
    <t>Plaidoyer pour l'adoption de la stratégie par le Gouvernement</t>
  </si>
  <si>
    <t>Frais divers : mobilisation des acteurs</t>
  </si>
  <si>
    <t>Activité 3.2.4</t>
  </si>
  <si>
    <t>Editer le document de stratégie nationale de prévention des conflits</t>
  </si>
  <si>
    <t>Prestations imprimerie</t>
  </si>
  <si>
    <t>Produit 3.3:</t>
  </si>
  <si>
    <t>Une structure nationale des Infrastructures sociales de paix (ISP) est définie, mise en place et les acteurs renforcés</t>
  </si>
  <si>
    <t>Activité 3.3.1</t>
  </si>
  <si>
    <t>Elaborer et faire signer un arrêté conjoint sur les ISP</t>
  </si>
  <si>
    <t xml:space="preserve">Mobilisation des acteurs des différents ministères </t>
  </si>
  <si>
    <t>Activité 3.3.2</t>
  </si>
  <si>
    <t>Mettre en place une structure nationale inclusive des ISP et l'équiper</t>
  </si>
  <si>
    <t>Kits informatiques et mobiliers de bureau</t>
  </si>
  <si>
    <t>Activité 3.3.3</t>
  </si>
  <si>
    <t>Elaborer les outils d'orientation des ISP et les éditer</t>
  </si>
  <si>
    <t>Prestations consultant</t>
  </si>
  <si>
    <t>Activité 3.3.4</t>
  </si>
  <si>
    <t>Former et outiller les membres des ISP sur leurs missions suivant la Politique nationale</t>
  </si>
  <si>
    <t>Missions de formation</t>
  </si>
  <si>
    <t>Produit 3.4</t>
  </si>
  <si>
    <t>Administration et gestion du projet</t>
  </si>
  <si>
    <t>Personnel, logistique et gestion du projet.</t>
  </si>
  <si>
    <t>Chef de projet / consultant + chauffeur x 6 mois + DPC</t>
  </si>
  <si>
    <t>Participation aux missions de terrain du CP</t>
  </si>
  <si>
    <t>Carburant et entretien</t>
  </si>
  <si>
    <t>Fournitures</t>
  </si>
  <si>
    <t>Communication</t>
  </si>
  <si>
    <t>Produit :2.1Le Cabinet du PM cerne davantage son rôle sur opérationnalisation des recommandations de la CPRN et réalise d’actions préparatoires du processus de mise en place du mécanisme national de justice transitionnelle en Guinée</t>
  </si>
  <si>
    <t>GMS</t>
  </si>
  <si>
    <t>GRAND TOTAL</t>
  </si>
  <si>
    <t>HCDH/ Cohésion</t>
  </si>
  <si>
    <t xml:space="preserve">Sous total Resultat 1. </t>
  </si>
  <si>
    <t>N/A</t>
  </si>
  <si>
    <t>Sous total Resultat 3</t>
  </si>
  <si>
    <t>Sous total Resultat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</si>
</sst>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_-* #,##0\ _€_-;\-* #,##0\ _€_-;_-* &quot;-&quot;??\ _€_-;_-@_-"/>
    <numFmt numFmtId="165" formatCode="00000"/>
  </numFmts>
  <fonts count="25">
    <font>
      <sz val="11"/>
      <color theme="1"/>
      <name val="Calibri"/>
      <family val="2"/>
      <scheme val="minor"/>
    </font>
    <font>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sz val="11"/>
      <color theme="1"/>
      <name val="Times New Roman"/>
      <family val="1"/>
    </font>
    <font>
      <sz val="9"/>
      <color theme="1"/>
      <name val="Times New Roman"/>
      <family val="1"/>
    </font>
    <font>
      <b/>
      <sz val="11"/>
      <color theme="1"/>
      <name val="Myriad pro"/>
    </font>
    <font>
      <sz val="12"/>
      <color theme="1"/>
      <name val="Calibri"/>
      <family val="2"/>
      <scheme val="minor"/>
    </font>
    <font>
      <b/>
      <sz val="10"/>
      <color theme="1"/>
      <name val="Myriad pro"/>
    </font>
    <font>
      <b/>
      <sz val="11"/>
      <color theme="1"/>
      <name val="Times New Roman"/>
      <family val="1"/>
    </font>
    <font>
      <sz val="10"/>
      <name val="Times New Roman"/>
      <family val="1"/>
    </font>
    <font>
      <sz val="10"/>
      <name val="Calibri"/>
      <family val="2"/>
    </font>
    <font>
      <sz val="11"/>
      <name val="Calibri"/>
      <family val="2"/>
      <scheme val="minor"/>
    </font>
    <font>
      <b/>
      <sz val="10"/>
      <name val="Times New Roman"/>
      <family val="1"/>
    </font>
    <font>
      <b/>
      <sz val="8"/>
      <color theme="1"/>
      <name val="Times New Roman"/>
      <family val="1"/>
    </font>
    <font>
      <b/>
      <sz val="10"/>
      <name val="Calibri"/>
      <family val="2"/>
    </font>
    <font>
      <sz val="12"/>
      <color rgb="FF222222"/>
      <name val="Times New Roman"/>
      <family val="1"/>
    </font>
    <font>
      <b/>
      <sz val="12"/>
      <color rgb="FF222222"/>
      <name val="Times New Roman"/>
      <family val="1"/>
    </font>
    <font>
      <b/>
      <sz val="12"/>
      <color theme="1"/>
      <name val="Times New Roman"/>
      <family val="1"/>
    </font>
    <font>
      <sz val="11"/>
      <color rgb="FF000000"/>
      <name val="Times New Roman"/>
      <family val="1"/>
    </font>
    <font>
      <b/>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22">
    <xf numFmtId="0" fontId="0" fillId="0" borderId="0" xfId="0"/>
    <xf numFmtId="0" fontId="2" fillId="0" borderId="0" xfId="0" applyFont="1"/>
    <xf numFmtId="0" fontId="3" fillId="0" borderId="0" xfId="0" applyFont="1"/>
    <xf numFmtId="0" fontId="4" fillId="0" borderId="0" xfId="0" applyFont="1"/>
    <xf numFmtId="43" fontId="0" fillId="0" borderId="0" xfId="1" applyFont="1" applyAlignment="1">
      <alignment horizontal="center"/>
    </xf>
    <xf numFmtId="0" fontId="5" fillId="0" borderId="0" xfId="0" applyFont="1" applyFill="1" applyBorder="1" applyAlignment="1">
      <alignment vertical="center" wrapText="1"/>
    </xf>
    <xf numFmtId="0" fontId="0" fillId="0" borderId="0" xfId="0" applyFill="1"/>
    <xf numFmtId="0" fontId="0" fillId="0" borderId="0" xfId="0" applyBorder="1"/>
    <xf numFmtId="0" fontId="10" fillId="0" borderId="0" xfId="0" applyFont="1" applyFill="1" applyBorder="1" applyAlignment="1">
      <alignment wrapText="1"/>
    </xf>
    <xf numFmtId="0" fontId="0" fillId="0" borderId="0" xfId="0" applyFill="1" applyBorder="1"/>
    <xf numFmtId="43" fontId="11" fillId="0" borderId="0" xfId="1" applyFont="1" applyAlignment="1">
      <alignment horizontal="center"/>
    </xf>
    <xf numFmtId="43" fontId="0" fillId="0" borderId="0" xfId="1" applyFont="1" applyFill="1" applyBorder="1" applyAlignment="1">
      <alignment horizontal="center"/>
    </xf>
    <xf numFmtId="43" fontId="11" fillId="0" borderId="0" xfId="1" applyFont="1" applyFill="1" applyAlignment="1">
      <alignment horizontal="center"/>
    </xf>
    <xf numFmtId="43" fontId="0" fillId="0" borderId="0" xfId="1" applyFont="1" applyFill="1" applyAlignment="1">
      <alignment horizontal="center"/>
    </xf>
    <xf numFmtId="43" fontId="0" fillId="0" borderId="0" xfId="1" applyFont="1" applyFill="1" applyAlignment="1">
      <alignment vertical="center"/>
    </xf>
    <xf numFmtId="0" fontId="6" fillId="0" borderId="0" xfId="0" applyFont="1" applyFill="1" applyBorder="1" applyAlignment="1">
      <alignment vertical="center" wrapText="1"/>
    </xf>
    <xf numFmtId="0" fontId="0" fillId="0" borderId="0" xfId="0" applyBorder="1" applyAlignment="1">
      <alignment horizontal="center"/>
    </xf>
    <xf numFmtId="0" fontId="0" fillId="2" borderId="0" xfId="0" applyFill="1" applyBorder="1" applyAlignment="1">
      <alignment horizontal="center"/>
    </xf>
    <xf numFmtId="43" fontId="0" fillId="0" borderId="0" xfId="0" applyNumberFormat="1"/>
    <xf numFmtId="0" fontId="0" fillId="2" borderId="2" xfId="0" applyFill="1" applyBorder="1" applyAlignment="1"/>
    <xf numFmtId="0" fontId="0" fillId="2" borderId="3" xfId="0" applyFill="1" applyBorder="1" applyAlignment="1"/>
    <xf numFmtId="0" fontId="14" fillId="3" borderId="1" xfId="0" applyFont="1" applyFill="1" applyBorder="1" applyAlignment="1">
      <alignment horizontal="right" vertical="center" wrapText="1"/>
    </xf>
    <xf numFmtId="43" fontId="16" fillId="3" borderId="1" xfId="1" applyFont="1" applyFill="1" applyBorder="1" applyAlignment="1">
      <alignment horizontal="center" vertical="center" wrapText="1"/>
    </xf>
    <xf numFmtId="43" fontId="15" fillId="3" borderId="1" xfId="1" applyFont="1" applyFill="1" applyBorder="1" applyAlignment="1">
      <alignment horizontal="right" vertical="center" wrapText="1"/>
    </xf>
    <xf numFmtId="43" fontId="16" fillId="3" borderId="1" xfId="1" applyFont="1" applyFill="1" applyBorder="1" applyAlignment="1">
      <alignment vertical="center" wrapText="1"/>
    </xf>
    <xf numFmtId="0" fontId="16" fillId="3" borderId="1" xfId="0" applyFont="1" applyFill="1" applyBorder="1"/>
    <xf numFmtId="0" fontId="15" fillId="3" borderId="1" xfId="0" applyFont="1" applyFill="1" applyBorder="1" applyAlignment="1">
      <alignment horizontal="right" vertical="center" wrapText="1"/>
    </xf>
    <xf numFmtId="43" fontId="17" fillId="3" borderId="1" xfId="1" applyFont="1" applyFill="1" applyBorder="1" applyAlignment="1">
      <alignment horizontal="right" vertical="center" wrapText="1"/>
    </xf>
    <xf numFmtId="43" fontId="14" fillId="3" borderId="1" xfId="1" applyFont="1" applyFill="1" applyBorder="1" applyAlignment="1">
      <alignment horizontal="right" vertical="center" wrapText="1"/>
    </xf>
    <xf numFmtId="164" fontId="17" fillId="3" borderId="1" xfId="1" applyNumberFormat="1" applyFont="1" applyFill="1" applyBorder="1" applyAlignment="1">
      <alignment horizontal="right" vertical="center" wrapText="1"/>
    </xf>
    <xf numFmtId="0" fontId="19" fillId="3" borderId="1" xfId="0" applyFont="1" applyFill="1" applyBorder="1" applyAlignment="1">
      <alignment horizontal="center" vertical="center" wrapText="1"/>
    </xf>
    <xf numFmtId="0" fontId="14" fillId="3" borderId="1" xfId="0" applyFont="1" applyFill="1" applyBorder="1" applyAlignment="1">
      <alignment vertical="center" wrapText="1"/>
    </xf>
    <xf numFmtId="43" fontId="15" fillId="3" borderId="1" xfId="0" applyNumberFormat="1" applyFont="1" applyFill="1" applyBorder="1" applyAlignment="1">
      <alignment horizontal="right" vertical="center" wrapText="1"/>
    </xf>
    <xf numFmtId="43" fontId="16" fillId="3" borderId="1" xfId="0" applyNumberFormat="1" applyFont="1" applyFill="1" applyBorder="1" applyAlignment="1">
      <alignment vertical="center"/>
    </xf>
    <xf numFmtId="0" fontId="17" fillId="3" borderId="1" xfId="0" applyFont="1" applyFill="1" applyBorder="1" applyAlignment="1">
      <alignment vertical="center" wrapText="1"/>
    </xf>
    <xf numFmtId="43" fontId="17" fillId="3" borderId="1" xfId="1" applyNumberFormat="1" applyFont="1" applyFill="1" applyBorder="1" applyAlignment="1">
      <alignment horizontal="right" vertical="center" wrapText="1"/>
    </xf>
    <xf numFmtId="0" fontId="16" fillId="3" borderId="1" xfId="0" applyFont="1" applyFill="1" applyBorder="1" applyAlignment="1">
      <alignment vertical="center"/>
    </xf>
    <xf numFmtId="43" fontId="0" fillId="0" borderId="0" xfId="2" applyNumberFormat="1" applyFont="1"/>
    <xf numFmtId="0" fontId="9" fillId="0" borderId="1" xfId="0" applyFont="1" applyBorder="1" applyAlignment="1">
      <alignment vertical="center" wrapText="1"/>
    </xf>
    <xf numFmtId="0" fontId="12" fillId="4" borderId="1" xfId="0" applyFont="1" applyFill="1" applyBorder="1" applyAlignment="1">
      <alignment wrapText="1"/>
    </xf>
    <xf numFmtId="43" fontId="12" fillId="4" borderId="1" xfId="0" applyNumberFormat="1" applyFont="1" applyFill="1" applyBorder="1" applyAlignment="1">
      <alignment wrapText="1"/>
    </xf>
    <xf numFmtId="165" fontId="5" fillId="0" borderId="1" xfId="0" applyNumberFormat="1" applyFont="1" applyBorder="1" applyAlignment="1">
      <alignment horizontal="left" vertical="top" wrapText="1"/>
    </xf>
    <xf numFmtId="43" fontId="8" fillId="0" borderId="1" xfId="1" applyFont="1" applyFill="1" applyBorder="1" applyAlignment="1">
      <alignment horizontal="center" vertical="center" wrapText="1"/>
    </xf>
    <xf numFmtId="43" fontId="1" fillId="0" borderId="1" xfId="1" applyFont="1" applyFill="1" applyBorder="1" applyAlignment="1">
      <alignment horizontal="center" vertical="center" wrapText="1"/>
    </xf>
    <xf numFmtId="9" fontId="8" fillId="0" borderId="1" xfId="2" applyFont="1" applyFill="1" applyBorder="1" applyAlignment="1">
      <alignment horizontal="center" vertical="center" wrapText="1"/>
    </xf>
    <xf numFmtId="43" fontId="8" fillId="0" borderId="1" xfId="1" applyFont="1" applyFill="1" applyBorder="1" applyAlignment="1">
      <alignment vertical="center" wrapText="1"/>
    </xf>
    <xf numFmtId="0" fontId="5" fillId="0" borderId="1" xfId="0" applyFont="1" applyFill="1" applyBorder="1" applyAlignment="1">
      <alignment vertical="center" wrapText="1"/>
    </xf>
    <xf numFmtId="43" fontId="8" fillId="0" borderId="1" xfId="1" applyFont="1" applyBorder="1" applyAlignment="1">
      <alignment vertical="center" wrapText="1"/>
    </xf>
    <xf numFmtId="0" fontId="0" fillId="0" borderId="1" xfId="0" applyBorder="1"/>
    <xf numFmtId="0" fontId="0" fillId="0" borderId="1" xfId="0" applyBorder="1" applyAlignment="1">
      <alignment vertical="center" wrapText="1"/>
    </xf>
    <xf numFmtId="43" fontId="13" fillId="0" borderId="1" xfId="1" applyFont="1" applyBorder="1" applyAlignment="1">
      <alignment horizontal="right" vertical="center" wrapText="1"/>
    </xf>
    <xf numFmtId="3" fontId="8" fillId="0" borderId="1" xfId="0" applyNumberFormat="1" applyFont="1" applyBorder="1" applyAlignment="1">
      <alignment vertical="center" wrapText="1"/>
    </xf>
    <xf numFmtId="0" fontId="8" fillId="0" borderId="1" xfId="0" applyFont="1" applyBorder="1" applyAlignment="1">
      <alignment horizontal="right" vertical="center" wrapText="1"/>
    </xf>
    <xf numFmtId="0" fontId="23" fillId="0" borderId="1" xfId="0" applyFont="1" applyBorder="1" applyAlignment="1">
      <alignment vertical="center" wrapText="1"/>
    </xf>
    <xf numFmtId="43" fontId="13" fillId="0" borderId="1" xfId="0" applyNumberFormat="1" applyFont="1" applyBorder="1" applyAlignment="1">
      <alignment vertical="center" wrapText="1"/>
    </xf>
    <xf numFmtId="43" fontId="24" fillId="0" borderId="1" xfId="0" applyNumberFormat="1" applyFont="1" applyBorder="1"/>
    <xf numFmtId="43" fontId="0" fillId="0" borderId="1" xfId="1" applyFont="1" applyBorder="1" applyAlignment="1">
      <alignment horizontal="center" vertical="center"/>
    </xf>
    <xf numFmtId="0" fontId="1"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43" fontId="8" fillId="0" borderId="1" xfId="1" applyFont="1" applyBorder="1" applyAlignment="1">
      <alignment horizontal="right" vertical="center" wrapText="1"/>
    </xf>
    <xf numFmtId="43" fontId="13" fillId="4" borderId="1" xfId="0" applyNumberFormat="1" applyFont="1" applyFill="1" applyBorder="1" applyAlignment="1">
      <alignment vertical="center" wrapText="1"/>
    </xf>
    <xf numFmtId="0" fontId="8" fillId="4" borderId="1" xfId="0" applyFont="1" applyFill="1" applyBorder="1" applyAlignment="1">
      <alignment vertical="center" wrapText="1"/>
    </xf>
    <xf numFmtId="43" fontId="13" fillId="4" borderId="1" xfId="1" applyFont="1" applyFill="1" applyBorder="1" applyAlignment="1">
      <alignment vertical="center" wrapText="1"/>
    </xf>
    <xf numFmtId="0" fontId="0" fillId="4" borderId="1" xfId="0" applyFill="1" applyBorder="1"/>
    <xf numFmtId="0" fontId="12" fillId="0" borderId="1" xfId="0" applyFont="1" applyFill="1" applyBorder="1" applyAlignment="1">
      <alignment horizontal="left" vertical="top" wrapText="1"/>
    </xf>
    <xf numFmtId="3" fontId="8" fillId="0" borderId="1" xfId="0" applyNumberFormat="1" applyFont="1" applyBorder="1" applyAlignment="1">
      <alignment horizontal="right" vertical="center" wrapText="1"/>
    </xf>
    <xf numFmtId="0" fontId="1" fillId="4" borderId="1" xfId="0" applyFont="1" applyFill="1" applyBorder="1" applyAlignment="1">
      <alignment vertical="center" wrapText="1"/>
    </xf>
    <xf numFmtId="43" fontId="1" fillId="4" borderId="1" xfId="0" applyNumberFormat="1" applyFont="1" applyFill="1" applyBorder="1" applyAlignment="1">
      <alignment vertical="center" wrapText="1"/>
    </xf>
    <xf numFmtId="43" fontId="8" fillId="4" borderId="1" xfId="0" applyNumberFormat="1" applyFont="1" applyFill="1" applyBorder="1" applyAlignment="1">
      <alignment vertical="center" wrapText="1"/>
    </xf>
    <xf numFmtId="0" fontId="0" fillId="0" borderId="1" xfId="0" applyFill="1" applyBorder="1"/>
    <xf numFmtId="0" fontId="13" fillId="4" borderId="1" xfId="0" applyFont="1" applyFill="1" applyBorder="1" applyAlignment="1">
      <alignment vertical="center" wrapText="1"/>
    </xf>
    <xf numFmtId="43" fontId="22" fillId="4" borderId="1" xfId="0" applyNumberFormat="1" applyFont="1" applyFill="1" applyBorder="1" applyAlignment="1">
      <alignment horizontal="righ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9" fillId="0" borderId="5" xfId="0" applyFont="1" applyBorder="1" applyAlignment="1">
      <alignment vertical="center" wrapText="1"/>
    </xf>
    <xf numFmtId="0" fontId="9" fillId="0" borderId="5" xfId="0" applyFont="1" applyFill="1" applyBorder="1" applyAlignment="1">
      <alignment vertical="center" wrapText="1"/>
    </xf>
    <xf numFmtId="0" fontId="9" fillId="2" borderId="6" xfId="0" applyFont="1" applyFill="1" applyBorder="1" applyAlignment="1">
      <alignment vertical="center" wrapText="1"/>
    </xf>
    <xf numFmtId="0" fontId="0" fillId="0" borderId="8" xfId="0" applyBorder="1"/>
    <xf numFmtId="0" fontId="12" fillId="4" borderId="7" xfId="0" applyFont="1" applyFill="1" applyBorder="1" applyAlignment="1">
      <alignment wrapText="1"/>
    </xf>
    <xf numFmtId="165" fontId="5" fillId="3" borderId="7" xfId="0" applyNumberFormat="1" applyFont="1" applyFill="1" applyBorder="1" applyAlignment="1">
      <alignment horizontal="center" vertical="top" wrapText="1"/>
    </xf>
    <xf numFmtId="0" fontId="5" fillId="2" borderId="7" xfId="0" applyFont="1" applyFill="1" applyBorder="1" applyAlignment="1">
      <alignment vertical="center" wrapText="1"/>
    </xf>
    <xf numFmtId="0" fontId="8" fillId="0" borderId="8" xfId="0" applyFont="1" applyBorder="1" applyAlignment="1">
      <alignment vertical="center" wrapText="1"/>
    </xf>
    <xf numFmtId="0" fontId="8" fillId="4" borderId="7" xfId="0" applyFont="1" applyFill="1" applyBorder="1" applyAlignment="1">
      <alignment vertical="center" wrapText="1"/>
    </xf>
    <xf numFmtId="0" fontId="1" fillId="0" borderId="8" xfId="0" applyFont="1" applyBorder="1" applyAlignment="1">
      <alignment vertical="center" wrapText="1"/>
    </xf>
    <xf numFmtId="0" fontId="0" fillId="0" borderId="8" xfId="0" applyBorder="1" applyAlignment="1">
      <alignment vertical="top" wrapText="1"/>
    </xf>
    <xf numFmtId="0" fontId="8" fillId="0" borderId="7" xfId="0" applyFont="1" applyBorder="1" applyAlignment="1">
      <alignment vertical="center" wrapText="1"/>
    </xf>
    <xf numFmtId="0" fontId="0" fillId="0" borderId="8" xfId="0" applyFill="1" applyBorder="1"/>
    <xf numFmtId="43" fontId="24" fillId="4" borderId="10" xfId="0" applyNumberFormat="1" applyFont="1" applyFill="1" applyBorder="1"/>
    <xf numFmtId="0" fontId="0" fillId="4" borderId="10" xfId="0" applyFill="1" applyBorder="1"/>
    <xf numFmtId="0" fontId="0" fillId="0" borderId="10" xfId="0" applyBorder="1"/>
    <xf numFmtId="0" fontId="0" fillId="0" borderId="11" xfId="0" applyBorder="1"/>
    <xf numFmtId="0" fontId="8" fillId="0" borderId="1" xfId="0" applyFont="1" applyBorder="1" applyAlignment="1">
      <alignment horizontal="center" vertical="center" wrapText="1"/>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13" fillId="4" borderId="7"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3" fontId="8" fillId="0" borderId="1" xfId="1" applyFont="1" applyBorder="1" applyAlignment="1">
      <alignment horizontal="center" vertical="center" wrapText="1"/>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2" fillId="4" borderId="7" xfId="0" applyFont="1" applyFill="1" applyBorder="1" applyAlignment="1">
      <alignment horizontal="center" wrapText="1"/>
    </xf>
    <xf numFmtId="0" fontId="12" fillId="4" borderId="1" xfId="0" applyFont="1" applyFill="1" applyBorder="1" applyAlignment="1">
      <alignment horizontal="center" wrapText="1"/>
    </xf>
    <xf numFmtId="0" fontId="8" fillId="0" borderId="7" xfId="0" applyFont="1" applyBorder="1" applyAlignment="1">
      <alignment horizontal="center" vertical="center" wrapText="1"/>
    </xf>
    <xf numFmtId="0" fontId="0" fillId="0" borderId="1" xfId="0" applyBorder="1" applyAlignment="1">
      <alignment horizontal="center" vertical="center" wrapText="1"/>
    </xf>
    <xf numFmtId="0" fontId="18" fillId="0" borderId="7" xfId="0" applyFont="1" applyBorder="1" applyAlignment="1">
      <alignment horizontal="center" vertical="center"/>
    </xf>
    <xf numFmtId="0" fontId="18" fillId="0" borderId="1" xfId="0" applyFont="1" applyBorder="1" applyAlignment="1">
      <alignment horizontal="center" vertical="center"/>
    </xf>
    <xf numFmtId="0" fontId="8" fillId="0" borderId="7" xfId="0" applyFont="1" applyBorder="1" applyAlignment="1">
      <alignment vertical="center" wrapText="1"/>
    </xf>
    <xf numFmtId="3" fontId="8" fillId="0" borderId="1" xfId="0" applyNumberFormat="1" applyFont="1" applyBorder="1" applyAlignment="1">
      <alignment horizontal="right" vertical="center" wrapText="1"/>
    </xf>
    <xf numFmtId="0" fontId="8" fillId="0" borderId="8" xfId="0" applyFont="1" applyBorder="1" applyAlignment="1">
      <alignment vertical="center" wrapText="1"/>
    </xf>
    <xf numFmtId="0" fontId="1" fillId="0" borderId="8" xfId="0" applyFont="1" applyBorder="1" applyAlignment="1">
      <alignment vertical="center" wrapText="1"/>
    </xf>
    <xf numFmtId="43" fontId="8" fillId="0" borderId="1" xfId="1" applyFont="1" applyBorder="1" applyAlignment="1">
      <alignment horizontal="right" vertical="center" wrapText="1"/>
    </xf>
    <xf numFmtId="0" fontId="20" fillId="4" borderId="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4" borderId="7" xfId="0" applyFont="1" applyFill="1" applyBorder="1" applyAlignment="1">
      <alignment horizontal="left" wrapText="1"/>
    </xf>
    <xf numFmtId="0" fontId="13" fillId="4" borderId="1" xfId="0" applyFont="1" applyFill="1" applyBorder="1" applyAlignment="1">
      <alignment horizontal="left" wrapText="1"/>
    </xf>
    <xf numFmtId="0" fontId="8" fillId="0" borderId="1" xfId="0" applyFont="1" applyBorder="1" applyAlignment="1">
      <alignment horizontal="right" vertical="center" wrapText="1"/>
    </xf>
    <xf numFmtId="0" fontId="19" fillId="3" borderId="1"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2"/>
  <sheetViews>
    <sheetView tabSelected="1" topLeftCell="A61" zoomScale="70" zoomScaleNormal="70" workbookViewId="0">
      <selection activeCell="L72" sqref="L72"/>
    </sheetView>
  </sheetViews>
  <sheetFormatPr baseColWidth="10" defaultRowHeight="15.6"/>
  <cols>
    <col min="1" max="1" width="11.33203125" customWidth="1"/>
    <col min="2" max="2" width="20.88671875" customWidth="1"/>
    <col min="3" max="3" width="19.21875" style="10" customWidth="1"/>
    <col min="4" max="4" width="14.88671875" style="10" customWidth="1"/>
    <col min="5" max="5" width="16.6640625" style="4" customWidth="1"/>
    <col min="6" max="6" width="16.33203125" style="4" customWidth="1"/>
    <col min="7" max="7" width="18.77734375" style="13" customWidth="1"/>
    <col min="8" max="8" width="10.109375" style="11" hidden="1" customWidth="1"/>
    <col min="9" max="9" width="31.109375" style="14" hidden="1" customWidth="1"/>
    <col min="10" max="10" width="11.6640625" customWidth="1"/>
    <col min="11" max="11" width="9.5546875" customWidth="1"/>
  </cols>
  <sheetData>
    <row r="1" spans="1:11" ht="21">
      <c r="A1" s="3" t="s">
        <v>20</v>
      </c>
      <c r="B1" s="2"/>
      <c r="C1"/>
      <c r="D1"/>
      <c r="E1"/>
      <c r="F1"/>
      <c r="G1"/>
      <c r="H1"/>
      <c r="I1"/>
    </row>
    <row r="2" spans="1:11">
      <c r="A2" s="1"/>
      <c r="B2" s="1"/>
      <c r="C2"/>
      <c r="D2"/>
      <c r="E2"/>
      <c r="F2"/>
      <c r="G2"/>
      <c r="H2"/>
      <c r="I2"/>
    </row>
    <row r="3" spans="1:11">
      <c r="A3" s="1" t="s">
        <v>2</v>
      </c>
      <c r="B3" s="1"/>
      <c r="C3"/>
      <c r="D3"/>
      <c r="E3"/>
      <c r="F3"/>
      <c r="G3"/>
      <c r="H3"/>
      <c r="I3"/>
    </row>
    <row r="4" spans="1:11" ht="14.4">
      <c r="C4"/>
      <c r="D4"/>
      <c r="E4"/>
      <c r="F4"/>
      <c r="G4"/>
      <c r="H4"/>
      <c r="I4"/>
    </row>
    <row r="5" spans="1:11">
      <c r="A5" s="1" t="s">
        <v>3</v>
      </c>
      <c r="C5"/>
      <c r="D5"/>
      <c r="E5"/>
      <c r="F5"/>
      <c r="G5"/>
      <c r="H5"/>
      <c r="I5"/>
    </row>
    <row r="6" spans="1:11" ht="16.2" thickBot="1"/>
    <row r="7" spans="1:11" ht="85.2" customHeight="1">
      <c r="A7" s="73" t="s">
        <v>4</v>
      </c>
      <c r="B7" s="74" t="s">
        <v>5</v>
      </c>
      <c r="C7" s="75" t="s">
        <v>47</v>
      </c>
      <c r="D7" s="75" t="s">
        <v>123</v>
      </c>
      <c r="E7" s="75" t="s">
        <v>6</v>
      </c>
      <c r="F7" s="75" t="s">
        <v>17</v>
      </c>
      <c r="G7" s="76" t="s">
        <v>7</v>
      </c>
      <c r="H7" s="76"/>
      <c r="I7" s="77"/>
      <c r="J7" s="7"/>
      <c r="K7" s="17"/>
    </row>
    <row r="8" spans="1:11" ht="42.75" customHeight="1">
      <c r="A8" s="104" t="s">
        <v>48</v>
      </c>
      <c r="B8" s="105"/>
      <c r="C8" s="105"/>
      <c r="D8" s="105"/>
      <c r="E8" s="105"/>
      <c r="F8" s="105"/>
      <c r="G8" s="105"/>
      <c r="H8" s="65"/>
      <c r="I8" s="78"/>
    </row>
    <row r="9" spans="1:11" ht="42.75" customHeight="1">
      <c r="A9" s="79" t="s">
        <v>50</v>
      </c>
      <c r="B9" s="39"/>
      <c r="C9" s="40">
        <f>SUM(C10:C11)</f>
        <v>20000</v>
      </c>
      <c r="D9" s="40">
        <f>SUM(D10:D11)</f>
        <v>0</v>
      </c>
      <c r="E9" s="39"/>
      <c r="F9" s="40">
        <f>SUM(F10:F11)</f>
        <v>18092.93</v>
      </c>
      <c r="G9" s="39"/>
      <c r="H9" s="65"/>
      <c r="I9" s="78"/>
    </row>
    <row r="10" spans="1:11" ht="66.599999999999994" customHeight="1">
      <c r="A10" s="80" t="s">
        <v>51</v>
      </c>
      <c r="B10" s="41" t="s">
        <v>21</v>
      </c>
      <c r="C10" s="42">
        <v>10000</v>
      </c>
      <c r="D10" s="43"/>
      <c r="E10" s="44">
        <v>0</v>
      </c>
      <c r="F10" s="45">
        <v>9000</v>
      </c>
      <c r="G10" s="46" t="s">
        <v>22</v>
      </c>
      <c r="H10" s="46"/>
      <c r="I10" s="78"/>
    </row>
    <row r="11" spans="1:11" ht="43.8" customHeight="1">
      <c r="A11" s="81" t="s">
        <v>52</v>
      </c>
      <c r="B11" s="59" t="s">
        <v>23</v>
      </c>
      <c r="C11" s="42">
        <v>10000</v>
      </c>
      <c r="D11" s="42"/>
      <c r="E11" s="42">
        <v>0</v>
      </c>
      <c r="F11" s="42">
        <v>9092.93</v>
      </c>
      <c r="G11" s="46" t="s">
        <v>38</v>
      </c>
      <c r="H11" s="46"/>
      <c r="I11" s="78"/>
    </row>
    <row r="12" spans="1:11" ht="39.6" customHeight="1">
      <c r="A12" s="79" t="s">
        <v>49</v>
      </c>
      <c r="B12" s="39" t="s">
        <v>24</v>
      </c>
      <c r="C12" s="40">
        <f>SUM(C14:C23)</f>
        <v>1127020</v>
      </c>
      <c r="D12" s="39"/>
      <c r="E12" s="39"/>
      <c r="F12" s="40">
        <f>SUM(F14:F23)</f>
        <v>734420.38</v>
      </c>
      <c r="G12" s="39"/>
      <c r="H12" s="46"/>
      <c r="I12" s="78"/>
    </row>
    <row r="13" spans="1:11" ht="1.2" customHeight="1">
      <c r="A13" s="106" t="s">
        <v>25</v>
      </c>
      <c r="B13" s="92" t="s">
        <v>26</v>
      </c>
      <c r="C13" s="47"/>
      <c r="D13" s="92"/>
      <c r="E13" s="107"/>
      <c r="F13" s="58"/>
      <c r="G13" s="48"/>
      <c r="H13" s="48"/>
      <c r="I13" s="78"/>
    </row>
    <row r="14" spans="1:11" ht="49.2" customHeight="1">
      <c r="A14" s="106"/>
      <c r="B14" s="92"/>
      <c r="C14" s="60">
        <v>828000</v>
      </c>
      <c r="D14" s="92"/>
      <c r="E14" s="107"/>
      <c r="F14" s="45">
        <v>550364.24</v>
      </c>
      <c r="G14" s="49" t="s">
        <v>39</v>
      </c>
      <c r="H14" s="48"/>
      <c r="I14" s="78"/>
    </row>
    <row r="15" spans="1:11" ht="34.799999999999997" customHeight="1">
      <c r="A15" s="106"/>
      <c r="B15" s="92"/>
      <c r="C15" s="60">
        <v>119220</v>
      </c>
      <c r="D15" s="58"/>
      <c r="E15" s="49"/>
      <c r="F15" s="47">
        <v>97993.74</v>
      </c>
      <c r="G15" s="49" t="s">
        <v>27</v>
      </c>
      <c r="H15" s="48"/>
      <c r="I15" s="78"/>
    </row>
    <row r="16" spans="1:11" ht="36">
      <c r="A16" s="108" t="s">
        <v>28</v>
      </c>
      <c r="B16" s="92" t="s">
        <v>29</v>
      </c>
      <c r="C16" s="60">
        <v>44500</v>
      </c>
      <c r="D16" s="58"/>
      <c r="E16" s="38"/>
      <c r="F16" s="45">
        <v>43648.43</v>
      </c>
      <c r="G16" s="38" t="s">
        <v>14</v>
      </c>
      <c r="H16" s="48"/>
      <c r="I16" s="78"/>
    </row>
    <row r="17" spans="1:11" ht="25.2" customHeight="1">
      <c r="A17" s="108"/>
      <c r="B17" s="92"/>
      <c r="C17" s="60">
        <v>10000</v>
      </c>
      <c r="D17" s="58"/>
      <c r="E17" s="38"/>
      <c r="F17" s="45">
        <v>7138.85</v>
      </c>
      <c r="G17" s="38" t="s">
        <v>30</v>
      </c>
      <c r="H17" s="48"/>
      <c r="I17" s="78"/>
    </row>
    <row r="18" spans="1:11" ht="39.6" customHeight="1">
      <c r="A18" s="108"/>
      <c r="B18" s="92"/>
      <c r="C18" s="60">
        <v>10000</v>
      </c>
      <c r="D18" s="58"/>
      <c r="E18" s="38"/>
      <c r="F18" s="45">
        <v>6099.57</v>
      </c>
      <c r="G18" s="38" t="s">
        <v>9</v>
      </c>
      <c r="H18" s="48"/>
      <c r="I18" s="78"/>
    </row>
    <row r="19" spans="1:11" ht="30" customHeight="1">
      <c r="A19" s="108"/>
      <c r="B19" s="58" t="s">
        <v>31</v>
      </c>
      <c r="C19" s="60">
        <v>10000</v>
      </c>
      <c r="D19" s="58"/>
      <c r="E19" s="38"/>
      <c r="F19" s="45">
        <v>6500</v>
      </c>
      <c r="G19" s="38" t="s">
        <v>12</v>
      </c>
      <c r="H19" s="48"/>
      <c r="I19" s="78"/>
    </row>
    <row r="20" spans="1:11" ht="28.2" customHeight="1">
      <c r="A20" s="108" t="s">
        <v>32</v>
      </c>
      <c r="B20" s="58" t="s">
        <v>33</v>
      </c>
      <c r="C20" s="60">
        <v>25000</v>
      </c>
      <c r="D20" s="58"/>
      <c r="E20" s="58"/>
      <c r="F20" s="45">
        <v>22675.55</v>
      </c>
      <c r="G20" s="58" t="s">
        <v>34</v>
      </c>
      <c r="H20" s="48"/>
      <c r="I20" s="78"/>
    </row>
    <row r="21" spans="1:11" ht="80.400000000000006" customHeight="1">
      <c r="A21" s="108"/>
      <c r="B21" s="58" t="s">
        <v>35</v>
      </c>
      <c r="C21" s="60">
        <v>20000</v>
      </c>
      <c r="D21" s="58"/>
      <c r="E21" s="58"/>
      <c r="F21" s="45"/>
      <c r="G21" s="58" t="s">
        <v>34</v>
      </c>
      <c r="H21" s="48"/>
      <c r="I21" s="78"/>
    </row>
    <row r="22" spans="1:11" ht="30" customHeight="1">
      <c r="A22" s="108"/>
      <c r="B22" s="58" t="s">
        <v>36</v>
      </c>
      <c r="C22" s="60">
        <v>40300</v>
      </c>
      <c r="D22" s="58"/>
      <c r="E22" s="58"/>
      <c r="F22" s="45"/>
      <c r="G22" s="58" t="s">
        <v>11</v>
      </c>
      <c r="H22" s="48"/>
      <c r="I22" s="78"/>
    </row>
    <row r="23" spans="1:11" ht="59.4" customHeight="1">
      <c r="A23" s="108"/>
      <c r="B23" s="58" t="s">
        <v>37</v>
      </c>
      <c r="C23" s="60">
        <v>20000</v>
      </c>
      <c r="D23" s="58"/>
      <c r="E23" s="58"/>
      <c r="F23" s="45"/>
      <c r="G23" s="58" t="s">
        <v>14</v>
      </c>
      <c r="H23" s="48"/>
      <c r="I23" s="78"/>
      <c r="J23" s="7"/>
      <c r="K23" s="7"/>
    </row>
    <row r="24" spans="1:11" ht="39.6" customHeight="1">
      <c r="A24" s="108" t="s">
        <v>124</v>
      </c>
      <c r="B24" s="109"/>
      <c r="C24" s="50">
        <f>C12+C9</f>
        <v>1147020</v>
      </c>
      <c r="D24" s="50">
        <f t="shared" ref="D24:F24" si="0">D12+D9</f>
        <v>0</v>
      </c>
      <c r="E24" s="50">
        <f t="shared" si="0"/>
        <v>0</v>
      </c>
      <c r="F24" s="50">
        <f t="shared" si="0"/>
        <v>752513.31</v>
      </c>
      <c r="G24" s="58"/>
      <c r="H24" s="48"/>
      <c r="I24" s="78"/>
      <c r="J24" s="7"/>
      <c r="K24" s="7"/>
    </row>
    <row r="25" spans="1:11" ht="47.4" customHeight="1">
      <c r="A25" s="104" t="s">
        <v>72</v>
      </c>
      <c r="B25" s="105"/>
      <c r="C25" s="105"/>
      <c r="D25" s="105"/>
      <c r="E25" s="105"/>
      <c r="F25" s="105"/>
      <c r="G25" s="105"/>
      <c r="H25" s="48"/>
      <c r="I25" s="78"/>
      <c r="J25" s="7"/>
      <c r="K25" s="7"/>
    </row>
    <row r="26" spans="1:11" ht="116.4" customHeight="1">
      <c r="A26" s="118" t="s">
        <v>120</v>
      </c>
      <c r="B26" s="119"/>
      <c r="C26" s="61">
        <f>SUM(C27:C37)</f>
        <v>94030</v>
      </c>
      <c r="D26" s="62"/>
      <c r="E26" s="62"/>
      <c r="F26" s="63">
        <f>SUM(F27:F37)</f>
        <v>30638.86</v>
      </c>
      <c r="G26" s="62"/>
      <c r="H26" s="58"/>
      <c r="I26" s="82"/>
      <c r="J26" s="7"/>
      <c r="K26" s="7"/>
    </row>
    <row r="27" spans="1:11" ht="27" customHeight="1">
      <c r="A27" s="110" t="s">
        <v>53</v>
      </c>
      <c r="B27" s="92" t="s">
        <v>54</v>
      </c>
      <c r="C27" s="114">
        <v>1800</v>
      </c>
      <c r="D27" s="111"/>
      <c r="E27" s="92" t="s">
        <v>11</v>
      </c>
      <c r="F27" s="120">
        <v>1727.86</v>
      </c>
      <c r="G27" s="100" t="s">
        <v>55</v>
      </c>
      <c r="H27" s="100"/>
      <c r="I27" s="112"/>
      <c r="J27" s="7"/>
      <c r="K27" s="7"/>
    </row>
    <row r="28" spans="1:11" s="7" customFormat="1" ht="14.4">
      <c r="A28" s="110"/>
      <c r="B28" s="92"/>
      <c r="C28" s="114"/>
      <c r="D28" s="111"/>
      <c r="E28" s="92"/>
      <c r="F28" s="120"/>
      <c r="G28" s="100"/>
      <c r="H28" s="100"/>
      <c r="I28" s="112"/>
    </row>
    <row r="29" spans="1:11" s="7" customFormat="1" ht="14.4">
      <c r="A29" s="110"/>
      <c r="B29" s="92"/>
      <c r="C29" s="114"/>
      <c r="D29" s="111"/>
      <c r="E29" s="92"/>
      <c r="F29" s="120"/>
      <c r="G29" s="100"/>
      <c r="H29" s="100"/>
      <c r="I29" s="112"/>
    </row>
    <row r="30" spans="1:11" s="7" customFormat="1" ht="30" customHeight="1">
      <c r="A30" s="110" t="s">
        <v>56</v>
      </c>
      <c r="B30" s="92" t="s">
        <v>57</v>
      </c>
      <c r="C30" s="114">
        <v>470</v>
      </c>
      <c r="D30" s="92"/>
      <c r="E30" s="92" t="s">
        <v>9</v>
      </c>
      <c r="F30" s="114">
        <v>953</v>
      </c>
      <c r="G30" s="92"/>
      <c r="H30" s="100"/>
      <c r="I30" s="112"/>
    </row>
    <row r="31" spans="1:11" s="7" customFormat="1" ht="14.4">
      <c r="A31" s="110"/>
      <c r="B31" s="92"/>
      <c r="C31" s="114"/>
      <c r="D31" s="92"/>
      <c r="E31" s="92"/>
      <c r="F31" s="114"/>
      <c r="G31" s="92"/>
      <c r="H31" s="100"/>
      <c r="I31" s="112"/>
    </row>
    <row r="32" spans="1:11" s="7" customFormat="1" ht="14.4">
      <c r="A32" s="110"/>
      <c r="B32" s="92"/>
      <c r="C32" s="114">
        <v>23360</v>
      </c>
      <c r="D32" s="92"/>
      <c r="E32" s="92" t="s">
        <v>11</v>
      </c>
      <c r="F32" s="114">
        <v>21587</v>
      </c>
      <c r="G32" s="92"/>
      <c r="H32" s="100"/>
      <c r="I32" s="112"/>
    </row>
    <row r="33" spans="1:11" s="7" customFormat="1" ht="15" customHeight="1">
      <c r="A33" s="110"/>
      <c r="B33" s="92"/>
      <c r="C33" s="114"/>
      <c r="D33" s="92"/>
      <c r="E33" s="92"/>
      <c r="F33" s="114"/>
      <c r="G33" s="92"/>
      <c r="H33" s="100"/>
      <c r="I33" s="112"/>
      <c r="J33"/>
      <c r="K33"/>
    </row>
    <row r="34" spans="1:11" s="7" customFormat="1" ht="45" customHeight="1">
      <c r="A34" s="110"/>
      <c r="B34" s="92"/>
      <c r="C34" s="60">
        <v>12900</v>
      </c>
      <c r="D34" s="66"/>
      <c r="E34" s="58" t="s">
        <v>58</v>
      </c>
      <c r="F34" s="47">
        <v>6371</v>
      </c>
      <c r="G34" s="58"/>
      <c r="H34" s="100"/>
      <c r="I34" s="112"/>
      <c r="J34"/>
      <c r="K34"/>
    </row>
    <row r="35" spans="1:11" s="7" customFormat="1" ht="68.400000000000006" customHeight="1">
      <c r="A35" s="106" t="s">
        <v>59</v>
      </c>
      <c r="B35" s="117" t="s">
        <v>60</v>
      </c>
      <c r="C35" s="60">
        <v>2800</v>
      </c>
      <c r="D35" s="58"/>
      <c r="E35" s="58" t="s">
        <v>9</v>
      </c>
      <c r="F35" s="47"/>
      <c r="G35" s="58"/>
      <c r="H35" s="100"/>
      <c r="I35" s="112"/>
      <c r="J35"/>
      <c r="K35"/>
    </row>
    <row r="36" spans="1:11" s="7" customFormat="1" ht="36" customHeight="1">
      <c r="A36" s="106"/>
      <c r="B36" s="117"/>
      <c r="C36" s="60">
        <v>31700</v>
      </c>
      <c r="D36" s="52"/>
      <c r="E36" s="58" t="s">
        <v>11</v>
      </c>
      <c r="F36" s="47"/>
      <c r="G36" s="58"/>
      <c r="H36" s="99"/>
      <c r="I36" s="113"/>
      <c r="J36"/>
      <c r="K36"/>
    </row>
    <row r="37" spans="1:11" ht="43.8" customHeight="1">
      <c r="A37" s="106"/>
      <c r="B37" s="117"/>
      <c r="C37" s="60">
        <v>21000</v>
      </c>
      <c r="D37" s="52"/>
      <c r="E37" s="58" t="s">
        <v>58</v>
      </c>
      <c r="F37" s="47"/>
      <c r="G37" s="58"/>
      <c r="H37" s="99"/>
      <c r="I37" s="113"/>
    </row>
    <row r="38" spans="1:11" ht="246" customHeight="1">
      <c r="A38" s="83" t="s">
        <v>61</v>
      </c>
      <c r="B38" s="67" t="s">
        <v>62</v>
      </c>
      <c r="C38" s="68">
        <f>SUM(C39:C45)</f>
        <v>46157</v>
      </c>
      <c r="D38" s="67"/>
      <c r="E38" s="67"/>
      <c r="F38" s="67">
        <f>SUM(F39:F45)</f>
        <v>0</v>
      </c>
      <c r="G38" s="67"/>
      <c r="H38" s="57"/>
      <c r="I38" s="84"/>
    </row>
    <row r="39" spans="1:11" ht="27.6" customHeight="1">
      <c r="A39" s="110" t="s">
        <v>63</v>
      </c>
      <c r="B39" s="99" t="s">
        <v>64</v>
      </c>
      <c r="C39" s="101">
        <v>4230</v>
      </c>
      <c r="D39" s="92"/>
      <c r="E39" s="92" t="s">
        <v>9</v>
      </c>
      <c r="F39" s="92"/>
      <c r="G39" s="92"/>
      <c r="H39" s="58"/>
      <c r="I39" s="82" t="s">
        <v>65</v>
      </c>
    </row>
    <row r="40" spans="1:11" ht="27.6">
      <c r="A40" s="110"/>
      <c r="B40" s="99"/>
      <c r="C40" s="101"/>
      <c r="D40" s="92"/>
      <c r="E40" s="92"/>
      <c r="F40" s="92"/>
      <c r="G40" s="92"/>
      <c r="H40" s="58"/>
      <c r="I40" s="82" t="s">
        <v>66</v>
      </c>
    </row>
    <row r="41" spans="1:11" ht="41.4">
      <c r="A41" s="110"/>
      <c r="B41" s="99"/>
      <c r="C41" s="60">
        <v>30830</v>
      </c>
      <c r="D41" s="58"/>
      <c r="E41" s="58" t="s">
        <v>11</v>
      </c>
      <c r="F41" s="58"/>
      <c r="G41" s="58"/>
      <c r="H41" s="58"/>
      <c r="I41" s="82" t="s">
        <v>67</v>
      </c>
    </row>
    <row r="42" spans="1:11" ht="69.75" customHeight="1">
      <c r="A42" s="110"/>
      <c r="B42" s="99"/>
      <c r="C42" s="60">
        <v>6097</v>
      </c>
      <c r="D42" s="51"/>
      <c r="E42" s="51" t="s">
        <v>58</v>
      </c>
      <c r="F42" s="58"/>
      <c r="G42" s="58"/>
      <c r="H42" s="58"/>
      <c r="I42" s="85"/>
    </row>
    <row r="43" spans="1:11" ht="26.25" customHeight="1">
      <c r="A43" s="110" t="s">
        <v>68</v>
      </c>
      <c r="B43" s="100" t="s">
        <v>69</v>
      </c>
      <c r="C43" s="114">
        <v>5000</v>
      </c>
      <c r="D43" s="92"/>
      <c r="E43" s="92" t="s">
        <v>11</v>
      </c>
      <c r="F43" s="92"/>
      <c r="G43" s="92"/>
      <c r="H43" s="58"/>
      <c r="I43" s="82" t="s">
        <v>65</v>
      </c>
    </row>
    <row r="44" spans="1:11" ht="23.25" customHeight="1">
      <c r="A44" s="110"/>
      <c r="B44" s="100"/>
      <c r="C44" s="114"/>
      <c r="D44" s="92"/>
      <c r="E44" s="92"/>
      <c r="F44" s="92"/>
      <c r="G44" s="92"/>
      <c r="H44" s="58"/>
      <c r="I44" s="82" t="s">
        <v>70</v>
      </c>
    </row>
    <row r="45" spans="1:11" ht="30.75" customHeight="1">
      <c r="A45" s="110"/>
      <c r="B45" s="100"/>
      <c r="C45" s="114"/>
      <c r="D45" s="92"/>
      <c r="E45" s="92"/>
      <c r="F45" s="92"/>
      <c r="G45" s="92"/>
      <c r="H45" s="58"/>
      <c r="I45" s="82" t="s">
        <v>71</v>
      </c>
    </row>
    <row r="46" spans="1:11" ht="30.75" customHeight="1">
      <c r="A46" s="102" t="s">
        <v>127</v>
      </c>
      <c r="B46" s="103"/>
      <c r="C46" s="54">
        <f>SUM(C38+C26)</f>
        <v>140187</v>
      </c>
      <c r="D46" s="58"/>
      <c r="E46" s="58"/>
      <c r="F46" s="54">
        <f>F38+F26</f>
        <v>30638.86</v>
      </c>
      <c r="G46" s="58"/>
      <c r="H46" s="58"/>
      <c r="I46" s="82"/>
    </row>
    <row r="47" spans="1:11" ht="31.2" customHeight="1">
      <c r="A47" s="115" t="s">
        <v>73</v>
      </c>
      <c r="B47" s="116"/>
      <c r="C47" s="116"/>
      <c r="D47" s="116"/>
      <c r="E47" s="116"/>
      <c r="F47" s="116"/>
      <c r="G47" s="116"/>
      <c r="H47" s="48"/>
      <c r="I47" s="78"/>
    </row>
    <row r="48" spans="1:11" ht="100.2" customHeight="1">
      <c r="A48" s="83" t="s">
        <v>74</v>
      </c>
      <c r="B48" s="62" t="s">
        <v>75</v>
      </c>
      <c r="C48" s="62" t="s">
        <v>125</v>
      </c>
      <c r="D48" s="62"/>
      <c r="E48" s="62" t="s">
        <v>125</v>
      </c>
      <c r="F48" s="64"/>
      <c r="G48" s="64"/>
      <c r="H48" s="48"/>
      <c r="I48" s="78"/>
    </row>
    <row r="49" spans="1:9" ht="67.8" customHeight="1">
      <c r="A49" s="86" t="s">
        <v>76</v>
      </c>
      <c r="B49" s="58" t="s">
        <v>77</v>
      </c>
      <c r="C49" s="101">
        <v>0</v>
      </c>
      <c r="D49" s="92" t="s">
        <v>78</v>
      </c>
      <c r="E49" s="100" t="s">
        <v>79</v>
      </c>
      <c r="F49" s="48"/>
      <c r="G49" s="48"/>
      <c r="H49" s="48"/>
      <c r="I49" s="78"/>
    </row>
    <row r="50" spans="1:9" ht="63.6" customHeight="1">
      <c r="A50" s="86" t="s">
        <v>80</v>
      </c>
      <c r="B50" s="58" t="s">
        <v>81</v>
      </c>
      <c r="C50" s="101"/>
      <c r="D50" s="92"/>
      <c r="E50" s="100"/>
      <c r="F50" s="48"/>
      <c r="G50" s="48"/>
      <c r="H50" s="48"/>
      <c r="I50" s="78"/>
    </row>
    <row r="51" spans="1:9" ht="80.400000000000006" customHeight="1">
      <c r="A51" s="86" t="s">
        <v>82</v>
      </c>
      <c r="B51" s="58" t="s">
        <v>83</v>
      </c>
      <c r="C51" s="101"/>
      <c r="D51" s="92"/>
      <c r="E51" s="100"/>
      <c r="F51" s="48"/>
      <c r="G51" s="48"/>
      <c r="H51" s="48"/>
      <c r="I51" s="78"/>
    </row>
    <row r="52" spans="1:9" ht="121.8" customHeight="1">
      <c r="A52" s="83" t="s">
        <v>84</v>
      </c>
      <c r="B52" s="62" t="s">
        <v>85</v>
      </c>
      <c r="C52" s="69">
        <f>SUM(C53:C56)</f>
        <v>36000</v>
      </c>
      <c r="D52" s="62"/>
      <c r="E52" s="62"/>
      <c r="F52" s="69">
        <f>SUM(F53:F56)</f>
        <v>22526.230000000003</v>
      </c>
      <c r="G52" s="62"/>
      <c r="H52" s="70"/>
      <c r="I52" s="78"/>
    </row>
    <row r="53" spans="1:9" ht="48.6" customHeight="1">
      <c r="A53" s="86" t="s">
        <v>86</v>
      </c>
      <c r="B53" s="58" t="s">
        <v>87</v>
      </c>
      <c r="C53" s="60">
        <v>5000</v>
      </c>
      <c r="D53" s="58" t="s">
        <v>11</v>
      </c>
      <c r="E53" s="58" t="s">
        <v>88</v>
      </c>
      <c r="F53" s="56">
        <f>3690.07+362.11+4995.51</f>
        <v>9047.69</v>
      </c>
      <c r="G53" s="70"/>
      <c r="H53" s="48"/>
      <c r="I53" s="78"/>
    </row>
    <row r="54" spans="1:9" ht="62.4" customHeight="1">
      <c r="A54" s="86" t="s">
        <v>89</v>
      </c>
      <c r="B54" s="58" t="s">
        <v>90</v>
      </c>
      <c r="C54" s="60">
        <v>15000</v>
      </c>
      <c r="D54" s="58" t="s">
        <v>14</v>
      </c>
      <c r="E54" s="58" t="s">
        <v>91</v>
      </c>
      <c r="F54" s="56">
        <v>13478.54</v>
      </c>
      <c r="G54" s="48"/>
      <c r="H54" s="48"/>
      <c r="I54" s="78"/>
    </row>
    <row r="55" spans="1:9" ht="49.2" customHeight="1">
      <c r="A55" s="86" t="s">
        <v>92</v>
      </c>
      <c r="B55" s="58" t="s">
        <v>93</v>
      </c>
      <c r="C55" s="60">
        <v>1000</v>
      </c>
      <c r="D55" s="58" t="s">
        <v>14</v>
      </c>
      <c r="E55" s="58" t="s">
        <v>94</v>
      </c>
      <c r="F55" s="56"/>
      <c r="G55" s="48"/>
      <c r="H55" s="48"/>
      <c r="I55" s="78"/>
    </row>
    <row r="56" spans="1:9" ht="66" customHeight="1">
      <c r="A56" s="86" t="s">
        <v>95</v>
      </c>
      <c r="B56" s="58" t="s">
        <v>96</v>
      </c>
      <c r="C56" s="60">
        <v>15000</v>
      </c>
      <c r="D56" s="58" t="s">
        <v>11</v>
      </c>
      <c r="E56" s="58" t="s">
        <v>97</v>
      </c>
      <c r="F56" s="56"/>
      <c r="G56" s="48"/>
      <c r="H56" s="48"/>
      <c r="I56" s="78"/>
    </row>
    <row r="57" spans="1:9" s="6" customFormat="1" ht="118.2" customHeight="1">
      <c r="A57" s="83" t="s">
        <v>98</v>
      </c>
      <c r="B57" s="62" t="s">
        <v>99</v>
      </c>
      <c r="C57" s="69">
        <f>SUM(C58:C61)</f>
        <v>53600</v>
      </c>
      <c r="D57" s="62"/>
      <c r="E57" s="62"/>
      <c r="F57" s="62">
        <v>0</v>
      </c>
      <c r="G57" s="62"/>
      <c r="H57" s="48"/>
      <c r="I57" s="87"/>
    </row>
    <row r="58" spans="1:9" ht="54" customHeight="1">
      <c r="A58" s="86" t="s">
        <v>100</v>
      </c>
      <c r="B58" s="58" t="s">
        <v>101</v>
      </c>
      <c r="C58" s="60">
        <v>3000</v>
      </c>
      <c r="D58" s="58" t="s">
        <v>14</v>
      </c>
      <c r="E58" s="58" t="s">
        <v>102</v>
      </c>
      <c r="F58" s="56"/>
      <c r="G58" s="48"/>
      <c r="H58" s="48"/>
      <c r="I58" s="78"/>
    </row>
    <row r="59" spans="1:9" ht="69" customHeight="1">
      <c r="A59" s="86" t="s">
        <v>103</v>
      </c>
      <c r="B59" s="58" t="s">
        <v>104</v>
      </c>
      <c r="C59" s="60">
        <v>10000</v>
      </c>
      <c r="D59" s="58" t="s">
        <v>30</v>
      </c>
      <c r="E59" s="58" t="s">
        <v>105</v>
      </c>
      <c r="F59" s="56"/>
      <c r="G59" s="48"/>
      <c r="H59" s="48"/>
      <c r="I59" s="78"/>
    </row>
    <row r="60" spans="1:9" ht="69" customHeight="1">
      <c r="A60" s="86" t="s">
        <v>106</v>
      </c>
      <c r="B60" s="58" t="s">
        <v>107</v>
      </c>
      <c r="C60" s="60">
        <v>15000</v>
      </c>
      <c r="D60" s="58" t="s">
        <v>11</v>
      </c>
      <c r="E60" s="58" t="s">
        <v>108</v>
      </c>
      <c r="F60" s="56"/>
      <c r="G60" s="48"/>
      <c r="H60" s="48"/>
      <c r="I60" s="78"/>
    </row>
    <row r="61" spans="1:9" ht="64.2" customHeight="1">
      <c r="A61" s="86" t="s">
        <v>109</v>
      </c>
      <c r="B61" s="58" t="s">
        <v>110</v>
      </c>
      <c r="C61" s="60">
        <v>25600</v>
      </c>
      <c r="D61" s="58" t="s">
        <v>12</v>
      </c>
      <c r="E61" s="58" t="s">
        <v>111</v>
      </c>
      <c r="F61" s="56"/>
      <c r="G61" s="48"/>
      <c r="H61" s="48"/>
      <c r="I61" s="78"/>
    </row>
    <row r="62" spans="1:9" ht="51" customHeight="1">
      <c r="A62" s="83" t="s">
        <v>112</v>
      </c>
      <c r="B62" s="71" t="s">
        <v>113</v>
      </c>
      <c r="C62" s="61">
        <f>SUM(C63:C67)</f>
        <v>50587</v>
      </c>
      <c r="D62" s="71"/>
      <c r="E62" s="71"/>
      <c r="F62" s="61">
        <f>SUM(F63:F67)</f>
        <v>5459.33</v>
      </c>
      <c r="G62" s="71"/>
      <c r="H62" s="48"/>
      <c r="I62" s="78"/>
    </row>
    <row r="63" spans="1:9" ht="57" customHeight="1">
      <c r="A63" s="110"/>
      <c r="B63" s="100" t="s">
        <v>114</v>
      </c>
      <c r="C63" s="60">
        <v>35100</v>
      </c>
      <c r="D63" s="58" t="s">
        <v>11</v>
      </c>
      <c r="E63" s="53" t="s">
        <v>115</v>
      </c>
      <c r="F63" s="56">
        <v>18245.060000000001</v>
      </c>
      <c r="G63" s="48"/>
      <c r="H63" s="48"/>
      <c r="I63" s="78"/>
    </row>
    <row r="64" spans="1:9" ht="48" customHeight="1">
      <c r="A64" s="110"/>
      <c r="B64" s="100"/>
      <c r="C64" s="60">
        <v>6387</v>
      </c>
      <c r="D64" s="58" t="s">
        <v>12</v>
      </c>
      <c r="E64" s="53" t="s">
        <v>116</v>
      </c>
      <c r="F64" s="56">
        <v>2087.71</v>
      </c>
      <c r="G64" s="48"/>
      <c r="H64" s="48"/>
      <c r="I64" s="78"/>
    </row>
    <row r="65" spans="1:9" ht="63.6" customHeight="1">
      <c r="A65" s="110"/>
      <c r="B65" s="100"/>
      <c r="C65" s="60">
        <v>3600</v>
      </c>
      <c r="D65" s="58" t="s">
        <v>14</v>
      </c>
      <c r="E65" s="53" t="s">
        <v>117</v>
      </c>
      <c r="F65" s="56">
        <f>-15209.53+336.09</f>
        <v>-14873.44</v>
      </c>
      <c r="G65" s="48"/>
      <c r="H65" s="48"/>
      <c r="I65" s="78"/>
    </row>
    <row r="66" spans="1:9" ht="65.400000000000006" customHeight="1">
      <c r="A66" s="110"/>
      <c r="B66" s="100"/>
      <c r="C66" s="60">
        <v>3000</v>
      </c>
      <c r="D66" s="58" t="s">
        <v>9</v>
      </c>
      <c r="E66" s="53" t="s">
        <v>118</v>
      </c>
      <c r="F66" s="56"/>
      <c r="G66" s="48"/>
      <c r="H66" s="48"/>
      <c r="I66" s="78"/>
    </row>
    <row r="67" spans="1:9" ht="69">
      <c r="A67" s="110"/>
      <c r="B67" s="100"/>
      <c r="C67" s="60">
        <v>2500</v>
      </c>
      <c r="D67" s="58" t="s">
        <v>14</v>
      </c>
      <c r="E67" s="53" t="s">
        <v>119</v>
      </c>
      <c r="F67" s="56"/>
      <c r="G67" s="48"/>
      <c r="H67" s="48"/>
      <c r="I67" s="78"/>
    </row>
    <row r="68" spans="1:9" ht="22.8" customHeight="1">
      <c r="A68" s="102" t="s">
        <v>126</v>
      </c>
      <c r="B68" s="103"/>
      <c r="C68" s="50">
        <f>C62+C57+C52</f>
        <v>140187</v>
      </c>
      <c r="D68" s="50"/>
      <c r="E68" s="50"/>
      <c r="F68" s="50">
        <f t="shared" ref="F68" si="1">F62+F57+F52</f>
        <v>27985.560000000005</v>
      </c>
      <c r="G68" s="48"/>
      <c r="H68" s="48"/>
      <c r="I68" s="78"/>
    </row>
    <row r="69" spans="1:9">
      <c r="A69" s="95" t="s">
        <v>1</v>
      </c>
      <c r="B69" s="96"/>
      <c r="C69" s="72">
        <f>C68+C46+C24</f>
        <v>1427394</v>
      </c>
      <c r="D69" s="72">
        <f t="shared" ref="D69:F69" si="2">D68+D46+D24</f>
        <v>0</v>
      </c>
      <c r="E69" s="72"/>
      <c r="F69" s="72">
        <f t="shared" si="2"/>
        <v>811137.7300000001</v>
      </c>
      <c r="G69" s="64"/>
      <c r="H69" s="48"/>
      <c r="I69" s="78"/>
    </row>
    <row r="70" spans="1:9" ht="27" customHeight="1">
      <c r="A70" s="93" t="s">
        <v>121</v>
      </c>
      <c r="B70" s="94"/>
      <c r="C70" s="55">
        <f>C69*0.07</f>
        <v>99917.580000000016</v>
      </c>
      <c r="D70" s="48"/>
      <c r="E70" s="48"/>
      <c r="F70" s="56">
        <f>55076.95+55076.95</f>
        <v>110153.9</v>
      </c>
      <c r="G70" s="48"/>
      <c r="H70" s="48"/>
      <c r="I70" s="78"/>
    </row>
    <row r="71" spans="1:9" ht="26.25" customHeight="1" thickBot="1">
      <c r="A71" s="97" t="s">
        <v>122</v>
      </c>
      <c r="B71" s="98"/>
      <c r="C71" s="88">
        <f>C69+C70</f>
        <v>1527311.58</v>
      </c>
      <c r="D71" s="89"/>
      <c r="E71" s="89"/>
      <c r="F71" s="88">
        <f>F69+F70</f>
        <v>921291.63000000012</v>
      </c>
      <c r="G71" s="89"/>
      <c r="H71" s="90"/>
      <c r="I71" s="91"/>
    </row>
    <row r="72" spans="1:9" ht="26.25" customHeight="1">
      <c r="A72" s="5"/>
      <c r="C72"/>
      <c r="D72"/>
      <c r="E72"/>
      <c r="F72"/>
      <c r="G72"/>
      <c r="H72"/>
      <c r="I72"/>
    </row>
    <row r="73" spans="1:9" ht="71.25" customHeight="1">
      <c r="A73" s="8"/>
      <c r="C73"/>
      <c r="D73"/>
      <c r="E73"/>
      <c r="F73"/>
      <c r="G73"/>
      <c r="H73" s="6"/>
      <c r="I73"/>
    </row>
    <row r="74" spans="1:9" ht="103.5" customHeight="1">
      <c r="A74" s="5"/>
      <c r="C74"/>
      <c r="D74"/>
      <c r="E74"/>
      <c r="F74" s="6"/>
      <c r="G74" s="6"/>
      <c r="H74"/>
      <c r="I74"/>
    </row>
    <row r="75" spans="1:9" ht="29.25" customHeight="1">
      <c r="A75" s="5"/>
      <c r="C75"/>
      <c r="D75"/>
      <c r="E75"/>
      <c r="F75"/>
      <c r="G75"/>
      <c r="H75"/>
      <c r="I75"/>
    </row>
    <row r="76" spans="1:9" ht="30.75" customHeight="1">
      <c r="A76" s="5"/>
      <c r="C76"/>
      <c r="D76"/>
      <c r="E76"/>
      <c r="F76"/>
      <c r="G76"/>
      <c r="H76"/>
      <c r="I76"/>
    </row>
    <row r="77" spans="1:9" ht="26.25" customHeight="1">
      <c r="A77" s="5"/>
      <c r="C77"/>
      <c r="D77"/>
      <c r="E77"/>
      <c r="F77"/>
      <c r="G77"/>
      <c r="H77"/>
      <c r="I77"/>
    </row>
    <row r="78" spans="1:9" s="6" customFormat="1" ht="14.4">
      <c r="A78" s="5"/>
      <c r="B78"/>
      <c r="C78"/>
      <c r="D78"/>
      <c r="E78"/>
      <c r="H78"/>
    </row>
    <row r="79" spans="1:9" ht="25.5" customHeight="1">
      <c r="A79" s="5"/>
      <c r="B79" s="6"/>
      <c r="C79" s="6"/>
      <c r="D79" s="6"/>
      <c r="E79" s="6"/>
      <c r="F79" s="14"/>
      <c r="G79" s="6"/>
      <c r="H79"/>
      <c r="I79"/>
    </row>
    <row r="80" spans="1:9" ht="14.4">
      <c r="A80" s="15"/>
      <c r="C80"/>
      <c r="D80"/>
      <c r="E80"/>
      <c r="F80" s="14"/>
      <c r="G80" s="6"/>
      <c r="H80"/>
      <c r="I80"/>
    </row>
    <row r="81" spans="1:10" ht="23.25" customHeight="1">
      <c r="A81" s="9"/>
      <c r="C81"/>
      <c r="D81"/>
      <c r="E81"/>
      <c r="F81" s="14"/>
      <c r="G81" s="6"/>
      <c r="H81"/>
      <c r="J81" s="6"/>
    </row>
    <row r="82" spans="1:10" ht="14.4">
      <c r="A82" s="9"/>
      <c r="B82" s="9"/>
      <c r="C82" s="7"/>
      <c r="D82" s="7"/>
      <c r="E82"/>
      <c r="F82"/>
      <c r="G82"/>
      <c r="H82" s="9"/>
      <c r="J82" s="6"/>
    </row>
    <row r="83" spans="1:10">
      <c r="C83" s="6"/>
      <c r="D83" s="12"/>
      <c r="E83" s="13"/>
      <c r="F83" s="14"/>
      <c r="G83" s="6"/>
      <c r="J83" s="6"/>
    </row>
    <row r="84" spans="1:10">
      <c r="C84" s="6"/>
      <c r="D84" s="12"/>
      <c r="E84" s="13"/>
      <c r="F84" s="13"/>
      <c r="J84" s="6"/>
    </row>
    <row r="85" spans="1:10">
      <c r="C85" s="12"/>
      <c r="D85" s="12"/>
      <c r="E85" s="13"/>
      <c r="F85" s="13"/>
      <c r="J85" s="6"/>
    </row>
    <row r="86" spans="1:10">
      <c r="C86" s="12"/>
      <c r="D86" s="12"/>
      <c r="E86" s="13"/>
      <c r="F86" s="13"/>
      <c r="J86" s="6"/>
    </row>
    <row r="87" spans="1:10">
      <c r="C87" s="12"/>
      <c r="D87" s="12"/>
      <c r="E87" s="13"/>
      <c r="F87" s="13"/>
      <c r="J87" s="6"/>
    </row>
    <row r="88" spans="1:10">
      <c r="C88" s="12"/>
      <c r="D88" s="12"/>
      <c r="E88" s="13"/>
      <c r="F88" s="13"/>
      <c r="J88" s="6"/>
    </row>
    <row r="89" spans="1:10">
      <c r="C89" s="12"/>
      <c r="D89" s="12"/>
      <c r="E89" s="13"/>
      <c r="F89" s="13"/>
      <c r="J89" s="6"/>
    </row>
    <row r="90" spans="1:10">
      <c r="C90" s="12"/>
      <c r="D90" s="12"/>
      <c r="E90" s="13"/>
      <c r="F90" s="13"/>
      <c r="J90" s="6"/>
    </row>
    <row r="91" spans="1:10">
      <c r="C91" s="12"/>
      <c r="D91" s="12"/>
      <c r="E91" s="13"/>
      <c r="F91" s="13"/>
      <c r="J91" s="6"/>
    </row>
    <row r="92" spans="1:10">
      <c r="C92" s="12"/>
      <c r="D92" s="12"/>
      <c r="E92" s="13"/>
      <c r="F92" s="13"/>
      <c r="J92" s="6"/>
    </row>
    <row r="93" spans="1:10">
      <c r="C93" s="12"/>
      <c r="D93" s="12"/>
      <c r="E93" s="13"/>
      <c r="F93" s="13"/>
      <c r="J93" s="6"/>
    </row>
    <row r="94" spans="1:10">
      <c r="C94" s="12"/>
      <c r="D94" s="12"/>
      <c r="E94" s="13"/>
      <c r="F94" s="13"/>
      <c r="J94" s="6"/>
    </row>
    <row r="95" spans="1:10">
      <c r="C95" s="12"/>
      <c r="D95" s="12"/>
      <c r="E95" s="13"/>
      <c r="F95" s="13"/>
      <c r="J95" s="6"/>
    </row>
    <row r="96" spans="1:10">
      <c r="C96" s="12"/>
      <c r="D96" s="12"/>
      <c r="E96" s="13"/>
      <c r="F96" s="13"/>
      <c r="J96" s="6"/>
    </row>
    <row r="97" spans="3:10">
      <c r="C97" s="12"/>
      <c r="D97" s="12"/>
      <c r="E97" s="13"/>
      <c r="F97" s="13"/>
      <c r="J97" s="6"/>
    </row>
    <row r="98" spans="3:10">
      <c r="C98" s="12"/>
      <c r="D98" s="12"/>
      <c r="E98" s="13"/>
      <c r="F98" s="13"/>
      <c r="J98" s="6"/>
    </row>
    <row r="99" spans="3:10">
      <c r="C99" s="12"/>
      <c r="D99" s="12"/>
      <c r="E99" s="13"/>
      <c r="F99" s="13"/>
      <c r="J99" s="6"/>
    </row>
    <row r="100" spans="3:10">
      <c r="C100" s="12"/>
      <c r="D100" s="12"/>
      <c r="E100" s="13"/>
      <c r="F100" s="13"/>
      <c r="J100" s="6"/>
    </row>
    <row r="101" spans="3:10">
      <c r="C101" s="12"/>
      <c r="D101" s="12"/>
      <c r="E101" s="13"/>
      <c r="F101" s="13"/>
      <c r="J101" s="6"/>
    </row>
    <row r="102" spans="3:10">
      <c r="C102" s="12"/>
      <c r="D102" s="12"/>
      <c r="E102" s="13"/>
      <c r="F102" s="13"/>
      <c r="J102" s="6"/>
    </row>
    <row r="103" spans="3:10">
      <c r="C103" s="12"/>
      <c r="D103" s="12"/>
      <c r="E103" s="13"/>
      <c r="F103" s="13"/>
      <c r="J103" s="6"/>
    </row>
    <row r="104" spans="3:10">
      <c r="C104" s="12"/>
      <c r="D104" s="12"/>
      <c r="E104" s="13"/>
      <c r="F104" s="13"/>
      <c r="J104" s="6"/>
    </row>
    <row r="105" spans="3:10">
      <c r="C105" s="12"/>
      <c r="D105" s="12"/>
      <c r="E105" s="13"/>
      <c r="F105" s="13"/>
      <c r="J105" s="6"/>
    </row>
    <row r="106" spans="3:10">
      <c r="C106" s="12"/>
      <c r="D106" s="12"/>
      <c r="E106" s="13"/>
      <c r="F106" s="13"/>
      <c r="J106" s="6"/>
    </row>
    <row r="107" spans="3:10">
      <c r="C107" s="12"/>
      <c r="D107" s="12"/>
      <c r="E107" s="13"/>
      <c r="F107" s="13"/>
      <c r="J107" s="6"/>
    </row>
    <row r="108" spans="3:10">
      <c r="C108" s="12"/>
      <c r="D108" s="12"/>
      <c r="E108" s="13"/>
      <c r="F108" s="13"/>
      <c r="J108" s="6"/>
    </row>
    <row r="109" spans="3:10">
      <c r="C109" s="12"/>
      <c r="D109" s="12"/>
      <c r="E109" s="13"/>
      <c r="F109" s="13"/>
      <c r="J109" s="6"/>
    </row>
    <row r="110" spans="3:10">
      <c r="C110" s="12"/>
      <c r="D110" s="12"/>
      <c r="E110" s="13"/>
      <c r="F110" s="13"/>
      <c r="J110" s="6"/>
    </row>
    <row r="111" spans="3:10">
      <c r="C111" s="12"/>
      <c r="D111" s="12"/>
      <c r="E111" s="13"/>
      <c r="F111" s="13"/>
      <c r="J111" s="6"/>
    </row>
    <row r="112" spans="3:10">
      <c r="C112" s="12"/>
      <c r="D112" s="12"/>
      <c r="E112" s="13"/>
      <c r="F112" s="13"/>
      <c r="J112" s="6"/>
    </row>
    <row r="113" spans="3:10">
      <c r="C113" s="12"/>
      <c r="D113" s="12"/>
      <c r="E113" s="13"/>
      <c r="F113" s="13"/>
      <c r="J113" s="6"/>
    </row>
    <row r="114" spans="3:10">
      <c r="C114" s="12"/>
      <c r="D114" s="12"/>
      <c r="E114" s="13"/>
      <c r="F114" s="13"/>
      <c r="J114" s="6"/>
    </row>
    <row r="115" spans="3:10">
      <c r="C115" s="12"/>
      <c r="D115" s="12"/>
      <c r="E115" s="13"/>
      <c r="F115" s="13"/>
      <c r="J115" s="6"/>
    </row>
    <row r="116" spans="3:10">
      <c r="C116" s="12"/>
      <c r="D116" s="12"/>
      <c r="E116" s="13"/>
      <c r="F116" s="13"/>
      <c r="J116" s="6"/>
    </row>
    <row r="117" spans="3:10">
      <c r="C117" s="12"/>
      <c r="D117" s="12"/>
      <c r="E117" s="13"/>
      <c r="F117" s="13"/>
      <c r="J117" s="6"/>
    </row>
    <row r="118" spans="3:10">
      <c r="C118" s="12"/>
      <c r="D118" s="12"/>
      <c r="E118" s="13"/>
      <c r="F118" s="13"/>
      <c r="J118" s="6"/>
    </row>
    <row r="119" spans="3:10">
      <c r="C119" s="12"/>
      <c r="D119" s="12"/>
      <c r="E119" s="13"/>
      <c r="F119" s="13"/>
      <c r="J119" s="6"/>
    </row>
    <row r="120" spans="3:10">
      <c r="C120" s="12"/>
      <c r="D120" s="12"/>
      <c r="E120" s="13"/>
      <c r="F120" s="13"/>
      <c r="J120" s="6"/>
    </row>
    <row r="121" spans="3:10">
      <c r="C121" s="12"/>
      <c r="D121" s="12"/>
      <c r="E121" s="13"/>
      <c r="F121" s="13"/>
      <c r="J121" s="6"/>
    </row>
    <row r="122" spans="3:10">
      <c r="C122" s="12"/>
      <c r="D122" s="12"/>
      <c r="E122" s="13"/>
      <c r="F122" s="13"/>
      <c r="J122" s="6"/>
    </row>
    <row r="123" spans="3:10">
      <c r="C123" s="12"/>
      <c r="D123" s="12"/>
      <c r="E123" s="13"/>
      <c r="F123" s="13"/>
      <c r="J123" s="6"/>
    </row>
    <row r="124" spans="3:10">
      <c r="C124" s="12"/>
      <c r="D124" s="12"/>
      <c r="E124" s="13"/>
      <c r="F124" s="13"/>
      <c r="J124" s="6"/>
    </row>
    <row r="125" spans="3:10">
      <c r="C125" s="12"/>
      <c r="D125" s="12"/>
      <c r="E125" s="13"/>
      <c r="F125" s="13"/>
      <c r="J125" s="6"/>
    </row>
    <row r="126" spans="3:10">
      <c r="C126" s="12"/>
      <c r="D126" s="12"/>
      <c r="E126" s="13"/>
      <c r="F126" s="13"/>
      <c r="J126" s="6"/>
    </row>
    <row r="127" spans="3:10">
      <c r="C127" s="12"/>
      <c r="D127" s="12"/>
      <c r="E127" s="13"/>
      <c r="F127" s="13"/>
      <c r="J127" s="6"/>
    </row>
    <row r="128" spans="3:10">
      <c r="C128" s="12"/>
      <c r="D128" s="12"/>
      <c r="E128" s="13"/>
      <c r="F128" s="13"/>
      <c r="J128" s="6"/>
    </row>
    <row r="129" spans="3:10">
      <c r="C129" s="12"/>
      <c r="D129" s="12"/>
      <c r="E129" s="13"/>
      <c r="F129" s="13"/>
      <c r="J129" s="6"/>
    </row>
    <row r="130" spans="3:10">
      <c r="C130" s="12"/>
      <c r="D130" s="12"/>
      <c r="E130" s="13"/>
      <c r="F130" s="13"/>
      <c r="J130" s="6"/>
    </row>
    <row r="131" spans="3:10">
      <c r="C131" s="12"/>
      <c r="D131" s="12"/>
      <c r="E131" s="13"/>
      <c r="F131" s="13"/>
      <c r="J131" s="6"/>
    </row>
    <row r="132" spans="3:10">
      <c r="C132" s="12"/>
      <c r="D132" s="12"/>
      <c r="E132" s="13"/>
      <c r="F132" s="13"/>
      <c r="J132" s="6"/>
    </row>
    <row r="133" spans="3:10">
      <c r="C133" s="12"/>
      <c r="D133" s="12"/>
      <c r="E133" s="13"/>
      <c r="F133" s="13"/>
      <c r="J133" s="6"/>
    </row>
    <row r="134" spans="3:10">
      <c r="C134" s="12"/>
      <c r="D134" s="12"/>
      <c r="E134" s="13"/>
      <c r="F134" s="13"/>
      <c r="J134" s="6"/>
    </row>
    <row r="135" spans="3:10">
      <c r="C135" s="12"/>
      <c r="D135" s="12"/>
      <c r="E135" s="13"/>
      <c r="F135" s="13"/>
      <c r="J135" s="6"/>
    </row>
    <row r="136" spans="3:10">
      <c r="C136" s="12"/>
      <c r="D136" s="12"/>
      <c r="E136" s="13"/>
      <c r="F136" s="13"/>
      <c r="J136" s="6"/>
    </row>
    <row r="137" spans="3:10">
      <c r="C137" s="12"/>
      <c r="D137" s="12"/>
      <c r="E137" s="13"/>
      <c r="F137" s="13"/>
      <c r="J137" s="6"/>
    </row>
    <row r="138" spans="3:10">
      <c r="C138" s="12"/>
      <c r="D138" s="12"/>
      <c r="E138" s="13"/>
      <c r="F138" s="13"/>
      <c r="J138" s="6"/>
    </row>
    <row r="139" spans="3:10">
      <c r="C139" s="12"/>
      <c r="D139" s="12"/>
      <c r="E139" s="13"/>
      <c r="F139" s="13"/>
      <c r="J139" s="6"/>
    </row>
    <row r="140" spans="3:10">
      <c r="C140" s="12"/>
      <c r="D140" s="12"/>
      <c r="E140" s="13"/>
      <c r="F140" s="13"/>
      <c r="J140" s="6"/>
    </row>
    <row r="141" spans="3:10">
      <c r="C141" s="12"/>
      <c r="D141" s="12"/>
      <c r="E141" s="13"/>
      <c r="F141" s="13"/>
      <c r="J141" s="6"/>
    </row>
    <row r="142" spans="3:10">
      <c r="C142" s="12"/>
      <c r="D142" s="12"/>
      <c r="E142" s="13"/>
      <c r="F142" s="13"/>
      <c r="J142" s="6"/>
    </row>
    <row r="143" spans="3:10">
      <c r="C143" s="12"/>
      <c r="D143" s="12"/>
      <c r="E143" s="13"/>
      <c r="F143" s="13"/>
      <c r="J143" s="6"/>
    </row>
    <row r="144" spans="3:10">
      <c r="C144" s="12"/>
      <c r="D144" s="12"/>
      <c r="E144" s="13"/>
      <c r="F144" s="13"/>
      <c r="J144" s="6"/>
    </row>
    <row r="145" spans="3:10">
      <c r="C145" s="12"/>
      <c r="D145" s="12"/>
      <c r="E145" s="13"/>
      <c r="F145" s="13"/>
      <c r="J145" s="6"/>
    </row>
    <row r="146" spans="3:10">
      <c r="C146" s="12"/>
      <c r="D146" s="12"/>
      <c r="E146" s="13"/>
      <c r="F146" s="13"/>
      <c r="J146" s="6"/>
    </row>
    <row r="147" spans="3:10">
      <c r="C147" s="12"/>
      <c r="D147" s="12"/>
      <c r="E147" s="13"/>
      <c r="F147" s="13"/>
      <c r="J147" s="6"/>
    </row>
    <row r="148" spans="3:10">
      <c r="C148" s="12"/>
      <c r="D148" s="12"/>
      <c r="E148" s="13"/>
      <c r="F148" s="13"/>
      <c r="J148" s="6"/>
    </row>
    <row r="149" spans="3:10">
      <c r="C149" s="12"/>
      <c r="D149" s="12"/>
      <c r="E149" s="13"/>
      <c r="F149" s="13"/>
      <c r="J149" s="6"/>
    </row>
    <row r="150" spans="3:10">
      <c r="C150" s="12"/>
      <c r="D150" s="12"/>
      <c r="E150" s="13"/>
      <c r="F150" s="13"/>
      <c r="J150" s="6"/>
    </row>
    <row r="151" spans="3:10">
      <c r="C151" s="12"/>
      <c r="D151" s="12"/>
      <c r="E151" s="13"/>
      <c r="F151" s="13"/>
      <c r="J151" s="6"/>
    </row>
    <row r="152" spans="3:10">
      <c r="C152" s="12"/>
      <c r="D152" s="12"/>
      <c r="E152" s="13"/>
      <c r="F152" s="13"/>
      <c r="J152" s="6"/>
    </row>
    <row r="153" spans="3:10">
      <c r="C153" s="12"/>
      <c r="D153" s="12"/>
      <c r="E153" s="13"/>
      <c r="F153" s="13"/>
      <c r="J153" s="6"/>
    </row>
    <row r="154" spans="3:10">
      <c r="C154" s="12"/>
      <c r="D154" s="12"/>
      <c r="E154" s="13"/>
      <c r="F154" s="13"/>
      <c r="J154" s="6"/>
    </row>
    <row r="155" spans="3:10">
      <c r="C155" s="12"/>
      <c r="D155" s="12"/>
      <c r="E155" s="13"/>
      <c r="F155" s="13"/>
      <c r="J155" s="6"/>
    </row>
    <row r="156" spans="3:10">
      <c r="C156" s="12"/>
      <c r="D156" s="12"/>
      <c r="E156" s="13"/>
      <c r="F156" s="13"/>
      <c r="J156" s="6"/>
    </row>
    <row r="157" spans="3:10">
      <c r="C157" s="12"/>
      <c r="D157" s="12"/>
      <c r="E157" s="13"/>
      <c r="F157" s="13"/>
      <c r="J157" s="6"/>
    </row>
    <row r="158" spans="3:10">
      <c r="C158" s="12"/>
      <c r="D158" s="12"/>
      <c r="E158" s="13"/>
      <c r="F158" s="13"/>
      <c r="J158" s="6"/>
    </row>
    <row r="159" spans="3:10">
      <c r="C159" s="12"/>
      <c r="D159" s="12"/>
      <c r="E159" s="13"/>
      <c r="F159" s="13"/>
      <c r="J159" s="6"/>
    </row>
    <row r="160" spans="3:10">
      <c r="C160" s="12"/>
      <c r="D160" s="12"/>
      <c r="E160" s="13"/>
      <c r="F160" s="13"/>
      <c r="J160" s="6"/>
    </row>
    <row r="161" spans="3:10">
      <c r="C161" s="12"/>
      <c r="D161" s="12"/>
      <c r="E161" s="13"/>
      <c r="F161" s="13"/>
      <c r="J161" s="6"/>
    </row>
    <row r="162" spans="3:10">
      <c r="C162" s="12"/>
      <c r="D162" s="12"/>
      <c r="E162" s="13"/>
      <c r="F162" s="13"/>
      <c r="J162" s="6"/>
    </row>
    <row r="163" spans="3:10">
      <c r="C163" s="12"/>
      <c r="D163" s="12"/>
      <c r="E163" s="13"/>
      <c r="F163" s="13"/>
      <c r="J163" s="6"/>
    </row>
    <row r="164" spans="3:10">
      <c r="C164" s="12"/>
      <c r="D164" s="12"/>
      <c r="E164" s="13"/>
      <c r="F164" s="13"/>
      <c r="J164" s="6"/>
    </row>
    <row r="165" spans="3:10">
      <c r="C165" s="12"/>
      <c r="D165" s="12"/>
      <c r="E165" s="13"/>
      <c r="F165" s="13"/>
      <c r="J165" s="6"/>
    </row>
    <row r="166" spans="3:10">
      <c r="C166" s="12"/>
      <c r="D166" s="12"/>
      <c r="E166" s="13"/>
      <c r="F166" s="13"/>
      <c r="J166" s="6"/>
    </row>
    <row r="167" spans="3:10">
      <c r="C167" s="12"/>
      <c r="D167" s="12"/>
      <c r="E167" s="13"/>
      <c r="F167" s="13"/>
      <c r="J167" s="6"/>
    </row>
    <row r="168" spans="3:10">
      <c r="C168" s="12"/>
      <c r="D168" s="12"/>
      <c r="E168" s="13"/>
      <c r="F168" s="13"/>
      <c r="J168" s="6"/>
    </row>
    <row r="169" spans="3:10">
      <c r="C169" s="12"/>
      <c r="D169" s="12"/>
      <c r="E169" s="13"/>
      <c r="F169" s="13"/>
      <c r="J169" s="6"/>
    </row>
    <row r="170" spans="3:10">
      <c r="C170" s="12"/>
      <c r="D170" s="12"/>
      <c r="E170" s="13"/>
      <c r="F170" s="13"/>
      <c r="J170" s="6"/>
    </row>
    <row r="171" spans="3:10">
      <c r="C171" s="12"/>
      <c r="D171" s="12"/>
      <c r="E171" s="13"/>
      <c r="F171" s="13"/>
      <c r="J171" s="6"/>
    </row>
    <row r="172" spans="3:10">
      <c r="C172" s="12"/>
      <c r="D172" s="12"/>
      <c r="E172" s="13"/>
      <c r="F172" s="13"/>
      <c r="J172" s="6"/>
    </row>
    <row r="173" spans="3:10">
      <c r="C173" s="12"/>
      <c r="D173" s="12"/>
      <c r="E173" s="13"/>
      <c r="F173" s="13"/>
      <c r="J173" s="6"/>
    </row>
    <row r="174" spans="3:10">
      <c r="C174" s="12"/>
      <c r="D174" s="12"/>
      <c r="E174" s="13"/>
      <c r="F174" s="13"/>
      <c r="J174" s="6"/>
    </row>
    <row r="175" spans="3:10">
      <c r="C175" s="12"/>
      <c r="D175" s="12"/>
      <c r="E175" s="13"/>
      <c r="F175" s="13"/>
      <c r="J175" s="6"/>
    </row>
    <row r="176" spans="3:10">
      <c r="C176" s="12"/>
      <c r="D176" s="12"/>
      <c r="E176" s="13"/>
      <c r="F176" s="13"/>
      <c r="J176" s="6"/>
    </row>
    <row r="177" spans="3:10">
      <c r="C177" s="12"/>
      <c r="D177" s="12"/>
      <c r="E177" s="13"/>
      <c r="F177" s="13"/>
      <c r="J177" s="6"/>
    </row>
    <row r="178" spans="3:10">
      <c r="C178" s="12"/>
      <c r="D178" s="12"/>
      <c r="E178" s="13"/>
      <c r="F178" s="13"/>
      <c r="J178" s="6"/>
    </row>
    <row r="179" spans="3:10">
      <c r="C179" s="12"/>
      <c r="D179" s="12"/>
      <c r="E179" s="13"/>
      <c r="F179" s="13"/>
      <c r="J179" s="6"/>
    </row>
    <row r="180" spans="3:10">
      <c r="C180" s="12"/>
      <c r="D180" s="12"/>
      <c r="E180" s="13"/>
      <c r="F180" s="13"/>
      <c r="J180" s="6"/>
    </row>
    <row r="181" spans="3:10">
      <c r="C181" s="12"/>
      <c r="D181" s="12"/>
      <c r="E181" s="13"/>
      <c r="F181" s="13"/>
      <c r="J181" s="6"/>
    </row>
    <row r="182" spans="3:10">
      <c r="C182" s="12"/>
      <c r="D182" s="12"/>
      <c r="E182" s="13"/>
      <c r="F182" s="13"/>
      <c r="J182" s="6"/>
    </row>
    <row r="183" spans="3:10">
      <c r="C183" s="12"/>
      <c r="D183" s="12"/>
      <c r="E183" s="13"/>
      <c r="F183" s="13"/>
      <c r="J183" s="6"/>
    </row>
    <row r="184" spans="3:10">
      <c r="C184" s="12"/>
      <c r="D184" s="12"/>
      <c r="E184" s="13"/>
      <c r="F184" s="13"/>
      <c r="J184" s="6"/>
    </row>
    <row r="185" spans="3:10">
      <c r="C185" s="12"/>
      <c r="D185" s="12"/>
      <c r="E185" s="13"/>
      <c r="F185" s="13"/>
      <c r="J185" s="6"/>
    </row>
    <row r="186" spans="3:10">
      <c r="C186" s="12"/>
      <c r="D186" s="12"/>
      <c r="E186" s="13"/>
      <c r="F186" s="13"/>
      <c r="J186" s="6"/>
    </row>
    <row r="187" spans="3:10">
      <c r="C187" s="12"/>
      <c r="D187" s="12"/>
      <c r="E187" s="13"/>
      <c r="F187" s="13"/>
      <c r="J187" s="6"/>
    </row>
    <row r="188" spans="3:10">
      <c r="C188" s="12"/>
      <c r="D188" s="12"/>
      <c r="E188" s="13"/>
      <c r="F188" s="13"/>
      <c r="J188" s="6"/>
    </row>
    <row r="189" spans="3:10">
      <c r="C189" s="12"/>
      <c r="D189" s="12"/>
      <c r="E189" s="13"/>
      <c r="F189" s="13"/>
      <c r="J189" s="6"/>
    </row>
    <row r="190" spans="3:10">
      <c r="C190" s="12"/>
      <c r="D190" s="12"/>
      <c r="E190" s="13"/>
      <c r="F190" s="13"/>
      <c r="J190" s="6"/>
    </row>
    <row r="191" spans="3:10">
      <c r="C191" s="12"/>
      <c r="D191" s="12"/>
      <c r="E191" s="13"/>
      <c r="F191" s="13"/>
      <c r="J191" s="6"/>
    </row>
    <row r="192" spans="3:10">
      <c r="C192" s="12"/>
      <c r="D192" s="12"/>
      <c r="E192" s="13"/>
      <c r="F192" s="13"/>
      <c r="J192" s="6"/>
    </row>
    <row r="193" spans="3:10">
      <c r="C193" s="12"/>
      <c r="D193" s="12"/>
      <c r="E193" s="13"/>
      <c r="F193" s="13"/>
      <c r="J193" s="6"/>
    </row>
    <row r="194" spans="3:10">
      <c r="C194" s="12"/>
      <c r="D194" s="12"/>
      <c r="E194" s="13"/>
      <c r="F194" s="13"/>
      <c r="J194" s="6"/>
    </row>
    <row r="195" spans="3:10">
      <c r="C195" s="12"/>
      <c r="D195" s="12"/>
      <c r="E195" s="13"/>
      <c r="F195" s="13"/>
      <c r="J195" s="6"/>
    </row>
    <row r="196" spans="3:10">
      <c r="C196" s="12"/>
      <c r="D196" s="12"/>
      <c r="E196" s="13"/>
      <c r="F196" s="13"/>
      <c r="J196" s="6"/>
    </row>
    <row r="197" spans="3:10">
      <c r="C197" s="12"/>
      <c r="D197" s="12"/>
      <c r="E197" s="13"/>
      <c r="F197" s="13"/>
      <c r="J197" s="6"/>
    </row>
    <row r="198" spans="3:10">
      <c r="C198" s="12"/>
      <c r="D198" s="12"/>
      <c r="E198" s="13"/>
      <c r="F198" s="13"/>
      <c r="J198" s="6"/>
    </row>
    <row r="199" spans="3:10">
      <c r="C199" s="12"/>
      <c r="D199" s="12"/>
      <c r="E199" s="13"/>
      <c r="F199" s="13"/>
      <c r="J199" s="6"/>
    </row>
    <row r="200" spans="3:10">
      <c r="C200" s="12"/>
      <c r="D200" s="12"/>
      <c r="E200" s="13"/>
      <c r="F200" s="13"/>
      <c r="J200" s="6"/>
    </row>
    <row r="201" spans="3:10">
      <c r="C201" s="12"/>
      <c r="D201" s="12"/>
      <c r="E201" s="13"/>
      <c r="F201" s="13"/>
      <c r="J201" s="6"/>
    </row>
    <row r="202" spans="3:10">
      <c r="C202" s="12"/>
      <c r="D202" s="12"/>
      <c r="E202" s="13"/>
      <c r="F202" s="13"/>
      <c r="J202" s="6"/>
    </row>
    <row r="203" spans="3:10">
      <c r="C203" s="12"/>
      <c r="D203" s="12"/>
      <c r="E203" s="13"/>
      <c r="F203" s="13"/>
      <c r="J203" s="6"/>
    </row>
    <row r="204" spans="3:10">
      <c r="C204" s="12"/>
      <c r="D204" s="12"/>
      <c r="E204" s="13"/>
      <c r="F204" s="13"/>
      <c r="J204" s="6"/>
    </row>
    <row r="205" spans="3:10">
      <c r="C205" s="12"/>
      <c r="D205" s="12"/>
      <c r="E205" s="13"/>
      <c r="F205" s="13"/>
      <c r="J205" s="6"/>
    </row>
    <row r="206" spans="3:10">
      <c r="C206" s="12"/>
      <c r="D206" s="12"/>
      <c r="E206" s="13"/>
      <c r="F206" s="13"/>
      <c r="J206" s="6"/>
    </row>
    <row r="207" spans="3:10">
      <c r="C207" s="12"/>
      <c r="D207" s="12"/>
      <c r="E207" s="13"/>
      <c r="F207" s="13"/>
      <c r="J207" s="6"/>
    </row>
    <row r="208" spans="3:10">
      <c r="C208" s="12"/>
      <c r="D208" s="12"/>
      <c r="E208" s="13"/>
      <c r="F208" s="13"/>
      <c r="J208" s="6"/>
    </row>
    <row r="209" spans="3:10">
      <c r="C209" s="12"/>
      <c r="D209" s="12"/>
      <c r="E209" s="13"/>
      <c r="F209" s="13"/>
      <c r="J209" s="6"/>
    </row>
    <row r="210" spans="3:10">
      <c r="C210" s="12"/>
      <c r="D210" s="12"/>
      <c r="E210" s="13"/>
      <c r="F210" s="13"/>
      <c r="J210" s="6"/>
    </row>
    <row r="211" spans="3:10">
      <c r="C211" s="12"/>
      <c r="D211" s="12"/>
      <c r="E211" s="13"/>
      <c r="F211" s="13"/>
      <c r="J211" s="6"/>
    </row>
    <row r="212" spans="3:10">
      <c r="C212" s="12"/>
      <c r="D212" s="12"/>
      <c r="E212" s="13"/>
      <c r="F212" s="13"/>
      <c r="J212" s="6"/>
    </row>
    <row r="213" spans="3:10">
      <c r="C213" s="12"/>
      <c r="D213" s="12"/>
      <c r="E213" s="13"/>
      <c r="F213" s="13"/>
      <c r="J213" s="6"/>
    </row>
    <row r="214" spans="3:10">
      <c r="C214" s="12"/>
      <c r="D214" s="12"/>
      <c r="E214" s="13"/>
      <c r="F214" s="13"/>
      <c r="J214" s="6"/>
    </row>
    <row r="215" spans="3:10">
      <c r="C215" s="12"/>
      <c r="D215" s="12"/>
      <c r="E215" s="13"/>
      <c r="F215" s="13"/>
      <c r="J215" s="6"/>
    </row>
    <row r="216" spans="3:10">
      <c r="C216" s="12"/>
      <c r="D216" s="12"/>
      <c r="E216" s="13"/>
      <c r="F216" s="13"/>
      <c r="J216" s="6"/>
    </row>
    <row r="217" spans="3:10">
      <c r="C217" s="12"/>
      <c r="D217" s="12"/>
      <c r="E217" s="13"/>
      <c r="F217" s="13"/>
      <c r="J217" s="6"/>
    </row>
    <row r="218" spans="3:10">
      <c r="C218" s="12"/>
      <c r="D218" s="12"/>
      <c r="E218" s="13"/>
      <c r="F218" s="13"/>
      <c r="J218" s="6"/>
    </row>
    <row r="219" spans="3:10">
      <c r="C219" s="12"/>
      <c r="D219" s="12"/>
      <c r="E219" s="13"/>
      <c r="F219" s="13"/>
      <c r="J219" s="6"/>
    </row>
    <row r="220" spans="3:10">
      <c r="C220" s="12"/>
      <c r="D220" s="12"/>
      <c r="E220" s="13"/>
      <c r="F220" s="13"/>
      <c r="J220" s="6"/>
    </row>
    <row r="221" spans="3:10">
      <c r="C221" s="12"/>
      <c r="D221" s="12"/>
      <c r="E221" s="13"/>
      <c r="F221" s="13"/>
      <c r="J221" s="6"/>
    </row>
    <row r="222" spans="3:10">
      <c r="C222" s="12"/>
      <c r="D222" s="12"/>
      <c r="E222" s="13"/>
      <c r="F222" s="13"/>
      <c r="J222" s="6"/>
    </row>
    <row r="223" spans="3:10">
      <c r="C223" s="12"/>
      <c r="D223" s="12"/>
      <c r="E223" s="13"/>
      <c r="F223" s="13"/>
      <c r="J223" s="6"/>
    </row>
    <row r="224" spans="3:10">
      <c r="C224" s="12"/>
      <c r="D224" s="12"/>
      <c r="E224" s="13"/>
      <c r="F224" s="13"/>
      <c r="J224" s="6"/>
    </row>
    <row r="225" spans="3:10">
      <c r="C225" s="12"/>
      <c r="D225" s="12"/>
      <c r="E225" s="13"/>
      <c r="F225" s="13"/>
      <c r="J225" s="6"/>
    </row>
    <row r="226" spans="3:10">
      <c r="C226" s="12"/>
      <c r="D226" s="12"/>
      <c r="E226" s="13"/>
      <c r="F226" s="13"/>
      <c r="J226" s="6"/>
    </row>
    <row r="227" spans="3:10">
      <c r="C227" s="12"/>
      <c r="D227" s="12"/>
      <c r="E227" s="13"/>
      <c r="F227" s="13"/>
      <c r="J227" s="6"/>
    </row>
    <row r="228" spans="3:10">
      <c r="C228" s="12"/>
      <c r="D228" s="12"/>
      <c r="E228" s="13"/>
      <c r="F228" s="13"/>
      <c r="J228" s="6"/>
    </row>
    <row r="229" spans="3:10">
      <c r="C229" s="12"/>
      <c r="D229" s="12"/>
      <c r="E229" s="13"/>
      <c r="F229" s="13"/>
      <c r="J229" s="6"/>
    </row>
    <row r="230" spans="3:10">
      <c r="C230" s="12"/>
      <c r="D230" s="12"/>
      <c r="E230" s="13"/>
      <c r="F230" s="13"/>
      <c r="J230" s="6"/>
    </row>
    <row r="231" spans="3:10">
      <c r="C231" s="12"/>
      <c r="D231" s="12"/>
      <c r="E231" s="13"/>
      <c r="F231" s="13"/>
      <c r="J231" s="6"/>
    </row>
    <row r="232" spans="3:10">
      <c r="C232" s="12"/>
      <c r="D232" s="12"/>
      <c r="E232" s="13"/>
      <c r="F232" s="13"/>
      <c r="J232" s="6"/>
    </row>
    <row r="233" spans="3:10">
      <c r="C233" s="12"/>
      <c r="D233" s="12"/>
      <c r="E233" s="13"/>
      <c r="F233" s="13"/>
      <c r="J233" s="6"/>
    </row>
    <row r="234" spans="3:10">
      <c r="C234" s="12"/>
      <c r="D234" s="12"/>
      <c r="E234" s="13"/>
      <c r="F234" s="13"/>
      <c r="J234" s="6"/>
    </row>
    <row r="235" spans="3:10">
      <c r="C235" s="12"/>
      <c r="D235" s="12"/>
      <c r="E235" s="13"/>
      <c r="F235" s="13"/>
      <c r="J235" s="6"/>
    </row>
    <row r="236" spans="3:10">
      <c r="C236" s="12"/>
      <c r="D236" s="12"/>
      <c r="E236" s="13"/>
      <c r="F236" s="13"/>
      <c r="J236" s="6"/>
    </row>
    <row r="237" spans="3:10">
      <c r="C237" s="12"/>
      <c r="D237" s="12"/>
      <c r="E237" s="13"/>
      <c r="F237" s="13"/>
      <c r="J237" s="6"/>
    </row>
    <row r="238" spans="3:10">
      <c r="C238" s="12"/>
      <c r="D238" s="12"/>
      <c r="E238" s="13"/>
      <c r="F238" s="13"/>
      <c r="J238" s="6"/>
    </row>
    <row r="239" spans="3:10">
      <c r="C239" s="12"/>
      <c r="D239" s="12"/>
      <c r="E239" s="13"/>
      <c r="F239" s="13"/>
      <c r="J239" s="6"/>
    </row>
    <row r="240" spans="3:10">
      <c r="C240" s="12"/>
      <c r="D240" s="12"/>
      <c r="E240" s="13"/>
      <c r="F240" s="13"/>
      <c r="J240" s="6"/>
    </row>
    <row r="241" spans="3:10">
      <c r="C241" s="12"/>
      <c r="D241" s="12"/>
      <c r="E241" s="13"/>
      <c r="F241" s="13"/>
      <c r="J241" s="6"/>
    </row>
    <row r="242" spans="3:10">
      <c r="C242" s="12"/>
      <c r="D242" s="12"/>
      <c r="E242" s="13"/>
      <c r="F242" s="13"/>
      <c r="J242" s="6"/>
    </row>
    <row r="243" spans="3:10">
      <c r="C243" s="12"/>
      <c r="D243" s="12"/>
      <c r="E243" s="13"/>
      <c r="F243" s="13"/>
      <c r="J243" s="6"/>
    </row>
    <row r="244" spans="3:10">
      <c r="C244" s="12"/>
      <c r="D244" s="12"/>
      <c r="E244" s="13"/>
      <c r="F244" s="13"/>
      <c r="J244" s="6"/>
    </row>
    <row r="245" spans="3:10">
      <c r="C245" s="12"/>
      <c r="D245" s="12"/>
      <c r="E245" s="13"/>
      <c r="F245" s="13"/>
      <c r="J245" s="6"/>
    </row>
    <row r="246" spans="3:10">
      <c r="C246" s="12"/>
      <c r="D246" s="12"/>
      <c r="E246" s="13"/>
      <c r="F246" s="13"/>
      <c r="J246" s="6"/>
    </row>
    <row r="247" spans="3:10">
      <c r="C247" s="12"/>
      <c r="D247" s="12"/>
      <c r="E247" s="13"/>
      <c r="F247" s="13"/>
      <c r="J247" s="6"/>
    </row>
    <row r="248" spans="3:10">
      <c r="C248" s="12"/>
      <c r="D248" s="12"/>
      <c r="E248" s="13"/>
      <c r="F248" s="13"/>
      <c r="J248" s="6"/>
    </row>
    <row r="249" spans="3:10">
      <c r="C249" s="12"/>
      <c r="D249" s="12"/>
      <c r="E249" s="13"/>
      <c r="F249" s="13"/>
      <c r="J249" s="6"/>
    </row>
    <row r="250" spans="3:10">
      <c r="C250" s="12"/>
      <c r="D250" s="12"/>
      <c r="E250" s="13"/>
      <c r="F250" s="13"/>
      <c r="J250" s="6"/>
    </row>
    <row r="251" spans="3:10">
      <c r="C251" s="12"/>
      <c r="D251" s="12"/>
      <c r="E251" s="13"/>
      <c r="F251" s="13"/>
      <c r="J251" s="6"/>
    </row>
    <row r="252" spans="3:10">
      <c r="C252" s="12"/>
      <c r="D252" s="12"/>
      <c r="E252" s="13"/>
      <c r="F252" s="13"/>
      <c r="J252" s="6"/>
    </row>
    <row r="253" spans="3:10">
      <c r="C253" s="12"/>
      <c r="D253" s="12"/>
      <c r="E253" s="13"/>
      <c r="F253" s="13"/>
      <c r="J253" s="6"/>
    </row>
    <row r="254" spans="3:10">
      <c r="C254" s="12"/>
      <c r="D254" s="12"/>
      <c r="E254" s="13"/>
      <c r="F254" s="13"/>
      <c r="J254" s="6"/>
    </row>
    <row r="255" spans="3:10">
      <c r="C255" s="12"/>
      <c r="D255" s="12"/>
      <c r="E255" s="13"/>
      <c r="F255" s="13"/>
      <c r="J255" s="6"/>
    </row>
    <row r="256" spans="3:10">
      <c r="C256" s="12"/>
      <c r="D256" s="12"/>
      <c r="E256" s="13"/>
      <c r="F256" s="13"/>
      <c r="J256" s="6"/>
    </row>
    <row r="257" spans="3:10">
      <c r="C257" s="12"/>
      <c r="D257" s="12"/>
      <c r="E257" s="13"/>
      <c r="F257" s="13"/>
      <c r="J257" s="6"/>
    </row>
    <row r="258" spans="3:10">
      <c r="C258" s="12"/>
      <c r="D258" s="12"/>
      <c r="E258" s="13"/>
      <c r="F258" s="13"/>
      <c r="J258" s="6"/>
    </row>
    <row r="259" spans="3:10">
      <c r="C259" s="12"/>
      <c r="D259" s="12"/>
      <c r="E259" s="13"/>
      <c r="F259" s="13"/>
      <c r="J259" s="6"/>
    </row>
    <row r="260" spans="3:10">
      <c r="C260" s="12"/>
      <c r="D260" s="12"/>
      <c r="E260" s="13"/>
      <c r="F260" s="13"/>
      <c r="J260" s="6"/>
    </row>
    <row r="261" spans="3:10">
      <c r="C261" s="12"/>
      <c r="D261" s="12"/>
      <c r="E261" s="13"/>
      <c r="F261" s="13"/>
      <c r="J261" s="6"/>
    </row>
    <row r="262" spans="3:10">
      <c r="C262" s="12"/>
      <c r="D262" s="12"/>
      <c r="E262" s="13"/>
      <c r="F262" s="13"/>
      <c r="J262" s="6"/>
    </row>
    <row r="263" spans="3:10">
      <c r="C263" s="12"/>
      <c r="D263" s="12"/>
      <c r="E263" s="13"/>
      <c r="F263" s="13"/>
      <c r="J263" s="6"/>
    </row>
    <row r="264" spans="3:10">
      <c r="C264" s="12"/>
      <c r="D264" s="12"/>
      <c r="E264" s="13"/>
      <c r="F264" s="13"/>
      <c r="J264" s="6"/>
    </row>
    <row r="265" spans="3:10">
      <c r="C265" s="12"/>
      <c r="D265" s="12"/>
      <c r="E265" s="13"/>
      <c r="F265" s="13"/>
      <c r="J265" s="6"/>
    </row>
    <row r="266" spans="3:10">
      <c r="C266" s="12"/>
      <c r="D266" s="12"/>
      <c r="E266" s="13"/>
      <c r="F266" s="13"/>
      <c r="J266" s="6"/>
    </row>
    <row r="267" spans="3:10">
      <c r="C267" s="12"/>
      <c r="D267" s="12"/>
      <c r="E267" s="13"/>
      <c r="F267" s="13"/>
      <c r="J267" s="6"/>
    </row>
    <row r="268" spans="3:10">
      <c r="C268" s="12"/>
      <c r="D268" s="12"/>
      <c r="E268" s="13"/>
      <c r="F268" s="13"/>
      <c r="J268" s="6"/>
    </row>
    <row r="269" spans="3:10">
      <c r="C269" s="12"/>
      <c r="D269" s="12"/>
      <c r="E269" s="13"/>
      <c r="F269" s="13"/>
      <c r="J269" s="6"/>
    </row>
    <row r="270" spans="3:10">
      <c r="C270" s="12"/>
      <c r="D270" s="12"/>
      <c r="E270" s="13"/>
      <c r="F270" s="13"/>
      <c r="J270" s="6"/>
    </row>
    <row r="271" spans="3:10">
      <c r="C271" s="12"/>
      <c r="D271" s="12"/>
      <c r="E271" s="13"/>
      <c r="F271" s="13"/>
      <c r="J271" s="6"/>
    </row>
    <row r="272" spans="3:10">
      <c r="C272" s="12"/>
      <c r="D272" s="12"/>
      <c r="E272" s="13"/>
      <c r="F272" s="13"/>
      <c r="J272" s="6"/>
    </row>
    <row r="273" spans="3:10">
      <c r="C273" s="12"/>
      <c r="D273" s="12"/>
      <c r="E273" s="13"/>
      <c r="F273" s="13"/>
      <c r="J273" s="6"/>
    </row>
    <row r="274" spans="3:10">
      <c r="C274" s="12"/>
      <c r="D274" s="12"/>
      <c r="E274" s="13"/>
      <c r="F274" s="13"/>
      <c r="J274" s="6"/>
    </row>
    <row r="275" spans="3:10">
      <c r="C275" s="12"/>
      <c r="D275" s="12"/>
      <c r="E275" s="13"/>
      <c r="F275" s="13"/>
      <c r="J275" s="6"/>
    </row>
    <row r="276" spans="3:10">
      <c r="C276" s="12"/>
      <c r="D276" s="12"/>
      <c r="E276" s="13"/>
      <c r="F276" s="13"/>
      <c r="J276" s="6"/>
    </row>
    <row r="277" spans="3:10">
      <c r="C277" s="12"/>
      <c r="D277" s="12"/>
      <c r="E277" s="13"/>
      <c r="F277" s="13"/>
      <c r="J277" s="6"/>
    </row>
    <row r="278" spans="3:10">
      <c r="C278" s="12"/>
      <c r="D278" s="12"/>
      <c r="E278" s="13"/>
      <c r="F278" s="13"/>
      <c r="J278" s="6"/>
    </row>
    <row r="279" spans="3:10">
      <c r="C279" s="12"/>
      <c r="D279" s="12"/>
      <c r="E279" s="13"/>
      <c r="F279" s="13"/>
      <c r="J279" s="6"/>
    </row>
    <row r="280" spans="3:10">
      <c r="C280" s="12"/>
      <c r="D280" s="12"/>
      <c r="E280" s="13"/>
      <c r="F280" s="13"/>
      <c r="J280" s="6"/>
    </row>
    <row r="281" spans="3:10">
      <c r="C281" s="12"/>
      <c r="D281" s="12"/>
      <c r="E281" s="13"/>
      <c r="F281" s="13"/>
      <c r="J281" s="6"/>
    </row>
    <row r="282" spans="3:10">
      <c r="C282" s="12"/>
      <c r="D282" s="12"/>
      <c r="E282" s="13"/>
      <c r="F282" s="13"/>
      <c r="J282" s="6"/>
    </row>
    <row r="283" spans="3:10">
      <c r="C283" s="12"/>
      <c r="D283" s="12"/>
      <c r="E283" s="13"/>
      <c r="F283" s="13"/>
      <c r="J283" s="6"/>
    </row>
    <row r="284" spans="3:10">
      <c r="C284" s="12"/>
      <c r="D284" s="12"/>
      <c r="E284" s="13"/>
      <c r="F284" s="13"/>
      <c r="J284" s="6"/>
    </row>
    <row r="285" spans="3:10">
      <c r="C285" s="12"/>
      <c r="D285" s="12"/>
      <c r="E285" s="13"/>
      <c r="F285" s="13"/>
      <c r="J285" s="6"/>
    </row>
    <row r="286" spans="3:10">
      <c r="C286" s="12"/>
      <c r="D286" s="12"/>
      <c r="E286" s="13"/>
      <c r="F286" s="13"/>
      <c r="J286" s="6"/>
    </row>
    <row r="287" spans="3:10">
      <c r="C287" s="12"/>
      <c r="D287" s="12"/>
      <c r="E287" s="13"/>
      <c r="F287" s="13"/>
      <c r="J287" s="6"/>
    </row>
    <row r="288" spans="3:10">
      <c r="C288" s="12"/>
      <c r="D288" s="12"/>
      <c r="E288" s="13"/>
      <c r="F288" s="13"/>
      <c r="J288" s="6"/>
    </row>
    <row r="289" spans="3:10">
      <c r="C289" s="12"/>
      <c r="D289" s="12"/>
      <c r="E289" s="13"/>
      <c r="F289" s="13"/>
      <c r="J289" s="6"/>
    </row>
    <row r="290" spans="3:10">
      <c r="C290" s="12"/>
      <c r="D290" s="12"/>
      <c r="E290" s="13"/>
      <c r="F290" s="13"/>
      <c r="J290" s="6"/>
    </row>
    <row r="291" spans="3:10">
      <c r="C291" s="12"/>
      <c r="D291" s="12"/>
      <c r="E291" s="13"/>
      <c r="F291" s="13"/>
      <c r="J291" s="6"/>
    </row>
    <row r="292" spans="3:10">
      <c r="C292" s="12"/>
      <c r="D292" s="12"/>
      <c r="E292" s="13"/>
      <c r="F292" s="13"/>
      <c r="J292" s="6"/>
    </row>
    <row r="293" spans="3:10">
      <c r="C293" s="12"/>
      <c r="D293" s="12"/>
      <c r="E293" s="13"/>
      <c r="F293" s="13"/>
      <c r="J293" s="6"/>
    </row>
    <row r="294" spans="3:10">
      <c r="C294" s="12"/>
      <c r="D294" s="12"/>
      <c r="E294" s="13"/>
      <c r="F294" s="13"/>
      <c r="J294" s="6"/>
    </row>
    <row r="295" spans="3:10">
      <c r="C295" s="12"/>
      <c r="D295" s="12"/>
      <c r="E295" s="13"/>
      <c r="F295" s="13"/>
      <c r="J295" s="6"/>
    </row>
    <row r="296" spans="3:10">
      <c r="C296" s="12"/>
      <c r="D296" s="12"/>
      <c r="E296" s="13"/>
      <c r="F296" s="13"/>
      <c r="J296" s="6"/>
    </row>
    <row r="297" spans="3:10">
      <c r="C297" s="12"/>
      <c r="D297" s="12"/>
      <c r="E297" s="13"/>
      <c r="F297" s="13"/>
      <c r="J297" s="6"/>
    </row>
    <row r="298" spans="3:10">
      <c r="C298" s="12"/>
      <c r="D298" s="12"/>
      <c r="E298" s="13"/>
      <c r="F298" s="13"/>
      <c r="J298" s="6"/>
    </row>
    <row r="299" spans="3:10">
      <c r="C299" s="12"/>
      <c r="D299" s="12"/>
      <c r="E299" s="13"/>
      <c r="F299" s="13"/>
      <c r="J299" s="6"/>
    </row>
    <row r="300" spans="3:10">
      <c r="C300" s="12"/>
      <c r="D300" s="12"/>
      <c r="E300" s="13"/>
      <c r="F300" s="13"/>
      <c r="J300" s="6"/>
    </row>
    <row r="301" spans="3:10">
      <c r="C301" s="12"/>
      <c r="D301" s="12"/>
      <c r="E301" s="13"/>
      <c r="F301" s="13"/>
      <c r="J301" s="6"/>
    </row>
    <row r="302" spans="3:10">
      <c r="C302" s="12"/>
      <c r="D302" s="12"/>
      <c r="E302" s="13"/>
      <c r="F302" s="13"/>
      <c r="J302" s="6"/>
    </row>
    <row r="303" spans="3:10">
      <c r="C303" s="12"/>
      <c r="D303" s="12"/>
      <c r="E303" s="13"/>
      <c r="F303" s="13"/>
      <c r="J303" s="6"/>
    </row>
    <row r="304" spans="3:10">
      <c r="C304" s="12"/>
      <c r="D304" s="12"/>
      <c r="E304" s="13"/>
      <c r="F304" s="13"/>
      <c r="J304" s="6"/>
    </row>
    <row r="305" spans="3:10">
      <c r="C305" s="12"/>
      <c r="D305" s="12"/>
      <c r="E305" s="13"/>
      <c r="F305" s="13"/>
      <c r="J305" s="6"/>
    </row>
    <row r="306" spans="3:10">
      <c r="C306" s="12"/>
      <c r="D306" s="12"/>
      <c r="E306" s="13"/>
      <c r="F306" s="13"/>
      <c r="J306" s="6"/>
    </row>
    <row r="307" spans="3:10">
      <c r="C307" s="12"/>
      <c r="D307" s="12"/>
      <c r="E307" s="13"/>
      <c r="F307" s="13"/>
      <c r="J307" s="6"/>
    </row>
    <row r="308" spans="3:10">
      <c r="C308" s="12"/>
      <c r="D308" s="12"/>
      <c r="E308" s="13"/>
      <c r="F308" s="13"/>
      <c r="J308" s="6"/>
    </row>
    <row r="309" spans="3:10">
      <c r="C309" s="12"/>
      <c r="D309" s="12"/>
      <c r="E309" s="13"/>
      <c r="F309" s="13"/>
      <c r="J309" s="6"/>
    </row>
    <row r="310" spans="3:10">
      <c r="C310" s="12"/>
      <c r="D310" s="12"/>
      <c r="E310" s="13"/>
      <c r="F310" s="13"/>
      <c r="J310" s="6"/>
    </row>
    <row r="311" spans="3:10">
      <c r="C311" s="12"/>
      <c r="D311" s="12"/>
      <c r="E311" s="13"/>
      <c r="F311" s="13"/>
      <c r="J311" s="6"/>
    </row>
    <row r="312" spans="3:10">
      <c r="C312" s="12"/>
      <c r="D312" s="12"/>
      <c r="E312" s="13"/>
      <c r="F312" s="13"/>
      <c r="J312" s="6"/>
    </row>
    <row r="313" spans="3:10">
      <c r="C313" s="12"/>
      <c r="D313" s="12"/>
      <c r="E313" s="13"/>
      <c r="F313" s="13"/>
      <c r="J313" s="6"/>
    </row>
    <row r="314" spans="3:10">
      <c r="C314" s="12"/>
      <c r="D314" s="12"/>
      <c r="E314" s="13"/>
      <c r="F314" s="13"/>
      <c r="J314" s="6"/>
    </row>
    <row r="315" spans="3:10">
      <c r="C315" s="12"/>
      <c r="D315" s="12"/>
      <c r="E315" s="13"/>
      <c r="F315" s="13"/>
      <c r="J315" s="6"/>
    </row>
    <row r="316" spans="3:10">
      <c r="C316" s="12"/>
      <c r="D316" s="12"/>
      <c r="E316" s="13"/>
      <c r="F316" s="13"/>
      <c r="J316" s="6"/>
    </row>
    <row r="317" spans="3:10">
      <c r="C317" s="12"/>
      <c r="D317" s="12"/>
      <c r="E317" s="13"/>
      <c r="F317" s="13"/>
      <c r="J317" s="6"/>
    </row>
    <row r="318" spans="3:10">
      <c r="C318" s="12"/>
      <c r="D318" s="12"/>
      <c r="E318" s="13"/>
      <c r="F318" s="13"/>
      <c r="J318" s="6"/>
    </row>
    <row r="319" spans="3:10">
      <c r="C319" s="12"/>
      <c r="D319" s="12"/>
      <c r="E319" s="13"/>
      <c r="F319" s="13"/>
      <c r="J319" s="6"/>
    </row>
    <row r="320" spans="3:10">
      <c r="C320" s="12"/>
      <c r="D320" s="12"/>
      <c r="E320" s="13"/>
      <c r="F320" s="13"/>
      <c r="J320" s="6"/>
    </row>
    <row r="321" spans="3:10">
      <c r="C321" s="12"/>
      <c r="D321" s="12"/>
      <c r="E321" s="13"/>
      <c r="F321" s="13"/>
      <c r="J321" s="6"/>
    </row>
    <row r="322" spans="3:10">
      <c r="C322" s="12"/>
      <c r="D322" s="12"/>
      <c r="E322" s="13"/>
      <c r="F322" s="13"/>
      <c r="J322" s="6"/>
    </row>
    <row r="323" spans="3:10">
      <c r="C323" s="12"/>
      <c r="D323" s="12"/>
      <c r="E323" s="13"/>
      <c r="F323" s="13"/>
      <c r="J323" s="6"/>
    </row>
    <row r="324" spans="3:10">
      <c r="C324" s="12"/>
      <c r="D324" s="12"/>
      <c r="E324" s="13"/>
      <c r="F324" s="13"/>
      <c r="J324" s="6"/>
    </row>
    <row r="325" spans="3:10">
      <c r="C325" s="12"/>
      <c r="D325" s="12"/>
      <c r="E325" s="13"/>
      <c r="F325" s="13"/>
      <c r="J325" s="6"/>
    </row>
    <row r="326" spans="3:10">
      <c r="C326" s="12"/>
      <c r="D326" s="12"/>
      <c r="E326" s="13"/>
      <c r="F326" s="13"/>
      <c r="J326" s="6"/>
    </row>
    <row r="327" spans="3:10">
      <c r="C327" s="12"/>
      <c r="D327" s="12"/>
      <c r="E327" s="13"/>
      <c r="F327" s="13"/>
      <c r="J327" s="6"/>
    </row>
    <row r="328" spans="3:10">
      <c r="C328" s="12"/>
      <c r="D328" s="12"/>
      <c r="E328" s="13"/>
      <c r="F328" s="13"/>
      <c r="J328" s="6"/>
    </row>
    <row r="329" spans="3:10">
      <c r="C329" s="12"/>
      <c r="D329" s="12"/>
      <c r="E329" s="13"/>
      <c r="F329" s="13"/>
      <c r="J329" s="6"/>
    </row>
    <row r="330" spans="3:10">
      <c r="C330" s="12"/>
      <c r="D330" s="12"/>
      <c r="E330" s="13"/>
      <c r="F330" s="13"/>
      <c r="J330" s="6"/>
    </row>
    <row r="331" spans="3:10">
      <c r="C331" s="12"/>
      <c r="D331" s="12"/>
      <c r="E331" s="13"/>
      <c r="F331" s="13"/>
      <c r="J331" s="6"/>
    </row>
    <row r="332" spans="3:10">
      <c r="C332" s="12"/>
      <c r="D332" s="12"/>
      <c r="E332" s="13"/>
      <c r="F332" s="13"/>
      <c r="J332" s="6"/>
    </row>
    <row r="333" spans="3:10">
      <c r="C333" s="12"/>
      <c r="D333" s="12"/>
      <c r="E333" s="13"/>
      <c r="F333" s="13"/>
      <c r="J333" s="6"/>
    </row>
    <row r="334" spans="3:10">
      <c r="C334" s="12"/>
      <c r="D334" s="12"/>
      <c r="E334" s="13"/>
      <c r="F334" s="13"/>
      <c r="J334" s="6"/>
    </row>
    <row r="335" spans="3:10">
      <c r="C335" s="12"/>
      <c r="D335" s="12"/>
      <c r="E335" s="13"/>
      <c r="F335" s="13"/>
      <c r="J335" s="6"/>
    </row>
    <row r="336" spans="3:10">
      <c r="C336" s="12"/>
      <c r="D336" s="12"/>
      <c r="E336" s="13"/>
      <c r="F336" s="13"/>
      <c r="J336" s="6"/>
    </row>
    <row r="337" spans="3:10">
      <c r="C337" s="12"/>
      <c r="D337" s="12"/>
      <c r="E337" s="13"/>
      <c r="F337" s="13"/>
      <c r="J337" s="6"/>
    </row>
    <row r="338" spans="3:10">
      <c r="C338" s="12"/>
      <c r="D338" s="12"/>
      <c r="E338" s="13"/>
      <c r="F338" s="13"/>
      <c r="J338" s="6"/>
    </row>
    <row r="339" spans="3:10">
      <c r="C339" s="12"/>
      <c r="D339" s="12"/>
      <c r="E339" s="13"/>
      <c r="F339" s="13"/>
      <c r="J339" s="6"/>
    </row>
    <row r="340" spans="3:10">
      <c r="C340" s="12"/>
      <c r="D340" s="12"/>
      <c r="E340" s="13"/>
      <c r="F340" s="13"/>
      <c r="J340" s="6"/>
    </row>
    <row r="341" spans="3:10">
      <c r="C341" s="12"/>
      <c r="D341" s="12"/>
      <c r="E341" s="13"/>
      <c r="F341" s="13"/>
      <c r="J341" s="6"/>
    </row>
    <row r="342" spans="3:10">
      <c r="C342" s="12"/>
      <c r="D342" s="12"/>
      <c r="E342" s="13"/>
      <c r="F342" s="13"/>
      <c r="J342" s="6"/>
    </row>
    <row r="343" spans="3:10">
      <c r="C343" s="12"/>
      <c r="D343" s="12"/>
      <c r="E343" s="13"/>
      <c r="F343" s="13"/>
      <c r="J343" s="6"/>
    </row>
    <row r="344" spans="3:10">
      <c r="C344" s="12"/>
      <c r="D344" s="12"/>
      <c r="E344" s="13"/>
      <c r="F344" s="13"/>
      <c r="J344" s="6"/>
    </row>
    <row r="345" spans="3:10">
      <c r="C345" s="12"/>
      <c r="D345" s="12"/>
      <c r="E345" s="13"/>
      <c r="F345" s="13"/>
      <c r="J345" s="6"/>
    </row>
    <row r="346" spans="3:10">
      <c r="C346" s="12"/>
      <c r="D346" s="12"/>
      <c r="E346" s="13"/>
      <c r="F346" s="13"/>
      <c r="J346" s="6"/>
    </row>
    <row r="347" spans="3:10">
      <c r="C347" s="12"/>
      <c r="D347" s="12"/>
      <c r="E347" s="13"/>
      <c r="F347" s="13"/>
      <c r="J347" s="6"/>
    </row>
    <row r="348" spans="3:10">
      <c r="C348" s="12"/>
      <c r="D348" s="12"/>
      <c r="E348" s="13"/>
      <c r="F348" s="13"/>
      <c r="J348" s="6"/>
    </row>
    <row r="349" spans="3:10">
      <c r="C349" s="12"/>
      <c r="D349" s="12"/>
      <c r="E349" s="13"/>
      <c r="F349" s="13"/>
      <c r="J349" s="6"/>
    </row>
    <row r="350" spans="3:10">
      <c r="C350" s="12"/>
      <c r="D350" s="12"/>
      <c r="E350" s="13"/>
      <c r="F350" s="13"/>
      <c r="J350" s="6"/>
    </row>
    <row r="351" spans="3:10">
      <c r="C351" s="12"/>
      <c r="D351" s="12"/>
      <c r="E351" s="13"/>
      <c r="F351" s="13"/>
      <c r="J351" s="6"/>
    </row>
    <row r="352" spans="3:10">
      <c r="C352" s="12"/>
      <c r="D352" s="12"/>
      <c r="E352" s="13"/>
      <c r="F352" s="13"/>
      <c r="J352" s="6"/>
    </row>
    <row r="353" spans="3:10">
      <c r="C353" s="12"/>
      <c r="D353" s="12"/>
      <c r="E353" s="13"/>
      <c r="F353" s="13"/>
      <c r="J353" s="6"/>
    </row>
    <row r="354" spans="3:10">
      <c r="C354" s="12"/>
      <c r="D354" s="12"/>
      <c r="E354" s="13"/>
      <c r="F354" s="13"/>
      <c r="J354" s="6"/>
    </row>
    <row r="355" spans="3:10">
      <c r="C355" s="12"/>
      <c r="D355" s="12"/>
      <c r="E355" s="13"/>
      <c r="F355" s="13"/>
      <c r="J355" s="6"/>
    </row>
    <row r="356" spans="3:10">
      <c r="C356" s="12"/>
      <c r="D356" s="12"/>
      <c r="E356" s="13"/>
      <c r="F356" s="13"/>
      <c r="J356" s="6"/>
    </row>
    <row r="357" spans="3:10">
      <c r="C357" s="12"/>
      <c r="D357" s="12"/>
      <c r="E357" s="13"/>
      <c r="F357" s="13"/>
      <c r="J357" s="6"/>
    </row>
    <row r="358" spans="3:10">
      <c r="C358" s="12"/>
      <c r="D358" s="12"/>
      <c r="E358" s="13"/>
      <c r="F358" s="13"/>
      <c r="J358" s="6"/>
    </row>
    <row r="359" spans="3:10">
      <c r="C359" s="12"/>
      <c r="D359" s="12"/>
      <c r="E359" s="13"/>
      <c r="F359" s="13"/>
      <c r="J359" s="6"/>
    </row>
    <row r="360" spans="3:10">
      <c r="C360" s="12"/>
      <c r="D360" s="12"/>
      <c r="E360" s="13"/>
      <c r="F360" s="13"/>
      <c r="J360" s="6"/>
    </row>
    <row r="361" spans="3:10">
      <c r="C361" s="12"/>
      <c r="D361" s="12"/>
      <c r="E361" s="13"/>
      <c r="F361" s="13"/>
      <c r="J361" s="6"/>
    </row>
    <row r="362" spans="3:10">
      <c r="C362" s="12"/>
      <c r="D362" s="12"/>
      <c r="E362" s="13"/>
      <c r="F362" s="13"/>
      <c r="J362" s="6"/>
    </row>
    <row r="363" spans="3:10">
      <c r="C363" s="12"/>
      <c r="D363" s="12"/>
      <c r="E363" s="13"/>
      <c r="F363" s="13"/>
      <c r="J363" s="6"/>
    </row>
    <row r="364" spans="3:10">
      <c r="C364" s="12"/>
      <c r="D364" s="12"/>
      <c r="E364" s="13"/>
      <c r="F364" s="13"/>
      <c r="J364" s="6"/>
    </row>
    <row r="365" spans="3:10">
      <c r="C365" s="12"/>
      <c r="D365" s="12"/>
      <c r="E365" s="13"/>
      <c r="F365" s="13"/>
      <c r="J365" s="6"/>
    </row>
    <row r="366" spans="3:10">
      <c r="C366" s="12"/>
      <c r="D366" s="12"/>
      <c r="E366" s="13"/>
      <c r="F366" s="13"/>
      <c r="J366" s="6"/>
    </row>
    <row r="367" spans="3:10">
      <c r="C367" s="12"/>
      <c r="D367" s="12"/>
      <c r="E367" s="13"/>
      <c r="F367" s="13"/>
      <c r="J367" s="6"/>
    </row>
    <row r="368" spans="3:10">
      <c r="C368" s="12"/>
      <c r="D368" s="12"/>
      <c r="E368" s="13"/>
      <c r="F368" s="13"/>
      <c r="J368" s="6"/>
    </row>
    <row r="369" spans="3:10">
      <c r="C369" s="12"/>
      <c r="D369" s="12"/>
      <c r="E369" s="13"/>
      <c r="F369" s="13"/>
      <c r="J369" s="6"/>
    </row>
    <row r="370" spans="3:10">
      <c r="C370" s="12"/>
      <c r="D370" s="12"/>
      <c r="E370" s="13"/>
      <c r="F370" s="13"/>
      <c r="J370" s="6"/>
    </row>
    <row r="371" spans="3:10">
      <c r="C371" s="12"/>
      <c r="D371" s="12"/>
      <c r="E371" s="13"/>
      <c r="F371" s="13"/>
      <c r="J371" s="6"/>
    </row>
    <row r="372" spans="3:10">
      <c r="C372" s="12"/>
      <c r="D372" s="12"/>
      <c r="E372" s="13"/>
      <c r="F372" s="13"/>
      <c r="J372" s="6"/>
    </row>
    <row r="373" spans="3:10">
      <c r="C373" s="12"/>
      <c r="D373" s="12"/>
      <c r="E373" s="13"/>
      <c r="F373" s="13"/>
      <c r="J373" s="6"/>
    </row>
    <row r="374" spans="3:10">
      <c r="C374" s="12"/>
      <c r="D374" s="12"/>
      <c r="E374" s="13"/>
      <c r="F374" s="13"/>
      <c r="J374" s="6"/>
    </row>
    <row r="375" spans="3:10">
      <c r="C375" s="12"/>
      <c r="D375" s="12"/>
      <c r="E375" s="13"/>
      <c r="F375" s="13"/>
      <c r="J375" s="6"/>
    </row>
    <row r="376" spans="3:10">
      <c r="C376" s="12"/>
      <c r="D376" s="12"/>
      <c r="E376" s="13"/>
      <c r="F376" s="13"/>
      <c r="J376" s="6"/>
    </row>
    <row r="377" spans="3:10">
      <c r="C377" s="12"/>
      <c r="D377" s="12"/>
      <c r="E377" s="13"/>
      <c r="F377" s="13"/>
      <c r="J377" s="6"/>
    </row>
    <row r="378" spans="3:10">
      <c r="C378" s="12"/>
      <c r="D378" s="12"/>
      <c r="E378" s="13"/>
      <c r="F378" s="13"/>
      <c r="J378" s="6"/>
    </row>
    <row r="379" spans="3:10">
      <c r="C379" s="12"/>
      <c r="D379" s="12"/>
      <c r="E379" s="13"/>
      <c r="F379" s="13"/>
      <c r="J379" s="6"/>
    </row>
    <row r="380" spans="3:10">
      <c r="C380" s="12"/>
      <c r="D380" s="12"/>
      <c r="E380" s="13"/>
      <c r="F380" s="13"/>
      <c r="J380" s="6"/>
    </row>
    <row r="381" spans="3:10">
      <c r="C381" s="12"/>
      <c r="D381" s="12"/>
      <c r="E381" s="13"/>
      <c r="F381" s="13"/>
      <c r="J381" s="6"/>
    </row>
    <row r="382" spans="3:10">
      <c r="C382" s="12"/>
      <c r="D382" s="12"/>
      <c r="E382" s="13"/>
      <c r="F382" s="13"/>
      <c r="J382" s="6"/>
    </row>
    <row r="383" spans="3:10">
      <c r="C383" s="12"/>
      <c r="D383" s="12"/>
      <c r="E383" s="13"/>
      <c r="F383" s="13"/>
      <c r="J383" s="6"/>
    </row>
    <row r="384" spans="3:10">
      <c r="C384" s="12"/>
      <c r="D384" s="12"/>
      <c r="E384" s="13"/>
      <c r="F384" s="13"/>
      <c r="J384" s="6"/>
    </row>
    <row r="385" spans="3:10">
      <c r="C385" s="12"/>
      <c r="D385" s="12"/>
      <c r="E385" s="13"/>
      <c r="F385" s="13"/>
      <c r="J385" s="6"/>
    </row>
    <row r="386" spans="3:10">
      <c r="C386" s="12"/>
      <c r="D386" s="12"/>
      <c r="E386" s="13"/>
      <c r="F386" s="13"/>
      <c r="J386" s="6"/>
    </row>
    <row r="387" spans="3:10">
      <c r="C387" s="12"/>
      <c r="D387" s="12"/>
      <c r="E387" s="13"/>
      <c r="F387" s="13"/>
      <c r="J387" s="6"/>
    </row>
    <row r="388" spans="3:10">
      <c r="C388" s="12"/>
      <c r="D388" s="12"/>
      <c r="E388" s="13"/>
      <c r="F388" s="13"/>
      <c r="J388" s="6"/>
    </row>
    <row r="389" spans="3:10">
      <c r="C389" s="12"/>
      <c r="D389" s="12"/>
      <c r="E389" s="13"/>
      <c r="F389" s="13"/>
      <c r="J389" s="6"/>
    </row>
    <row r="390" spans="3:10">
      <c r="C390" s="12"/>
      <c r="D390" s="12"/>
      <c r="E390" s="13"/>
      <c r="F390" s="13"/>
      <c r="J390" s="6"/>
    </row>
    <row r="391" spans="3:10">
      <c r="C391" s="12"/>
      <c r="D391" s="12"/>
      <c r="E391" s="13"/>
      <c r="F391" s="13"/>
      <c r="J391" s="6"/>
    </row>
    <row r="392" spans="3:10">
      <c r="C392" s="12"/>
      <c r="D392" s="12"/>
      <c r="E392" s="13"/>
      <c r="F392" s="13"/>
      <c r="J392" s="6"/>
    </row>
    <row r="393" spans="3:10">
      <c r="C393" s="12"/>
      <c r="D393" s="12"/>
      <c r="E393" s="13"/>
      <c r="F393" s="13"/>
      <c r="J393" s="6"/>
    </row>
    <row r="394" spans="3:10">
      <c r="C394" s="12"/>
      <c r="D394" s="12"/>
      <c r="E394" s="13"/>
      <c r="F394" s="13"/>
      <c r="J394" s="6"/>
    </row>
    <row r="395" spans="3:10">
      <c r="C395" s="12"/>
      <c r="D395" s="12"/>
      <c r="E395" s="13"/>
      <c r="F395" s="13"/>
      <c r="J395" s="6"/>
    </row>
    <row r="396" spans="3:10">
      <c r="C396" s="12"/>
      <c r="D396" s="12"/>
      <c r="E396" s="13"/>
      <c r="F396" s="13"/>
      <c r="J396" s="6"/>
    </row>
    <row r="397" spans="3:10">
      <c r="C397" s="12"/>
      <c r="D397" s="12"/>
      <c r="E397" s="13"/>
      <c r="F397" s="13"/>
      <c r="J397" s="6"/>
    </row>
    <row r="398" spans="3:10">
      <c r="C398" s="12"/>
      <c r="D398" s="12"/>
      <c r="E398" s="13"/>
      <c r="F398" s="13"/>
      <c r="J398" s="6"/>
    </row>
    <row r="399" spans="3:10">
      <c r="C399" s="12"/>
      <c r="D399" s="12"/>
      <c r="E399" s="13"/>
      <c r="F399" s="13"/>
      <c r="J399" s="6"/>
    </row>
    <row r="400" spans="3:10">
      <c r="C400" s="12"/>
      <c r="D400" s="12"/>
      <c r="E400" s="13"/>
      <c r="F400" s="13"/>
      <c r="J400" s="6"/>
    </row>
    <row r="401" spans="3:10">
      <c r="C401" s="12"/>
      <c r="D401" s="12"/>
      <c r="E401" s="13"/>
      <c r="F401" s="13"/>
      <c r="J401" s="6"/>
    </row>
    <row r="402" spans="3:10">
      <c r="C402" s="12"/>
      <c r="D402" s="12"/>
      <c r="E402" s="13"/>
      <c r="F402" s="13"/>
      <c r="J402" s="6"/>
    </row>
    <row r="403" spans="3:10">
      <c r="C403" s="12"/>
      <c r="D403" s="12"/>
      <c r="E403" s="13"/>
      <c r="F403" s="13"/>
      <c r="J403" s="6"/>
    </row>
    <row r="404" spans="3:10">
      <c r="C404" s="12"/>
      <c r="D404" s="12"/>
      <c r="E404" s="13"/>
      <c r="F404" s="13"/>
      <c r="J404" s="6"/>
    </row>
    <row r="405" spans="3:10">
      <c r="C405" s="12"/>
      <c r="D405" s="12"/>
      <c r="E405" s="13"/>
      <c r="F405" s="13"/>
      <c r="J405" s="6"/>
    </row>
    <row r="406" spans="3:10">
      <c r="C406" s="12"/>
      <c r="D406" s="12"/>
      <c r="E406" s="13"/>
      <c r="F406" s="13"/>
      <c r="J406" s="6"/>
    </row>
    <row r="407" spans="3:10">
      <c r="C407" s="12"/>
      <c r="D407" s="12"/>
      <c r="E407" s="13"/>
      <c r="F407" s="13"/>
      <c r="J407" s="6"/>
    </row>
    <row r="408" spans="3:10">
      <c r="C408" s="12"/>
      <c r="D408" s="12"/>
      <c r="E408" s="13"/>
      <c r="F408" s="13"/>
      <c r="J408" s="6"/>
    </row>
    <row r="409" spans="3:10">
      <c r="C409" s="12"/>
      <c r="D409" s="12"/>
      <c r="E409" s="13"/>
      <c r="F409" s="13"/>
      <c r="J409" s="6"/>
    </row>
    <row r="410" spans="3:10">
      <c r="C410" s="12"/>
      <c r="D410" s="12"/>
      <c r="E410" s="13"/>
      <c r="F410" s="13"/>
      <c r="J410" s="6"/>
    </row>
    <row r="411" spans="3:10">
      <c r="C411" s="12"/>
      <c r="D411" s="12"/>
      <c r="E411" s="13"/>
      <c r="F411" s="13"/>
      <c r="J411" s="6"/>
    </row>
    <row r="412" spans="3:10">
      <c r="C412" s="12"/>
      <c r="D412" s="12"/>
      <c r="E412" s="13"/>
      <c r="F412" s="13"/>
      <c r="J412" s="6"/>
    </row>
    <row r="413" spans="3:10">
      <c r="C413" s="12"/>
      <c r="D413" s="12"/>
      <c r="E413" s="13"/>
      <c r="F413" s="13"/>
      <c r="J413" s="6"/>
    </row>
    <row r="414" spans="3:10">
      <c r="C414" s="12"/>
      <c r="D414" s="12"/>
      <c r="E414" s="13"/>
      <c r="F414" s="13"/>
      <c r="J414" s="6"/>
    </row>
    <row r="415" spans="3:10">
      <c r="C415" s="12"/>
      <c r="D415" s="12"/>
      <c r="E415" s="13"/>
      <c r="F415" s="13"/>
      <c r="J415" s="6"/>
    </row>
    <row r="416" spans="3:10">
      <c r="C416" s="12"/>
      <c r="D416" s="12"/>
      <c r="E416" s="13"/>
      <c r="F416" s="13"/>
      <c r="J416" s="6"/>
    </row>
    <row r="417" spans="3:10">
      <c r="C417" s="12"/>
      <c r="D417" s="12"/>
      <c r="E417" s="13"/>
      <c r="F417" s="13"/>
      <c r="J417" s="6"/>
    </row>
    <row r="418" spans="3:10">
      <c r="C418" s="12"/>
      <c r="D418" s="12"/>
      <c r="E418" s="13"/>
      <c r="F418" s="13"/>
      <c r="J418" s="6"/>
    </row>
    <row r="419" spans="3:10">
      <c r="C419" s="12"/>
      <c r="D419" s="12"/>
      <c r="E419" s="13"/>
      <c r="F419" s="13"/>
      <c r="J419" s="6"/>
    </row>
    <row r="420" spans="3:10">
      <c r="C420" s="12"/>
      <c r="D420" s="12"/>
      <c r="E420" s="13"/>
      <c r="F420" s="13"/>
      <c r="J420" s="6"/>
    </row>
    <row r="421" spans="3:10">
      <c r="C421" s="12"/>
      <c r="D421" s="12"/>
      <c r="E421" s="13"/>
      <c r="F421" s="13"/>
      <c r="J421" s="6"/>
    </row>
    <row r="422" spans="3:10">
      <c r="C422" s="12"/>
      <c r="D422" s="12"/>
      <c r="E422" s="13"/>
      <c r="F422" s="13"/>
      <c r="J422" s="6"/>
    </row>
    <row r="423" spans="3:10">
      <c r="C423" s="12"/>
      <c r="D423" s="12"/>
      <c r="E423" s="13"/>
      <c r="F423" s="13"/>
      <c r="J423" s="6"/>
    </row>
    <row r="424" spans="3:10">
      <c r="C424" s="12"/>
      <c r="D424" s="12"/>
      <c r="E424" s="13"/>
      <c r="F424" s="13"/>
      <c r="J424" s="6"/>
    </row>
    <row r="425" spans="3:10">
      <c r="C425" s="12"/>
      <c r="D425" s="12"/>
      <c r="E425" s="13"/>
      <c r="F425" s="13"/>
      <c r="J425" s="6"/>
    </row>
    <row r="426" spans="3:10">
      <c r="C426" s="12"/>
      <c r="D426" s="12"/>
      <c r="E426" s="13"/>
      <c r="F426" s="13"/>
      <c r="J426" s="6"/>
    </row>
    <row r="427" spans="3:10">
      <c r="C427" s="12"/>
      <c r="D427" s="12"/>
      <c r="E427" s="13"/>
      <c r="F427" s="13"/>
      <c r="J427" s="6"/>
    </row>
    <row r="428" spans="3:10">
      <c r="C428" s="12"/>
      <c r="D428" s="12"/>
      <c r="E428" s="13"/>
      <c r="F428" s="13"/>
      <c r="J428" s="6"/>
    </row>
    <row r="429" spans="3:10">
      <c r="C429" s="12"/>
      <c r="D429" s="12"/>
      <c r="E429" s="13"/>
      <c r="F429" s="13"/>
      <c r="J429" s="6"/>
    </row>
    <row r="430" spans="3:10">
      <c r="C430" s="12"/>
      <c r="D430" s="12"/>
      <c r="E430" s="13"/>
      <c r="F430" s="13"/>
      <c r="J430" s="6"/>
    </row>
    <row r="431" spans="3:10">
      <c r="C431" s="12"/>
      <c r="D431" s="12"/>
      <c r="E431" s="13"/>
      <c r="F431" s="13"/>
      <c r="J431" s="6"/>
    </row>
    <row r="432" spans="3:10">
      <c r="C432" s="12"/>
      <c r="D432" s="12"/>
      <c r="E432" s="13"/>
      <c r="F432" s="13"/>
      <c r="J432" s="6"/>
    </row>
    <row r="433" spans="3:10">
      <c r="C433" s="12"/>
      <c r="D433" s="12"/>
      <c r="E433" s="13"/>
      <c r="F433" s="13"/>
      <c r="J433" s="6"/>
    </row>
    <row r="434" spans="3:10">
      <c r="C434" s="12"/>
      <c r="D434" s="12"/>
      <c r="E434" s="13"/>
      <c r="F434" s="13"/>
      <c r="J434" s="6"/>
    </row>
    <row r="435" spans="3:10">
      <c r="C435" s="12"/>
      <c r="D435" s="12"/>
      <c r="E435" s="13"/>
      <c r="F435" s="13"/>
      <c r="J435" s="6"/>
    </row>
    <row r="436" spans="3:10">
      <c r="C436" s="12"/>
      <c r="D436" s="12"/>
      <c r="E436" s="13"/>
      <c r="F436" s="13"/>
      <c r="J436" s="6"/>
    </row>
    <row r="437" spans="3:10">
      <c r="C437" s="12"/>
      <c r="D437" s="12"/>
      <c r="E437" s="13"/>
      <c r="F437" s="13"/>
      <c r="J437" s="6"/>
    </row>
    <row r="438" spans="3:10">
      <c r="C438" s="12"/>
      <c r="D438" s="12"/>
      <c r="E438" s="13"/>
      <c r="F438" s="13"/>
      <c r="J438" s="6"/>
    </row>
    <row r="439" spans="3:10">
      <c r="C439" s="12"/>
      <c r="D439" s="12"/>
      <c r="E439" s="13"/>
      <c r="F439" s="13"/>
      <c r="J439" s="6"/>
    </row>
    <row r="440" spans="3:10">
      <c r="C440" s="12"/>
      <c r="D440" s="12"/>
      <c r="E440" s="13"/>
      <c r="F440" s="13"/>
      <c r="J440" s="6"/>
    </row>
    <row r="441" spans="3:10">
      <c r="C441" s="12"/>
      <c r="D441" s="12"/>
      <c r="E441" s="13"/>
      <c r="F441" s="13"/>
      <c r="J441" s="6"/>
    </row>
    <row r="442" spans="3:10">
      <c r="C442" s="12"/>
      <c r="D442" s="12"/>
      <c r="E442" s="13"/>
      <c r="F442" s="13"/>
      <c r="J442" s="6"/>
    </row>
    <row r="443" spans="3:10">
      <c r="C443" s="12"/>
      <c r="D443" s="12"/>
      <c r="E443" s="13"/>
      <c r="F443" s="13"/>
      <c r="J443" s="6"/>
    </row>
    <row r="444" spans="3:10">
      <c r="C444" s="12"/>
      <c r="D444" s="12"/>
      <c r="E444" s="13"/>
      <c r="F444" s="13"/>
      <c r="J444" s="6"/>
    </row>
    <row r="445" spans="3:10">
      <c r="C445" s="12"/>
      <c r="D445" s="12"/>
      <c r="E445" s="13"/>
      <c r="F445" s="13"/>
      <c r="J445" s="6"/>
    </row>
    <row r="446" spans="3:10">
      <c r="C446" s="12"/>
      <c r="D446" s="12"/>
      <c r="E446" s="13"/>
      <c r="F446" s="13"/>
      <c r="J446" s="6"/>
    </row>
    <row r="447" spans="3:10">
      <c r="C447" s="12"/>
      <c r="D447" s="12"/>
      <c r="E447" s="13"/>
      <c r="F447" s="13"/>
      <c r="J447" s="6"/>
    </row>
    <row r="448" spans="3:10">
      <c r="C448" s="12"/>
      <c r="D448" s="12"/>
      <c r="E448" s="13"/>
      <c r="F448" s="13"/>
      <c r="J448" s="6"/>
    </row>
    <row r="449" spans="3:10">
      <c r="C449" s="12"/>
      <c r="D449" s="12"/>
      <c r="E449" s="13"/>
      <c r="F449" s="13"/>
      <c r="J449" s="6"/>
    </row>
    <row r="450" spans="3:10">
      <c r="C450" s="12"/>
      <c r="D450" s="12"/>
      <c r="E450" s="13"/>
      <c r="F450" s="13"/>
      <c r="J450" s="6"/>
    </row>
    <row r="451" spans="3:10">
      <c r="C451" s="12"/>
      <c r="D451" s="12"/>
      <c r="E451" s="13"/>
      <c r="F451" s="13"/>
      <c r="J451" s="6"/>
    </row>
    <row r="452" spans="3:10">
      <c r="C452" s="12"/>
      <c r="D452" s="12"/>
      <c r="E452" s="13"/>
      <c r="F452" s="13"/>
      <c r="J452" s="6"/>
    </row>
    <row r="453" spans="3:10">
      <c r="C453" s="12"/>
      <c r="D453" s="12"/>
      <c r="E453" s="13"/>
      <c r="F453" s="13"/>
      <c r="J453" s="6"/>
    </row>
    <row r="454" spans="3:10">
      <c r="C454" s="12"/>
      <c r="D454" s="12"/>
      <c r="E454" s="13"/>
      <c r="F454" s="13"/>
      <c r="J454" s="6"/>
    </row>
    <row r="455" spans="3:10">
      <c r="C455" s="12"/>
      <c r="D455" s="12"/>
      <c r="E455" s="13"/>
      <c r="F455" s="13"/>
      <c r="J455" s="6"/>
    </row>
    <row r="456" spans="3:10">
      <c r="C456" s="12"/>
      <c r="D456" s="12"/>
      <c r="E456" s="13"/>
      <c r="F456" s="13"/>
      <c r="J456" s="6"/>
    </row>
    <row r="457" spans="3:10">
      <c r="C457" s="12"/>
      <c r="D457" s="12"/>
      <c r="E457" s="13"/>
      <c r="F457" s="13"/>
      <c r="J457" s="6"/>
    </row>
    <row r="458" spans="3:10">
      <c r="C458" s="12"/>
      <c r="D458" s="12"/>
      <c r="E458" s="13"/>
      <c r="F458" s="13"/>
      <c r="J458" s="6"/>
    </row>
    <row r="459" spans="3:10">
      <c r="C459" s="12"/>
      <c r="D459" s="12"/>
      <c r="E459" s="13"/>
      <c r="F459" s="13"/>
      <c r="J459" s="6"/>
    </row>
    <row r="460" spans="3:10">
      <c r="C460" s="12"/>
      <c r="D460" s="12"/>
      <c r="E460" s="13"/>
      <c r="F460" s="13"/>
      <c r="J460" s="6"/>
    </row>
    <row r="461" spans="3:10">
      <c r="C461" s="12"/>
      <c r="D461" s="12"/>
      <c r="E461" s="13"/>
      <c r="F461" s="13"/>
      <c r="J461" s="6"/>
    </row>
    <row r="462" spans="3:10">
      <c r="C462" s="12"/>
      <c r="D462" s="12"/>
      <c r="E462" s="13"/>
      <c r="F462" s="13"/>
      <c r="J462" s="6"/>
    </row>
    <row r="463" spans="3:10">
      <c r="C463" s="12"/>
      <c r="D463" s="12"/>
      <c r="E463" s="13"/>
      <c r="F463" s="13"/>
      <c r="J463" s="6"/>
    </row>
    <row r="464" spans="3:10">
      <c r="C464" s="12"/>
      <c r="D464" s="12"/>
      <c r="E464" s="13"/>
      <c r="F464" s="13"/>
      <c r="J464" s="6"/>
    </row>
    <row r="465" spans="3:10">
      <c r="C465" s="12"/>
      <c r="D465" s="12"/>
      <c r="E465" s="13"/>
      <c r="F465" s="13"/>
      <c r="J465" s="6"/>
    </row>
    <row r="466" spans="3:10">
      <c r="C466" s="12"/>
      <c r="D466" s="12"/>
      <c r="E466" s="13"/>
      <c r="F466" s="13"/>
      <c r="J466" s="6"/>
    </row>
    <row r="467" spans="3:10">
      <c r="C467" s="12"/>
      <c r="D467" s="12"/>
      <c r="E467" s="13"/>
      <c r="F467" s="13"/>
      <c r="J467" s="6"/>
    </row>
    <row r="468" spans="3:10">
      <c r="C468" s="12"/>
      <c r="D468" s="12"/>
      <c r="E468" s="13"/>
      <c r="F468" s="13"/>
      <c r="J468" s="6"/>
    </row>
    <row r="469" spans="3:10">
      <c r="C469" s="12"/>
      <c r="D469" s="12"/>
      <c r="E469" s="13"/>
      <c r="F469" s="13"/>
      <c r="J469" s="6"/>
    </row>
    <row r="470" spans="3:10">
      <c r="C470" s="12"/>
      <c r="D470" s="12"/>
      <c r="E470" s="13"/>
      <c r="F470" s="13"/>
      <c r="J470" s="6"/>
    </row>
    <row r="471" spans="3:10">
      <c r="C471" s="12"/>
      <c r="D471" s="12"/>
      <c r="E471" s="13"/>
      <c r="F471" s="13"/>
      <c r="J471" s="6"/>
    </row>
    <row r="472" spans="3:10">
      <c r="C472" s="12"/>
      <c r="D472" s="12"/>
      <c r="E472" s="13"/>
      <c r="F472" s="13"/>
      <c r="J472" s="6"/>
    </row>
    <row r="473" spans="3:10">
      <c r="C473" s="12"/>
      <c r="D473" s="12"/>
      <c r="E473" s="13"/>
      <c r="F473" s="13"/>
      <c r="J473" s="6"/>
    </row>
    <row r="474" spans="3:10">
      <c r="C474" s="12"/>
      <c r="D474" s="12"/>
      <c r="E474" s="13"/>
      <c r="F474" s="13"/>
      <c r="J474" s="6"/>
    </row>
    <row r="475" spans="3:10">
      <c r="C475" s="12"/>
      <c r="D475" s="12"/>
      <c r="E475" s="13"/>
      <c r="F475" s="13"/>
      <c r="J475" s="6"/>
    </row>
    <row r="476" spans="3:10">
      <c r="C476" s="12"/>
      <c r="D476" s="12"/>
      <c r="E476" s="13"/>
      <c r="F476" s="13"/>
      <c r="J476" s="6"/>
    </row>
    <row r="477" spans="3:10">
      <c r="C477" s="12"/>
      <c r="D477" s="12"/>
      <c r="E477" s="13"/>
      <c r="F477" s="13"/>
      <c r="J477" s="6"/>
    </row>
    <row r="478" spans="3:10">
      <c r="C478" s="12"/>
      <c r="D478" s="12"/>
      <c r="E478" s="13"/>
      <c r="F478" s="13"/>
      <c r="J478" s="6"/>
    </row>
    <row r="479" spans="3:10">
      <c r="C479" s="12"/>
      <c r="D479" s="12"/>
      <c r="E479" s="13"/>
      <c r="F479" s="13"/>
      <c r="J479" s="6"/>
    </row>
    <row r="480" spans="3:10">
      <c r="C480" s="12"/>
      <c r="D480" s="12"/>
      <c r="E480" s="13"/>
      <c r="F480" s="13"/>
      <c r="J480" s="6"/>
    </row>
    <row r="481" spans="3:10">
      <c r="C481" s="12"/>
      <c r="D481" s="12"/>
      <c r="E481" s="13"/>
      <c r="F481" s="13"/>
      <c r="J481" s="6"/>
    </row>
    <row r="482" spans="3:10">
      <c r="C482" s="12"/>
      <c r="D482" s="12"/>
      <c r="E482" s="13"/>
      <c r="F482" s="13"/>
      <c r="J482" s="6"/>
    </row>
    <row r="483" spans="3:10">
      <c r="C483" s="12"/>
      <c r="D483" s="12"/>
      <c r="E483" s="13"/>
      <c r="F483" s="13"/>
      <c r="J483" s="6"/>
    </row>
    <row r="484" spans="3:10">
      <c r="C484" s="12"/>
      <c r="D484" s="12"/>
      <c r="E484" s="13"/>
      <c r="F484" s="13"/>
      <c r="J484" s="6"/>
    </row>
    <row r="485" spans="3:10">
      <c r="C485" s="12"/>
      <c r="D485" s="12"/>
      <c r="E485" s="13"/>
      <c r="F485" s="13"/>
      <c r="J485" s="6"/>
    </row>
    <row r="486" spans="3:10">
      <c r="C486" s="12"/>
      <c r="D486" s="12"/>
      <c r="E486" s="13"/>
      <c r="F486" s="13"/>
      <c r="J486" s="6"/>
    </row>
    <row r="487" spans="3:10">
      <c r="C487" s="12"/>
      <c r="D487" s="12"/>
      <c r="E487" s="13"/>
      <c r="F487" s="13"/>
      <c r="J487" s="6"/>
    </row>
    <row r="488" spans="3:10">
      <c r="C488" s="12"/>
      <c r="D488" s="12"/>
      <c r="E488" s="13"/>
      <c r="F488" s="13"/>
      <c r="J488" s="6"/>
    </row>
    <row r="489" spans="3:10">
      <c r="C489" s="12"/>
      <c r="D489" s="12"/>
      <c r="E489" s="13"/>
      <c r="F489" s="13"/>
      <c r="J489" s="6"/>
    </row>
    <row r="490" spans="3:10">
      <c r="C490" s="12"/>
      <c r="D490" s="12"/>
      <c r="E490" s="13"/>
      <c r="F490" s="13"/>
      <c r="J490" s="6"/>
    </row>
    <row r="491" spans="3:10">
      <c r="C491" s="12"/>
      <c r="D491" s="12"/>
      <c r="E491" s="13"/>
      <c r="F491" s="13"/>
      <c r="J491" s="6"/>
    </row>
    <row r="492" spans="3:10">
      <c r="C492" s="12"/>
      <c r="D492" s="12"/>
      <c r="E492" s="13"/>
      <c r="F492" s="13"/>
      <c r="J492" s="6"/>
    </row>
    <row r="493" spans="3:10">
      <c r="C493" s="12"/>
      <c r="D493" s="12"/>
      <c r="E493" s="13"/>
      <c r="F493" s="13"/>
      <c r="J493" s="6"/>
    </row>
    <row r="494" spans="3:10">
      <c r="C494" s="12"/>
      <c r="D494" s="12"/>
      <c r="E494" s="13"/>
      <c r="F494" s="13"/>
      <c r="J494" s="6"/>
    </row>
    <row r="495" spans="3:10">
      <c r="C495" s="12"/>
      <c r="D495" s="12"/>
      <c r="E495" s="13"/>
      <c r="F495" s="13"/>
      <c r="J495" s="6"/>
    </row>
    <row r="496" spans="3:10">
      <c r="C496" s="12"/>
      <c r="D496" s="12"/>
      <c r="E496" s="13"/>
      <c r="F496" s="13"/>
      <c r="J496" s="6"/>
    </row>
    <row r="497" spans="3:10">
      <c r="C497" s="12"/>
      <c r="D497" s="12"/>
      <c r="E497" s="13"/>
      <c r="F497" s="13"/>
      <c r="J497" s="6"/>
    </row>
    <row r="498" spans="3:10">
      <c r="C498" s="12"/>
      <c r="D498" s="12"/>
      <c r="E498" s="13"/>
      <c r="F498" s="13"/>
      <c r="J498" s="6"/>
    </row>
    <row r="499" spans="3:10">
      <c r="C499" s="12"/>
      <c r="D499" s="12"/>
      <c r="E499" s="13"/>
      <c r="F499" s="13"/>
      <c r="J499" s="6"/>
    </row>
    <row r="500" spans="3:10">
      <c r="C500" s="12"/>
      <c r="D500" s="12"/>
      <c r="E500" s="13"/>
      <c r="F500" s="13"/>
      <c r="J500" s="6"/>
    </row>
    <row r="501" spans="3:10">
      <c r="C501" s="12"/>
      <c r="D501" s="12"/>
      <c r="E501" s="13"/>
      <c r="F501" s="13"/>
      <c r="J501" s="6"/>
    </row>
    <row r="502" spans="3:10">
      <c r="C502" s="12"/>
      <c r="D502" s="12"/>
      <c r="E502" s="13"/>
      <c r="F502" s="13"/>
      <c r="J502" s="6"/>
    </row>
    <row r="503" spans="3:10">
      <c r="C503" s="12"/>
      <c r="D503" s="12"/>
      <c r="E503" s="13"/>
      <c r="F503" s="13"/>
      <c r="J503" s="6"/>
    </row>
    <row r="504" spans="3:10">
      <c r="C504" s="12"/>
      <c r="D504" s="12"/>
      <c r="E504" s="13"/>
      <c r="F504" s="13"/>
      <c r="J504" s="6"/>
    </row>
    <row r="505" spans="3:10">
      <c r="C505" s="12"/>
      <c r="D505" s="12"/>
      <c r="E505" s="13"/>
      <c r="F505" s="13"/>
      <c r="J505" s="6"/>
    </row>
    <row r="506" spans="3:10">
      <c r="C506" s="12"/>
      <c r="D506" s="12"/>
      <c r="E506" s="13"/>
      <c r="F506" s="13"/>
      <c r="J506" s="6"/>
    </row>
    <row r="507" spans="3:10">
      <c r="C507" s="12"/>
      <c r="D507" s="12"/>
      <c r="E507" s="13"/>
      <c r="F507" s="13"/>
      <c r="J507" s="6"/>
    </row>
    <row r="508" spans="3:10">
      <c r="C508" s="12"/>
      <c r="D508" s="12"/>
      <c r="E508" s="13"/>
      <c r="F508" s="13"/>
      <c r="J508" s="6"/>
    </row>
    <row r="509" spans="3:10">
      <c r="C509" s="12"/>
      <c r="D509" s="12"/>
      <c r="E509" s="13"/>
      <c r="F509" s="13"/>
      <c r="J509" s="6"/>
    </row>
    <row r="510" spans="3:10">
      <c r="C510" s="12"/>
      <c r="D510" s="12"/>
      <c r="E510" s="13"/>
      <c r="F510" s="13"/>
      <c r="J510" s="6"/>
    </row>
    <row r="511" spans="3:10">
      <c r="C511" s="12"/>
      <c r="D511" s="12"/>
      <c r="E511" s="13"/>
      <c r="F511" s="13"/>
      <c r="J511" s="6"/>
    </row>
    <row r="512" spans="3:10">
      <c r="C512" s="12"/>
      <c r="D512" s="12"/>
      <c r="E512" s="13"/>
      <c r="F512" s="13"/>
      <c r="J512" s="6"/>
    </row>
    <row r="513" spans="3:10">
      <c r="C513" s="12"/>
      <c r="D513" s="12"/>
      <c r="E513" s="13"/>
      <c r="F513" s="13"/>
      <c r="J513" s="6"/>
    </row>
    <row r="514" spans="3:10">
      <c r="C514" s="12"/>
      <c r="D514" s="12"/>
      <c r="E514" s="13"/>
      <c r="F514" s="13"/>
      <c r="J514" s="6"/>
    </row>
    <row r="515" spans="3:10">
      <c r="C515" s="12"/>
      <c r="D515" s="12"/>
      <c r="E515" s="13"/>
      <c r="F515" s="13"/>
      <c r="J515" s="6"/>
    </row>
    <row r="516" spans="3:10">
      <c r="C516" s="12"/>
      <c r="D516" s="12"/>
      <c r="E516" s="13"/>
      <c r="F516" s="13"/>
      <c r="J516" s="6"/>
    </row>
    <row r="517" spans="3:10">
      <c r="C517" s="12"/>
      <c r="D517" s="12"/>
      <c r="E517" s="13"/>
      <c r="F517" s="13"/>
      <c r="J517" s="6"/>
    </row>
    <row r="518" spans="3:10">
      <c r="C518" s="12"/>
      <c r="D518" s="12"/>
      <c r="E518" s="13"/>
      <c r="F518" s="13"/>
      <c r="J518" s="6"/>
    </row>
    <row r="519" spans="3:10">
      <c r="C519" s="12"/>
      <c r="D519" s="12"/>
      <c r="E519" s="13"/>
      <c r="F519" s="13"/>
      <c r="J519" s="6"/>
    </row>
    <row r="520" spans="3:10">
      <c r="C520" s="12"/>
      <c r="D520" s="12"/>
      <c r="E520" s="13"/>
      <c r="F520" s="13"/>
      <c r="J520" s="6"/>
    </row>
    <row r="521" spans="3:10">
      <c r="C521" s="12"/>
      <c r="D521" s="12"/>
      <c r="E521" s="13"/>
      <c r="F521" s="13"/>
      <c r="J521" s="6"/>
    </row>
    <row r="522" spans="3:10">
      <c r="C522" s="12"/>
      <c r="D522" s="12"/>
      <c r="E522" s="13"/>
      <c r="F522" s="13"/>
      <c r="J522" s="6"/>
    </row>
    <row r="523" spans="3:10">
      <c r="C523" s="12"/>
      <c r="D523" s="12"/>
      <c r="E523" s="13"/>
      <c r="F523" s="13"/>
      <c r="J523" s="6"/>
    </row>
    <row r="524" spans="3:10">
      <c r="C524" s="12"/>
      <c r="D524" s="12"/>
      <c r="E524" s="13"/>
      <c r="F524" s="13"/>
      <c r="J524" s="6"/>
    </row>
    <row r="525" spans="3:10">
      <c r="C525" s="12"/>
      <c r="D525" s="12"/>
      <c r="E525" s="13"/>
      <c r="F525" s="13"/>
      <c r="J525" s="6"/>
    </row>
    <row r="526" spans="3:10">
      <c r="C526" s="12"/>
      <c r="D526" s="12"/>
      <c r="E526" s="13"/>
      <c r="F526" s="13"/>
      <c r="J526" s="6"/>
    </row>
    <row r="527" spans="3:10">
      <c r="C527" s="12"/>
      <c r="D527" s="12"/>
      <c r="E527" s="13"/>
      <c r="F527" s="13"/>
      <c r="J527" s="6"/>
    </row>
    <row r="528" spans="3:10">
      <c r="C528" s="12"/>
      <c r="D528" s="12"/>
      <c r="E528" s="13"/>
      <c r="F528" s="13"/>
      <c r="J528" s="6"/>
    </row>
    <row r="529" spans="3:10">
      <c r="C529" s="12"/>
      <c r="D529" s="12"/>
      <c r="E529" s="13"/>
      <c r="F529" s="13"/>
      <c r="J529" s="6"/>
    </row>
    <row r="530" spans="3:10">
      <c r="C530" s="12"/>
      <c r="D530" s="12"/>
      <c r="E530" s="13"/>
      <c r="F530" s="13"/>
      <c r="J530" s="6"/>
    </row>
    <row r="531" spans="3:10">
      <c r="C531" s="12"/>
      <c r="D531" s="12"/>
      <c r="E531" s="13"/>
      <c r="F531" s="13"/>
      <c r="J531" s="6"/>
    </row>
    <row r="532" spans="3:10">
      <c r="C532" s="12"/>
      <c r="D532" s="12"/>
      <c r="E532" s="13"/>
      <c r="F532" s="13"/>
      <c r="J532" s="6"/>
    </row>
    <row r="533" spans="3:10">
      <c r="C533" s="12"/>
      <c r="D533" s="12"/>
      <c r="E533" s="13"/>
      <c r="F533" s="13"/>
      <c r="J533" s="6"/>
    </row>
    <row r="534" spans="3:10">
      <c r="C534" s="12"/>
      <c r="D534" s="12"/>
      <c r="E534" s="13"/>
      <c r="F534" s="13"/>
      <c r="J534" s="6"/>
    </row>
    <row r="535" spans="3:10">
      <c r="C535" s="12"/>
      <c r="D535" s="12"/>
      <c r="E535" s="13"/>
      <c r="F535" s="13"/>
      <c r="J535" s="6"/>
    </row>
    <row r="536" spans="3:10">
      <c r="C536" s="12"/>
      <c r="D536" s="12"/>
      <c r="E536" s="13"/>
      <c r="F536" s="13"/>
      <c r="J536" s="6"/>
    </row>
    <row r="537" spans="3:10">
      <c r="C537" s="12"/>
      <c r="D537" s="12"/>
      <c r="E537" s="13"/>
      <c r="F537" s="13"/>
      <c r="J537" s="6"/>
    </row>
    <row r="538" spans="3:10">
      <c r="C538" s="12"/>
      <c r="D538" s="12"/>
      <c r="E538" s="13"/>
      <c r="F538" s="13"/>
      <c r="J538" s="6"/>
    </row>
    <row r="539" spans="3:10">
      <c r="C539" s="12"/>
      <c r="D539" s="12"/>
      <c r="E539" s="13"/>
      <c r="F539" s="13"/>
      <c r="J539" s="6"/>
    </row>
    <row r="540" spans="3:10">
      <c r="C540" s="12"/>
      <c r="D540" s="12"/>
      <c r="E540" s="13"/>
      <c r="F540" s="13"/>
      <c r="J540" s="6"/>
    </row>
    <row r="541" spans="3:10">
      <c r="C541" s="12"/>
      <c r="D541" s="12"/>
      <c r="E541" s="13"/>
      <c r="F541" s="13"/>
      <c r="J541" s="6"/>
    </row>
    <row r="542" spans="3:10">
      <c r="C542" s="12"/>
      <c r="D542" s="12"/>
      <c r="E542" s="13"/>
      <c r="F542" s="13"/>
      <c r="J542" s="6"/>
    </row>
    <row r="543" spans="3:10">
      <c r="C543" s="12"/>
      <c r="D543" s="12"/>
      <c r="E543" s="13"/>
      <c r="F543" s="13"/>
      <c r="J543" s="6"/>
    </row>
    <row r="544" spans="3:10">
      <c r="C544" s="12"/>
      <c r="D544" s="12"/>
      <c r="E544" s="13"/>
      <c r="F544" s="13"/>
      <c r="J544" s="6"/>
    </row>
    <row r="545" spans="3:10">
      <c r="C545" s="12"/>
      <c r="D545" s="12"/>
      <c r="E545" s="13"/>
      <c r="F545" s="13"/>
      <c r="J545" s="6"/>
    </row>
    <row r="546" spans="3:10">
      <c r="C546" s="12"/>
      <c r="D546" s="12"/>
      <c r="E546" s="13"/>
      <c r="F546" s="13"/>
      <c r="J546" s="6"/>
    </row>
    <row r="547" spans="3:10">
      <c r="C547" s="12"/>
      <c r="D547" s="12"/>
      <c r="E547" s="13"/>
      <c r="F547" s="13"/>
      <c r="J547" s="6"/>
    </row>
    <row r="548" spans="3:10">
      <c r="C548" s="12"/>
      <c r="D548" s="12"/>
      <c r="E548" s="13"/>
      <c r="F548" s="13"/>
      <c r="J548" s="6"/>
    </row>
    <row r="549" spans="3:10">
      <c r="C549" s="12"/>
      <c r="D549" s="12"/>
      <c r="E549" s="13"/>
      <c r="F549" s="13"/>
      <c r="J549" s="6"/>
    </row>
    <row r="550" spans="3:10">
      <c r="C550" s="12"/>
      <c r="D550" s="12"/>
      <c r="E550" s="13"/>
      <c r="F550" s="13"/>
      <c r="J550" s="6"/>
    </row>
    <row r="551" spans="3:10">
      <c r="C551" s="12"/>
      <c r="D551" s="12"/>
      <c r="E551" s="13"/>
      <c r="F551" s="13"/>
      <c r="J551" s="6"/>
    </row>
    <row r="552" spans="3:10">
      <c r="C552" s="12"/>
      <c r="D552" s="12"/>
      <c r="E552" s="13"/>
      <c r="F552" s="13"/>
      <c r="J552" s="6"/>
    </row>
    <row r="553" spans="3:10">
      <c r="C553" s="12"/>
      <c r="D553" s="12"/>
      <c r="E553" s="13"/>
      <c r="F553" s="13"/>
      <c r="J553" s="6"/>
    </row>
    <row r="554" spans="3:10">
      <c r="C554" s="12"/>
      <c r="D554" s="12"/>
      <c r="E554" s="13"/>
      <c r="F554" s="13"/>
      <c r="J554" s="6"/>
    </row>
    <row r="555" spans="3:10">
      <c r="C555" s="12"/>
      <c r="D555" s="12"/>
      <c r="E555" s="13"/>
      <c r="F555" s="13"/>
      <c r="J555" s="6"/>
    </row>
    <row r="556" spans="3:10">
      <c r="C556" s="12"/>
      <c r="D556" s="12"/>
      <c r="E556" s="13"/>
      <c r="F556" s="13"/>
      <c r="J556" s="6"/>
    </row>
    <row r="557" spans="3:10">
      <c r="C557" s="12"/>
      <c r="D557" s="12"/>
      <c r="E557" s="13"/>
      <c r="F557" s="13"/>
      <c r="J557" s="6"/>
    </row>
    <row r="558" spans="3:10">
      <c r="C558" s="12"/>
      <c r="D558" s="12"/>
      <c r="E558" s="13"/>
      <c r="F558" s="13"/>
      <c r="J558" s="6"/>
    </row>
    <row r="559" spans="3:10">
      <c r="C559" s="12"/>
      <c r="D559" s="12"/>
      <c r="E559" s="13"/>
      <c r="F559" s="13"/>
      <c r="J559" s="6"/>
    </row>
    <row r="560" spans="3:10">
      <c r="C560" s="12"/>
      <c r="D560" s="12"/>
      <c r="E560" s="13"/>
      <c r="F560" s="13"/>
      <c r="J560" s="6"/>
    </row>
    <row r="561" spans="3:10">
      <c r="C561" s="12"/>
      <c r="D561" s="12"/>
      <c r="E561" s="13"/>
      <c r="F561" s="13"/>
      <c r="J561" s="6"/>
    </row>
    <row r="562" spans="3:10">
      <c r="C562" s="12"/>
      <c r="D562" s="12"/>
      <c r="E562" s="13"/>
      <c r="F562" s="13"/>
      <c r="J562" s="6"/>
    </row>
    <row r="563" spans="3:10">
      <c r="C563" s="12"/>
      <c r="D563" s="12"/>
      <c r="E563" s="13"/>
      <c r="F563" s="13"/>
      <c r="J563" s="6"/>
    </row>
    <row r="564" spans="3:10">
      <c r="C564" s="12"/>
      <c r="D564" s="12"/>
      <c r="E564" s="13"/>
      <c r="F564" s="13"/>
      <c r="J564" s="6"/>
    </row>
    <row r="565" spans="3:10">
      <c r="C565" s="12"/>
      <c r="D565" s="12"/>
      <c r="E565" s="13"/>
      <c r="F565" s="13"/>
      <c r="J565" s="6"/>
    </row>
    <row r="566" spans="3:10">
      <c r="C566" s="12"/>
      <c r="D566" s="12"/>
      <c r="E566" s="13"/>
      <c r="F566" s="13"/>
      <c r="J566" s="6"/>
    </row>
    <row r="567" spans="3:10">
      <c r="C567" s="12"/>
      <c r="D567" s="12"/>
      <c r="E567" s="13"/>
      <c r="F567" s="13"/>
      <c r="J567" s="6"/>
    </row>
    <row r="568" spans="3:10">
      <c r="C568" s="12"/>
      <c r="D568" s="12"/>
      <c r="E568" s="13"/>
      <c r="F568" s="13"/>
      <c r="J568" s="6"/>
    </row>
    <row r="569" spans="3:10">
      <c r="C569" s="12"/>
      <c r="D569" s="12"/>
      <c r="E569" s="13"/>
      <c r="F569" s="13"/>
      <c r="J569" s="6"/>
    </row>
    <row r="570" spans="3:10">
      <c r="C570" s="12"/>
      <c r="D570" s="12"/>
      <c r="E570" s="13"/>
      <c r="F570" s="13"/>
      <c r="J570" s="6"/>
    </row>
    <row r="571" spans="3:10">
      <c r="C571" s="12"/>
      <c r="D571" s="12"/>
      <c r="E571" s="13"/>
      <c r="F571" s="13"/>
      <c r="J571" s="6"/>
    </row>
    <row r="572" spans="3:10">
      <c r="C572" s="12"/>
      <c r="D572" s="12"/>
      <c r="E572" s="13"/>
      <c r="F572" s="13"/>
      <c r="J572" s="6"/>
    </row>
    <row r="573" spans="3:10">
      <c r="C573" s="12"/>
      <c r="D573" s="12"/>
      <c r="E573" s="13"/>
      <c r="F573" s="13"/>
      <c r="J573" s="6"/>
    </row>
    <row r="574" spans="3:10">
      <c r="C574" s="12"/>
      <c r="D574" s="12"/>
      <c r="E574" s="13"/>
      <c r="F574" s="13"/>
      <c r="J574" s="6"/>
    </row>
    <row r="575" spans="3:10">
      <c r="C575" s="12"/>
      <c r="D575" s="12"/>
      <c r="E575" s="13"/>
      <c r="F575" s="13"/>
      <c r="J575" s="6"/>
    </row>
    <row r="576" spans="3:10">
      <c r="C576" s="12"/>
      <c r="D576" s="12"/>
      <c r="E576" s="13"/>
      <c r="F576" s="13"/>
      <c r="J576" s="6"/>
    </row>
    <row r="577" spans="3:10">
      <c r="C577" s="12"/>
      <c r="D577" s="12"/>
      <c r="E577" s="13"/>
      <c r="F577" s="13"/>
      <c r="J577" s="6"/>
    </row>
    <row r="578" spans="3:10">
      <c r="C578" s="12"/>
      <c r="D578" s="12"/>
      <c r="E578" s="13"/>
      <c r="F578" s="13"/>
      <c r="J578" s="6"/>
    </row>
    <row r="579" spans="3:10">
      <c r="C579" s="12"/>
      <c r="D579" s="12"/>
      <c r="E579" s="13"/>
      <c r="F579" s="13"/>
      <c r="J579" s="6"/>
    </row>
    <row r="580" spans="3:10">
      <c r="C580" s="12"/>
      <c r="D580" s="12"/>
      <c r="E580" s="13"/>
      <c r="F580" s="13"/>
      <c r="J580" s="6"/>
    </row>
    <row r="581" spans="3:10">
      <c r="C581" s="12"/>
      <c r="D581" s="12"/>
      <c r="E581" s="13"/>
      <c r="F581" s="13"/>
      <c r="J581" s="6"/>
    </row>
    <row r="582" spans="3:10">
      <c r="C582" s="12"/>
      <c r="D582" s="12"/>
      <c r="E582" s="13"/>
      <c r="F582" s="13"/>
      <c r="J582" s="6"/>
    </row>
    <row r="583" spans="3:10">
      <c r="C583" s="12"/>
      <c r="D583" s="12"/>
      <c r="E583" s="13"/>
      <c r="F583" s="13"/>
      <c r="J583" s="6"/>
    </row>
    <row r="584" spans="3:10">
      <c r="C584" s="12"/>
      <c r="D584" s="12"/>
      <c r="E584" s="13"/>
      <c r="F584" s="13"/>
      <c r="J584" s="6"/>
    </row>
    <row r="585" spans="3:10">
      <c r="C585" s="12"/>
      <c r="D585" s="12"/>
      <c r="E585" s="13"/>
      <c r="F585" s="13"/>
      <c r="J585" s="6"/>
    </row>
    <row r="586" spans="3:10">
      <c r="C586" s="12"/>
      <c r="D586" s="12"/>
      <c r="E586" s="13"/>
      <c r="F586" s="13"/>
      <c r="J586" s="6"/>
    </row>
    <row r="587" spans="3:10">
      <c r="C587" s="12"/>
      <c r="D587" s="12"/>
      <c r="E587" s="13"/>
      <c r="F587" s="13"/>
    </row>
    <row r="588" spans="3:10">
      <c r="C588" s="12"/>
      <c r="D588" s="12"/>
      <c r="E588" s="13"/>
      <c r="F588" s="13"/>
    </row>
    <row r="589" spans="3:10">
      <c r="C589" s="12"/>
      <c r="D589" s="12"/>
      <c r="E589" s="13"/>
      <c r="F589" s="13"/>
    </row>
    <row r="590" spans="3:10">
      <c r="C590" s="12"/>
      <c r="D590" s="12"/>
      <c r="E590" s="13"/>
      <c r="F590" s="13"/>
    </row>
    <row r="591" spans="3:10">
      <c r="C591" s="12"/>
      <c r="D591" s="12"/>
      <c r="E591" s="13"/>
      <c r="F591" s="13"/>
    </row>
    <row r="592" spans="3:10">
      <c r="C592" s="12"/>
      <c r="D592" s="12"/>
      <c r="E592" s="13"/>
      <c r="F592" s="13"/>
    </row>
  </sheetData>
  <mergeCells count="61">
    <mergeCell ref="H37:I37"/>
    <mergeCell ref="A26:B26"/>
    <mergeCell ref="C39:C40"/>
    <mergeCell ref="A46:B46"/>
    <mergeCell ref="F27:F29"/>
    <mergeCell ref="F30:F31"/>
    <mergeCell ref="F32:F33"/>
    <mergeCell ref="E39:E40"/>
    <mergeCell ref="E43:E45"/>
    <mergeCell ref="A27:A29"/>
    <mergeCell ref="D27:D29"/>
    <mergeCell ref="G27:I29"/>
    <mergeCell ref="A30:A34"/>
    <mergeCell ref="H36:I36"/>
    <mergeCell ref="E27:E29"/>
    <mergeCell ref="B27:B29"/>
    <mergeCell ref="C27:C29"/>
    <mergeCell ref="H30:I34"/>
    <mergeCell ref="H35:I35"/>
    <mergeCell ref="E30:E31"/>
    <mergeCell ref="G30:G31"/>
    <mergeCell ref="G32:G33"/>
    <mergeCell ref="E32:E33"/>
    <mergeCell ref="A35:A37"/>
    <mergeCell ref="B35:B37"/>
    <mergeCell ref="A20:A23"/>
    <mergeCell ref="A24:B24"/>
    <mergeCell ref="B16:B18"/>
    <mergeCell ref="A16:A19"/>
    <mergeCell ref="A25:G25"/>
    <mergeCell ref="A8:G8"/>
    <mergeCell ref="A13:A15"/>
    <mergeCell ref="B13:B15"/>
    <mergeCell ref="D13:D14"/>
    <mergeCell ref="E13:E14"/>
    <mergeCell ref="A71:B71"/>
    <mergeCell ref="D30:D31"/>
    <mergeCell ref="D32:D33"/>
    <mergeCell ref="B39:B42"/>
    <mergeCell ref="B63:B67"/>
    <mergeCell ref="C49:C51"/>
    <mergeCell ref="D49:D51"/>
    <mergeCell ref="A68:B68"/>
    <mergeCell ref="A47:G47"/>
    <mergeCell ref="B30:B34"/>
    <mergeCell ref="C30:C31"/>
    <mergeCell ref="C32:C33"/>
    <mergeCell ref="A43:A45"/>
    <mergeCell ref="B43:B45"/>
    <mergeCell ref="C43:C45"/>
    <mergeCell ref="D43:D45"/>
    <mergeCell ref="F39:F40"/>
    <mergeCell ref="F43:F45"/>
    <mergeCell ref="G43:G45"/>
    <mergeCell ref="A70:B70"/>
    <mergeCell ref="A69:B69"/>
    <mergeCell ref="E49:E51"/>
    <mergeCell ref="A39:A42"/>
    <mergeCell ref="D39:D40"/>
    <mergeCell ref="G39:G40"/>
    <mergeCell ref="A63:A67"/>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workbookViewId="0">
      <selection activeCell="C12" sqref="C12"/>
    </sheetView>
  </sheetViews>
  <sheetFormatPr baseColWidth="10" defaultColWidth="9.109375" defaultRowHeight="14.4"/>
  <cols>
    <col min="1" max="1" width="21.6640625" customWidth="1"/>
    <col min="2" max="2" width="13.21875" customWidth="1"/>
    <col min="3" max="3" width="14" customWidth="1"/>
    <col min="4" max="4" width="11.88671875" customWidth="1"/>
    <col min="5" max="5" width="12.5546875" customWidth="1"/>
    <col min="6" max="6" width="13.77734375" customWidth="1"/>
    <col min="7" max="7" width="13.5546875" customWidth="1"/>
    <col min="8" max="8" width="11.44140625" customWidth="1"/>
    <col min="9" max="9" width="10.5546875" customWidth="1"/>
    <col min="10" max="10" width="13" customWidth="1"/>
    <col min="11" max="11" width="12.109375" customWidth="1"/>
    <col min="12" max="12" width="13.77734375" customWidth="1"/>
  </cols>
  <sheetData>
    <row r="1" spans="1:12">
      <c r="A1" s="20" t="s">
        <v>18</v>
      </c>
      <c r="B1" s="19"/>
      <c r="C1" s="19"/>
      <c r="D1" s="19"/>
      <c r="E1" s="19"/>
      <c r="F1" s="19"/>
      <c r="G1" s="19"/>
      <c r="H1" s="19"/>
      <c r="I1" s="19"/>
      <c r="J1" s="19"/>
      <c r="K1" s="16"/>
    </row>
    <row r="2" spans="1:12" ht="26.25" customHeight="1">
      <c r="A2" s="121" t="s">
        <v>0</v>
      </c>
      <c r="B2" s="121" t="s">
        <v>40</v>
      </c>
      <c r="C2" s="121"/>
      <c r="D2" s="121" t="s">
        <v>43</v>
      </c>
      <c r="E2" s="121"/>
      <c r="F2" s="121" t="s">
        <v>44</v>
      </c>
      <c r="G2" s="121"/>
      <c r="H2" s="121" t="s">
        <v>45</v>
      </c>
      <c r="I2" s="121"/>
      <c r="J2" s="121" t="s">
        <v>46</v>
      </c>
      <c r="K2" s="121"/>
      <c r="L2" s="121"/>
    </row>
    <row r="3" spans="1:12" ht="27.6" customHeight="1">
      <c r="A3" s="121"/>
      <c r="B3" s="30" t="s">
        <v>41</v>
      </c>
      <c r="C3" s="30" t="s">
        <v>42</v>
      </c>
      <c r="D3" s="30" t="s">
        <v>41</v>
      </c>
      <c r="E3" s="30" t="s">
        <v>42</v>
      </c>
      <c r="F3" s="30" t="s">
        <v>41</v>
      </c>
      <c r="G3" s="30" t="s">
        <v>42</v>
      </c>
      <c r="H3" s="30" t="s">
        <v>41</v>
      </c>
      <c r="I3" s="30" t="s">
        <v>42</v>
      </c>
      <c r="J3" s="30" t="s">
        <v>41</v>
      </c>
      <c r="K3" s="30" t="s">
        <v>42</v>
      </c>
      <c r="L3" s="36" t="s">
        <v>19</v>
      </c>
    </row>
    <row r="4" spans="1:12" ht="26.4">
      <c r="A4" s="31" t="s">
        <v>8</v>
      </c>
      <c r="B4" s="28">
        <v>828000</v>
      </c>
      <c r="C4" s="22">
        <v>550364.24</v>
      </c>
      <c r="D4" s="21"/>
      <c r="E4" s="22"/>
      <c r="F4" s="22">
        <f>B4+D4</f>
        <v>828000</v>
      </c>
      <c r="G4" s="22">
        <f>C4+E4</f>
        <v>550364.24</v>
      </c>
      <c r="H4" s="28"/>
      <c r="I4" s="22"/>
      <c r="J4" s="32">
        <f>B4+D4+H4</f>
        <v>828000</v>
      </c>
      <c r="K4" s="32">
        <f>C4+I4+E4</f>
        <v>550364.24</v>
      </c>
      <c r="L4" s="33">
        <f>J4-K4</f>
        <v>277635.76</v>
      </c>
    </row>
    <row r="5" spans="1:12" ht="26.4">
      <c r="A5" s="31" t="s">
        <v>9</v>
      </c>
      <c r="B5" s="28">
        <v>10000</v>
      </c>
      <c r="C5" s="22">
        <v>3099.57</v>
      </c>
      <c r="D5" s="23">
        <v>3000</v>
      </c>
      <c r="E5" s="24">
        <v>-15209.53</v>
      </c>
      <c r="F5" s="22">
        <f t="shared" ref="F5:F9" si="0">B5+D5</f>
        <v>13000</v>
      </c>
      <c r="G5" s="22">
        <f t="shared" ref="G5:G10" si="1">C5+E5</f>
        <v>-12109.960000000001</v>
      </c>
      <c r="H5" s="28">
        <v>7500</v>
      </c>
      <c r="I5" s="22">
        <v>953</v>
      </c>
      <c r="J5" s="32">
        <f t="shared" ref="J5:J10" si="2">B5+D5+H5</f>
        <v>20500</v>
      </c>
      <c r="K5" s="32">
        <f t="shared" ref="K5:K9" si="3">C5+I5+E5</f>
        <v>-11156.960000000001</v>
      </c>
      <c r="L5" s="33">
        <f t="shared" ref="L5:L9" si="4">J5-K5</f>
        <v>31656.959999999999</v>
      </c>
    </row>
    <row r="6" spans="1:12" ht="39.6">
      <c r="A6" s="31" t="s">
        <v>10</v>
      </c>
      <c r="B6" s="28">
        <v>10000</v>
      </c>
      <c r="C6" s="22">
        <v>5138.8500000000004</v>
      </c>
      <c r="D6" s="23">
        <v>10000</v>
      </c>
      <c r="E6" s="24">
        <v>0</v>
      </c>
      <c r="F6" s="22">
        <f t="shared" si="0"/>
        <v>20000</v>
      </c>
      <c r="G6" s="22">
        <f t="shared" si="1"/>
        <v>5138.8500000000004</v>
      </c>
      <c r="H6" s="28">
        <v>0</v>
      </c>
      <c r="I6" s="22">
        <v>0</v>
      </c>
      <c r="J6" s="32">
        <f t="shared" si="2"/>
        <v>20000</v>
      </c>
      <c r="K6" s="32">
        <f t="shared" si="3"/>
        <v>5138.8500000000004</v>
      </c>
      <c r="L6" s="33">
        <f t="shared" si="4"/>
        <v>14861.15</v>
      </c>
    </row>
    <row r="7" spans="1:12" ht="23.25" customHeight="1">
      <c r="A7" s="31" t="s">
        <v>11</v>
      </c>
      <c r="B7" s="28">
        <v>149220</v>
      </c>
      <c r="C7" s="22">
        <v>97993.74</v>
      </c>
      <c r="D7" s="23">
        <v>70100</v>
      </c>
      <c r="E7" s="24">
        <v>18245.060000000001</v>
      </c>
      <c r="F7" s="22">
        <f t="shared" si="0"/>
        <v>219320</v>
      </c>
      <c r="G7" s="22">
        <f t="shared" si="1"/>
        <v>116238.8</v>
      </c>
      <c r="H7" s="28">
        <v>92690</v>
      </c>
      <c r="I7" s="22">
        <v>23314.86</v>
      </c>
      <c r="J7" s="32">
        <f t="shared" si="2"/>
        <v>312010</v>
      </c>
      <c r="K7" s="32">
        <f t="shared" si="3"/>
        <v>139553.66</v>
      </c>
      <c r="L7" s="33">
        <f t="shared" si="4"/>
        <v>172456.34</v>
      </c>
    </row>
    <row r="8" spans="1:12" ht="18.75" customHeight="1">
      <c r="A8" s="31" t="s">
        <v>12</v>
      </c>
      <c r="B8" s="28">
        <v>55000</v>
      </c>
      <c r="C8" s="22">
        <v>26175.55</v>
      </c>
      <c r="D8" s="23">
        <v>31987</v>
      </c>
      <c r="E8" s="24">
        <v>2087.71</v>
      </c>
      <c r="F8" s="22">
        <f t="shared" si="0"/>
        <v>86987</v>
      </c>
      <c r="G8" s="22">
        <f t="shared" si="1"/>
        <v>28263.26</v>
      </c>
      <c r="H8" s="28">
        <v>39997</v>
      </c>
      <c r="I8" s="22">
        <v>6371</v>
      </c>
      <c r="J8" s="32">
        <f t="shared" si="2"/>
        <v>126984</v>
      </c>
      <c r="K8" s="32">
        <f t="shared" si="3"/>
        <v>34634.26</v>
      </c>
      <c r="L8" s="33">
        <f t="shared" si="4"/>
        <v>92349.739999999991</v>
      </c>
    </row>
    <row r="9" spans="1:12" ht="39.6">
      <c r="A9" s="31" t="s">
        <v>13</v>
      </c>
      <c r="B9" s="28">
        <v>0</v>
      </c>
      <c r="C9" s="22">
        <v>0</v>
      </c>
      <c r="D9" s="23"/>
      <c r="E9" s="25"/>
      <c r="F9" s="22">
        <f t="shared" si="0"/>
        <v>0</v>
      </c>
      <c r="G9" s="22">
        <f t="shared" si="1"/>
        <v>0</v>
      </c>
      <c r="H9" s="28">
        <v>0</v>
      </c>
      <c r="I9" s="22">
        <v>0</v>
      </c>
      <c r="J9" s="32">
        <f t="shared" si="2"/>
        <v>0</v>
      </c>
      <c r="K9" s="32">
        <f t="shared" si="3"/>
        <v>0</v>
      </c>
      <c r="L9" s="33">
        <f t="shared" si="4"/>
        <v>0</v>
      </c>
    </row>
    <row r="10" spans="1:12" ht="39.6">
      <c r="A10" s="31" t="s">
        <v>14</v>
      </c>
      <c r="B10" s="28">
        <v>94800</v>
      </c>
      <c r="C10" s="22">
        <v>69741.36</v>
      </c>
      <c r="D10" s="23">
        <v>25100</v>
      </c>
      <c r="E10" s="26">
        <f>22526.23+336.09</f>
        <v>22862.32</v>
      </c>
      <c r="F10" s="22">
        <f>B10+D10</f>
        <v>119900</v>
      </c>
      <c r="G10" s="22">
        <f t="shared" si="1"/>
        <v>92603.68</v>
      </c>
      <c r="H10" s="28"/>
      <c r="I10" s="22">
        <v>0</v>
      </c>
      <c r="J10" s="32">
        <f t="shared" si="2"/>
        <v>119900</v>
      </c>
      <c r="K10" s="32">
        <f>C10+I10+E10</f>
        <v>92603.68</v>
      </c>
      <c r="L10" s="33">
        <f>J10-K10</f>
        <v>27296.320000000007</v>
      </c>
    </row>
    <row r="11" spans="1:12">
      <c r="A11" s="34" t="s">
        <v>15</v>
      </c>
      <c r="B11" s="27">
        <f t="shared" ref="B11:G11" si="5">SUM(B4:B10)</f>
        <v>1147020</v>
      </c>
      <c r="C11" s="27">
        <f t="shared" si="5"/>
        <v>752513.30999999994</v>
      </c>
      <c r="D11" s="27">
        <f t="shared" si="5"/>
        <v>140187</v>
      </c>
      <c r="E11" s="27">
        <f t="shared" si="5"/>
        <v>27985.56</v>
      </c>
      <c r="F11" s="27">
        <f t="shared" si="5"/>
        <v>1287207</v>
      </c>
      <c r="G11" s="27">
        <f t="shared" si="5"/>
        <v>780498.87000000011</v>
      </c>
      <c r="H11" s="27">
        <f>SUM(H5:H10)</f>
        <v>140187</v>
      </c>
      <c r="I11" s="27">
        <f>SUM(I5:I10)</f>
        <v>30638.86</v>
      </c>
      <c r="J11" s="27">
        <f>SUM(J4:J10)</f>
        <v>1427394</v>
      </c>
      <c r="K11" s="27">
        <f>SUM(K4:K10)</f>
        <v>811137.73</v>
      </c>
      <c r="L11" s="33">
        <f>J11-K11</f>
        <v>616256.27</v>
      </c>
    </row>
    <row r="12" spans="1:12">
      <c r="A12" s="31" t="s">
        <v>16</v>
      </c>
      <c r="B12" s="28">
        <v>80291.399999999994</v>
      </c>
      <c r="C12" s="28">
        <v>53140.37</v>
      </c>
      <c r="D12" s="28">
        <v>9813.09</v>
      </c>
      <c r="E12" s="28">
        <v>1936.58</v>
      </c>
      <c r="F12" s="28">
        <f>B12+D12</f>
        <v>90104.489999999991</v>
      </c>
      <c r="G12" s="28">
        <f>C12+E12</f>
        <v>55076.950000000004</v>
      </c>
      <c r="H12" s="28">
        <v>9813.09</v>
      </c>
      <c r="I12" s="28">
        <v>9813.09</v>
      </c>
      <c r="J12" s="28">
        <f>B12+D12+I12</f>
        <v>99917.579999999987</v>
      </c>
      <c r="K12" s="28">
        <f>C12+E12+G12</f>
        <v>110153.90000000001</v>
      </c>
      <c r="L12" s="33">
        <f>J12-K12</f>
        <v>-10236.320000000022</v>
      </c>
    </row>
    <row r="13" spans="1:12" ht="19.5" customHeight="1">
      <c r="A13" s="34" t="s">
        <v>1</v>
      </c>
      <c r="B13" s="35">
        <f>SUM(B11:B12)</f>
        <v>1227311.3999999999</v>
      </c>
      <c r="C13" s="35">
        <f>SUM(C11:C12)</f>
        <v>805653.67999999993</v>
      </c>
      <c r="D13" s="29">
        <f>D11+D12</f>
        <v>150000.09</v>
      </c>
      <c r="E13" s="27">
        <f>E11+E12</f>
        <v>29922.14</v>
      </c>
      <c r="F13" s="27">
        <f>SUM(F11:F12)</f>
        <v>1377311.49</v>
      </c>
      <c r="G13" s="27">
        <f>SUM(G11:G12)</f>
        <v>835575.82000000007</v>
      </c>
      <c r="H13" s="29">
        <f>H11+H12</f>
        <v>150000.09</v>
      </c>
      <c r="I13" s="35">
        <f>SUM(I11:I12)</f>
        <v>40451.949999999997</v>
      </c>
      <c r="J13" s="27">
        <f>SUM(J11:J12)</f>
        <v>1527311.58</v>
      </c>
      <c r="K13" s="35">
        <f>SUM(K11:K12)</f>
        <v>921291.63</v>
      </c>
      <c r="L13" s="33">
        <f>J13-K13</f>
        <v>606019.95000000007</v>
      </c>
    </row>
    <row r="14" spans="1:12">
      <c r="F14" s="37"/>
      <c r="J14" s="18"/>
      <c r="K14" s="18"/>
    </row>
    <row r="15" spans="1:12">
      <c r="F15" s="37"/>
      <c r="J15" s="18"/>
    </row>
    <row r="16" spans="1:12">
      <c r="E16" s="18"/>
    </row>
  </sheetData>
  <mergeCells count="6">
    <mergeCell ref="H2:I2"/>
    <mergeCell ref="J2:L2"/>
    <mergeCell ref="A2:A3"/>
    <mergeCell ref="D2:E2"/>
    <mergeCell ref="B2:C2"/>
    <mergeCell ref="F2:G2"/>
  </mergeCells>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SEMESTRIEL  2018 Cohési</vt:lpstr>
      <vt:lpstr>Tableau Budget categorie S 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Mamadou Dioulde Bah</cp:lastModifiedBy>
  <cp:lastPrinted>2018-11-16T10:07:45Z</cp:lastPrinted>
  <dcterms:created xsi:type="dcterms:W3CDTF">2017-11-15T21:17:43Z</dcterms:created>
  <dcterms:modified xsi:type="dcterms:W3CDTF">2018-12-04T08:45:38Z</dcterms:modified>
</cp:coreProperties>
</file>