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0" yWindow="0" windowWidth="25600" windowHeight="14220"/>
  </bookViews>
  <sheets>
    <sheet name="Sheet1" sheetId="1" r:id="rId1"/>
    <sheet name="Sheet3" sheetId="3" r:id="rId2"/>
    <sheet name="Sheet2" sheetId="2" r:id="rId3"/>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2" i="1" l="1"/>
  <c r="H13" i="1"/>
  <c r="H15" i="1"/>
  <c r="H30" i="1"/>
  <c r="H28" i="1"/>
  <c r="H29" i="1"/>
  <c r="H31" i="1"/>
  <c r="H33" i="1"/>
  <c r="D31" i="1"/>
  <c r="E31" i="1"/>
  <c r="F31" i="1"/>
  <c r="C31" i="1"/>
  <c r="F33" i="1"/>
  <c r="H35" i="1"/>
</calcChain>
</file>

<file path=xl/sharedStrings.xml><?xml version="1.0" encoding="utf-8"?>
<sst xmlns="http://schemas.openxmlformats.org/spreadsheetml/2006/main" count="104" uniqueCount="79">
  <si>
    <t xml:space="preserve"> </t>
  </si>
  <si>
    <t>CATEGORIES</t>
  </si>
  <si>
    <t>TOTAL</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</si>
  <si>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</si>
  <si>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</si>
  <si>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</si>
  <si>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</si>
  <si>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</si>
  <si>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</si>
  <si>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</si>
  <si>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 xml:space="preserve">Resultat 1: </t>
  </si>
  <si>
    <t>Produit 1.1:</t>
  </si>
  <si>
    <t>Produit 1.2:</t>
  </si>
  <si>
    <t>Produit 1.3:</t>
  </si>
  <si>
    <t>Activite 1.1.1:</t>
  </si>
  <si>
    <t>Activite 1.1.2:</t>
  </si>
  <si>
    <t>Activite 1.1.3:</t>
  </si>
  <si>
    <t>Activite 1.2.1:</t>
  </si>
  <si>
    <t>Activite 1.2.2:</t>
  </si>
  <si>
    <t>Activite 1.2.3:</t>
  </si>
  <si>
    <t>Activite 1.3.1:</t>
  </si>
  <si>
    <t>Activite 1.3.2:</t>
  </si>
  <si>
    <t>Activite 1.3.3:</t>
  </si>
  <si>
    <t>Cout de personnel du projet si pas inclus dans les activites si-dessus</t>
  </si>
  <si>
    <t>Couts operationnels si pas inclus dans les activites si-dessus</t>
  </si>
  <si>
    <t>Budget S&amp;E du projet</t>
  </si>
  <si>
    <t>BUDGET TOTAL DU PROJET:</t>
  </si>
  <si>
    <t>Tableau 2 - Budget de projet PBF par categorie de cout de l'ONU</t>
  </si>
  <si>
    <t>Note: S'il s'agit d'une revision budgetaire, veuillez inclure des colonnes additionnelles pour montrer les changements</t>
  </si>
  <si>
    <t>TOTAL $ pour Resultat 1:</t>
  </si>
  <si>
    <t>Niveau de depense/ engagement actuel en USD (a remplir au moment des rapports de projet)</t>
  </si>
  <si>
    <t xml:space="preserve">Les plateformes de dialogues sociales sont renforcées pour faciliter l’engagement civique des jeunes et des femmes </t>
  </si>
  <si>
    <t xml:space="preserve">Promouvoir et renforcer les capacités des Espaces Amis des Femmes </t>
  </si>
  <si>
    <t>Activite 1.1.4:</t>
  </si>
  <si>
    <t>Appuyer le Conseil National et les Jeunes parlementaires au niveau local pour l’organisation de Focus groups entre Jeunes et de dialogues communautaires</t>
  </si>
  <si>
    <t xml:space="preserve">Appuyer les campagnes d’information et de la mobilisation des jeunes et des communautés à travers des séances d’information de proximité, des émissions radiophoniques et la plateforme U Report </t>
  </si>
  <si>
    <t>Renforcer les capacités techniques et opérationnelle des services d’aide à la jeunesse</t>
  </si>
  <si>
    <t>Activite 1.2.4:</t>
  </si>
  <si>
    <t>Activite 1.2.5:</t>
  </si>
  <si>
    <t>Activite 1.2.6:</t>
  </si>
  <si>
    <t>Accompagner le processus de réinsertion des jeunes</t>
  </si>
  <si>
    <t>Renforcer les capacités de 150 jeunes pour favoriser leur engagement civique en vue d’améliorer la confiance entre les jeunes et les autorités locales</t>
  </si>
  <si>
    <t xml:space="preserve">Former les jeunes et les femmes à la culture de la paix et à la cohésion sociale et promouvoir les pratiques culturelles et traditionnelles favorisant la paix et la cohésion sociale </t>
  </si>
  <si>
    <t>Organiser la campagne synchronisée de communication en langue des communicateurs traditionnels et en français avec les acteurs de culture dans le domaine de la prévention des conflits et promotion de la paix et la cohésion sociale</t>
  </si>
  <si>
    <t>Appuyer la formation civique et l’insertion socio-professionnelle de 400 jeunes vulnérables</t>
  </si>
  <si>
    <t>Développer des AGRs pour la réinsertion socio-économique des jeunes vulnérables (jeunes ayant abandonnés les combats)</t>
  </si>
  <si>
    <t>Activite 1.3.4:</t>
  </si>
  <si>
    <t>Budget par agence recipiendiaire en USD - Veuillez ajouter une nouvelle colonne par agence recipiendiaire
UNICEF</t>
  </si>
  <si>
    <t>Budget par agence recipiendiaire en USD - Veuillez ajouter une nouvelle colonne par agence recipiendiaire
UNFPA</t>
  </si>
  <si>
    <t>Budget par agence recipiendiaire en USD - Veuillez ajouter une nouvelle colonne par agence recipiendiaire
UNESCO</t>
  </si>
  <si>
    <t>Budget par agence recipiendiaire en USD - Veuillez ajouter une nouvelle colonne par agence recipiendiaire
PNUD</t>
  </si>
  <si>
    <t xml:space="preserve">Appui à l’immersion des jeunes dans les administrations locales et forces de sécurité </t>
  </si>
  <si>
    <t xml:space="preserve"> Organiser des ateliers en vue d’élaborer des stratégies ciblées pour appuyer les initiatives innovantes des jeunes renforçant le processus participatif</t>
  </si>
  <si>
    <t xml:space="preserve">Réaliser des dialogues intercommunautaires et Mettre en œuvre 10 projets a impact rapide </t>
  </si>
  <si>
    <t xml:space="preserve">Réaliser un film documentaire et une étude rapide (Interpeace) avec les jeunes leaders en partenariat avec l’INSAAC/Interpeace sur jeunesse, leadership et prévention des conflits </t>
  </si>
  <si>
    <t xml:space="preserve">Renforcement du système d’état civil à travers l’utilisation des jeunes comme relais communautaire pour la promotion des droits à une identité juridique.  </t>
  </si>
  <si>
    <t>TOTAL DU BUDGET DE PROJET:</t>
  </si>
  <si>
    <t>Les jeunes disposent de capacités de prévention et de gestion de conflits dans leur communauté</t>
  </si>
  <si>
    <r>
      <t>1</t>
    </r>
    <r>
      <rPr>
        <b/>
        <vertAlign val="superscript"/>
        <sz val="11"/>
        <color theme="1"/>
        <rFont val="Calibri"/>
        <family val="2"/>
      </rPr>
      <t>st</t>
    </r>
    <r>
      <rPr>
        <b/>
        <sz val="11"/>
        <color theme="1"/>
        <rFont val="Calibri"/>
        <family val="2"/>
      </rPr>
      <t xml:space="preserve"> Tranche (70%)*</t>
    </r>
  </si>
  <si>
    <t xml:space="preserve"> 2eme Tranche** </t>
  </si>
  <si>
    <t xml:space="preserve">3eme tranche*** </t>
  </si>
  <si>
    <t>UNICEF</t>
  </si>
  <si>
    <t>UNDP</t>
  </si>
  <si>
    <t>UNESCO</t>
  </si>
  <si>
    <t>UNFPA</t>
  </si>
  <si>
    <t>PBF PROJECT BUDGET - initial  2.500.000 usd + additionnel 1.250.000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</si>
  <si>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</si>
  <si>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</si>
  <si>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</si>
  <si>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</si>
  <si>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</si>
  <si>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</si>
  <si>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</si>
  <si>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</si>
  <si>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 xml:space="preserve">8. Indirect Support Costs**** </t>
  </si>
  <si>
    <t xml:space="preserve">Total depenses </t>
  </si>
  <si>
    <t>Taux d'absorbtion (sur budget total)</t>
  </si>
  <si>
    <t xml:space="preserve">Sous Total depenses </t>
  </si>
  <si>
    <t>Couts indirects (7% Unicef)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</si>
</sst>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4"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b/>
      <sz val="11"/>
      <color theme="1"/>
      <name val="Calibri"/>
      <family val="2"/>
    </font>
    <font>
      <b/>
      <vertAlign val="superscript"/>
      <sz val="11"/>
      <color theme="1"/>
      <name val="Calibri"/>
      <family val="2"/>
    </font>
    <font>
      <sz val="11"/>
      <color theme="1"/>
      <name val="Calibri"/>
      <family val="2"/>
    </font>
    <font>
      <sz val="14"/>
      <color theme="1"/>
      <name val="Calibri"/>
      <family val="2"/>
      <scheme val="minor"/>
    </font>
  </fonts>
  <fills count="6">
    <fill>
      <patternFill patternType="none"/>
    </fill>
    <fill>
      <patternFill patternType="gray125"/>
    </fill>
    <fill>
      <patternFill patternType="solid">
        <fgColor rgb="FFB3B3B3"/>
        <bgColor indexed="64"/>
      </patternFill>
    </fill>
    <fill>
      <patternFill patternType="solid">
        <fgColor rgb="FFD9D9D9"/>
        <bgColor indexed="64"/>
      </patternFill>
    </fill>
    <fill>
      <patternFill patternType="solid">
        <fgColor rgb="FFD0CECE"/>
        <bgColor indexed="64"/>
      </patternFill>
    </fill>
    <fill>
      <patternFill patternType="solid">
        <fgColor rgb="FFFFFF00"/>
        <bgColor indexed="64"/>
      </patternFill>
    </fill>
  </fills>
  <borders count="20">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auto="1"/>
      </left>
      <right style="medium">
        <color auto="1"/>
      </right>
      <top/>
      <bottom/>
      <diagonal/>
    </border>
    <border>
      <left/>
      <right style="medium">
        <color rgb="FF000000"/>
      </right>
      <top/>
      <bottom/>
      <diagonal/>
    </border>
    <border>
      <left/>
      <right style="medium">
        <color rgb="FF000000"/>
      </right>
      <top style="medium">
        <color auto="1"/>
      </top>
      <bottom style="medium">
        <color auto="1"/>
      </bottom>
      <diagonal/>
    </border>
    <border>
      <left/>
      <right style="medium">
        <color auto="1"/>
      </right>
      <top/>
      <bottom style="medium">
        <color rgb="FF000000"/>
      </bottom>
      <diagonal/>
    </border>
    <border>
      <left/>
      <right style="medium">
        <color rgb="FF000000"/>
      </right>
      <top style="medium">
        <color auto="1"/>
      </top>
      <bottom style="medium">
        <color rgb="FF000000"/>
      </bottom>
      <diagonal/>
    </border>
    <border>
      <left style="medium">
        <color rgb="FF000000"/>
      </left>
      <right style="medium">
        <color rgb="FF000000"/>
      </right>
      <top/>
      <bottom style="double">
        <color auto="1"/>
      </bottom>
      <diagonal/>
    </border>
    <border>
      <left/>
      <right style="medium">
        <color rgb="FF000000"/>
      </right>
      <top/>
      <bottom style="double">
        <color auto="1"/>
      </bottom>
      <diagonal/>
    </border>
    <border>
      <left/>
      <right style="medium">
        <color rgb="FF000000"/>
      </right>
      <top/>
      <bottom style="medium">
        <color auto="1"/>
      </bottom>
      <diagonal/>
    </border>
    <border>
      <left/>
      <right style="medium">
        <color auto="1"/>
      </right>
      <top/>
      <bottom style="double">
        <color auto="1"/>
      </bottom>
      <diagonal/>
    </border>
    <border>
      <left style="medium">
        <color rgb="FF000000"/>
      </left>
      <right/>
      <top style="medium">
        <color auto="1"/>
      </top>
      <bottom style="medium">
        <color rgb="FF000000"/>
      </bottom>
      <diagonal/>
    </border>
    <border>
      <left/>
      <right/>
      <top style="medium">
        <color auto="1"/>
      </top>
      <bottom style="medium">
        <color rgb="FF000000"/>
      </bottom>
      <diagonal/>
    </border>
  </borders>
  <cellStyleXfs count="3">
    <xf numFmtId="0" fontId="0" fillId="0" borderId="0"/>
    <xf numFmtId="164" fontId="9" fillId="0" borderId="0" applyFont="0" applyFill="0" applyBorder="0" applyAlignment="0" applyProtection="0"/>
    <xf numFmtId="9" fontId="9" fillId="0" borderId="0" applyFont="0" applyFill="0" applyBorder="0" applyAlignment="0" applyProtection="0"/>
  </cellStyleXfs>
  <cellXfs count="94">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6" fillId="0" borderId="0" xfId="0" applyFont="1"/>
    <xf numFmtId="0" fontId="7" fillId="0" borderId="0" xfId="0" applyFont="1"/>
    <xf numFmtId="0" fontId="8" fillId="0" borderId="0" xfId="0" applyFont="1"/>
    <xf numFmtId="0" fontId="1" fillId="0" borderId="2" xfId="0" applyFont="1" applyBorder="1" applyAlignment="1">
      <alignment vertical="center" wrapText="1"/>
    </xf>
    <xf numFmtId="0" fontId="2" fillId="0" borderId="1"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1" fillId="0" borderId="2" xfId="0" applyFont="1" applyBorder="1" applyAlignment="1">
      <alignment vertical="center" wrapText="1"/>
    </xf>
    <xf numFmtId="0" fontId="2" fillId="0" borderId="2" xfId="0" applyFont="1" applyBorder="1" applyAlignment="1">
      <alignment vertical="center" wrapText="1"/>
    </xf>
    <xf numFmtId="0" fontId="5" fillId="0" borderId="1"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3" xfId="0" applyFont="1" applyBorder="1" applyAlignment="1">
      <alignment vertical="center" wrapText="1"/>
    </xf>
    <xf numFmtId="0" fontId="5" fillId="0" borderId="1" xfId="0" applyFont="1" applyBorder="1" applyAlignment="1">
      <alignment vertical="center" wrapText="1"/>
    </xf>
    <xf numFmtId="0" fontId="5" fillId="0" borderId="9" xfId="0" applyFont="1" applyBorder="1" applyAlignment="1">
      <alignment horizontal="justify" vertical="center" wrapText="1"/>
    </xf>
    <xf numFmtId="164" fontId="1" fillId="0" borderId="4" xfId="1" applyFont="1" applyBorder="1" applyAlignment="1">
      <alignment vertical="center" wrapText="1"/>
    </xf>
    <xf numFmtId="164" fontId="2" fillId="0" borderId="6" xfId="1" applyFont="1" applyBorder="1" applyAlignment="1">
      <alignment vertical="center" wrapText="1"/>
    </xf>
    <xf numFmtId="164" fontId="2" fillId="0" borderId="1" xfId="1" applyFont="1" applyBorder="1" applyAlignment="1">
      <alignment vertical="center" wrapText="1"/>
    </xf>
    <xf numFmtId="164" fontId="2" fillId="0" borderId="6" xfId="0" applyNumberFormat="1" applyFont="1" applyBorder="1" applyAlignment="1">
      <alignment vertical="center" wrapText="1"/>
    </xf>
    <xf numFmtId="0" fontId="1" fillId="0" borderId="2"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164" fontId="1" fillId="0" borderId="4" xfId="1" applyFont="1" applyBorder="1" applyAlignment="1">
      <alignment horizontal="center" vertical="center" wrapText="1"/>
    </xf>
    <xf numFmtId="164" fontId="1" fillId="0" borderId="6" xfId="1" applyFont="1" applyBorder="1" applyAlignment="1">
      <alignment vertical="center" wrapText="1"/>
    </xf>
    <xf numFmtId="0" fontId="0" fillId="0" borderId="0" xfId="0" applyFill="1"/>
    <xf numFmtId="0" fontId="1" fillId="0" borderId="2" xfId="0" applyFont="1" applyFill="1" applyBorder="1" applyAlignment="1">
      <alignment vertical="center" wrapText="1"/>
    </xf>
    <xf numFmtId="164" fontId="1" fillId="0" borderId="4" xfId="1" applyFont="1" applyFill="1" applyBorder="1" applyAlignment="1">
      <alignment vertical="center" wrapText="1"/>
    </xf>
    <xf numFmtId="164" fontId="2" fillId="0" borderId="6" xfId="1" applyFont="1" applyFill="1" applyBorder="1" applyAlignment="1">
      <alignment vertical="center" wrapText="1"/>
    </xf>
    <xf numFmtId="164" fontId="2" fillId="0" borderId="1" xfId="1" applyFont="1" applyFill="1" applyBorder="1" applyAlignment="1">
      <alignment vertical="center" wrapText="1"/>
    </xf>
    <xf numFmtId="164" fontId="2" fillId="0" borderId="6" xfId="0" applyNumberFormat="1" applyFont="1" applyFill="1" applyBorder="1" applyAlignment="1">
      <alignment vertical="center" wrapText="1"/>
    </xf>
    <xf numFmtId="164" fontId="1" fillId="0" borderId="1" xfId="1" applyFont="1" applyFill="1" applyBorder="1" applyAlignment="1">
      <alignment horizontal="center" vertical="center" wrapText="1"/>
    </xf>
    <xf numFmtId="164" fontId="1" fillId="0" borderId="2" xfId="1" applyFont="1" applyBorder="1" applyAlignment="1">
      <alignment horizontal="center" vertical="center" wrapText="1"/>
    </xf>
    <xf numFmtId="164" fontId="1" fillId="0" borderId="2" xfId="1" applyFont="1" applyBorder="1" applyAlignment="1">
      <alignment vertical="center" wrapText="1"/>
    </xf>
    <xf numFmtId="164" fontId="1" fillId="0" borderId="3" xfId="1" applyFont="1" applyFill="1" applyBorder="1" applyAlignment="1">
      <alignment horizontal="center" vertical="center" wrapText="1"/>
    </xf>
    <xf numFmtId="164" fontId="1" fillId="0" borderId="0" xfId="1" applyFont="1" applyFill="1"/>
    <xf numFmtId="0" fontId="10" fillId="2" borderId="8" xfId="0" applyFont="1" applyFill="1" applyBorder="1" applyAlignment="1">
      <alignment horizontal="center" vertical="center" wrapText="1"/>
    </xf>
    <xf numFmtId="0" fontId="10" fillId="2" borderId="8" xfId="0" applyFont="1" applyFill="1" applyBorder="1" applyAlignment="1">
      <alignment vertical="center" wrapText="1"/>
    </xf>
    <xf numFmtId="3" fontId="12" fillId="0" borderId="8" xfId="0" applyNumberFormat="1" applyFont="1" applyBorder="1" applyAlignment="1">
      <alignment vertical="center" wrapText="1"/>
    </xf>
    <xf numFmtId="3" fontId="12" fillId="0" borderId="8" xfId="0" applyNumberFormat="1" applyFont="1" applyBorder="1" applyAlignment="1">
      <alignment horizontal="center" vertical="center" wrapText="1"/>
    </xf>
    <xf numFmtId="3" fontId="12" fillId="0" borderId="10"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0" fillId="2" borderId="7"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2" xfId="0" applyFont="1" applyFill="1" applyBorder="1" applyAlignment="1">
      <alignment vertical="center" wrapText="1"/>
    </xf>
    <xf numFmtId="0" fontId="12" fillId="0" borderId="7" xfId="0" applyFont="1" applyBorder="1" applyAlignment="1">
      <alignment vertical="center" wrapText="1"/>
    </xf>
    <xf numFmtId="3" fontId="12" fillId="0" borderId="12" xfId="0" applyNumberFormat="1" applyFont="1" applyBorder="1" applyAlignment="1">
      <alignment horizontal="center" vertical="center" wrapText="1"/>
    </xf>
    <xf numFmtId="3" fontId="12" fillId="0" borderId="13" xfId="0" applyNumberFormat="1" applyFont="1" applyBorder="1" applyAlignment="1">
      <alignment horizontal="center" vertical="center" wrapText="1"/>
    </xf>
    <xf numFmtId="0" fontId="10" fillId="3" borderId="7" xfId="0" applyFont="1" applyFill="1" applyBorder="1" applyAlignment="1">
      <alignment vertical="center" wrapText="1"/>
    </xf>
    <xf numFmtId="3" fontId="12" fillId="3" borderId="8" xfId="0" applyNumberFormat="1" applyFont="1" applyFill="1" applyBorder="1" applyAlignment="1">
      <alignment horizontal="center" vertical="center" wrapText="1"/>
    </xf>
    <xf numFmtId="3" fontId="12" fillId="4" borderId="8" xfId="0" applyNumberFormat="1" applyFont="1" applyFill="1" applyBorder="1" applyAlignment="1">
      <alignment horizontal="center" vertical="center" wrapText="1"/>
    </xf>
    <xf numFmtId="3" fontId="12" fillId="3" borderId="12" xfId="0" applyNumberFormat="1" applyFont="1" applyFill="1" applyBorder="1" applyAlignment="1">
      <alignment horizontal="center" vertical="center" wrapText="1"/>
    </xf>
    <xf numFmtId="0" fontId="10" fillId="3" borderId="14" xfId="0" applyFont="1" applyFill="1" applyBorder="1" applyAlignment="1">
      <alignment horizontal="center" vertical="center" wrapText="1"/>
    </xf>
    <xf numFmtId="3" fontId="12" fillId="3" borderId="15" xfId="0" applyNumberFormat="1" applyFont="1" applyFill="1" applyBorder="1" applyAlignment="1">
      <alignment horizontal="center" vertical="center" wrapText="1"/>
    </xf>
    <xf numFmtId="3" fontId="12" fillId="4" borderId="16" xfId="0" applyNumberFormat="1" applyFont="1" applyFill="1" applyBorder="1" applyAlignment="1">
      <alignment horizontal="center" vertical="center" wrapText="1"/>
    </xf>
    <xf numFmtId="3" fontId="12" fillId="3" borderId="17" xfId="0" applyNumberFormat="1" applyFont="1" applyFill="1" applyBorder="1" applyAlignment="1">
      <alignment horizontal="center" vertical="center" wrapText="1"/>
    </xf>
    <xf numFmtId="0" fontId="13" fillId="0" borderId="0" xfId="0" applyFont="1"/>
    <xf numFmtId="0" fontId="13" fillId="0" borderId="0" xfId="0" applyFont="1" applyFill="1"/>
    <xf numFmtId="9" fontId="13" fillId="0" borderId="0" xfId="2" applyFont="1"/>
    <xf numFmtId="0" fontId="0" fillId="5" borderId="0" xfId="0" applyFill="1"/>
    <xf numFmtId="0" fontId="1" fillId="5" borderId="2" xfId="0" applyFont="1" applyFill="1" applyBorder="1" applyAlignment="1">
      <alignment vertical="center" wrapText="1"/>
    </xf>
    <xf numFmtId="164" fontId="1" fillId="5" borderId="4" xfId="1" applyFont="1" applyFill="1" applyBorder="1" applyAlignment="1">
      <alignment vertical="center" wrapText="1"/>
    </xf>
    <xf numFmtId="164" fontId="1" fillId="5" borderId="2" xfId="1" applyFont="1" applyFill="1" applyBorder="1" applyAlignment="1">
      <alignment horizontal="center" vertical="center" wrapText="1"/>
    </xf>
    <xf numFmtId="164" fontId="1" fillId="5" borderId="4" xfId="1" applyFont="1" applyFill="1" applyBorder="1" applyAlignment="1">
      <alignment horizontal="center" vertical="center" wrapText="1"/>
    </xf>
    <xf numFmtId="164" fontId="2" fillId="5" borderId="6" xfId="1" applyFont="1" applyFill="1" applyBorder="1" applyAlignment="1">
      <alignment vertical="center" wrapText="1"/>
    </xf>
    <xf numFmtId="164" fontId="2" fillId="5" borderId="1" xfId="1" applyFont="1" applyFill="1" applyBorder="1" applyAlignment="1">
      <alignment vertical="center" wrapText="1"/>
    </xf>
    <xf numFmtId="164" fontId="2" fillId="5" borderId="6" xfId="0" applyNumberFormat="1" applyFont="1" applyFill="1" applyBorder="1" applyAlignment="1">
      <alignment vertical="center" wrapText="1"/>
    </xf>
    <xf numFmtId="0" fontId="2" fillId="5" borderId="6" xfId="0" applyFont="1" applyFill="1" applyBorder="1" applyAlignment="1">
      <alignment vertical="center" wrapText="1"/>
    </xf>
    <xf numFmtId="0" fontId="13" fillId="5" borderId="0" xfId="0" applyFont="1" applyFill="1"/>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2" xfId="0" applyFont="1" applyBorder="1" applyAlignment="1">
      <alignment horizontal="lef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3" xfId="0"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view="pageBreakPreview" topLeftCell="E6" zoomScale="125" zoomScaleNormal="125" zoomScaleSheetLayoutView="80" zoomScalePageLayoutView="125" workbookViewId="0">
      <selection activeCell="I32" sqref="I32"/>
    </sheetView>
  </sheetViews>
  <sheetFormatPr baseColWidth="10" defaultColWidth="8.83203125" defaultRowHeight="14" x14ac:dyDescent="0"/>
  <cols>
    <col min="1" max="1" width="24" customWidth="1"/>
    <col min="2" max="2" width="24.6640625" customWidth="1"/>
    <col min="3" max="3" width="25.5" style="32" customWidth="1"/>
    <col min="4" max="4" width="25.5" customWidth="1"/>
    <col min="5" max="5" width="25.5" style="66" customWidth="1"/>
    <col min="6" max="6" width="25.5" customWidth="1"/>
    <col min="7" max="8" width="22.5" customWidth="1"/>
    <col min="9" max="9" width="20.83203125" customWidth="1"/>
    <col min="10" max="12" width="28.6640625" customWidth="1"/>
    <col min="13" max="13" width="34.1640625" customWidth="1"/>
  </cols>
  <sheetData>
    <row r="1" spans="1:9" ht="20">
      <c r="A1" s="9" t="s">
        <v>3</v>
      </c>
      <c r="B1" s="8"/>
    </row>
    <row r="2" spans="1:9" ht="15">
      <c r="A2" s="6"/>
      <c r="B2" s="6"/>
    </row>
    <row r="3" spans="1:9" ht="15">
      <c r="A3" s="6" t="s">
        <v>4</v>
      </c>
      <c r="B3" s="6"/>
    </row>
    <row r="5" spans="1:9" ht="15">
      <c r="A5" s="6" t="s">
        <v>5</v>
      </c>
    </row>
    <row r="6" spans="1:9" ht="15" thickBot="1"/>
    <row r="7" spans="1:9" ht="138.75" customHeight="1" thickBot="1">
      <c r="A7" s="1" t="s">
        <v>6</v>
      </c>
      <c r="B7" s="2" t="s">
        <v>7</v>
      </c>
      <c r="C7" s="33" t="s">
        <v>47</v>
      </c>
      <c r="D7" s="14" t="s">
        <v>49</v>
      </c>
      <c r="E7" s="67" t="s">
        <v>50</v>
      </c>
      <c r="F7" s="14" t="s">
        <v>48</v>
      </c>
      <c r="G7" s="2" t="s">
        <v>8</v>
      </c>
      <c r="H7" s="10" t="s">
        <v>30</v>
      </c>
      <c r="I7" s="2" t="s">
        <v>9</v>
      </c>
    </row>
    <row r="8" spans="1:9" ht="16" thickBot="1">
      <c r="A8" s="80" t="s">
        <v>10</v>
      </c>
      <c r="B8" s="81"/>
      <c r="C8" s="81"/>
      <c r="D8" s="81"/>
      <c r="E8" s="81"/>
      <c r="F8" s="81"/>
      <c r="G8" s="81"/>
      <c r="H8" s="81"/>
      <c r="I8" s="82"/>
    </row>
    <row r="9" spans="1:9" ht="51.75" customHeight="1" thickBot="1">
      <c r="A9" s="3" t="s">
        <v>11</v>
      </c>
      <c r="B9" s="78" t="s">
        <v>31</v>
      </c>
      <c r="C9" s="79"/>
      <c r="D9" s="21"/>
      <c r="E9" s="68"/>
      <c r="F9" s="21"/>
      <c r="G9" s="21"/>
      <c r="H9" s="21"/>
      <c r="I9" s="4"/>
    </row>
    <row r="10" spans="1:9" ht="43" thickBot="1">
      <c r="A10" s="5" t="s">
        <v>14</v>
      </c>
      <c r="B10" s="17" t="s">
        <v>32</v>
      </c>
      <c r="C10" s="38"/>
      <c r="D10" s="39"/>
      <c r="E10" s="69"/>
      <c r="F10" s="40">
        <v>265000</v>
      </c>
      <c r="G10" s="21"/>
      <c r="H10" s="21">
        <v>73020</v>
      </c>
      <c r="I10" s="4"/>
    </row>
    <row r="11" spans="1:9" ht="71" thickBot="1">
      <c r="A11" s="5" t="s">
        <v>15</v>
      </c>
      <c r="B11" s="16" t="s">
        <v>34</v>
      </c>
      <c r="C11" s="41"/>
      <c r="D11" s="30"/>
      <c r="E11" s="68"/>
      <c r="F11" s="21">
        <v>70000</v>
      </c>
      <c r="G11" s="21"/>
      <c r="H11" s="21"/>
      <c r="I11" s="4"/>
    </row>
    <row r="12" spans="1:9" ht="113" thickBot="1">
      <c r="A12" s="5" t="s">
        <v>16</v>
      </c>
      <c r="B12" s="17" t="s">
        <v>35</v>
      </c>
      <c r="C12" s="41">
        <v>120000</v>
      </c>
      <c r="D12" s="30">
        <v>29134.49</v>
      </c>
      <c r="E12" s="70"/>
      <c r="F12" s="21"/>
      <c r="G12" s="21"/>
      <c r="H12" s="21">
        <f>35023.18+38769.87+29134.49</f>
        <v>102927.54000000001</v>
      </c>
      <c r="I12" s="4"/>
    </row>
    <row r="13" spans="1:9" ht="43" thickBot="1">
      <c r="A13" s="5" t="s">
        <v>33</v>
      </c>
      <c r="B13" s="17" t="s">
        <v>36</v>
      </c>
      <c r="C13" s="41">
        <v>135000</v>
      </c>
      <c r="D13" s="30"/>
      <c r="E13" s="70"/>
      <c r="F13" s="21"/>
      <c r="G13" s="21"/>
      <c r="H13" s="21">
        <f>4362.15+25898.8</f>
        <v>30260.949999999997</v>
      </c>
      <c r="I13" s="4"/>
    </row>
    <row r="14" spans="1:9" ht="44.25" customHeight="1" thickBot="1">
      <c r="A14" s="3" t="s">
        <v>12</v>
      </c>
      <c r="B14" s="83" t="s">
        <v>57</v>
      </c>
      <c r="C14" s="84"/>
      <c r="D14" s="84"/>
      <c r="E14" s="85"/>
      <c r="F14" s="21"/>
      <c r="G14" s="4"/>
      <c r="H14" s="4"/>
      <c r="I14" s="4"/>
    </row>
    <row r="15" spans="1:9" ht="71" thickBot="1">
      <c r="A15" s="5" t="s">
        <v>17</v>
      </c>
      <c r="B15" s="16" t="s">
        <v>41</v>
      </c>
      <c r="C15" s="34">
        <v>160000</v>
      </c>
      <c r="D15" s="21"/>
      <c r="E15" s="68"/>
      <c r="F15" s="21"/>
      <c r="G15" s="21"/>
      <c r="H15" s="21">
        <f>58604.66+8833.44</f>
        <v>67438.100000000006</v>
      </c>
      <c r="I15" s="4"/>
    </row>
    <row r="16" spans="1:9" ht="85" thickBot="1">
      <c r="A16" s="5" t="s">
        <v>18</v>
      </c>
      <c r="B16" s="18" t="s">
        <v>42</v>
      </c>
      <c r="C16" s="34"/>
      <c r="D16" s="21">
        <v>241638.03</v>
      </c>
      <c r="E16" s="68"/>
      <c r="F16" s="21"/>
      <c r="G16" s="21"/>
      <c r="H16" s="21">
        <v>228303.85</v>
      </c>
      <c r="I16" s="4"/>
    </row>
    <row r="17" spans="1:9" ht="113" thickBot="1">
      <c r="A17" s="5" t="s">
        <v>19</v>
      </c>
      <c r="B17" s="18" t="s">
        <v>43</v>
      </c>
      <c r="C17" s="34"/>
      <c r="D17" s="21">
        <v>357905.48</v>
      </c>
      <c r="E17" s="68"/>
      <c r="F17" s="21"/>
      <c r="G17" s="21"/>
      <c r="H17" s="21">
        <v>141151.93</v>
      </c>
      <c r="I17" s="4"/>
    </row>
    <row r="18" spans="1:9" ht="43" thickBot="1">
      <c r="A18" s="5" t="s">
        <v>37</v>
      </c>
      <c r="B18" s="18" t="s">
        <v>44</v>
      </c>
      <c r="C18" s="38">
        <v>475000</v>
      </c>
      <c r="D18" s="39"/>
      <c r="E18" s="69"/>
      <c r="F18" s="21"/>
      <c r="G18" s="21"/>
      <c r="H18" s="21">
        <v>380469.3</v>
      </c>
      <c r="I18" s="4"/>
    </row>
    <row r="19" spans="1:9" ht="57" thickBot="1">
      <c r="A19" s="5" t="s">
        <v>38</v>
      </c>
      <c r="B19" s="18" t="s">
        <v>45</v>
      </c>
      <c r="C19" s="41"/>
      <c r="D19" s="30"/>
      <c r="E19" s="70">
        <v>330000</v>
      </c>
      <c r="F19" s="21"/>
      <c r="G19" s="21"/>
      <c r="H19" s="21">
        <v>330000</v>
      </c>
      <c r="I19" s="4"/>
    </row>
    <row r="20" spans="1:9" ht="29" thickBot="1">
      <c r="A20" s="5" t="s">
        <v>39</v>
      </c>
      <c r="B20" s="18" t="s">
        <v>40</v>
      </c>
      <c r="C20" s="41">
        <v>145000</v>
      </c>
      <c r="D20" s="30"/>
      <c r="E20" s="70">
        <v>95000</v>
      </c>
      <c r="F20" s="21"/>
      <c r="G20" s="21"/>
      <c r="H20" s="21">
        <v>95000</v>
      </c>
      <c r="I20" s="4"/>
    </row>
    <row r="21" spans="1:9" ht="16" thickBot="1">
      <c r="A21" s="3" t="s">
        <v>13</v>
      </c>
      <c r="B21" s="4"/>
      <c r="C21" s="34"/>
      <c r="D21" s="21"/>
      <c r="E21" s="68"/>
      <c r="F21" s="21"/>
      <c r="G21" s="4"/>
      <c r="H21" s="4"/>
      <c r="I21" s="4"/>
    </row>
    <row r="22" spans="1:9" ht="43" thickBot="1">
      <c r="A22" s="5" t="s">
        <v>20</v>
      </c>
      <c r="B22" s="19" t="s">
        <v>51</v>
      </c>
      <c r="C22" s="34">
        <v>100000</v>
      </c>
      <c r="D22" s="21"/>
      <c r="E22" s="68"/>
      <c r="F22" s="21"/>
      <c r="G22" s="4"/>
      <c r="H22" s="4">
        <v>31580.98</v>
      </c>
      <c r="I22" s="4"/>
    </row>
    <row r="23" spans="1:9" ht="71" thickBot="1">
      <c r="A23" s="5" t="s">
        <v>21</v>
      </c>
      <c r="B23" s="17" t="s">
        <v>52</v>
      </c>
      <c r="C23" s="34">
        <v>120000</v>
      </c>
      <c r="D23" s="21"/>
      <c r="E23" s="68"/>
      <c r="F23" s="21"/>
      <c r="G23" s="4"/>
      <c r="H23" s="4"/>
      <c r="I23" s="4"/>
    </row>
    <row r="24" spans="1:9" ht="57" thickBot="1">
      <c r="A24" s="5" t="s">
        <v>22</v>
      </c>
      <c r="B24" s="20" t="s">
        <v>53</v>
      </c>
      <c r="C24" s="34"/>
      <c r="D24" s="21"/>
      <c r="E24" s="68">
        <v>280000</v>
      </c>
      <c r="F24" s="21"/>
      <c r="G24" s="4"/>
      <c r="H24" s="4">
        <v>280000</v>
      </c>
      <c r="I24" s="4"/>
    </row>
    <row r="25" spans="1:9" ht="89.25" customHeight="1" thickBot="1">
      <c r="A25" s="5" t="s">
        <v>46</v>
      </c>
      <c r="B25" s="17" t="s">
        <v>55</v>
      </c>
      <c r="C25" s="34">
        <v>460000</v>
      </c>
      <c r="D25" s="21"/>
      <c r="E25" s="68"/>
      <c r="F25" s="21"/>
      <c r="G25" s="4"/>
      <c r="H25" s="4">
        <v>336958.8</v>
      </c>
      <c r="I25" s="4"/>
    </row>
    <row r="26" spans="1:9" ht="83.25" customHeight="1" thickBot="1">
      <c r="A26" s="5" t="s">
        <v>22</v>
      </c>
      <c r="B26" s="17" t="s">
        <v>54</v>
      </c>
      <c r="C26" s="42"/>
      <c r="D26" s="21"/>
      <c r="E26" s="68"/>
      <c r="F26" s="21">
        <v>80000</v>
      </c>
      <c r="G26" s="4"/>
      <c r="H26" s="4"/>
      <c r="I26" s="4"/>
    </row>
    <row r="27" spans="1:9" ht="15.75" customHeight="1" thickBot="1">
      <c r="A27" s="76" t="s">
        <v>29</v>
      </c>
      <c r="B27" s="77"/>
      <c r="C27" s="35"/>
      <c r="D27" s="22"/>
      <c r="E27" s="71"/>
      <c r="F27" s="22"/>
      <c r="G27" s="12"/>
      <c r="H27" s="12"/>
      <c r="I27" s="13"/>
    </row>
    <row r="28" spans="1:9" ht="70.5" customHeight="1" thickBot="1">
      <c r="A28" s="1" t="s">
        <v>23</v>
      </c>
      <c r="B28" s="11"/>
      <c r="C28" s="36"/>
      <c r="D28" s="23"/>
      <c r="E28" s="72"/>
      <c r="F28" s="23"/>
      <c r="G28" s="11"/>
      <c r="H28" s="11">
        <f>68836.42+59214.68+65541.92</f>
        <v>193593.02000000002</v>
      </c>
      <c r="I28" s="11"/>
    </row>
    <row r="29" spans="1:9" ht="50.25" customHeight="1" thickBot="1">
      <c r="A29" s="1" t="s">
        <v>24</v>
      </c>
      <c r="B29" s="11"/>
      <c r="C29" s="36"/>
      <c r="D29" s="23"/>
      <c r="E29" s="72"/>
      <c r="F29" s="23"/>
      <c r="G29" s="11"/>
      <c r="H29" s="11">
        <f>26273.36+3456.09</f>
        <v>29729.45</v>
      </c>
      <c r="I29" s="11"/>
    </row>
    <row r="30" spans="1:9" ht="36" customHeight="1" thickBot="1">
      <c r="A30" s="5" t="s">
        <v>25</v>
      </c>
      <c r="B30" s="4" t="s">
        <v>0</v>
      </c>
      <c r="C30" s="34">
        <v>135000</v>
      </c>
      <c r="D30" s="21">
        <v>71322</v>
      </c>
      <c r="E30" s="68">
        <v>45000</v>
      </c>
      <c r="F30" s="21">
        <v>35000</v>
      </c>
      <c r="G30" s="4"/>
      <c r="H30" s="4">
        <f>13457.7+45000</f>
        <v>58457.7</v>
      </c>
      <c r="I30" s="4"/>
    </row>
    <row r="31" spans="1:9" ht="16.5" customHeight="1" thickBot="1">
      <c r="A31" s="76" t="s">
        <v>56</v>
      </c>
      <c r="B31" s="77"/>
      <c r="C31" s="37">
        <f>SUM(C10:C30)</f>
        <v>1850000</v>
      </c>
      <c r="D31" s="24">
        <f t="shared" ref="D31:H31" si="0">SUM(D10:D30)</f>
        <v>700000</v>
      </c>
      <c r="E31" s="73">
        <f t="shared" si="0"/>
        <v>750000</v>
      </c>
      <c r="F31" s="24">
        <f t="shared" si="0"/>
        <v>450000</v>
      </c>
      <c r="G31" s="24" t="s">
        <v>77</v>
      </c>
      <c r="H31" s="24">
        <f t="shared" si="0"/>
        <v>2378891.62</v>
      </c>
      <c r="I31" s="15"/>
    </row>
    <row r="32" spans="1:9" ht="16.5" customHeight="1" thickBot="1">
      <c r="A32" s="86" t="s">
        <v>78</v>
      </c>
      <c r="B32" s="87"/>
      <c r="C32" s="87"/>
      <c r="D32" s="87"/>
      <c r="E32" s="87"/>
      <c r="F32" s="87"/>
      <c r="G32" s="87"/>
      <c r="H32" s="31">
        <v>75370.080000000002</v>
      </c>
      <c r="I32" s="25"/>
    </row>
    <row r="33" spans="1:9" ht="16.5" customHeight="1" thickBot="1">
      <c r="A33" s="76" t="s">
        <v>26</v>
      </c>
      <c r="B33" s="77"/>
      <c r="C33" s="77"/>
      <c r="D33" s="26"/>
      <c r="E33" s="74"/>
      <c r="F33" s="24">
        <f>C31+D31+E31+F31</f>
        <v>3750000</v>
      </c>
      <c r="G33" s="26" t="s">
        <v>75</v>
      </c>
      <c r="H33" s="24">
        <f>H31+H32</f>
        <v>2454261.7000000002</v>
      </c>
      <c r="I33" s="27"/>
    </row>
    <row r="34" spans="1:9" ht="16.5" customHeight="1" thickBot="1">
      <c r="A34" s="76"/>
      <c r="B34" s="77"/>
      <c r="C34" s="77"/>
      <c r="D34" s="28"/>
      <c r="E34" s="74"/>
      <c r="F34" s="28"/>
      <c r="G34" s="28"/>
      <c r="H34" s="24"/>
      <c r="I34" s="29"/>
    </row>
    <row r="35" spans="1:9" s="63" customFormat="1" ht="18">
      <c r="A35" s="63" t="s">
        <v>76</v>
      </c>
      <c r="C35" s="64"/>
      <c r="E35" s="75"/>
      <c r="H35" s="65">
        <f>H33/F33</f>
        <v>0.65446978666666666</v>
      </c>
    </row>
    <row r="40" spans="1:9" ht="25.5" customHeight="1"/>
  </sheetData>
  <mergeCells count="8">
    <mergeCell ref="A33:C33"/>
    <mergeCell ref="B9:C9"/>
    <mergeCell ref="A34:C34"/>
    <mergeCell ref="A8:I8"/>
    <mergeCell ref="A27:B27"/>
    <mergeCell ref="A31:B31"/>
    <mergeCell ref="B14:E14"/>
    <mergeCell ref="A32:G32"/>
  </mergeCells>
  <pageMargins left="0.7" right="0.7" top="0.75" bottom="0.75" header="0.3" footer="0.3"/>
  <rowBreaks count="1" manualBreakCount="1">
    <brk id="37"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C3" sqref="C3"/>
    </sheetView>
  </sheetViews>
  <sheetFormatPr baseColWidth="10" defaultColWidth="8.83203125" defaultRowHeight="14" x14ac:dyDescent="0"/>
  <cols>
    <col min="2" max="2" width="39.5" customWidth="1"/>
    <col min="3" max="3" width="14.83203125" customWidth="1"/>
  </cols>
  <sheetData>
    <row r="1" spans="1:3" ht="57" thickBot="1">
      <c r="A1" s="5" t="s">
        <v>16</v>
      </c>
      <c r="B1" s="17" t="s">
        <v>35</v>
      </c>
      <c r="C1" s="41">
        <v>120000</v>
      </c>
    </row>
    <row r="2" spans="1:3" ht="31" thickBot="1">
      <c r="A2" s="5" t="s">
        <v>33</v>
      </c>
      <c r="B2" s="17" t="s">
        <v>36</v>
      </c>
      <c r="C2" s="41">
        <v>135000</v>
      </c>
    </row>
    <row r="3" spans="1:3" ht="43" thickBot="1">
      <c r="A3" s="5" t="s">
        <v>17</v>
      </c>
      <c r="B3" s="16" t="s">
        <v>41</v>
      </c>
      <c r="C3" s="34">
        <v>160000</v>
      </c>
    </row>
    <row r="4" spans="1:3" ht="31" thickBot="1">
      <c r="A4" s="5" t="s">
        <v>39</v>
      </c>
      <c r="B4" s="18" t="s">
        <v>40</v>
      </c>
      <c r="C4" s="41">
        <v>145000</v>
      </c>
    </row>
    <row r="5" spans="1:3" ht="31" thickBot="1">
      <c r="A5" s="5" t="s">
        <v>20</v>
      </c>
      <c r="B5" s="19" t="s">
        <v>51</v>
      </c>
      <c r="C5" s="34">
        <v>100000</v>
      </c>
    </row>
    <row r="6" spans="1:3" ht="43" thickBot="1">
      <c r="A6" s="5" t="s">
        <v>21</v>
      </c>
      <c r="B6" s="17" t="s">
        <v>52</v>
      </c>
      <c r="C6" s="34">
        <v>120000</v>
      </c>
    </row>
    <row r="7" spans="1:3" ht="43" thickBot="1">
      <c r="A7" s="5" t="s">
        <v>46</v>
      </c>
      <c r="B7" s="17" t="s">
        <v>55</v>
      </c>
      <c r="C7" s="34">
        <v>460000</v>
      </c>
    </row>
    <row r="8" spans="1:3" ht="46" thickBot="1">
      <c r="A8" s="5" t="s">
        <v>25</v>
      </c>
      <c r="B8" s="4" t="s">
        <v>0</v>
      </c>
      <c r="C8" s="34">
        <v>135000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opLeftCell="A11" workbookViewId="0">
      <selection activeCell="J18" sqref="J18"/>
    </sheetView>
  </sheetViews>
  <sheetFormatPr baseColWidth="10" defaultColWidth="8.83203125" defaultRowHeight="14" x14ac:dyDescent="0"/>
  <cols>
    <col min="1" max="1" width="15.5" customWidth="1"/>
  </cols>
  <sheetData>
    <row r="1" spans="1:12" ht="15">
      <c r="A1" s="6" t="s">
        <v>27</v>
      </c>
      <c r="B1" s="6"/>
      <c r="C1" s="6"/>
      <c r="D1" s="6"/>
    </row>
    <row r="2" spans="1:12">
      <c r="A2" s="7"/>
      <c r="B2" s="7"/>
      <c r="C2" s="7"/>
      <c r="D2" s="7"/>
    </row>
    <row r="3" spans="1:12" ht="15" thickBot="1">
      <c r="A3" s="7" t="s">
        <v>28</v>
      </c>
      <c r="B3" s="7"/>
      <c r="C3" s="7"/>
      <c r="D3" s="7"/>
    </row>
    <row r="4" spans="1:12" ht="15" thickBot="1">
      <c r="A4" s="88" t="s">
        <v>65</v>
      </c>
      <c r="B4" s="89"/>
      <c r="C4" s="89"/>
      <c r="D4" s="89"/>
      <c r="E4" s="89"/>
      <c r="F4" s="89"/>
      <c r="G4" s="89"/>
      <c r="H4" s="89"/>
      <c r="I4" s="89"/>
      <c r="J4" s="89"/>
      <c r="K4" s="89"/>
      <c r="L4" s="90"/>
    </row>
    <row r="5" spans="1:12" ht="26.25" customHeight="1" thickBot="1">
      <c r="A5" s="49" t="s">
        <v>1</v>
      </c>
      <c r="B5" s="91" t="s">
        <v>58</v>
      </c>
      <c r="C5" s="92"/>
      <c r="D5" s="93"/>
      <c r="E5" s="91" t="s">
        <v>59</v>
      </c>
      <c r="F5" s="92"/>
      <c r="G5" s="92"/>
      <c r="H5" s="93"/>
      <c r="I5" s="91" t="s">
        <v>60</v>
      </c>
      <c r="J5" s="92"/>
      <c r="K5" s="93"/>
      <c r="L5" s="50" t="s">
        <v>2</v>
      </c>
    </row>
    <row r="6" spans="1:12" ht="15" thickBot="1">
      <c r="A6" s="49"/>
      <c r="B6" s="43" t="s">
        <v>61</v>
      </c>
      <c r="C6" s="43" t="s">
        <v>62</v>
      </c>
      <c r="D6" s="43" t="s">
        <v>63</v>
      </c>
      <c r="E6" s="43" t="s">
        <v>61</v>
      </c>
      <c r="F6" s="43" t="s">
        <v>63</v>
      </c>
      <c r="G6" s="43" t="s">
        <v>64</v>
      </c>
      <c r="H6" s="43" t="s">
        <v>62</v>
      </c>
      <c r="I6" s="44" t="s">
        <v>61</v>
      </c>
      <c r="J6" s="44" t="s">
        <v>63</v>
      </c>
      <c r="K6" s="44" t="s">
        <v>64</v>
      </c>
      <c r="L6" s="51" t="s">
        <v>2</v>
      </c>
    </row>
    <row r="7" spans="1:12" ht="39" customHeight="1" thickBot="1">
      <c r="A7" s="52" t="s">
        <v>66</v>
      </c>
      <c r="B7" s="45">
        <v>93695</v>
      </c>
      <c r="C7" s="45">
        <v>38500</v>
      </c>
      <c r="D7" s="45">
        <v>35000</v>
      </c>
      <c r="E7" s="46">
        <v>93695</v>
      </c>
      <c r="F7" s="46">
        <v>39994</v>
      </c>
      <c r="G7" s="46">
        <v>24500</v>
      </c>
      <c r="H7" s="46">
        <v>16500</v>
      </c>
      <c r="I7" s="46">
        <v>80310</v>
      </c>
      <c r="J7" s="46">
        <v>32140</v>
      </c>
      <c r="K7" s="46">
        <v>10500</v>
      </c>
      <c r="L7" s="53">
        <v>464834</v>
      </c>
    </row>
    <row r="8" spans="1:12" ht="64.5" customHeight="1" thickBot="1">
      <c r="A8" s="52" t="s">
        <v>67</v>
      </c>
      <c r="B8" s="45">
        <v>21000</v>
      </c>
      <c r="C8" s="45">
        <v>7000</v>
      </c>
      <c r="D8" s="45">
        <v>70000</v>
      </c>
      <c r="E8" s="46">
        <v>14000</v>
      </c>
      <c r="F8" s="46">
        <v>8234</v>
      </c>
      <c r="G8" s="46">
        <v>21878</v>
      </c>
      <c r="H8" s="46">
        <v>3000</v>
      </c>
      <c r="I8" s="46">
        <v>15000</v>
      </c>
      <c r="J8" s="46">
        <v>33529</v>
      </c>
      <c r="K8" s="46">
        <v>9376</v>
      </c>
      <c r="L8" s="53">
        <v>203017</v>
      </c>
    </row>
    <row r="9" spans="1:12" ht="115.5" customHeight="1" thickBot="1">
      <c r="A9" s="52" t="s">
        <v>68</v>
      </c>
      <c r="B9" s="45">
        <v>74554</v>
      </c>
      <c r="C9" s="45">
        <v>3500</v>
      </c>
      <c r="D9" s="45">
        <v>35000</v>
      </c>
      <c r="E9" s="47">
        <v>14000</v>
      </c>
      <c r="F9" s="47">
        <v>1050</v>
      </c>
      <c r="G9" s="46">
        <v>70000</v>
      </c>
      <c r="H9" s="48"/>
      <c r="I9" s="46">
        <v>37952</v>
      </c>
      <c r="J9" s="46">
        <v>15450</v>
      </c>
      <c r="K9" s="47">
        <v>30000</v>
      </c>
      <c r="L9" s="53">
        <v>281506</v>
      </c>
    </row>
    <row r="10" spans="1:12" ht="51.75" customHeight="1" thickBot="1">
      <c r="A10" s="52" t="s">
        <v>69</v>
      </c>
      <c r="B10" s="45">
        <v>202965</v>
      </c>
      <c r="C10" s="45">
        <v>245000</v>
      </c>
      <c r="D10" s="45">
        <v>97170</v>
      </c>
      <c r="E10" s="54">
        <v>63000</v>
      </c>
      <c r="F10" s="54">
        <v>41136</v>
      </c>
      <c r="G10" s="46">
        <v>70000</v>
      </c>
      <c r="H10" s="54">
        <v>105000</v>
      </c>
      <c r="I10" s="46">
        <v>113985</v>
      </c>
      <c r="J10" s="46">
        <v>59274</v>
      </c>
      <c r="K10" s="54">
        <v>30000</v>
      </c>
      <c r="L10" s="53">
        <v>1027530</v>
      </c>
    </row>
    <row r="11" spans="1:12" ht="15" thickBot="1">
      <c r="A11" s="52" t="s">
        <v>70</v>
      </c>
      <c r="B11" s="45">
        <v>11200</v>
      </c>
      <c r="C11" s="45">
        <v>3500</v>
      </c>
      <c r="D11" s="45">
        <v>16432</v>
      </c>
      <c r="E11" s="46">
        <v>8923</v>
      </c>
      <c r="F11" s="46">
        <v>7045</v>
      </c>
      <c r="G11" s="46">
        <v>16859</v>
      </c>
      <c r="H11" s="46">
        <v>1499</v>
      </c>
      <c r="I11" s="46">
        <v>8625</v>
      </c>
      <c r="J11" s="46">
        <v>10064</v>
      </c>
      <c r="K11" s="46">
        <v>7194</v>
      </c>
      <c r="L11" s="53">
        <v>91341</v>
      </c>
    </row>
    <row r="12" spans="1:12" ht="77.25" customHeight="1" thickBot="1">
      <c r="A12" s="52" t="s">
        <v>71</v>
      </c>
      <c r="B12" s="45">
        <v>392700</v>
      </c>
      <c r="C12" s="45">
        <v>175655</v>
      </c>
      <c r="D12" s="45">
        <v>7000</v>
      </c>
      <c r="E12" s="46">
        <v>140000</v>
      </c>
      <c r="F12" s="46">
        <v>7280</v>
      </c>
      <c r="G12" s="46">
        <v>70156</v>
      </c>
      <c r="H12" s="46">
        <v>75280</v>
      </c>
      <c r="I12" s="46">
        <v>228300</v>
      </c>
      <c r="J12" s="46">
        <v>6120</v>
      </c>
      <c r="K12" s="46">
        <v>30098</v>
      </c>
      <c r="L12" s="53">
        <v>1132589</v>
      </c>
    </row>
    <row r="13" spans="1:12" ht="64.5" customHeight="1" thickBot="1">
      <c r="A13" s="52" t="s">
        <v>72</v>
      </c>
      <c r="B13" s="45">
        <v>21643</v>
      </c>
      <c r="C13" s="45">
        <v>17500</v>
      </c>
      <c r="D13" s="45">
        <v>66500</v>
      </c>
      <c r="E13" s="46">
        <v>58905</v>
      </c>
      <c r="F13" s="46">
        <v>26102</v>
      </c>
      <c r="G13" s="46">
        <v>21000</v>
      </c>
      <c r="H13" s="46">
        <v>9000</v>
      </c>
      <c r="I13" s="46">
        <v>34520</v>
      </c>
      <c r="J13" s="46">
        <v>39686</v>
      </c>
      <c r="K13" s="46">
        <v>9000</v>
      </c>
      <c r="L13" s="53">
        <v>303856</v>
      </c>
    </row>
    <row r="14" spans="1:12" ht="39" customHeight="1" thickBot="1">
      <c r="A14" s="55" t="s">
        <v>73</v>
      </c>
      <c r="B14" s="56">
        <v>817757</v>
      </c>
      <c r="C14" s="56">
        <v>490655</v>
      </c>
      <c r="D14" s="56">
        <v>327102</v>
      </c>
      <c r="E14" s="57">
        <v>392523</v>
      </c>
      <c r="F14" s="57">
        <v>130841</v>
      </c>
      <c r="G14" s="57">
        <v>294393</v>
      </c>
      <c r="H14" s="57">
        <v>210279</v>
      </c>
      <c r="I14" s="57">
        <v>518692</v>
      </c>
      <c r="J14" s="57">
        <v>196263</v>
      </c>
      <c r="K14" s="57">
        <v>126168</v>
      </c>
      <c r="L14" s="58">
        <v>3504673</v>
      </c>
    </row>
    <row r="15" spans="1:12" ht="29" thickBot="1">
      <c r="A15" s="52" t="s">
        <v>74</v>
      </c>
      <c r="B15" s="46">
        <v>57243</v>
      </c>
      <c r="C15" s="46">
        <v>34346</v>
      </c>
      <c r="D15" s="46">
        <v>22897</v>
      </c>
      <c r="E15" s="46">
        <v>27477</v>
      </c>
      <c r="F15" s="46">
        <v>9159</v>
      </c>
      <c r="G15" s="46">
        <v>20607</v>
      </c>
      <c r="H15" s="46">
        <v>14720</v>
      </c>
      <c r="I15" s="46">
        <v>36308</v>
      </c>
      <c r="J15" s="46">
        <v>13738</v>
      </c>
      <c r="K15" s="46">
        <v>8832</v>
      </c>
      <c r="L15" s="53">
        <v>245327</v>
      </c>
    </row>
    <row r="16" spans="1:12" ht="15" thickBot="1">
      <c r="A16" s="59" t="s">
        <v>2</v>
      </c>
      <c r="B16" s="60">
        <v>875000</v>
      </c>
      <c r="C16" s="60">
        <v>525001</v>
      </c>
      <c r="D16" s="60">
        <v>349999</v>
      </c>
      <c r="E16" s="61">
        <v>420000</v>
      </c>
      <c r="F16" s="61">
        <v>140000</v>
      </c>
      <c r="G16" s="61">
        <v>315000</v>
      </c>
      <c r="H16" s="61">
        <v>224999</v>
      </c>
      <c r="I16" s="61">
        <v>555000</v>
      </c>
      <c r="J16" s="61">
        <v>210001</v>
      </c>
      <c r="K16" s="61">
        <v>135000</v>
      </c>
      <c r="L16" s="62">
        <v>3750000</v>
      </c>
    </row>
    <row r="17" ht="15" thickTop="1"/>
  </sheetData>
  <mergeCells count="4">
    <mergeCell ref="A4:L4"/>
    <mergeCell ref="I5:K5"/>
    <mergeCell ref="B5:D5"/>
    <mergeCell ref="E5:H5"/>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Sheet3</vt:lpstr>
      <vt:lpstr>Sheet2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personnel</cp:lastModifiedBy>
  <cp:lastPrinted>2019-11-05T08:33:36Z</cp:lastPrinted>
  <dcterms:created xsi:type="dcterms:W3CDTF">2017-11-15T21:17:43Z</dcterms:created>
  <dcterms:modified xsi:type="dcterms:W3CDTF">2019-11-14T19:05:53Z</dcterms:modified>
</cp:coreProperties>
</file>