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zmi\Desktop\Report\"/>
    </mc:Choice>
  </mc:AlternateContent>
  <bookViews>
    <workbookView xWindow="0" yWindow="0" windowWidth="19200" windowHeight="1161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H20" i="1"/>
  <c r="D16" i="1" l="1"/>
  <c r="E16" i="1"/>
  <c r="F16" i="1"/>
  <c r="G16" i="1"/>
  <c r="G20" i="1" s="1"/>
  <c r="G22" i="1" s="1"/>
  <c r="H16" i="1"/>
  <c r="I16" i="1"/>
  <c r="I20" i="1" s="1"/>
  <c r="I22" i="1" s="1"/>
  <c r="C16" i="1"/>
  <c r="D11" i="1"/>
  <c r="E11" i="1"/>
  <c r="F11" i="1"/>
  <c r="F20" i="1" s="1"/>
  <c r="F22" i="1" s="1"/>
  <c r="G11" i="1"/>
  <c r="H11" i="1"/>
  <c r="I11" i="1"/>
  <c r="C11" i="1"/>
  <c r="C20" i="1" s="1"/>
  <c r="C22" i="1" s="1"/>
  <c r="E20" i="1" l="1"/>
  <c r="E22" i="1" s="1"/>
  <c r="E14" i="2"/>
  <c r="D14" i="2"/>
  <c r="D15" i="2" s="1"/>
  <c r="E15" i="2" l="1"/>
  <c r="E16" i="2" s="1"/>
  <c r="D16" i="2"/>
  <c r="G16" i="2"/>
  <c r="F16" i="2"/>
  <c r="I15" i="2" l="1"/>
  <c r="I8" i="2"/>
  <c r="I9" i="2"/>
  <c r="I10" i="2"/>
  <c r="I11" i="2"/>
  <c r="I12" i="2"/>
  <c r="I13" i="2"/>
  <c r="I7" i="2"/>
  <c r="H15" i="2"/>
  <c r="H8" i="2"/>
  <c r="J8" i="2" s="1"/>
  <c r="H9" i="2"/>
  <c r="H10" i="2"/>
  <c r="H11" i="2"/>
  <c r="J11" i="2" s="1"/>
  <c r="H12" i="2"/>
  <c r="H13" i="2"/>
  <c r="H7" i="2"/>
  <c r="J7" i="2" s="1"/>
  <c r="C14" i="2"/>
  <c r="C16" i="2" s="1"/>
  <c r="B14" i="2"/>
  <c r="B16" i="2" s="1"/>
  <c r="J15" i="2" l="1"/>
  <c r="I14" i="2"/>
  <c r="I16" i="2" s="1"/>
  <c r="J12" i="2"/>
  <c r="J13" i="2"/>
  <c r="J10" i="2"/>
  <c r="J9" i="2"/>
  <c r="H14" i="2"/>
  <c r="J14" i="2" l="1"/>
  <c r="J16" i="2" s="1"/>
  <c r="H16" i="2"/>
</calcChain>
</file>

<file path=xl/sharedStrings.xml><?xml version="1.0" encoding="utf-8"?>
<sst xmlns="http://schemas.openxmlformats.org/spreadsheetml/2006/main" count="59" uniqueCount="54">
  <si>
    <t>Annex D - PBF project budget</t>
  </si>
  <si>
    <t>Outcome/ Output number</t>
  </si>
  <si>
    <t>Outcome/ output/ activity formulation:</t>
  </si>
  <si>
    <t xml:space="preserve">OUTCOME 1: </t>
  </si>
  <si>
    <t>Output 1.1:</t>
  </si>
  <si>
    <t>Output 1.2:</t>
  </si>
  <si>
    <t>TOTAL $ FOR OUTCOME 1:</t>
  </si>
  <si>
    <t>Output 2.2:</t>
  </si>
  <si>
    <t>Output 2.3:</t>
  </si>
  <si>
    <t>TOTAL $ FOR OUTCOME 2:</t>
  </si>
  <si>
    <t xml:space="preserve"> 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</si>
  <si>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</si>
  <si>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</si>
  <si>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</si>
  <si>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</si>
  <si>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</si>
  <si>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</si>
  <si>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</si>
  <si>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</si>
  <si>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</si>
  <si>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</si>
  <si>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</si>
  <si>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</si>
  <si>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</si>
  <si>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</si>
  <si>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</si>
  <si>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</si>
  <si>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</si>
  <si>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</si>
  <si>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</si>
  <si>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</si>
  <si>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</si>
  <si>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</si>
  <si>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</si>
  <si>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</si>
  <si>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</si>
  <si>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</si>
  <si>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</si>
  <si>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Increased capacity of youth-led and youth-focused organizations to engage in peacebuilding processes/including UNSC Resolution 2250</t>
  </si>
  <si>
    <t>Increased capacity of national, provincial and sub-national level institutions to engage youth in peacebuilding and linkages are created for policy-making and programming.</t>
  </si>
  <si>
    <t>Amount Recipient  Agency UNFPA</t>
  </si>
  <si>
    <t>Amount Recipient  Agency UN WOMEN</t>
  </si>
  <si>
    <t>OUTCOME 2: Increased leadership and participation of women in post-conflict governance structures and peacebuilding processes at all levels.</t>
  </si>
  <si>
    <t xml:space="preserve">Output 2.1: </t>
  </si>
  <si>
    <t>Increased capacity among select women political candidates and local leaders (women and men) to promote engagement of women in governance and peacebuilding processes</t>
  </si>
  <si>
    <t>Increased capacity of national and sub-national institutions, including political parties, to ensure policies, plans, and budgets are gender-responsive.</t>
  </si>
  <si>
    <t>Women leaders promote increased civic engagement on issues related to governance, reconciliation and TJ.</t>
  </si>
  <si>
    <t>Amount Recipient  Agency UNV</t>
  </si>
  <si>
    <r>
      <t xml:space="preserve">Budget by recipient organization in USD - </t>
    </r>
    <r>
      <rPr>
        <b/>
        <sz val="12"/>
        <rFont val="Times New Roman"/>
        <family val="1"/>
      </rPr>
      <t>UNFPA</t>
    </r>
  </si>
  <si>
    <r>
      <t xml:space="preserve">Budget by recipient organisation in USD - </t>
    </r>
    <r>
      <rPr>
        <b/>
        <sz val="12"/>
        <color theme="1"/>
        <rFont val="Times New Roman"/>
        <family val="1"/>
      </rPr>
      <t>UNV</t>
    </r>
  </si>
  <si>
    <r>
      <t xml:space="preserve">Budget by recipient organisation in USD - 
</t>
    </r>
    <r>
      <rPr>
        <b/>
        <sz val="12"/>
        <color theme="1"/>
        <rFont val="Times New Roman"/>
        <family val="1"/>
      </rPr>
      <t>UN WOMEN</t>
    </r>
  </si>
  <si>
    <r>
      <t xml:space="preserve">Level of expenditure/ commitments in USD (to provide at time of project progress reporting):
</t>
    </r>
    <r>
      <rPr>
        <b/>
        <sz val="12"/>
        <color theme="1"/>
        <rFont val="Times New Roman"/>
        <family val="1"/>
      </rPr>
      <t>UNFPA</t>
    </r>
  </si>
  <si>
    <r>
      <t xml:space="preserve">Level of expenditure/ commitments in USD (to provide at time of project progress reporting):
</t>
    </r>
    <r>
      <rPr>
        <b/>
        <sz val="12"/>
        <color theme="1"/>
        <rFont val="Times New Roman"/>
        <family val="1"/>
      </rPr>
      <t>UNV</t>
    </r>
  </si>
  <si>
    <r>
      <t xml:space="preserve">Level of expenditure/ commitments in USD (to provide at time of project progress reporting):
</t>
    </r>
    <r>
      <rPr>
        <b/>
        <sz val="12"/>
        <color theme="1"/>
        <rFont val="Times New Roman"/>
        <family val="1"/>
      </rPr>
      <t>UNWOMEN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</si>
</sst>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164" fontId="1" fillId="0" borderId="4" xfId="1" applyNumberFormat="1" applyFont="1" applyBorder="1" applyAlignment="1">
      <alignment vertical="center" wrapText="1"/>
    </xf>
    <xf numFmtId="164" fontId="5" fillId="0" borderId="10" xfId="1" applyNumberFormat="1" applyFont="1" applyBorder="1" applyAlignment="1">
      <alignment horizontal="right" vertical="center" wrapText="1"/>
    </xf>
    <xf numFmtId="164" fontId="5" fillId="4" borderId="10" xfId="1" applyNumberFormat="1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4" borderId="10" xfId="0" applyNumberFormat="1" applyFont="1" applyFill="1" applyBorder="1" applyAlignment="1">
      <alignment horizontal="right" vertical="center" wrapText="1"/>
    </xf>
    <xf numFmtId="164" fontId="5" fillId="5" borderId="10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44" fontId="1" fillId="0" borderId="4" xfId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44" fontId="1" fillId="0" borderId="13" xfId="1" applyFont="1" applyBorder="1" applyAlignment="1">
      <alignment vertical="center" wrapText="1"/>
    </xf>
    <xf numFmtId="164" fontId="1" fillId="0" borderId="13" xfId="1" applyNumberFormat="1" applyFont="1" applyBorder="1" applyAlignment="1">
      <alignment vertical="center" wrapText="1"/>
    </xf>
    <xf numFmtId="44" fontId="1" fillId="0" borderId="3" xfId="1" applyFont="1" applyBorder="1" applyAlignment="1">
      <alignment vertical="center" wrapText="1"/>
    </xf>
    <xf numFmtId="164" fontId="1" fillId="0" borderId="3" xfId="1" applyNumberFormat="1" applyFont="1" applyBorder="1" applyAlignment="1">
      <alignment vertical="center" wrapText="1"/>
    </xf>
    <xf numFmtId="44" fontId="2" fillId="0" borderId="15" xfId="0" applyNumberFormat="1" applyFont="1" applyBorder="1" applyAlignment="1">
      <alignment vertical="center" wrapText="1"/>
    </xf>
    <xf numFmtId="44" fontId="2" fillId="0" borderId="16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Font="1"/>
    <xf numFmtId="0" fontId="1" fillId="0" borderId="14" xfId="0" applyFont="1" applyBorder="1" applyAlignment="1">
      <alignment vertical="center" wrapText="1"/>
    </xf>
    <xf numFmtId="164" fontId="1" fillId="0" borderId="18" xfId="1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4" fontId="1" fillId="0" borderId="19" xfId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20" xfId="1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 wrapText="1"/>
    </xf>
    <xf numFmtId="44" fontId="1" fillId="0" borderId="18" xfId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4" fontId="1" fillId="0" borderId="21" xfId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1" fillId="0" borderId="14" xfId="1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4" fontId="1" fillId="0" borderId="14" xfId="1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70" zoomScaleNormal="70" zoomScaleSheetLayoutView="80" workbookViewId="0">
      <pane ySplit="7" topLeftCell="A8" activePane="bottomLeft" state="frozen"/>
      <selection pane="bottomLeft" activeCell="G22" sqref="G22"/>
    </sheetView>
  </sheetViews>
  <sheetFormatPr defaultRowHeight="15" x14ac:dyDescent="0.25"/>
  <cols>
    <col min="1" max="1" width="24.7109375" customWidth="1"/>
    <col min="2" max="2" width="30.7109375" customWidth="1"/>
    <col min="3" max="3" width="21.7109375" customWidth="1"/>
    <col min="4" max="4" width="21.5703125" customWidth="1"/>
    <col min="5" max="5" width="21.7109375" style="36" customWidth="1"/>
    <col min="6" max="6" width="18.85546875" customWidth="1"/>
    <col min="7" max="7" width="20.7109375" customWidth="1"/>
    <col min="8" max="8" width="20.5703125" customWidth="1"/>
    <col min="9" max="9" width="20.7109375" customWidth="1"/>
    <col min="10" max="10" width="20.5703125" customWidth="1"/>
    <col min="11" max="11" width="22.7109375" customWidth="1"/>
    <col min="12" max="14" width="28.7109375" customWidth="1"/>
    <col min="15" max="15" width="34.140625" customWidth="1"/>
  </cols>
  <sheetData>
    <row r="1" spans="1:10" ht="21" x14ac:dyDescent="0.35">
      <c r="A1" s="13" t="s">
        <v>0</v>
      </c>
      <c r="B1" s="12"/>
    </row>
    <row r="2" spans="1:10" ht="15.75" x14ac:dyDescent="0.25">
      <c r="A2" s="6"/>
      <c r="B2" s="6"/>
      <c r="F2" s="40"/>
      <c r="H2" s="40"/>
      <c r="J2" s="40"/>
    </row>
    <row r="3" spans="1:10" ht="15.75" x14ac:dyDescent="0.25">
      <c r="A3" s="6" t="s">
        <v>32</v>
      </c>
      <c r="B3" s="6"/>
    </row>
    <row r="5" spans="1:10" ht="15.75" x14ac:dyDescent="0.25">
      <c r="A5" s="6" t="s">
        <v>37</v>
      </c>
    </row>
    <row r="6" spans="1:10" ht="15.75" thickBot="1" x14ac:dyDescent="0.3"/>
    <row r="7" spans="1:10" ht="150" customHeight="1" thickBot="1" x14ac:dyDescent="0.3">
      <c r="A7" s="1" t="s">
        <v>1</v>
      </c>
      <c r="B7" s="2" t="s">
        <v>2</v>
      </c>
      <c r="C7" s="39" t="s">
        <v>48</v>
      </c>
      <c r="D7" s="35" t="s">
        <v>49</v>
      </c>
      <c r="E7" s="35" t="s">
        <v>50</v>
      </c>
      <c r="F7" s="35" t="s">
        <v>14</v>
      </c>
      <c r="G7" s="35" t="s">
        <v>51</v>
      </c>
      <c r="H7" s="35" t="s">
        <v>52</v>
      </c>
      <c r="I7" s="35" t="s">
        <v>53</v>
      </c>
      <c r="J7" s="35" t="s">
        <v>15</v>
      </c>
    </row>
    <row r="8" spans="1:10" ht="20.25" customHeight="1" thickBot="1" x14ac:dyDescent="0.3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5"/>
    </row>
    <row r="9" spans="1:10" ht="99.75" customHeight="1" thickBot="1" x14ac:dyDescent="0.3">
      <c r="A9" s="3" t="s">
        <v>4</v>
      </c>
      <c r="B9" s="15" t="s">
        <v>38</v>
      </c>
      <c r="C9" s="16">
        <v>158700</v>
      </c>
      <c r="D9" s="16">
        <v>184874</v>
      </c>
      <c r="E9" s="16">
        <v>0</v>
      </c>
      <c r="F9" s="26">
        <v>0</v>
      </c>
      <c r="G9" s="16">
        <v>105395</v>
      </c>
      <c r="H9" s="25">
        <v>113564</v>
      </c>
      <c r="I9" s="16">
        <v>0</v>
      </c>
      <c r="J9" s="4"/>
    </row>
    <row r="10" spans="1:10" ht="134.25" customHeight="1" thickBot="1" x14ac:dyDescent="0.3">
      <c r="A10" s="3" t="s">
        <v>5</v>
      </c>
      <c r="B10" s="15" t="s">
        <v>39</v>
      </c>
      <c r="C10" s="16">
        <v>114800</v>
      </c>
      <c r="D10" s="26">
        <v>0</v>
      </c>
      <c r="E10" s="16">
        <v>0</v>
      </c>
      <c r="F10" s="26">
        <v>0</v>
      </c>
      <c r="G10" s="16">
        <v>115414</v>
      </c>
      <c r="H10" s="26">
        <v>0</v>
      </c>
      <c r="I10" s="16">
        <v>0</v>
      </c>
      <c r="J10" s="4"/>
    </row>
    <row r="11" spans="1:10" ht="20.25" customHeight="1" thickBot="1" x14ac:dyDescent="0.3">
      <c r="A11" s="61" t="s">
        <v>6</v>
      </c>
      <c r="B11" s="62"/>
      <c r="C11" s="27">
        <f t="shared" ref="C11:I11" si="0">C9+C10</f>
        <v>273500</v>
      </c>
      <c r="D11" s="27">
        <f t="shared" si="0"/>
        <v>184874</v>
      </c>
      <c r="E11" s="27">
        <f t="shared" si="0"/>
        <v>0</v>
      </c>
      <c r="F11" s="27">
        <f t="shared" si="0"/>
        <v>0</v>
      </c>
      <c r="G11" s="27">
        <f t="shared" si="0"/>
        <v>220809</v>
      </c>
      <c r="H11" s="27">
        <f t="shared" si="0"/>
        <v>113564</v>
      </c>
      <c r="I11" s="27">
        <f t="shared" si="0"/>
        <v>0</v>
      </c>
      <c r="J11" s="24"/>
    </row>
    <row r="12" spans="1:10" ht="20.25" customHeight="1" thickBot="1" x14ac:dyDescent="0.3">
      <c r="A12" s="63" t="s">
        <v>42</v>
      </c>
      <c r="B12" s="64"/>
      <c r="C12" s="66"/>
      <c r="D12" s="66"/>
      <c r="E12" s="66"/>
      <c r="F12" s="66"/>
      <c r="G12" s="66"/>
      <c r="H12" s="66"/>
      <c r="I12" s="66"/>
      <c r="J12" s="65"/>
    </row>
    <row r="13" spans="1:10" ht="120" customHeight="1" thickBot="1" x14ac:dyDescent="0.3">
      <c r="A13" s="3" t="s">
        <v>43</v>
      </c>
      <c r="B13" s="4" t="s">
        <v>44</v>
      </c>
      <c r="C13" s="26">
        <v>0</v>
      </c>
      <c r="D13" s="26">
        <v>0</v>
      </c>
      <c r="E13" s="16">
        <v>149224.34</v>
      </c>
      <c r="F13" s="26">
        <v>0</v>
      </c>
      <c r="G13" s="26">
        <v>0</v>
      </c>
      <c r="H13" s="26">
        <v>0</v>
      </c>
      <c r="I13" s="22">
        <v>67165.25</v>
      </c>
      <c r="J13" s="4"/>
    </row>
    <row r="14" spans="1:10" ht="120" customHeight="1" thickBot="1" x14ac:dyDescent="0.3">
      <c r="A14" s="3" t="s">
        <v>7</v>
      </c>
      <c r="B14" s="4" t="s">
        <v>45</v>
      </c>
      <c r="C14" s="26">
        <v>0</v>
      </c>
      <c r="D14" s="26">
        <v>0</v>
      </c>
      <c r="E14" s="16">
        <v>164096.67000000001</v>
      </c>
      <c r="F14" s="26">
        <v>0</v>
      </c>
      <c r="G14" s="26">
        <v>0</v>
      </c>
      <c r="H14" s="26">
        <v>0</v>
      </c>
      <c r="I14" s="22">
        <v>98887.54</v>
      </c>
      <c r="J14" s="4"/>
    </row>
    <row r="15" spans="1:10" ht="90" customHeight="1" thickBot="1" x14ac:dyDescent="0.3">
      <c r="A15" s="3" t="s">
        <v>8</v>
      </c>
      <c r="B15" s="4" t="s">
        <v>46</v>
      </c>
      <c r="C15" s="29">
        <v>0</v>
      </c>
      <c r="D15" s="29">
        <v>0</v>
      </c>
      <c r="E15" s="30">
        <v>33000</v>
      </c>
      <c r="F15" s="29">
        <v>0</v>
      </c>
      <c r="G15" s="29">
        <v>0</v>
      </c>
      <c r="H15" s="29">
        <v>0</v>
      </c>
      <c r="I15" s="28">
        <v>19206.78</v>
      </c>
      <c r="J15" s="4"/>
    </row>
    <row r="16" spans="1:10" ht="20.25" customHeight="1" thickBot="1" x14ac:dyDescent="0.3">
      <c r="A16" s="61" t="s">
        <v>9</v>
      </c>
      <c r="B16" s="62"/>
      <c r="C16" s="33">
        <f>C15+C14+C13</f>
        <v>0</v>
      </c>
      <c r="D16" s="34">
        <f t="shared" ref="D16:I16" si="1">D15+D14+D13</f>
        <v>0</v>
      </c>
      <c r="E16" s="37">
        <f t="shared" si="1"/>
        <v>346321.01</v>
      </c>
      <c r="F16" s="34">
        <f t="shared" si="1"/>
        <v>0</v>
      </c>
      <c r="G16" s="34">
        <f t="shared" si="1"/>
        <v>0</v>
      </c>
      <c r="H16" s="34">
        <f t="shared" si="1"/>
        <v>0</v>
      </c>
      <c r="I16" s="38">
        <f t="shared" si="1"/>
        <v>185259.57</v>
      </c>
      <c r="J16" s="24"/>
    </row>
    <row r="17" spans="1:10" ht="54" customHeight="1" thickBot="1" x14ac:dyDescent="0.3">
      <c r="A17" s="1" t="s">
        <v>33</v>
      </c>
      <c r="B17" s="14"/>
      <c r="C17" s="31">
        <v>57000</v>
      </c>
      <c r="D17" s="31">
        <v>64000</v>
      </c>
      <c r="E17" s="31">
        <v>83969</v>
      </c>
      <c r="F17" s="31">
        <v>0</v>
      </c>
      <c r="G17" s="32">
        <v>22706</v>
      </c>
      <c r="H17" s="32">
        <v>26357.18</v>
      </c>
      <c r="I17" s="32">
        <v>32695.41</v>
      </c>
      <c r="J17" s="14"/>
    </row>
    <row r="18" spans="1:10" ht="52.5" customHeight="1" thickBot="1" x14ac:dyDescent="0.3">
      <c r="A18" s="1" t="s">
        <v>34</v>
      </c>
      <c r="B18" s="14"/>
      <c r="C18" s="43">
        <v>32200</v>
      </c>
      <c r="D18" s="43">
        <v>16500</v>
      </c>
      <c r="E18" s="43">
        <v>12000</v>
      </c>
      <c r="F18" s="43">
        <v>0</v>
      </c>
      <c r="G18" s="43">
        <v>4282</v>
      </c>
      <c r="H18" s="43">
        <v>13892.57</v>
      </c>
      <c r="I18" s="43">
        <v>4336.1400000000003</v>
      </c>
      <c r="J18" s="45"/>
    </row>
    <row r="19" spans="1:10" ht="20.25" customHeight="1" thickBot="1" x14ac:dyDescent="0.3">
      <c r="A19" s="5" t="s">
        <v>35</v>
      </c>
      <c r="B19" s="42" t="s">
        <v>10</v>
      </c>
      <c r="C19" s="46">
        <v>20500</v>
      </c>
      <c r="D19" s="50">
        <v>15000</v>
      </c>
      <c r="E19" s="53">
        <v>25000</v>
      </c>
      <c r="F19" s="50">
        <v>0</v>
      </c>
      <c r="G19" s="53">
        <v>0</v>
      </c>
      <c r="H19" s="50">
        <v>0</v>
      </c>
      <c r="I19" s="53">
        <v>0</v>
      </c>
      <c r="J19" s="44"/>
    </row>
    <row r="20" spans="1:10" ht="20.25" customHeight="1" thickBot="1" x14ac:dyDescent="0.3">
      <c r="A20" s="61" t="s">
        <v>11</v>
      </c>
      <c r="B20" s="62"/>
      <c r="C20" s="47">
        <f>C19+C18+C17+C16+C11</f>
        <v>383200</v>
      </c>
      <c r="D20" s="51">
        <f>D22-D21</f>
        <v>280374</v>
      </c>
      <c r="E20" s="54">
        <f t="shared" ref="E20:I20" si="2">E19+E18+E17+E16+E11</f>
        <v>467290.01</v>
      </c>
      <c r="F20" s="51">
        <f t="shared" si="2"/>
        <v>0</v>
      </c>
      <c r="G20" s="57">
        <f t="shared" si="2"/>
        <v>247797</v>
      </c>
      <c r="H20" s="51">
        <f>H22-H21</f>
        <v>153814</v>
      </c>
      <c r="I20" s="57">
        <f t="shared" si="2"/>
        <v>222291.12</v>
      </c>
      <c r="J20" s="14"/>
    </row>
    <row r="21" spans="1:10" s="41" customFormat="1" ht="20.25" customHeight="1" thickBot="1" x14ac:dyDescent="0.3">
      <c r="A21" s="59" t="s">
        <v>12</v>
      </c>
      <c r="B21" s="60"/>
      <c r="C21" s="48">
        <v>26800</v>
      </c>
      <c r="D21" s="32">
        <v>19626</v>
      </c>
      <c r="E21" s="55">
        <v>32710</v>
      </c>
      <c r="F21" s="31"/>
      <c r="G21" s="58">
        <v>18760</v>
      </c>
      <c r="H21" s="31">
        <v>7882</v>
      </c>
      <c r="I21" s="58">
        <v>22897</v>
      </c>
      <c r="J21" s="5"/>
    </row>
    <row r="22" spans="1:10" ht="20.25" customHeight="1" thickBot="1" x14ac:dyDescent="0.3">
      <c r="A22" s="61" t="s">
        <v>13</v>
      </c>
      <c r="B22" s="62"/>
      <c r="C22" s="49">
        <f>C20+C21</f>
        <v>410000</v>
      </c>
      <c r="D22" s="52">
        <v>300000</v>
      </c>
      <c r="E22" s="56">
        <f t="shared" ref="E22:I22" si="3">E20+E21</f>
        <v>500000.01</v>
      </c>
      <c r="F22" s="52">
        <f t="shared" si="3"/>
        <v>0</v>
      </c>
      <c r="G22" s="56">
        <f t="shared" si="3"/>
        <v>266557</v>
      </c>
      <c r="H22" s="52">
        <v>161696</v>
      </c>
      <c r="I22" s="56">
        <f t="shared" si="3"/>
        <v>245188.12</v>
      </c>
      <c r="J22" s="3"/>
    </row>
    <row r="28" spans="1:10" ht="25.5" customHeight="1" x14ac:dyDescent="0.25"/>
  </sheetData>
  <mergeCells count="7">
    <mergeCell ref="A21:B21"/>
    <mergeCell ref="A22:B22"/>
    <mergeCell ref="A8:J8"/>
    <mergeCell ref="A12:J12"/>
    <mergeCell ref="A11:B11"/>
    <mergeCell ref="A16:B16"/>
    <mergeCell ref="A20:B20"/>
  </mergeCells>
  <pageMargins left="0.7" right="0.7" top="0.75" bottom="0.75" header="0.3" footer="0.3"/>
  <pageSetup scale="74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5" sqref="F15:G15"/>
    </sheetView>
  </sheetViews>
  <sheetFormatPr defaultRowHeight="15" x14ac:dyDescent="0.25"/>
  <cols>
    <col min="1" max="1" width="15.5703125" customWidth="1"/>
    <col min="2" max="2" width="11.7109375" bestFit="1" customWidth="1"/>
    <col min="6" max="6" width="10.7109375" bestFit="1" customWidth="1"/>
    <col min="10" max="10" width="10.7109375" customWidth="1"/>
  </cols>
  <sheetData>
    <row r="1" spans="1:10" ht="15.75" x14ac:dyDescent="0.25">
      <c r="A1" s="6" t="s">
        <v>36</v>
      </c>
      <c r="B1" s="6"/>
      <c r="C1" s="6"/>
      <c r="D1" s="6"/>
    </row>
    <row r="2" spans="1:10" x14ac:dyDescent="0.25">
      <c r="A2" s="11"/>
      <c r="B2" s="11"/>
      <c r="C2" s="11"/>
      <c r="D2" s="11"/>
    </row>
    <row r="3" spans="1:10" x14ac:dyDescent="0.25">
      <c r="A3" s="11" t="s">
        <v>32</v>
      </c>
      <c r="B3" s="11"/>
      <c r="C3" s="11"/>
      <c r="D3" s="11"/>
    </row>
    <row r="4" spans="1:10" ht="15.75" thickBot="1" x14ac:dyDescent="0.3"/>
    <row r="5" spans="1:10" ht="26.25" thickBot="1" x14ac:dyDescent="0.3">
      <c r="A5" s="69" t="s">
        <v>16</v>
      </c>
      <c r="B5" s="67" t="s">
        <v>40</v>
      </c>
      <c r="C5" s="68"/>
      <c r="D5" s="67" t="s">
        <v>47</v>
      </c>
      <c r="E5" s="68"/>
      <c r="F5" s="67" t="s">
        <v>41</v>
      </c>
      <c r="G5" s="68"/>
      <c r="H5" s="10" t="s">
        <v>29</v>
      </c>
      <c r="I5" s="10" t="s">
        <v>31</v>
      </c>
      <c r="J5" s="69" t="s">
        <v>30</v>
      </c>
    </row>
    <row r="6" spans="1:10" ht="26.25" thickBot="1" x14ac:dyDescent="0.3">
      <c r="A6" s="70"/>
      <c r="B6" s="7" t="s">
        <v>18</v>
      </c>
      <c r="C6" s="7" t="s">
        <v>19</v>
      </c>
      <c r="D6" s="7" t="s">
        <v>18</v>
      </c>
      <c r="E6" s="7" t="s">
        <v>19</v>
      </c>
      <c r="F6" s="7" t="s">
        <v>18</v>
      </c>
      <c r="G6" s="7" t="s">
        <v>19</v>
      </c>
      <c r="H6" s="7"/>
      <c r="I6" s="7"/>
      <c r="J6" s="70"/>
    </row>
    <row r="7" spans="1:10" ht="26.25" thickBot="1" x14ac:dyDescent="0.3">
      <c r="A7" s="8" t="s">
        <v>20</v>
      </c>
      <c r="B7" s="17">
        <v>39900</v>
      </c>
      <c r="C7" s="17">
        <v>17100</v>
      </c>
      <c r="D7" s="17">
        <v>50000</v>
      </c>
      <c r="E7" s="17">
        <v>14000</v>
      </c>
      <c r="F7" s="17">
        <v>54788</v>
      </c>
      <c r="G7" s="19">
        <v>29181</v>
      </c>
      <c r="H7" s="19">
        <f>B7+D7+F7</f>
        <v>144688</v>
      </c>
      <c r="I7" s="19">
        <f>C7+E7+G7</f>
        <v>60281</v>
      </c>
      <c r="J7" s="19">
        <f>H7+I7</f>
        <v>204969</v>
      </c>
    </row>
    <row r="8" spans="1:10" ht="39" thickBot="1" x14ac:dyDescent="0.3">
      <c r="A8" s="8" t="s">
        <v>21</v>
      </c>
      <c r="B8" s="17">
        <v>14000</v>
      </c>
      <c r="C8" s="17">
        <v>6000</v>
      </c>
      <c r="D8" s="23">
        <v>24000</v>
      </c>
      <c r="E8" s="17">
        <v>14000</v>
      </c>
      <c r="F8" s="19">
        <v>5000</v>
      </c>
      <c r="G8" s="19">
        <v>2250</v>
      </c>
      <c r="H8" s="19">
        <f t="shared" ref="H8:H13" si="0">B8+D8+F8</f>
        <v>43000</v>
      </c>
      <c r="I8" s="19">
        <f t="shared" ref="I8:I13" si="1">C8+E8+G8</f>
        <v>22250</v>
      </c>
      <c r="J8" s="19">
        <f t="shared" ref="J8:J15" si="2">H8+I8</f>
        <v>65250</v>
      </c>
    </row>
    <row r="9" spans="1:10" ht="64.5" thickBot="1" x14ac:dyDescent="0.3">
      <c r="A9" s="8" t="s">
        <v>22</v>
      </c>
      <c r="B9" s="17">
        <v>7000</v>
      </c>
      <c r="C9" s="17">
        <v>3000</v>
      </c>
      <c r="D9" s="17">
        <v>15000</v>
      </c>
      <c r="E9" s="17">
        <v>2000</v>
      </c>
      <c r="F9" s="19">
        <v>5000</v>
      </c>
      <c r="G9" s="19">
        <v>0</v>
      </c>
      <c r="H9" s="19">
        <f t="shared" si="0"/>
        <v>27000</v>
      </c>
      <c r="I9" s="19">
        <f t="shared" si="1"/>
        <v>5000</v>
      </c>
      <c r="J9" s="19">
        <f t="shared" si="2"/>
        <v>32000</v>
      </c>
    </row>
    <row r="10" spans="1:10" ht="26.25" thickBot="1" x14ac:dyDescent="0.3">
      <c r="A10" s="8" t="s">
        <v>23</v>
      </c>
      <c r="B10" s="17">
        <v>42700</v>
      </c>
      <c r="C10" s="17">
        <v>18300</v>
      </c>
      <c r="D10" s="17">
        <v>41000</v>
      </c>
      <c r="E10" s="17">
        <v>31120</v>
      </c>
      <c r="F10" s="19">
        <v>50000</v>
      </c>
      <c r="G10" s="19">
        <v>50000</v>
      </c>
      <c r="H10" s="19">
        <f t="shared" si="0"/>
        <v>133700</v>
      </c>
      <c r="I10" s="19">
        <f t="shared" si="1"/>
        <v>99420</v>
      </c>
      <c r="J10" s="19">
        <f t="shared" si="2"/>
        <v>233120</v>
      </c>
    </row>
    <row r="11" spans="1:10" ht="15.75" thickBot="1" x14ac:dyDescent="0.3">
      <c r="A11" s="8" t="s">
        <v>24</v>
      </c>
      <c r="B11" s="17">
        <v>21000</v>
      </c>
      <c r="C11" s="17">
        <v>9000</v>
      </c>
      <c r="D11" s="17">
        <v>12000</v>
      </c>
      <c r="E11" s="17">
        <v>6000</v>
      </c>
      <c r="F11" s="19">
        <v>12000</v>
      </c>
      <c r="G11" s="19">
        <v>7071</v>
      </c>
      <c r="H11" s="19">
        <f t="shared" si="0"/>
        <v>45000</v>
      </c>
      <c r="I11" s="19">
        <f t="shared" si="1"/>
        <v>22071</v>
      </c>
      <c r="J11" s="19">
        <f t="shared" si="2"/>
        <v>67071</v>
      </c>
    </row>
    <row r="12" spans="1:10" ht="39" thickBot="1" x14ac:dyDescent="0.3">
      <c r="A12" s="8" t="s">
        <v>25</v>
      </c>
      <c r="B12" s="17">
        <v>121100</v>
      </c>
      <c r="C12" s="17">
        <v>51900</v>
      </c>
      <c r="D12" s="17">
        <v>30000</v>
      </c>
      <c r="E12" s="17">
        <v>20000</v>
      </c>
      <c r="F12" s="19">
        <v>192315</v>
      </c>
      <c r="G12" s="19">
        <v>47685</v>
      </c>
      <c r="H12" s="19">
        <f t="shared" si="0"/>
        <v>343415</v>
      </c>
      <c r="I12" s="19">
        <f t="shared" si="1"/>
        <v>119585</v>
      </c>
      <c r="J12" s="19">
        <f t="shared" si="2"/>
        <v>463000</v>
      </c>
    </row>
    <row r="13" spans="1:10" ht="39" thickBot="1" x14ac:dyDescent="0.3">
      <c r="A13" s="8" t="s">
        <v>26</v>
      </c>
      <c r="B13" s="17">
        <v>22540</v>
      </c>
      <c r="C13" s="17">
        <v>9660</v>
      </c>
      <c r="D13" s="17">
        <v>12034</v>
      </c>
      <c r="E13" s="17">
        <v>9220</v>
      </c>
      <c r="F13" s="19">
        <v>8000</v>
      </c>
      <c r="G13" s="19">
        <v>4000</v>
      </c>
      <c r="H13" s="19">
        <f t="shared" si="0"/>
        <v>42574</v>
      </c>
      <c r="I13" s="19">
        <f t="shared" si="1"/>
        <v>22880</v>
      </c>
      <c r="J13" s="19">
        <f t="shared" si="2"/>
        <v>65454</v>
      </c>
    </row>
    <row r="14" spans="1:10" ht="26.25" thickBot="1" x14ac:dyDescent="0.3">
      <c r="A14" s="9" t="s">
        <v>27</v>
      </c>
      <c r="B14" s="18">
        <f>SUM(B7:B13)</f>
        <v>268240</v>
      </c>
      <c r="C14" s="18">
        <f>SUM(C7:C13)</f>
        <v>114960</v>
      </c>
      <c r="D14" s="18">
        <f t="shared" ref="D14:E14" si="3">SUM(D7:D13)</f>
        <v>184034</v>
      </c>
      <c r="E14" s="18">
        <f t="shared" si="3"/>
        <v>96340</v>
      </c>
      <c r="F14" s="20">
        <v>327103</v>
      </c>
      <c r="G14" s="20">
        <v>140187</v>
      </c>
      <c r="H14" s="20">
        <f>SUM(H7:H13)</f>
        <v>779377</v>
      </c>
      <c r="I14" s="21">
        <f>SUM(I7:I13)</f>
        <v>351487</v>
      </c>
      <c r="J14" s="21">
        <f t="shared" si="2"/>
        <v>1130864</v>
      </c>
    </row>
    <row r="15" spans="1:10" ht="39" thickBot="1" x14ac:dyDescent="0.3">
      <c r="A15" s="8" t="s">
        <v>28</v>
      </c>
      <c r="B15" s="17">
        <v>18760</v>
      </c>
      <c r="C15" s="17">
        <v>8040</v>
      </c>
      <c r="D15" s="17">
        <f t="shared" ref="D15:E15" si="4">D14*7%</f>
        <v>12882.380000000001</v>
      </c>
      <c r="E15" s="17">
        <f t="shared" si="4"/>
        <v>6743.8000000000011</v>
      </c>
      <c r="F15" s="19">
        <v>22897</v>
      </c>
      <c r="G15" s="19">
        <v>9813</v>
      </c>
      <c r="H15" s="19">
        <f>B15+D15+F15</f>
        <v>54539.380000000005</v>
      </c>
      <c r="I15" s="19">
        <f>C15+E15+G15</f>
        <v>24596.800000000003</v>
      </c>
      <c r="J15" s="19">
        <f t="shared" si="2"/>
        <v>79136.180000000008</v>
      </c>
    </row>
    <row r="16" spans="1:10" ht="15.75" thickBot="1" x14ac:dyDescent="0.3">
      <c r="A16" s="9" t="s">
        <v>17</v>
      </c>
      <c r="B16" s="18">
        <f>B14+B15</f>
        <v>287000</v>
      </c>
      <c r="C16" s="18">
        <f>C14+C15</f>
        <v>123000</v>
      </c>
      <c r="D16" s="18">
        <f t="shared" ref="D16:E16" si="5">D14+D15</f>
        <v>196916.38</v>
      </c>
      <c r="E16" s="18">
        <f t="shared" si="5"/>
        <v>103083.8</v>
      </c>
      <c r="F16" s="20">
        <f>F14+F15</f>
        <v>350000</v>
      </c>
      <c r="G16" s="20">
        <f>G14+G15</f>
        <v>150000</v>
      </c>
      <c r="H16" s="20">
        <f>H15+H14</f>
        <v>833916.38</v>
      </c>
      <c r="I16" s="21">
        <f>I14+I15</f>
        <v>376083.8</v>
      </c>
      <c r="J16" s="20">
        <f>J14+J15</f>
        <v>1210000.18</v>
      </c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Asmi Musthafa</cp:lastModifiedBy>
  <cp:lastPrinted>2018-11-13T06:51:38Z</cp:lastPrinted>
  <dcterms:created xsi:type="dcterms:W3CDTF">2017-11-15T21:17:43Z</dcterms:created>
  <dcterms:modified xsi:type="dcterms:W3CDTF">2018-11-14T04:03:38Z</dcterms:modified>
</cp:coreProperties>
</file>