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https://unitednations-my.sharepoint.com/personal/nurjemal_jalilova_un_org/Documents/Documents/MPTF_COVID-19/"/>
    </mc:Choice>
  </mc:AlternateContent>
  <xr:revisionPtr revIDLastSave="95" documentId="8_{99334943-276A-4F62-9A21-8276AC82F1D1}" xr6:coauthVersionLast="46" xr6:coauthVersionMax="46" xr10:uidLastSave="{E82B36EF-D5B2-492F-A917-6586A1C35F0A}"/>
  <bookViews>
    <workbookView xWindow="-110" yWindow="-110" windowWidth="19420" windowHeight="10420" tabRatio="848" firstSheet="1" activeTab="5" xr2:uid="{00000000-000D-0000-FFFF-FFFF00000000}"/>
  </bookViews>
  <sheets>
    <sheet name="OVERALL REPORTING INSTRUCTIONS" sheetId="16" r:id="rId1"/>
    <sheet name="General Information-Annual" sheetId="1" r:id="rId2"/>
    <sheet name="Narrative-Annual" sheetId="2" r:id="rId3"/>
    <sheet name="WHO_#of beneficiaries" sheetId="17" r:id="rId4"/>
    <sheet name="RBM-Annual" sheetId="3" r:id="rId5"/>
    <sheet name="Communication-Annual" sheetId="8" r:id="rId6"/>
    <sheet name="General Information-Final" sheetId="12" r:id="rId7"/>
    <sheet name="Narrative-Final" sheetId="13" r:id="rId8"/>
    <sheet name="RBM-Final" sheetId="14" r:id="rId9"/>
    <sheet name="Communication-Final" sheetId="15" r:id="rId10"/>
  </sheets>
  <definedNames>
    <definedName name="_ftn1" localSheetId="4">'RBM-Annual'!$A$33</definedName>
    <definedName name="_ftn1" localSheetId="8">'RBM-Final'!$A$34</definedName>
    <definedName name="_ftn5" localSheetId="1">'General Information-Annual'!$A$18</definedName>
    <definedName name="_ftn5" localSheetId="6">'General Information-Final'!$A$18</definedName>
    <definedName name="_ftn6" localSheetId="1">'General Information-Annual'!$A$19</definedName>
    <definedName name="_ftn6" localSheetId="6">'General Information-Final'!$A$19</definedName>
    <definedName name="_ftnref1" localSheetId="4">'RBM-Annual'!$A$2</definedName>
    <definedName name="_ftnref1" localSheetId="8">'RBM-Final'!$A$2</definedName>
    <definedName name="_ftnref2" localSheetId="1">'General Information-Annual'!$A$4</definedName>
    <definedName name="_ftnref2" localSheetId="6">'General Information-Final'!$A$4</definedName>
    <definedName name="_ftnref3" localSheetId="1">'General Information-Annual'!#REF!</definedName>
    <definedName name="_ftnref3" localSheetId="6">'General Information-Final'!#REF!</definedName>
    <definedName name="_ftnref4" localSheetId="1">'General Information-Annual'!$D$3</definedName>
    <definedName name="_ftnref4" localSheetId="6">'General Information-Final'!$D$3</definedName>
    <definedName name="_ftnref5" localSheetId="1">'General Information-Annual'!$D$4</definedName>
    <definedName name="_ftnref5" localSheetId="6">'General Information-Final'!$D$4</definedName>
    <definedName name="_ftnref6" localSheetId="1">'General Information-Annual'!$D$5</definedName>
    <definedName name="_ftnref6" localSheetId="6">'General Information-Final'!$D$5</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0">'OVERALL REPORTING INSTRUCTIONS'!$B$1:$C$15</definedName>
    <definedName name="Start">'General Information-Annual'!$A$17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7" l="1"/>
  <c r="W14" i="17"/>
  <c r="V14" i="17"/>
  <c r="U14" i="17"/>
  <c r="T14" i="17"/>
  <c r="S14" i="17"/>
  <c r="R14" i="17"/>
  <c r="Q14" i="17"/>
  <c r="P14" i="17"/>
  <c r="O14" i="17"/>
  <c r="N14" i="17"/>
  <c r="M14" i="17"/>
  <c r="L14" i="17"/>
  <c r="K14" i="17"/>
  <c r="J14" i="17"/>
  <c r="I14" i="17"/>
  <c r="G14" i="17"/>
  <c r="E14" i="17"/>
  <c r="H13" i="17"/>
  <c r="F13" i="17"/>
  <c r="H12" i="17"/>
  <c r="F12" i="17"/>
  <c r="H11" i="17"/>
  <c r="F11" i="17"/>
  <c r="H10" i="17"/>
  <c r="F10" i="17"/>
  <c r="H9" i="17"/>
  <c r="F9" i="17"/>
  <c r="O8" i="17"/>
  <c r="H8" i="17"/>
  <c r="F8" i="17"/>
  <c r="H7" i="17"/>
  <c r="F7" i="17"/>
  <c r="D7" i="17" s="1"/>
  <c r="D14" i="17" s="1"/>
  <c r="D16" i="17" s="1"/>
  <c r="H6" i="17"/>
  <c r="H14" i="17" s="1"/>
  <c r="E6" i="17"/>
  <c r="F6" i="17" s="1"/>
  <c r="F14" i="17" s="1"/>
</calcChain>
</file>

<file path=xl/sharedStrings.xml><?xml version="1.0" encoding="utf-8"?>
<sst xmlns="http://schemas.openxmlformats.org/spreadsheetml/2006/main" count="268" uniqueCount="182">
  <si>
    <t>Questions</t>
  </si>
  <si>
    <t>Guidance to respondents</t>
  </si>
  <si>
    <t>Responses</t>
  </si>
  <si>
    <t>Executive Summary</t>
  </si>
  <si>
    <t>Purpose (and Beneficiaries)</t>
  </si>
  <si>
    <t>Please include the number of both direct and indirect beneficiaries reached. Please disaggregate the data by gender, age and any other groups</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</si>
  <si>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</si>
  <si>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</si>
  <si>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</si>
  <si>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</si>
  <si>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</si>
  <si>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</si>
  <si>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</si>
  <si>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Outcome 1[1]</t>
  </si>
  <si>
    <t>Indicator:</t>
  </si>
  <si>
    <t>Baseline:</t>
  </si>
  <si>
    <t>Planned Target:</t>
  </si>
  <si>
    <t>Output 1.1</t>
  </si>
  <si>
    <t>Output 1.2</t>
  </si>
  <si>
    <t>[1] Note: Outcomes, outputs, indicators and targets should be as outlined in the Project Document so that you report on your actual achievements against planned targets. Add rows as required for Outcome 2, 3 etc.</t>
  </si>
  <si>
    <t xml:space="preserve">Report on any assessments, evaluations or studies undertaken.
</t>
  </si>
  <si>
    <t>Other Assessments or Evaluations (if applicable)</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</si>
  <si>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</si>
  <si>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</si>
  <si>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</si>
  <si>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</si>
  <si>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</si>
  <si>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</si>
  <si>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</si>
  <si>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Please provide links to any videos that have been produced during implementation.</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</si>
  <si>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</si>
  <si>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</si>
  <si>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</si>
  <si>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</si>
  <si>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</si>
  <si>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</si>
  <si>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</si>
  <si>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</si>
  <si>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</si>
  <si>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</si>
  <si>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</si>
  <si>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</si>
  <si>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</si>
  <si>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</si>
  <si>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</si>
  <si>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</si>
  <si>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</si>
  <si>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</si>
  <si>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</si>
  <si>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</si>
  <si>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Start Date (dd.mm.yyyy)</t>
  </si>
  <si>
    <t>Original End Date (dd.mm.yyyy)</t>
  </si>
  <si>
    <t>Current End date(dd.mm.yyyy)</t>
  </si>
  <si>
    <t>Report Cleared By</t>
  </si>
  <si>
    <t>Please include outcome level results achieved</t>
  </si>
  <si>
    <t>Please include output level results achieved</t>
  </si>
  <si>
    <t>#</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</si>
  <si>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</si>
  <si>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</si>
  <si>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</si>
  <si>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</si>
  <si>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r>
      <t>Achieved</t>
    </r>
    <r>
      <rPr>
        <b/>
        <sz val="11"/>
        <color theme="1"/>
        <rFont val="Arial"/>
        <family val="2"/>
      </rPr>
      <t xml:space="preserve"> Indicator Targets</t>
    </r>
  </si>
  <si>
    <t>ANNUAL REPORT</t>
  </si>
  <si>
    <t>END OF PROJECT - FINAL REPORT</t>
  </si>
  <si>
    <t>OVERALL INSTRUCTIONS</t>
  </si>
  <si>
    <t>ALL projects that received funds in 2020 must complete annual report, HOWEVER if you have your project ending on 31st December 2020 - your FINAL report is your annual report.</t>
  </si>
  <si>
    <t>Please make sure you use the RBM framework you report here on is as per your approved Prodoc.</t>
  </si>
  <si>
    <t>All questions/sections must be responded to before submitting to secretariat. Once the document is uploaded in the relevant folder (as per instruction below) please email the secretariat.</t>
  </si>
  <si>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</si>
  <si>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</si>
  <si>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B</t>
  </si>
  <si>
    <t>If you received a no-cost extension on your project please do the annual report and in a few months time you can update the annual report to include activities to complete your end of project report.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</si>
  <si>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</si>
  <si>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t>DEADLINE: 31 January 2021</t>
  </si>
  <si>
    <t>As per approval of the original project document by the Secretary-General's Designate</t>
  </si>
  <si>
    <t>Recepient UN Organizations</t>
  </si>
  <si>
    <t>Please inlcude all three: Baseline, Planned Target and Achieved Targets</t>
  </si>
  <si>
    <t>Indicator  1.1.1:</t>
  </si>
  <si>
    <t>Indicator 1.1.2:</t>
  </si>
  <si>
    <t>Indicator  1.2.1:</t>
  </si>
  <si>
    <t>Indicator 1.2.2:</t>
  </si>
  <si>
    <t>Please include the number of direct and indirect beneficiaries reached. Please disaggregate the data by gender, age and any other groups</t>
  </si>
  <si>
    <t xml:space="preserve">Please produce and share a social media card(s). See an example below and visit our Trello Board.   </t>
  </si>
  <si>
    <t>See - Fund's Trello Board</t>
  </si>
  <si>
    <r>
      <t xml:space="preserve">Fund's Communication Guidelines is posted here: </t>
    </r>
    <r>
      <rPr>
        <sz val="8"/>
        <color theme="8" tint="-0.249977111117893"/>
        <rFont val="Arial"/>
        <family val="2"/>
      </rPr>
      <t>http://mptf.undp.org/document/download/25941</t>
    </r>
  </si>
  <si>
    <t>UNICEF, UNESCO, UNFPA, WHO</t>
  </si>
  <si>
    <t>31/03/2021</t>
  </si>
  <si>
    <t>31/12/2020</t>
  </si>
  <si>
    <t>Strengthening the national capacity to suppress transmission and maintain essential services in the COVID-19 pandemic in Mongolia</t>
  </si>
  <si>
    <t>Mongolia</t>
  </si>
  <si>
    <t>In August 2020, UNICEF has carried out a Feasibility study on e-learning platform, to assess the e-readiness capacity in particular the capacity to conduct effective online learning through the use of Learning Management System (LMS). The study findings recommended a short and long-term solutions. While the short term solution was to strengthen existing platform, the long-term recommendation to establish LMS which requires more time and budget to execute. Thus, considering the timeframe as well as budget of the initiative, UNICEF, in consultation with MoES, opted for a provisional solution which is to upgrade the current educational content (such as TV lessons and interactive contents) delivery website into an integrated system that provides key LMS features such as user segregation, assessment, communication, grading and reporting, which would drastically improve the current capacity and enable effective distance learning process.  This is well under progress and to be completed by March 2021. (The feasibility study report is attached)</t>
  </si>
  <si>
    <t>Indicator  1.1.2: Educational materials available online</t>
  </si>
  <si>
    <t>Baseline:     No</t>
  </si>
  <si>
    <t>Planned Target:   Yes</t>
  </si>
  <si>
    <t>Indicator 1.1.3: Basic platform for e-learning in place</t>
  </si>
  <si>
    <t>Baseline:  No</t>
  </si>
  <si>
    <t>Planned Target: Yes</t>
  </si>
  <si>
    <t>Indicator 1.1.4: Policy recommendations submitted to MECSS</t>
  </si>
  <si>
    <t>Planned Target:  Yes</t>
  </si>
  <si>
    <t xml:space="preserve">Total of 149,161 teachers, parents and learners/children have used and benefitted from this activity outcome. At this point, we cannot segregate the data by gender, age or users. Once the output 1.1.3 is complete, we will have the capacity to accumulate in-depth segregated data on the beneficiaries. </t>
  </si>
  <si>
    <t xml:space="preserve">Education department records
ESIS quarterly report </t>
  </si>
  <si>
    <t>website: econtent.edu.mn</t>
  </si>
  <si>
    <t>ICT policy draft report and best practice report</t>
  </si>
  <si>
    <t>This activity is currently under implementation with plan to be completed by March 2021.</t>
  </si>
  <si>
    <t>Yes: Out of 104 planned contents, 86 contents developed and made available for public.</t>
  </si>
  <si>
    <t>Yes</t>
  </si>
  <si>
    <t>20/5/2020</t>
  </si>
  <si>
    <t>Ministry of Health, Ministry of Education and Science, Institute for Teacher's Professional Development, Mongolian Institute of Educational Research, Information Technology Center for Education, Japan Fund, Mongol Content LLC, Marchaakhai LLC</t>
  </si>
  <si>
    <t>00121704</t>
  </si>
  <si>
    <t>As the country started opening up and loosening the COVID-19 restrictions, including school opening, more frequent repatriation flights, etc. since the end of August 2020, the first community transmission case has been registered in Mongolia on 10 November 2020. Since then, 671 local cases reported in the capital (Ulaanbaatar) and 6 provinces (Selenge, Darkhan-Uul, Gobisumber, Orkhon, Dornogobi, and Arkhangai), and a total number of cases reached 1,710 as of 29 January 2021. The government has introduced two nationwide lockdowns since mid- November 2020, which apparently will be continued. 
In this context, contribution of the UN COVID-19 MPTF-funded programme was exceptionally important. The programme activities helped the country to get ready for the current community outbreak by increasing tenfold the COVID-19 daily testing capacity and keeping the virus spread under control with a daily positivity rate at 0.14 percent. The increased testing capacity helped contain the COVID-19 virus and prevent widespread community transmission in 6 provinces. The programme interventions also helped provide health care and non-health essential service workers on the front lines with the PPE and essential hygienic equipment, including in remote area. 
Another area of the COVID-19 MPTF-funded programme was development of an online learning platform for pre-primary, primary and secondary education that was launched in November 2020 and helped to cover around 150,000 children, parents and teachers, including ethnic Kazakh and Tuvan minorities and people with disabilities, who were previously excluded from the TV-based educational programmes. In addition to core subjects, health education was of particular focus due to increased exposure of young people to early pregnancy, sexually transmitted infections and psychological distress, trauma and GBV during the lockdowns. Online learning is relatively new area for Mongolia, particularly for pre-primary and general education sectors. The programme has also supported integration of online learning in education policy and regulatory framework that will cover all levels of education, and mainstreaming gender transformative and gender sensitive language in the national ICT policies and ICT Masters plans. As such, this particular initiative is a pioneer and innovative practice in this area for the country, which contributed significantly to put the basis of the digital transformation in the education sector.</t>
  </si>
  <si>
    <t>The implementation of the UN COVID-19 MPTF-funded programme interventions related to increasing testing capacity have directly targeted 559,878 people in Ulaanbaatar and 7 provinces, who have been tested using the PCR labs established within the programme, out of which 1,074 were confirmed as the COVID-19 positive. There are also 2,078,369 people in Ulaanbaatar and 7 provinces, including 1,017,846 men and 1,060,523 women, who will be benefiting from this programme indirectly by having an improved access to the lab testing service in their provinces. Out of total indirect beneficiaries, 342,161 are people of over 50 age. More disaggregated information about the programme beneficiaries have been provided in the Excel tab ‘WHO # of beneficiaries. The online learning activities, including interactive learning contents, have reached cumulatively to more than 149161 children, parents and teachers. In the process, capacity of 147 teachers and methodologists of government counterpart has been strenthened in the area of e-learning. In addition, some 40 government officials and 10 government institutions consulted in the ICT policy review process.</t>
  </si>
  <si>
    <t>The programme has achieved significant results in improving both health and education services and increasing the national capacity to suppress transmission and maintain essential services during the ongoing COVID-19 crisis. 
Specifically, it has accelerated capacity building of human resources and procurement of equipment and reagents to conduct laboratory testing of COVID-19 at designated laboratories of provinces and reference level central hospitals. The national COVID-19 testing laboratory capacity has been increased by 11 laboratories (2 laboratories in the National Center for Communicable Diseases, 2 in the National Center for Zoonotic Diseases, one of which is a mobile laboratory, Selenge, Umnugobi, Dornogobi provinces, Zamiin-Ud soum, the National Center for Maternal and Child Health, Ulaanbaatar city maternal and child health center, and NCPH), and triple a number of laboratories of the National Influenza Network from 5 to 16 (NCCD Virology Laboratories, Dornod, Khovd, Orkhon and Darkhan-Uul province laboratories). Overall, 543,893 tests for COVID-19 (as of end-2020) were conducted since the beginning of the pandemic, and daily national laboratory testing capacity has been increased by tenfold from 600 to 6000 since last midterm progress report. Kits and reagents of PCR that are needed for 40 000 tests were purchased by the project have been used for human resource preparatory trainings in provinces and enabled the continued and uninterrupted laboratory confirmation and surveillance since the beginning of the local transmission. Availability of the laboratories in provinces helped the country to mitigate infection transmission in Arkhangai, Darkhan-Uul, Orkhon, Selenge, Gobisumber and Dornogobi provinces. 
To ensure continuity of educational services to children during kindergarten/school closure related to COVID 19, e-learning system and online learning contents of pre-primary, primary and secondary education have been strengthened. In addition to core subjects, health education was given special importance due to increased risk of putting young people vulnerable to early pregnancy, sexually transmitted infections and psychological distress, trauma and GBV during pandemic period. E-learning is relatively new area for Mongolia, particularly for pre-primary and general education sectors. As such, this particular initiative is a pioneer and innovative practice in this area for the country, which contributed significantly to and/or in fact put the basis of the digital transformation in the education sector. Since its launch on 25 November 2020, inteactive leaning contents has reached cumulatively to more than 149161 children, parents and teachers. In the process, capacity of 147 teachers and methodologists of government counterpart has been strenthened in the area of e-learning. In addition, some 40 government officials and 10 government institutions consulted in the ICT policy review process.</t>
  </si>
  <si>
    <t xml:space="preserve">At output level, the programme has supported procurement of the RT-PCR techniques given the government’s decision to use the Global Fund project funding for procurement of GenXpert machines that was originally planned. Thus, in addition to the pre-existing 5 laboratories with PCR testing capacity, 10 more laboratories were trained on different laboratory diagnosis techniques of SARS-COV-2 virus (ELISA, rapid test, Gen Xpert, PCR genome as well as biosafety techniques and specimen handling). So country’s laboratory testing capacity has now increased 10 fold compared with pre- and post-implementation of the UN MPTF-funded programme from 600 to 6,000 PCR testing per day. Laboratory kits and reagents for 40,0000 RT-PCR tests were procured and distributed for all existing and newly established laboratories. A training on specimen handling (collection, storage and transportation) has conducted for 112 staffs of 21 provinces health department and 2 health centers of remote districts of UB city. Gen Xpert machine installment in 7 provinces were funded and 2,080 Gen Xpert cartridges were procured and distributed to the provinces. PPEs for essential service staff such as the National Emergency Management Agency (NEMA) and General Agency for Specialized Investigation (GASI) were procured to be used for one month by 500 frontline staff. 
The interactive learning contents have been designed under theme “Digital Adventures” to support the existing TV lessons after re-closing schools and kindergartens in November 2020 due to local transmission of COVID 19. Out of 104 contents, which intend to serve as an examplary model content, 86 interactive contents, including 14 health education contents, were produced and made available on econtent.edu.mn, which is the main platform the Ministry of Education and Science (MoES) use to deliver TV lessons. To ensure equitable access to education, 38 pre-primary and primary education including health education contents were made available with option of  ethnic minoririties languages (Kazakh and Tuvan) and 52 contents have a sign language, as of today. Through these interactive contents, children and parents were able to get an additional support in the most interactive and interesting way. These contents transform the traditional learning objectives of a classroom teaching into a 2D cartoon animation where each content starts with a unique plot-driven story that leads to a problem-solving activity which the learner must partake and immerse in the learning process. This approach is proving itself as highly effective for its target audience of pre-primary and general education children, as shown by the initial reactions and feedback of the users. According to a rapid assessment result done by MoES, more than 94 % of 268 teachers surveyed evaluated that interactive contents are age-appropriate and interesting, support creativity and meets the learning need of children. National capacity, particularly of 127 teachers and methodologists of the Institute of Teacher Professional Development (ITPD), who is the main government counterpart for this initiative, has been enhanced through trainings on e-learning as well as close engagement in the development process of these contents. Furthermore, necessary preparation work to establish a laboratory Health Education Cabinet at ITPD and relevant capacity building activities has been carried out during this period. The feasibility study on existing e-learning platform solutions has been carried out, which recommended a short and long term solutions for Mongolian context. As part of a provisional solution, MoES has commenced its work to to upgrade the current educational content (such as TV lessons and interactive contents) delivery website (econtent.edu.mn) into an integrated system that provides key Learning Management System features such as user segregation, assessment, communication, grading and reporting, which would drastically improve the current capacity and enable effective distance learning process. Draft ICT policy review draft report completed. The report to be formally shared with MoES and relevant stakeholders for review and feedback in January 2021. The final report on best practices in ICT lessons learned, models etc compiled and submitted to government and 20 ITPD staff trained in on-line learning and more workshops planned to strengthen capacity. </t>
  </si>
  <si>
    <t>The programme has encountered a few operational difficulties, including those envisaged in the Risk Management Matrix. Specifically, a risk of the COVID-19 outbreak has materialized, and nationwide strict lockdown was enforced with the confirmation of the first community transmission of COVID 19 in mid- November 2020. The implementation was stalled for a brief period to shift the development phase into a tele-working modality. However, thanks to mitigation measures that was discussed in the beginning of the project, stakeholders were well prepared for the shift in tele-working modality. 
The another challenge encountered was the lack of  face to face consultation with MoES officials and the consultants, particularly around policy work, given the covid-19 restrictions. To overcome the challenge, we engaged a local consultant to conduct interviews and consultation on policy aspects with institutions and departments in MoES. A final validation on-line consultation will be organized in Feb 2021 to validate the final report.
Among the unforeseen challenges was the transportation of the specimen. It was quite challenging to transport diagnostic and surveillance specimens from provinces to Ulaanbaatar as well as to laboratories located outside Ulaanbaatar, due to soct of the transportation and human resource. To solve the problem, WHO has supported the development of specimen transportation procedure that jointly approved by the Minister of Health and Minister of Road and Transport Development. Based on the procedure, safe transportation of COVID-19 specimens is ensured in collaboration of Mongolia Post company which is operational in the every soum of Mongolia. Also, due to the increased number of laboratories performing PCR tests, real-time information sharing between laboratories was as important issue especially for new laboratories. In this regard, in collaboration with Ministry of Health, WHO has supported the extension of previously established Influenza surveillance software for laboratory data sharing purpose. 
Another unforeseen challenge that was encountered during the initiation of the project was to bring the multiple stakeholders to a common understanding. Due to the nature of the initiatives being a brand-new concept in Mongolian context, the first two months was dedicated to coordination between government agency and implementing partner on the objectives and quality of the content. To improve this process the UN agencies were required to provide hands on management and participate in the development process to improve the coordination between implementing agencies as well as to strengthen the understanding and enhance the quality of the expected outcome.</t>
  </si>
  <si>
    <t>There are key lessons learnt from the implementation of the current programme. 
1)	Given the unique situation of Mongolia that has wide landscape with sparsely located population, installation of GenXpert, a user-friendly and high-tech machine that produces quality result was one of practical option for timely diagnosis and surveillance of COVID-19. However, due to global shortage of GenXpert cartridges, the WHO has trained lab personnel all types of SARS-COV-2 lab testing techniques (ELISA, Gen Xpert, PCR etc) and closely and consistently followed up with the WHO HQ team on so called 'allocated number of Gen Xpert cartridge to be provided for Mongolia per month' and successfully purchased more than what was allocated for Mongolia in June - December 2020. In close collaboration with the Global Fund and Ministry of Health, WHO has successfully supported utilization of GenXpert machines for COVID-19 diagnosis and surveillance in remote areas by supporting GenXpert cartridge through global supply portal. 
2)	During the implementation of the project, the team revealed that the laboratory logistics is the crucial part of the overall coordination of the laboratory supplies and information sharing process. Well experienced laboratory logistics personnel and logistics software needs to be prepared/settle-up in near future.
3)	Due to the school and KG closure MoES has shifted to TV lesson modality. However, UNICEF led study on the assessment of the effectiveness of TV lesson shows that even though the GoM took a swift action to maintain educational services, the response poorly facilitated the engagement and participation of the learners. Based on the findings, through output 1.1.3 the UN joint project initiated the development of interactive content that is designed to support the existing TV lessons with stimulating learner-centered approach that transform the traditional learning objectives of a classroom teaching into a 2D cartoon animation with interactive modules. Each content starts with a unique plot-driven story that leads to a problem-solving activity which the learner must partake and immerse in the learning process. As part of this initiative, 104 exemplary interactive contents are to be developed in Mongolian, ethnic minority languages of Kazakh and Tuvan as well as sign language. Contents are being developed in stages and starting from November 25th they are made available to public. This approach is proving itself as highly effective for its target audience of pre-primary and general education children, as shown by the initial reactions and feedback of the users. According to a rapid assessment result done by MoES, more than 94 % of 268 teachers surveyed evaluated that interactive contents are age-appropriate and interesting, support creativity and meets the learning need of children. 
4)	In terms of policy, the major impact had been the establishment of an institutional mechanism at the MoES to develop the national policy and strategy in ICT in education. The process had been institutionalized as a result of support being provided by UNICEF and UNESCO within the framework of the MPTF project.</t>
  </si>
  <si>
    <t>Through the implementation of the joint programme, the UN agencies’ existing partnership with government, particularly with MoES has been strengthened. While MoES oversee the overall project from the government side, ITPD as well as Information Technology Center for Education (ITCE) were main implementing government agencies, while the former is responsible for content narration of interactive contents, the latter one is responsible for improvement of existing e-learning platform-econtent.edu.mn. Private sector also participated to ensure better quality and delivery of the outcome. Mongol Content LLC is the core company to work on the multimedia aspect of the content development, which closely collaborated with other NGOs who work with people with disabilities, for instance, to execute this project. Therefore, it is an unprecedented undertaking that brings together over 15 different organizations under one umbrella towards a common goal. We believe that this endeavor will serve as a best practice and open doors to new and broader PPP.
Moreover, this provided opportunity to strengthen and harmonize efforts around COVID 19 measures among UN agencies. In particular, UNFPA established a new partnership with UNESCO and "Advocates for Youth" NGO for the adaptation of AMAZE videos.  UNFPA has been working, particularly during the COVID-19 pandemic, to ensure that young people in Mongolia have had continued access to vital sexual and reproductive health and rights information. With face-to-face education often impossible, it has been essential to utilise and develop educational resources to not only maintain current reach to young people, but to ensure that the most vulnerable are not left behind. In order to ensure Mongolian youth, have access to quality e-information on sexual and reproductive health and rights, UNFPA CO signed the co-financing agreement with UNESCO and agreement with Advocates for Youth NGO respectively. The Advocates for Youth produced globally acknowledged video education programmes for young people, which have been highly regarded by UN agencies across the world. Through this partnership, UNFPA is aiming to increase the access to quality content on comprehensive e-sexuality education for young people using videos and mobile technologies in Mongolia.
New partnerships with Ministry of Labour and Social Protection, Mongolian Universities and China Open University also contributed to the project.</t>
  </si>
  <si>
    <t xml:space="preserve">WHO Mongolia has successfully mobilized 1,000,000 euro for 3 years period (2020-2023) from EUDEL Mongolia to mitigate immediate impacts of COVID-19 crisis in Mongolia that includes a component of lab testing capacity strengthening.   
UNFPA established a partnership with UNESCO and mobilized an additional 10,000 USD from UNESCO for the adaptation of the comprehensive sexuality education videos.
UNICEF, in collaboration with Japan Government, contributed 50,000 USD to the development of interactive learning contents. </t>
  </si>
  <si>
    <r>
      <t xml:space="preserve">Table 1. Number of </t>
    </r>
    <r>
      <rPr>
        <b/>
        <sz val="10"/>
        <color rgb="FFC00000"/>
        <rFont val="Times New Roman"/>
        <family val="1"/>
      </rPr>
      <t>INDIRECT</t>
    </r>
    <r>
      <rPr>
        <b/>
        <sz val="10"/>
        <color theme="1"/>
        <rFont val="Times New Roman"/>
        <family val="1"/>
      </rPr>
      <t xml:space="preserve"> beneficiaries of health component (dissaggregated by geographic location, setting, gender and age groups), Mongolia as of Dec 31, 2020</t>
    </r>
  </si>
  <si>
    <t>№</t>
  </si>
  <si>
    <t>Province /
 city name</t>
  </si>
  <si>
    <t>Geographic 
location</t>
  </si>
  <si>
    <t>Total population 
(2020)</t>
  </si>
  <si>
    <t>Setting</t>
  </si>
  <si>
    <t>Gender</t>
  </si>
  <si>
    <t>Age groups</t>
  </si>
  <si>
    <t>Urban</t>
  </si>
  <si>
    <t>Rural</t>
  </si>
  <si>
    <t>Male</t>
  </si>
  <si>
    <t>Female</t>
  </si>
  <si>
    <t>0-4 y.o</t>
  </si>
  <si>
    <t>5-9 y.o</t>
  </si>
  <si>
    <t>10-14 y.o</t>
  </si>
  <si>
    <t>15-19 y.o</t>
  </si>
  <si>
    <t>20-24 y.o</t>
  </si>
  <si>
    <t>25-29 y.o</t>
  </si>
  <si>
    <t>30-34 y.o</t>
  </si>
  <si>
    <t>35-39 y.o</t>
  </si>
  <si>
    <t>40-44 y.o</t>
  </si>
  <si>
    <t>45-49 y.o</t>
  </si>
  <si>
    <t>50-54 y.o</t>
  </si>
  <si>
    <t>55-59 y.o</t>
  </si>
  <si>
    <t>60-64 y.o</t>
  </si>
  <si>
    <t>65-69 y.o</t>
  </si>
  <si>
    <t>70+ y.o</t>
  </si>
  <si>
    <t>Ulaanbaatar city</t>
  </si>
  <si>
    <t xml:space="preserve">Capital </t>
  </si>
  <si>
    <t>Khovd</t>
  </si>
  <si>
    <t>Western Region</t>
  </si>
  <si>
    <t>Darkhan-Uul</t>
  </si>
  <si>
    <t>Central Region</t>
  </si>
  <si>
    <t>Orkhon</t>
  </si>
  <si>
    <t>Selenge</t>
  </si>
  <si>
    <t>Dornod</t>
  </si>
  <si>
    <t>Eastern Region</t>
  </si>
  <si>
    <t>Umnugobi</t>
  </si>
  <si>
    <t>Gobi (Southern) 
Region</t>
  </si>
  <si>
    <t>Dornogobi</t>
  </si>
  <si>
    <t>TOTAL for peoject sites</t>
  </si>
  <si>
    <t>Total population of the country
 (21 provinces + capital city)</t>
  </si>
  <si>
    <r>
      <t xml:space="preserve">Table 2. Number of </t>
    </r>
    <r>
      <rPr>
        <b/>
        <sz val="10"/>
        <color rgb="FFC00000"/>
        <rFont val="Times New Roman"/>
        <family val="1"/>
      </rPr>
      <t xml:space="preserve">DIRECT </t>
    </r>
    <r>
      <rPr>
        <b/>
        <sz val="10"/>
        <color indexed="8"/>
        <rFont val="Times New Roman"/>
        <family val="1"/>
      </rPr>
      <t>beneficiaries of health component (disaggregated by geographic location or provinces), Mongolia, Dec 31, 2020</t>
    </r>
  </si>
  <si>
    <r>
      <rPr>
        <b/>
        <sz val="10"/>
        <color rgb="FFC00000"/>
        <rFont val="Times New Roman"/>
        <family val="1"/>
      </rPr>
      <t>Total number</t>
    </r>
    <r>
      <rPr>
        <b/>
        <sz val="10"/>
        <color rgb="FFFF0000"/>
        <rFont val="Times New Roman"/>
        <family val="1"/>
      </rPr>
      <t xml:space="preserve"> </t>
    </r>
    <r>
      <rPr>
        <b/>
        <sz val="10"/>
        <color theme="1"/>
        <rFont val="Times New Roman"/>
        <family val="1"/>
      </rPr>
      <t>of people tested by lab</t>
    </r>
  </si>
  <si>
    <r>
      <t xml:space="preserve">Total number of people with </t>
    </r>
    <r>
      <rPr>
        <b/>
        <sz val="10"/>
        <color rgb="FFC00000"/>
        <rFont val="Times New Roman"/>
        <family val="1"/>
      </rPr>
      <t xml:space="preserve">POSITIVE  results </t>
    </r>
  </si>
  <si>
    <t>TOTAL</t>
  </si>
  <si>
    <t>Indicator 1.1.a Percentage of population and front-line workers benefited from the supply of emergency medical equipment, laboratory tests and PPE,</t>
  </si>
  <si>
    <t>Baseline: 17 out of 21 provinces have Gen Xpert machines</t>
  </si>
  <si>
    <t>Planned Target: All or 21 provinces will have Gen Xpert machines and frontline responders provided PPEs</t>
  </si>
  <si>
    <t>In addition to a result that all provinces have had  functional Gen Xpert testing capacities, Mongolia has newly establsihed PCR testing capacity in 4 more locations (3 provinces: Selenge, Umnugobi and Dornogobi and 3 more laboratories in the capital city). Also PPEs were provided for frontline responders, mainly staff from National Emergency Management Agency and General Specialized Agency to be used for one month by 500 frontline staff. Cumulatively, 62% of entire population of Mongolia have benefitted from the Health component of the call.</t>
  </si>
  <si>
    <t xml:space="preserve">Indicator 1.1.b Percentage of girls and boys from disadvantaged groups benefitted from immediate support to deliver current educational programmes </t>
  </si>
  <si>
    <t>Baseline: 0</t>
  </si>
  <si>
    <t>Planned Target: 70%, girls-37,608; boys-34,715</t>
  </si>
  <si>
    <t>MoH-produced daily and weekly report.</t>
  </si>
  <si>
    <t>Education department records
ESIS quarterly report</t>
  </si>
  <si>
    <t>Indicator  1.1.1: Number of designated laboratories with COVID-19 diagnostic capacities establsihed</t>
  </si>
  <si>
    <t xml:space="preserve">Outcome 1[1] Mongolia has strengthened its capacity to suppress transmission and maintain essential services during the ongoing COVID-19 crisis </t>
  </si>
  <si>
    <t xml:space="preserve">Output 1.1.1 Immediate support for health preparedness, including personal protective equipment (PPE), emergency hygienic and laboratory testing equipment and supplies </t>
  </si>
  <si>
    <t>Baseline: 4</t>
  </si>
  <si>
    <t>Planned Target: 22</t>
  </si>
  <si>
    <t xml:space="preserve">Gen Xpert diaganostic capacities have been established and operationalized in the capital city (1) and all sub-national levels (21 provinces).  Apart from Gen Xpert testing, RT-PCR testing have been also (i) stregthened in the existing 5 laboratores in the city and 3 regions and (ii) established newly in 11 laboratories in the capial city (3) and 3 more provinces including Southern (Gobi) and Khangai regions. 
In summary, there are operationalizing totally 28 laboratoreis (1 each in 21 peovinces and 7 in the capital city) in Mongolia ecxeeding the target by 6 laboratories.  </t>
  </si>
  <si>
    <t>Output 1.1.2: Immediate support for additional contents and distribution across the country using currently available methodologies and distribution channels to be used during the summer</t>
  </si>
  <si>
    <t>Output 1.1.3 Essential e-learning systems and technologies are supporting the delivery and access to the core-curriculum to all end-users</t>
  </si>
  <si>
    <t>Output 1.1.4 The foundation for integration of E-learning in Mongolia’s education policy and regulatory framework has been prepared</t>
  </si>
  <si>
    <t>Please provide links to any videos that have been produced during implementation.  1) www.un.org/recoverbetter webpage; http://mptf.undp.org/factsheet/fund/COV00 ; 2) https://www.facebook.com/TV4mongolia/videos/2598673423728020; 3) https://www.facebook.com/www.mohs.mn/videos/2387165844915945; 4) https://www.facebook.com/557381310987046/posts/3410957578962724/; http://itpd.mn/article/134; 5) https://gogo.mn/r/6vo98; https://www.facebook.com/557381310987046/posts/3455625784495903/; http://itpd.mn/article/169; http://itpd.mn/article/167; 6) http://itpd.mn/article/176; http://itpd.mn/article/159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</si>
</sst>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8"/>
      <color theme="8" tint="-0.249977111117893"/>
      <name val="Arial"/>
      <family val="2"/>
    </font>
    <font>
      <sz val="10"/>
      <color indexed="8"/>
      <name val="Times New Roman"/>
      <family val="1"/>
    </font>
    <font>
      <b/>
      <sz val="10"/>
      <color theme="1"/>
      <name val="Times New Roman"/>
      <family val="1"/>
    </font>
    <font>
      <b/>
      <sz val="10"/>
      <color rgb="FFC00000"/>
      <name val="Times New Roman"/>
      <family val="1"/>
    </font>
    <font>
      <b/>
      <sz val="10"/>
      <color indexed="8"/>
      <name val="Times New Roman"/>
      <family val="1"/>
    </font>
    <font>
      <b/>
      <sz val="10"/>
      <color rgb="FFFF0000"/>
      <name val="Times New Roman"/>
      <family val="1"/>
    </font>
  </fonts>
  <fills count="9">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s>
  <borders count="34">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thin">
        <color indexed="64"/>
      </top>
      <bottom/>
      <diagonal/>
    </border>
    <border>
      <left style="medium">
        <color rgb="FF000000"/>
      </left>
      <right style="medium">
        <color rgb="FF000000"/>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51">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8" fillId="2" borderId="3" xfId="0" applyFont="1" applyFill="1" applyBorder="1" applyAlignment="1">
      <alignment horizontal="justify"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0" fillId="0" borderId="0" xfId="0" applyFont="1" applyAlignment="1">
      <alignment wrapText="1"/>
    </xf>
    <xf numFmtId="0" fontId="16" fillId="0" borderId="0" xfId="1" applyFont="1" applyAlignment="1">
      <alignment vertical="center"/>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9" fillId="0" borderId="0" xfId="0" applyFont="1" applyAlignment="1">
      <alignment horizontal="left" vertical="center" wrapText="1"/>
    </xf>
    <xf numFmtId="0" fontId="19"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0" fontId="20" fillId="0" borderId="0" xfId="1" applyFont="1" applyAlignment="1">
      <alignment horizontal="left" vertical="center" wrapText="1"/>
    </xf>
    <xf numFmtId="0" fontId="8" fillId="7" borderId="0" xfId="0" applyFont="1" applyFill="1" applyAlignment="1">
      <alignment horizontal="left" vertical="center" wrapText="1"/>
    </xf>
    <xf numFmtId="0" fontId="9" fillId="7" borderId="0" xfId="0" applyFont="1" applyFill="1" applyAlignment="1">
      <alignment wrapText="1"/>
    </xf>
    <xf numFmtId="14" fontId="2" fillId="8" borderId="9" xfId="0" applyNumberFormat="1" applyFont="1" applyFill="1" applyBorder="1" applyAlignment="1">
      <alignment vertical="center" wrapText="1"/>
    </xf>
    <xf numFmtId="0" fontId="2" fillId="8" borderId="9" xfId="0" applyFont="1" applyFill="1" applyBorder="1" applyAlignment="1">
      <alignment vertical="center" wrapText="1"/>
    </xf>
    <xf numFmtId="0" fontId="8" fillId="7" borderId="15" xfId="0" applyFont="1" applyFill="1" applyBorder="1" applyAlignment="1">
      <alignment horizontal="left" vertical="center" wrapText="1"/>
    </xf>
    <xf numFmtId="0" fontId="9" fillId="7" borderId="15" xfId="0" applyFont="1" applyFill="1" applyBorder="1" applyAlignment="1">
      <alignment horizontal="left" vertical="center" wrapText="1"/>
    </xf>
    <xf numFmtId="0" fontId="8" fillId="0" borderId="15" xfId="0" applyFont="1" applyBorder="1" applyAlignment="1">
      <alignment wrapText="1"/>
    </xf>
    <xf numFmtId="0" fontId="9" fillId="7" borderId="15" xfId="0" applyFont="1" applyFill="1" applyBorder="1" applyAlignment="1">
      <alignment wrapText="1"/>
    </xf>
    <xf numFmtId="0" fontId="8" fillId="0" borderId="4" xfId="0" applyFont="1" applyBorder="1" applyAlignment="1">
      <alignment horizontal="center" vertical="top" wrapText="1"/>
    </xf>
    <xf numFmtId="0" fontId="8" fillId="0" borderId="16" xfId="0" applyFont="1" applyBorder="1" applyAlignment="1">
      <alignment vertical="center" wrapText="1"/>
    </xf>
    <xf numFmtId="0" fontId="8" fillId="0" borderId="18" xfId="0" applyFont="1" applyBorder="1" applyAlignment="1">
      <alignment vertical="center" wrapText="1"/>
    </xf>
    <xf numFmtId="0" fontId="8" fillId="0" borderId="23" xfId="0" applyFont="1" applyBorder="1" applyAlignment="1">
      <alignment vertical="center" wrapText="1"/>
    </xf>
    <xf numFmtId="0" fontId="8" fillId="0" borderId="25" xfId="0" applyFont="1" applyBorder="1" applyAlignment="1">
      <alignment vertical="center" wrapText="1"/>
    </xf>
    <xf numFmtId="0" fontId="8" fillId="0" borderId="27" xfId="0" applyFont="1" applyBorder="1" applyAlignment="1">
      <alignment vertical="center" wrapText="1"/>
    </xf>
    <xf numFmtId="0" fontId="8" fillId="0" borderId="0" xfId="0" applyFont="1" applyBorder="1" applyAlignment="1">
      <alignment vertical="top" wrapText="1"/>
    </xf>
    <xf numFmtId="0" fontId="8" fillId="0" borderId="29" xfId="0" applyFont="1" applyBorder="1" applyAlignment="1">
      <alignment vertical="top" wrapText="1"/>
    </xf>
    <xf numFmtId="0" fontId="8" fillId="0" borderId="20" xfId="0" applyFont="1" applyBorder="1" applyAlignment="1">
      <alignment vertical="top" wrapText="1"/>
    </xf>
    <xf numFmtId="0" fontId="8" fillId="0" borderId="21" xfId="0" applyFont="1" applyBorder="1" applyAlignment="1">
      <alignment vertical="top" wrapText="1"/>
    </xf>
    <xf numFmtId="0" fontId="8" fillId="0" borderId="22" xfId="0" applyFont="1" applyBorder="1" applyAlignment="1">
      <alignment vertical="top" wrapText="1"/>
    </xf>
    <xf numFmtId="0" fontId="8" fillId="0" borderId="30" xfId="0" applyFont="1" applyBorder="1" applyAlignment="1">
      <alignment vertical="center" wrapText="1"/>
    </xf>
    <xf numFmtId="0" fontId="8" fillId="0" borderId="30" xfId="0" applyFont="1" applyBorder="1" applyAlignment="1">
      <alignment horizontal="center" vertical="top" wrapText="1"/>
    </xf>
    <xf numFmtId="0" fontId="8" fillId="0" borderId="21" xfId="0" applyFont="1" applyBorder="1" applyAlignment="1">
      <alignment horizontal="center" vertical="center" wrapText="1"/>
    </xf>
    <xf numFmtId="0" fontId="8" fillId="0" borderId="20" xfId="0" applyFont="1" applyBorder="1" applyAlignment="1">
      <alignment horizontal="center" vertical="top" wrapText="1"/>
    </xf>
    <xf numFmtId="0" fontId="8" fillId="2" borderId="4" xfId="0" applyFont="1" applyFill="1" applyBorder="1" applyAlignment="1">
      <alignment horizontal="justify" vertical="center" wrapText="1"/>
    </xf>
    <xf numFmtId="49" fontId="2" fillId="0" borderId="9" xfId="0" applyNumberFormat="1" applyFont="1" applyBorder="1" applyAlignment="1">
      <alignment horizontal="left" wrapText="1"/>
    </xf>
    <xf numFmtId="0" fontId="18" fillId="6" borderId="7" xfId="0" applyFont="1" applyFill="1" applyBorder="1" applyAlignment="1">
      <alignment horizontal="center"/>
    </xf>
    <xf numFmtId="0" fontId="18" fillId="6" borderId="8" xfId="0" applyFont="1" applyFill="1" applyBorder="1" applyAlignment="1">
      <alignment horizont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top" wrapText="1"/>
    </xf>
    <xf numFmtId="0" fontId="2" fillId="0" borderId="12" xfId="0" applyFont="1" applyBorder="1" applyAlignment="1">
      <alignment horizontal="left" vertical="top" wrapText="1"/>
    </xf>
    <xf numFmtId="0" fontId="9" fillId="0" borderId="0" xfId="0" applyFont="1" applyAlignment="1">
      <alignment horizontal="left"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0" xfId="0" applyFont="1" applyBorder="1" applyAlignment="1">
      <alignment horizontal="center" vertical="top" wrapText="1"/>
    </xf>
    <xf numFmtId="0" fontId="8" fillId="0" borderId="4" xfId="0" applyFont="1" applyBorder="1" applyAlignment="1">
      <alignment horizontal="center" vertical="top"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8" fillId="0" borderId="0" xfId="0" applyFont="1" applyFill="1" applyAlignment="1">
      <alignment horizontal="left" vertical="center" wrapText="1"/>
    </xf>
    <xf numFmtId="0" fontId="9" fillId="0" borderId="0" xfId="0" applyFont="1" applyFill="1" applyAlignment="1">
      <alignment wrapText="1"/>
    </xf>
    <xf numFmtId="0" fontId="9" fillId="0" borderId="0" xfId="0" applyFont="1" applyFill="1" applyAlignment="1">
      <alignment horizontal="left" vertical="center" wrapText="1"/>
    </xf>
    <xf numFmtId="0" fontId="22" fillId="0" borderId="0" xfId="0" applyFont="1" applyAlignment="1">
      <alignment horizontal="center" vertical="center"/>
    </xf>
    <xf numFmtId="0" fontId="23" fillId="0" borderId="0" xfId="0" applyFont="1" applyAlignment="1">
      <alignment vertical="center"/>
    </xf>
    <xf numFmtId="0" fontId="23" fillId="0" borderId="15" xfId="0" applyFont="1" applyBorder="1" applyAlignment="1">
      <alignment horizontal="center" vertical="center"/>
    </xf>
    <xf numFmtId="0" fontId="23" fillId="0" borderId="15"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1" xfId="0" applyFont="1" applyBorder="1" applyAlignment="1">
      <alignment horizontal="center" vertical="center"/>
    </xf>
    <xf numFmtId="0" fontId="23" fillId="0" borderId="33" xfId="0" applyFont="1" applyBorder="1" applyAlignment="1">
      <alignment horizontal="center" vertical="center"/>
    </xf>
    <xf numFmtId="0" fontId="23" fillId="0" borderId="32" xfId="0" applyFont="1" applyBorder="1" applyAlignment="1">
      <alignment horizontal="center" vertical="center"/>
    </xf>
    <xf numFmtId="0" fontId="23" fillId="0" borderId="0" xfId="0" applyFont="1" applyAlignment="1">
      <alignment horizontal="center" vertical="center"/>
    </xf>
    <xf numFmtId="0" fontId="23" fillId="0" borderId="15" xfId="0" applyFont="1" applyBorder="1" applyAlignment="1">
      <alignment horizontal="center" vertical="center" wrapText="1"/>
    </xf>
    <xf numFmtId="0" fontId="23" fillId="0" borderId="15" xfId="0" applyFont="1" applyBorder="1" applyAlignment="1">
      <alignment horizontal="center" vertical="center"/>
    </xf>
    <xf numFmtId="16" fontId="23" fillId="0" borderId="15" xfId="0" applyNumberFormat="1" applyFont="1" applyBorder="1" applyAlignment="1">
      <alignment horizontal="center" vertical="center"/>
    </xf>
    <xf numFmtId="0" fontId="22" fillId="0" borderId="15" xfId="0" applyFont="1" applyBorder="1" applyAlignment="1">
      <alignment horizontal="center" vertical="center"/>
    </xf>
    <xf numFmtId="3" fontId="22" fillId="0" borderId="15" xfId="0" applyNumberFormat="1" applyFont="1" applyBorder="1" applyAlignment="1">
      <alignment horizontal="center" vertical="center"/>
    </xf>
    <xf numFmtId="0" fontId="22" fillId="0" borderId="15" xfId="0" applyFont="1" applyBorder="1" applyAlignment="1">
      <alignment horizontal="center" vertical="center"/>
    </xf>
    <xf numFmtId="3" fontId="22" fillId="0" borderId="0" xfId="0" applyNumberFormat="1" applyFont="1" applyAlignment="1">
      <alignment horizontal="center" vertical="center"/>
    </xf>
    <xf numFmtId="3" fontId="22" fillId="0" borderId="20" xfId="0" applyNumberFormat="1" applyFont="1" applyBorder="1" applyAlignment="1">
      <alignment horizontal="center" vertical="center"/>
    </xf>
    <xf numFmtId="3" fontId="22" fillId="0" borderId="22" xfId="0" applyNumberFormat="1" applyFont="1" applyBorder="1" applyAlignment="1">
      <alignment horizontal="center" vertical="center"/>
    </xf>
    <xf numFmtId="0" fontId="22" fillId="0" borderId="15" xfId="0" applyFont="1" applyBorder="1" applyAlignment="1">
      <alignment horizontal="center" vertical="center" wrapText="1"/>
    </xf>
    <xf numFmtId="0" fontId="22" fillId="0" borderId="31" xfId="0" applyFont="1" applyBorder="1" applyAlignment="1">
      <alignment horizontal="center" vertical="center"/>
    </xf>
    <xf numFmtId="0" fontId="22" fillId="0" borderId="33" xfId="0" applyFont="1" applyBorder="1" applyAlignment="1">
      <alignment horizontal="center" vertical="center"/>
    </xf>
    <xf numFmtId="0" fontId="22" fillId="0" borderId="32" xfId="0" applyFont="1" applyBorder="1" applyAlignment="1">
      <alignment horizontal="center" vertical="center"/>
    </xf>
    <xf numFmtId="164" fontId="22" fillId="0" borderId="0" xfId="0" applyNumberFormat="1" applyFont="1" applyAlignment="1">
      <alignment horizontal="center" vertical="center"/>
    </xf>
    <xf numFmtId="0" fontId="25" fillId="0" borderId="0" xfId="0" applyFont="1" applyAlignment="1">
      <alignment horizontal="center" vertical="center" wrapText="1"/>
    </xf>
    <xf numFmtId="3" fontId="0" fillId="0" borderId="0" xfId="0" applyNumberFormat="1"/>
    <xf numFmtId="0" fontId="0" fillId="0" borderId="4" xfId="0" applyBorder="1" applyAlignment="1">
      <alignment horizontal="justify" vertical="center" wrapText="1"/>
    </xf>
    <xf numFmtId="0" fontId="8" fillId="0" borderId="6" xfId="0" applyFont="1" applyBorder="1" applyAlignment="1">
      <alignment horizontal="left" vertical="center" wrapText="1"/>
    </xf>
    <xf numFmtId="0" fontId="8" fillId="0" borderId="4" xfId="0" applyFont="1" applyBorder="1" applyAlignment="1">
      <alignment horizontal="left" vertical="center" wrapText="1"/>
    </xf>
    <xf numFmtId="0" fontId="8" fillId="0" borderId="24" xfId="0" applyFont="1" applyBorder="1" applyAlignment="1">
      <alignment horizontal="left" vertical="top" wrapText="1"/>
    </xf>
    <xf numFmtId="0" fontId="8" fillId="0" borderId="26" xfId="0" applyFont="1" applyBorder="1" applyAlignment="1">
      <alignment horizontal="left" vertical="top" wrapText="1"/>
    </xf>
    <xf numFmtId="0" fontId="8" fillId="0" borderId="28" xfId="0" applyFont="1" applyBorder="1" applyAlignment="1">
      <alignment horizontal="left" vertical="top" wrapText="1"/>
    </xf>
    <xf numFmtId="0" fontId="8" fillId="0" borderId="19" xfId="0" applyFont="1" applyBorder="1" applyAlignment="1">
      <alignment horizontal="left" vertical="top" wrapText="1"/>
    </xf>
    <xf numFmtId="0" fontId="8" fillId="0" borderId="17" xfId="0" applyFont="1" applyBorder="1" applyAlignment="1">
      <alignment horizontal="left" vertical="center" wrapText="1"/>
    </xf>
    <xf numFmtId="0" fontId="8" fillId="0" borderId="19" xfId="0" applyFont="1" applyBorder="1" applyAlignment="1">
      <alignment horizontal="left" vertical="center" wrapText="1"/>
    </xf>
    <xf numFmtId="0" fontId="8" fillId="0" borderId="0" xfId="0" applyFont="1" applyBorder="1" applyAlignment="1">
      <alignment vertical="center" wrapText="1"/>
    </xf>
    <xf numFmtId="0" fontId="8" fillId="0" borderId="0" xfId="0" applyFont="1" applyBorder="1" applyAlignment="1">
      <alignment horizontal="left" vertical="center" wrapText="1"/>
    </xf>
    <xf numFmtId="0" fontId="8" fillId="0" borderId="0" xfId="0" applyFont="1" applyBorder="1" applyAlignment="1">
      <alignment horizontal="center" vertical="center" wrapText="1"/>
    </xf>
    <xf numFmtId="0" fontId="8" fillId="0" borderId="30" xfId="0" applyFont="1" applyBorder="1" applyAlignment="1">
      <alignment horizontal="left" vertical="top" wrapText="1"/>
    </xf>
    <xf numFmtId="0" fontId="8" fillId="0" borderId="4"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5505165</xdr:colOff>
      <xdr:row>29</xdr:row>
      <xdr:rowOff>160762</xdr:rowOff>
    </xdr:to>
    <xdr:pic>
      <xdr:nvPicPr>
        <xdr:cNvPr id="3" name="Picture 2">
          <a:extLst>
            <a:ext uri="{FF2B5EF4-FFF2-40B4-BE49-F238E27FC236}">
              <a16:creationId xmlns:a16="http://schemas.microsoft.com/office/drawing/2014/main" id="{E3F8A3F8-DEA6-4C56-B45D-88823C725191}"/>
            </a:ext>
          </a:extLst>
        </xdr:cNvPr>
        <xdr:cNvPicPr>
          <a:picLocks noChangeAspect="1"/>
        </xdr:cNvPicPr>
      </xdr:nvPicPr>
      <xdr:blipFill>
        <a:blip xmlns:r="http://schemas.openxmlformats.org/officeDocument/2006/relationships" r:embed="rId1"/>
        <a:stretch>
          <a:fillRect/>
        </a:stretch>
      </xdr:blipFill>
      <xdr:spPr>
        <a:xfrm>
          <a:off x="0" y="4562475"/>
          <a:ext cx="5505165" cy="2700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341</xdr:rowOff>
    </xdr:from>
    <xdr:to>
      <xdr:col>0</xdr:col>
      <xdr:colOff>5502275</xdr:colOff>
      <xdr:row>28</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unicef-my.sharepoint.com/personal/tnyamkhuu_unicef_org/Documents/olga.aleshina/AppData/Local/Microsoft/covid19mptfcall1/Shared%20Documents/Forms/AllItems.aspx" TargetMode="External"/><Relationship Id="rId1" Type="http://schemas.openxmlformats.org/officeDocument/2006/relationships/hyperlink" Target="https://unicef-my.sharepoint.com/personal/tnyamkhuu_unicef_org/Documents/olga.aleshina/AppData/Local/Microsoft/covid19mptfcall1/Shared%20Documents/Forms/AllItems.aspx" TargetMode="Externa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unicef-my.sharepoint.com/personal/tnyamkhuu_unicef_org/Documents/olga.aleshina/AppData/Local/Microsoft/covid19mptfcall1/Shared%20Documents/Forms/AllItems.aspx" TargetMode="External"/><Relationship Id="rId1" Type="http://schemas.openxmlformats.org/officeDocument/2006/relationships/hyperlink" Target="https://unicef-my.sharepoint.com/personal/tnyamkhuu_unicef_org/Documents/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zoomScaleNormal="100" workbookViewId="0">
      <selection activeCell="C4" sqref="C4"/>
    </sheetView>
  </sheetViews>
  <sheetFormatPr defaultRowHeight="14.5" x14ac:dyDescent="0.35"/>
  <cols>
    <col min="1" max="1" width="1.54296875" customWidth="1"/>
    <col min="2" max="2" width="1.90625" bestFit="1" customWidth="1"/>
    <col min="3" max="3" width="113.54296875" customWidth="1"/>
  </cols>
  <sheetData>
    <row r="1" spans="2:3" ht="17" x14ac:dyDescent="0.4">
      <c r="B1" s="83" t="s">
        <v>64</v>
      </c>
      <c r="C1" s="84"/>
    </row>
    <row r="2" spans="2:3" ht="29" x14ac:dyDescent="0.35">
      <c r="B2" s="42">
        <v>1</v>
      </c>
      <c r="C2" s="43" t="s">
        <v>67</v>
      </c>
    </row>
    <row r="3" spans="2:3" ht="174" x14ac:dyDescent="0.35">
      <c r="B3" s="42">
        <v>2</v>
      </c>
      <c r="C3" s="44" t="s">
        <v>72</v>
      </c>
    </row>
    <row r="4" spans="2:3" ht="43.5" x14ac:dyDescent="0.35">
      <c r="B4" s="42">
        <v>3</v>
      </c>
      <c r="C4" s="43" t="s">
        <v>68</v>
      </c>
    </row>
    <row r="5" spans="2:3" ht="15" thickBot="1" x14ac:dyDescent="0.4">
      <c r="B5" s="45"/>
      <c r="C5" s="46"/>
    </row>
    <row r="6" spans="2:3" x14ac:dyDescent="0.35">
      <c r="B6" s="47" t="s">
        <v>69</v>
      </c>
      <c r="C6" s="48" t="s">
        <v>62</v>
      </c>
    </row>
    <row r="7" spans="2:3" x14ac:dyDescent="0.35">
      <c r="B7" s="42"/>
      <c r="C7" s="49" t="s">
        <v>73</v>
      </c>
    </row>
    <row r="8" spans="2:3" ht="29" x14ac:dyDescent="0.35">
      <c r="B8" s="42">
        <v>4</v>
      </c>
      <c r="C8" s="43" t="s">
        <v>65</v>
      </c>
    </row>
    <row r="9" spans="2:3" ht="29" x14ac:dyDescent="0.35">
      <c r="B9" s="42">
        <v>5</v>
      </c>
      <c r="C9" s="43" t="s">
        <v>71</v>
      </c>
    </row>
    <row r="10" spans="2:3" x14ac:dyDescent="0.35">
      <c r="B10" s="42">
        <v>6</v>
      </c>
      <c r="C10" s="49" t="s">
        <v>66</v>
      </c>
    </row>
    <row r="11" spans="2:3" ht="15" thickBot="1" x14ac:dyDescent="0.4">
      <c r="B11" s="45"/>
      <c r="C11" s="46"/>
    </row>
    <row r="12" spans="2:3" x14ac:dyDescent="0.35">
      <c r="B12" s="50" t="s">
        <v>70</v>
      </c>
      <c r="C12" s="51" t="s">
        <v>63</v>
      </c>
    </row>
    <row r="13" spans="2:3" x14ac:dyDescent="0.35">
      <c r="B13" s="42"/>
      <c r="C13" s="49" t="s">
        <v>73</v>
      </c>
    </row>
    <row r="14" spans="2:3" ht="29" x14ac:dyDescent="0.35">
      <c r="B14" s="42">
        <v>7</v>
      </c>
      <c r="C14" s="43" t="s">
        <v>65</v>
      </c>
    </row>
    <row r="15" spans="2:3" ht="15" thickBot="1" x14ac:dyDescent="0.4">
      <c r="B15" s="45">
        <v>8</v>
      </c>
      <c r="C15" s="46" t="s">
        <v>66</v>
      </c>
    </row>
  </sheetData>
  <mergeCells count="1">
    <mergeCell ref="B1:C1"/>
  </mergeCells>
  <printOptions gridLines="1"/>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14"/>
  <sheetViews>
    <sheetView zoomScaleNormal="100" workbookViewId="0">
      <selection activeCell="A13" sqref="A13:A14"/>
    </sheetView>
  </sheetViews>
  <sheetFormatPr defaultColWidth="9.08984375" defaultRowHeight="14.5" x14ac:dyDescent="0.35"/>
  <cols>
    <col min="1" max="1" width="117.36328125" style="36" customWidth="1"/>
    <col min="2" max="16384" width="9.08984375" style="32"/>
  </cols>
  <sheetData>
    <row r="1" spans="1:1" x14ac:dyDescent="0.35">
      <c r="A1" s="31" t="s">
        <v>32</v>
      </c>
    </row>
    <row r="2" spans="1:1" ht="40" x14ac:dyDescent="0.35">
      <c r="A2" s="2" t="s">
        <v>30</v>
      </c>
    </row>
    <row r="3" spans="1:1" x14ac:dyDescent="0.35">
      <c r="A3" s="33"/>
    </row>
    <row r="4" spans="1:1" x14ac:dyDescent="0.35">
      <c r="A4" s="33"/>
    </row>
    <row r="5" spans="1:1" x14ac:dyDescent="0.35">
      <c r="A5" s="33"/>
    </row>
    <row r="6" spans="1:1" x14ac:dyDescent="0.35">
      <c r="A6" s="33"/>
    </row>
    <row r="7" spans="1:1" x14ac:dyDescent="0.35">
      <c r="A7" s="34"/>
    </row>
    <row r="8" spans="1:1" x14ac:dyDescent="0.35">
      <c r="A8" s="35" t="s">
        <v>26</v>
      </c>
    </row>
    <row r="9" spans="1:1" x14ac:dyDescent="0.35">
      <c r="A9" s="2" t="s">
        <v>27</v>
      </c>
    </row>
    <row r="10" spans="1:1" x14ac:dyDescent="0.35">
      <c r="A10" s="3" t="s">
        <v>28</v>
      </c>
    </row>
    <row r="11" spans="1:1" ht="20" x14ac:dyDescent="0.35">
      <c r="A11" s="4" t="s">
        <v>31</v>
      </c>
    </row>
    <row r="12" spans="1:1" x14ac:dyDescent="0.35">
      <c r="A12" s="5" t="s">
        <v>29</v>
      </c>
    </row>
    <row r="13" spans="1:1" x14ac:dyDescent="0.35">
      <c r="A13" s="5" t="s">
        <v>82</v>
      </c>
    </row>
    <row r="14" spans="1:1" x14ac:dyDescent="0.35">
      <c r="A14" s="53" t="s">
        <v>83</v>
      </c>
    </row>
  </sheetData>
  <hyperlinks>
    <hyperlink ref="A8" r:id="rId1" display="../../../../covid19mptfcall1/Shared Documents/Forms/AllItems.aspx" xr:uid="{00000000-0004-0000-0800-000000000000}"/>
    <hyperlink ref="A10" r:id="rId2" display="../../../../covid19mptfcall1/Shared Documents/Forms/AllItems.aspx" xr:uid="{00000000-0004-0000-08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A994CEF4-BF26-416E-82D5-65EF7108C548}"/>
  </hyperlinks>
  <pageMargins left="0.7" right="0.7" top="0.75" bottom="0.75" header="0.3" footer="0.3"/>
  <pageSetup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zoomScaleNormal="100" workbookViewId="0">
      <selection activeCell="B8" sqref="B8:B10"/>
    </sheetView>
  </sheetViews>
  <sheetFormatPr defaultRowHeight="14.5" x14ac:dyDescent="0.35"/>
  <cols>
    <col min="1" max="1" width="15.6328125" style="12" customWidth="1"/>
    <col min="2" max="2" width="43.6328125" style="12" customWidth="1"/>
    <col min="3" max="3" width="2.6328125" style="12" customWidth="1"/>
    <col min="4" max="4" width="16.08984375" style="12" customWidth="1"/>
    <col min="5" max="5" width="40.90625" style="12" customWidth="1"/>
  </cols>
  <sheetData>
    <row r="1" spans="1:5" x14ac:dyDescent="0.35">
      <c r="A1" s="85" t="s">
        <v>33</v>
      </c>
      <c r="B1" s="86"/>
      <c r="C1" s="87"/>
      <c r="D1" s="88" t="s">
        <v>35</v>
      </c>
      <c r="E1" s="89"/>
    </row>
    <row r="2" spans="1:5" ht="37.5" x14ac:dyDescent="0.35">
      <c r="A2" s="8" t="s">
        <v>40</v>
      </c>
      <c r="B2" s="7" t="s">
        <v>88</v>
      </c>
      <c r="C2" s="87"/>
      <c r="D2" s="9" t="s">
        <v>36</v>
      </c>
      <c r="E2" s="61">
        <v>9.5</v>
      </c>
    </row>
    <row r="3" spans="1:5" ht="38.5" x14ac:dyDescent="0.35">
      <c r="A3" s="8" t="s">
        <v>41</v>
      </c>
      <c r="B3" s="7"/>
      <c r="C3" s="87"/>
      <c r="D3" s="1" t="s">
        <v>50</v>
      </c>
      <c r="E3" s="60" t="s">
        <v>106</v>
      </c>
    </row>
    <row r="4" spans="1:5" ht="43.5" x14ac:dyDescent="0.35">
      <c r="A4" s="14" t="s">
        <v>46</v>
      </c>
      <c r="B4" s="82" t="s">
        <v>108</v>
      </c>
      <c r="C4" s="87"/>
      <c r="D4" s="15" t="s">
        <v>51</v>
      </c>
      <c r="E4" s="10" t="s">
        <v>87</v>
      </c>
    </row>
    <row r="5" spans="1:5" ht="29" x14ac:dyDescent="0.35">
      <c r="A5" s="9" t="s">
        <v>42</v>
      </c>
      <c r="B5" s="13" t="s">
        <v>89</v>
      </c>
      <c r="C5" s="87"/>
      <c r="D5" s="15" t="s">
        <v>52</v>
      </c>
      <c r="E5" s="13" t="s">
        <v>86</v>
      </c>
    </row>
    <row r="6" spans="1:5" ht="15" thickBot="1" x14ac:dyDescent="0.4">
      <c r="A6" s="15"/>
      <c r="B6" s="13"/>
      <c r="C6" s="87"/>
      <c r="D6"/>
      <c r="E6" s="13"/>
    </row>
    <row r="7" spans="1:5" ht="14.25" customHeight="1" x14ac:dyDescent="0.35">
      <c r="A7" s="85" t="s">
        <v>75</v>
      </c>
      <c r="B7" s="86"/>
      <c r="C7" s="87"/>
      <c r="D7" s="85" t="s">
        <v>34</v>
      </c>
      <c r="E7" s="86"/>
    </row>
    <row r="8" spans="1:5" ht="24.4" customHeight="1" x14ac:dyDescent="0.35">
      <c r="A8" s="91" t="s">
        <v>43</v>
      </c>
      <c r="B8" s="93" t="s">
        <v>85</v>
      </c>
      <c r="C8" s="87"/>
      <c r="D8" s="91" t="s">
        <v>44</v>
      </c>
      <c r="E8" s="93" t="s">
        <v>107</v>
      </c>
    </row>
    <row r="9" spans="1:5" x14ac:dyDescent="0.35">
      <c r="A9" s="91"/>
      <c r="B9" s="93"/>
      <c r="C9" s="87"/>
      <c r="D9" s="91"/>
      <c r="E9" s="93"/>
    </row>
    <row r="10" spans="1:5" ht="78" customHeight="1" thickBot="1" x14ac:dyDescent="0.4">
      <c r="A10" s="92"/>
      <c r="B10" s="94"/>
      <c r="C10" s="87"/>
      <c r="D10" s="92"/>
      <c r="E10" s="94"/>
    </row>
    <row r="11" spans="1:5" ht="14.25" customHeight="1" x14ac:dyDescent="0.35">
      <c r="A11" s="85" t="s">
        <v>53</v>
      </c>
      <c r="B11" s="86"/>
      <c r="C11" s="39"/>
      <c r="D11" s="40"/>
      <c r="E11" s="40"/>
    </row>
    <row r="12" spans="1:5" ht="14.25" customHeight="1" x14ac:dyDescent="0.35">
      <c r="A12" s="8" t="s">
        <v>37</v>
      </c>
      <c r="B12" s="7"/>
      <c r="C12" s="90"/>
      <c r="D12" s="41"/>
      <c r="E12" s="41"/>
    </row>
    <row r="13" spans="1:5" x14ac:dyDescent="0.35">
      <c r="A13" s="8" t="s">
        <v>38</v>
      </c>
      <c r="B13" s="7"/>
      <c r="C13" s="90"/>
      <c r="D13" s="41"/>
      <c r="E13" s="41"/>
    </row>
    <row r="14" spans="1:5" ht="15" thickBot="1" x14ac:dyDescent="0.4">
      <c r="A14" s="11" t="s">
        <v>39</v>
      </c>
      <c r="B14" s="6"/>
      <c r="C14" s="90"/>
      <c r="D14" s="41"/>
      <c r="E14" s="41"/>
    </row>
    <row r="15" spans="1:5" x14ac:dyDescent="0.35">
      <c r="A15" s="40"/>
      <c r="B15" s="40"/>
      <c r="C15" s="9"/>
      <c r="D15" s="41"/>
      <c r="E15" s="41"/>
    </row>
    <row r="16" spans="1:5" ht="22.15" customHeight="1" x14ac:dyDescent="0.35">
      <c r="A16" s="95" t="s">
        <v>45</v>
      </c>
      <c r="B16" s="95"/>
      <c r="C16" s="95"/>
      <c r="D16" s="95"/>
      <c r="E16" s="95"/>
    </row>
    <row r="17" spans="1:5" x14ac:dyDescent="0.35">
      <c r="A17" s="95" t="s">
        <v>47</v>
      </c>
      <c r="B17" s="95"/>
      <c r="C17" s="95"/>
      <c r="D17" s="95"/>
      <c r="E17" s="95"/>
    </row>
    <row r="18" spans="1:5" x14ac:dyDescent="0.35">
      <c r="A18" s="95" t="s">
        <v>74</v>
      </c>
      <c r="B18" s="95"/>
      <c r="C18" s="95"/>
      <c r="D18" s="95"/>
      <c r="E18" s="95"/>
    </row>
    <row r="19" spans="1:5" ht="28.9" customHeight="1" x14ac:dyDescent="0.35">
      <c r="A19" s="95" t="s">
        <v>49</v>
      </c>
      <c r="B19" s="95"/>
      <c r="C19" s="95"/>
      <c r="D19" s="95"/>
      <c r="E19" s="95"/>
    </row>
  </sheetData>
  <mergeCells count="16">
    <mergeCell ref="A16:E16"/>
    <mergeCell ref="A17:E17"/>
    <mergeCell ref="A18:E18"/>
    <mergeCell ref="A19:E19"/>
    <mergeCell ref="A7:B7"/>
    <mergeCell ref="C7:C10"/>
    <mergeCell ref="D7:E7"/>
    <mergeCell ref="E8:E10"/>
    <mergeCell ref="A1:B1"/>
    <mergeCell ref="C1:C6"/>
    <mergeCell ref="A11:B11"/>
    <mergeCell ref="D1:E1"/>
    <mergeCell ref="C12:C14"/>
    <mergeCell ref="A8:A10"/>
    <mergeCell ref="D8:D10"/>
    <mergeCell ref="B8:B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80" zoomScaleNormal="80" workbookViewId="0">
      <pane xSplit="3" ySplit="1" topLeftCell="D11" activePane="bottomRight" state="frozen"/>
      <selection activeCell="D13" sqref="A1:XFD1048576"/>
      <selection pane="topRight" activeCell="D13" sqref="A1:XFD1048576"/>
      <selection pane="bottomLeft" activeCell="D13" sqref="A1:XFD1048576"/>
      <selection pane="bottomRight" activeCell="D12" sqref="D12"/>
    </sheetView>
  </sheetViews>
  <sheetFormatPr defaultColWidth="9.08984375" defaultRowHeight="14" x14ac:dyDescent="0.3"/>
  <cols>
    <col min="1" max="1" width="5.453125" style="38" customWidth="1"/>
    <col min="2" max="2" width="13.26953125" style="18" customWidth="1"/>
    <col min="3" max="3" width="31.6328125" style="18" customWidth="1"/>
    <col min="4" max="4" width="84.7265625" style="18" customWidth="1"/>
    <col min="5" max="16384" width="9.08984375" style="16"/>
  </cols>
  <sheetData>
    <row r="1" spans="1:4" ht="15.5" x14ac:dyDescent="0.35">
      <c r="A1" s="38" t="s">
        <v>56</v>
      </c>
      <c r="B1" s="17" t="s">
        <v>0</v>
      </c>
      <c r="C1" s="17" t="s">
        <v>1</v>
      </c>
      <c r="D1" s="17" t="s">
        <v>2</v>
      </c>
    </row>
    <row r="2" spans="1:4" ht="150" customHeight="1" x14ac:dyDescent="0.3">
      <c r="A2" s="55">
        <v>1</v>
      </c>
      <c r="B2" s="108" t="s">
        <v>3</v>
      </c>
      <c r="C2" s="109" t="s">
        <v>57</v>
      </c>
      <c r="D2" s="18" t="s">
        <v>109</v>
      </c>
    </row>
    <row r="3" spans="1:4" ht="182" x14ac:dyDescent="0.3">
      <c r="A3" s="55">
        <v>2</v>
      </c>
      <c r="B3" s="108" t="s">
        <v>4</v>
      </c>
      <c r="C3" s="109" t="s">
        <v>81</v>
      </c>
      <c r="D3" s="18" t="s">
        <v>110</v>
      </c>
    </row>
    <row r="4" spans="1:4" ht="409.5" x14ac:dyDescent="0.3">
      <c r="A4" s="55">
        <v>3.1</v>
      </c>
      <c r="B4" s="108" t="s">
        <v>6</v>
      </c>
      <c r="C4" s="110" t="s">
        <v>54</v>
      </c>
      <c r="D4" s="18" t="s">
        <v>111</v>
      </c>
    </row>
    <row r="5" spans="1:4" ht="409.5" x14ac:dyDescent="0.3">
      <c r="A5" s="55">
        <v>3.2</v>
      </c>
      <c r="B5" s="62" t="s">
        <v>7</v>
      </c>
      <c r="C5" s="63" t="s">
        <v>55</v>
      </c>
      <c r="D5" s="64" t="s">
        <v>112</v>
      </c>
    </row>
    <row r="6" spans="1:4" ht="409.5" x14ac:dyDescent="0.3">
      <c r="A6" s="55">
        <v>3.3</v>
      </c>
      <c r="B6" s="62" t="s">
        <v>8</v>
      </c>
      <c r="C6" s="65" t="s">
        <v>58</v>
      </c>
      <c r="D6" s="64" t="s">
        <v>113</v>
      </c>
    </row>
    <row r="7" spans="1:4" ht="409.5" x14ac:dyDescent="0.3">
      <c r="A7" s="55">
        <v>3.4</v>
      </c>
      <c r="B7" s="62" t="s">
        <v>9</v>
      </c>
      <c r="C7" s="65" t="s">
        <v>59</v>
      </c>
      <c r="D7" s="64" t="s">
        <v>114</v>
      </c>
    </row>
    <row r="8" spans="1:4" ht="406" x14ac:dyDescent="0.3">
      <c r="A8" s="55">
        <v>3.5</v>
      </c>
      <c r="B8" s="62" t="s">
        <v>10</v>
      </c>
      <c r="C8" s="65" t="s">
        <v>60</v>
      </c>
      <c r="D8" s="64" t="s">
        <v>115</v>
      </c>
    </row>
    <row r="9" spans="1:4" ht="168" x14ac:dyDescent="0.3">
      <c r="A9" s="55">
        <v>3.6</v>
      </c>
      <c r="B9" s="58" t="s">
        <v>21</v>
      </c>
      <c r="C9" s="59" t="s">
        <v>20</v>
      </c>
      <c r="D9" s="18" t="s">
        <v>90</v>
      </c>
    </row>
    <row r="10" spans="1:4" ht="42" x14ac:dyDescent="0.3">
      <c r="A10" s="55">
        <v>4</v>
      </c>
      <c r="B10" s="54" t="s">
        <v>22</v>
      </c>
      <c r="C10" s="19" t="s">
        <v>23</v>
      </c>
    </row>
    <row r="11" spans="1:4" ht="98" x14ac:dyDescent="0.3">
      <c r="A11" s="55">
        <v>5</v>
      </c>
      <c r="B11" s="58" t="s">
        <v>24</v>
      </c>
      <c r="C11" s="59" t="s">
        <v>25</v>
      </c>
      <c r="D11" s="18" t="s">
        <v>116</v>
      </c>
    </row>
    <row r="12" spans="1:4" x14ac:dyDescent="0.3">
      <c r="C12" s="19"/>
    </row>
    <row r="13" spans="1:4" x14ac:dyDescent="0.3">
      <c r="C13" s="19"/>
    </row>
    <row r="14" spans="1:4" x14ac:dyDescent="0.3">
      <c r="C14" s="19"/>
    </row>
    <row r="15" spans="1:4" x14ac:dyDescent="0.3">
      <c r="C15" s="19"/>
    </row>
    <row r="16" spans="1:4" x14ac:dyDescent="0.3">
      <c r="C16" s="19"/>
    </row>
    <row r="17" spans="3:3" x14ac:dyDescent="0.3">
      <c r="C17" s="19"/>
    </row>
    <row r="18" spans="3:3" x14ac:dyDescent="0.3">
      <c r="C18" s="19"/>
    </row>
    <row r="19" spans="3:3" x14ac:dyDescent="0.3">
      <c r="C19" s="19"/>
    </row>
    <row r="20" spans="3:3" x14ac:dyDescent="0.3">
      <c r="C20" s="19"/>
    </row>
    <row r="21" spans="3:3" x14ac:dyDescent="0.3">
      <c r="C21" s="19"/>
    </row>
    <row r="22" spans="3:3" x14ac:dyDescent="0.3">
      <c r="C22" s="19"/>
    </row>
    <row r="23" spans="3:3" x14ac:dyDescent="0.3">
      <c r="C23" s="19"/>
    </row>
    <row r="24" spans="3:3" x14ac:dyDescent="0.3">
      <c r="C24" s="19"/>
    </row>
    <row r="25" spans="3:3" x14ac:dyDescent="0.3">
      <c r="C25" s="19"/>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63172-1F6C-4C41-9CF2-5470D4CE4098}">
  <dimension ref="A2:W32"/>
  <sheetViews>
    <sheetView workbookViewId="0">
      <selection activeCell="D16" sqref="D16"/>
    </sheetView>
  </sheetViews>
  <sheetFormatPr defaultColWidth="8.81640625" defaultRowHeight="13" x14ac:dyDescent="0.35"/>
  <cols>
    <col min="1" max="1" width="3.26953125" style="111" customWidth="1"/>
    <col min="2" max="2" width="15.54296875" style="111" customWidth="1"/>
    <col min="3" max="3" width="13.90625" style="111" customWidth="1"/>
    <col min="4" max="4" width="11.08984375" style="111" customWidth="1"/>
    <col min="5" max="5" width="11.81640625" style="111" customWidth="1"/>
    <col min="6" max="6" width="8.54296875" style="111" customWidth="1"/>
    <col min="7" max="16384" width="8.81640625" style="111"/>
  </cols>
  <sheetData>
    <row r="2" spans="1:23" x14ac:dyDescent="0.35">
      <c r="B2" s="112" t="s">
        <v>117</v>
      </c>
      <c r="C2" s="112"/>
      <c r="D2" s="112"/>
      <c r="E2" s="112"/>
      <c r="F2" s="112"/>
      <c r="G2" s="112"/>
      <c r="H2" s="112"/>
      <c r="I2" s="112"/>
      <c r="J2" s="112"/>
      <c r="K2" s="112"/>
      <c r="L2" s="112"/>
      <c r="M2" s="112"/>
      <c r="N2" s="112"/>
      <c r="O2" s="112"/>
      <c r="P2" s="112"/>
    </row>
    <row r="4" spans="1:23" s="120" customFormat="1" ht="22.5" customHeight="1" x14ac:dyDescent="0.35">
      <c r="A4" s="113" t="s">
        <v>118</v>
      </c>
      <c r="B4" s="114" t="s">
        <v>119</v>
      </c>
      <c r="C4" s="114" t="s">
        <v>120</v>
      </c>
      <c r="D4" s="114" t="s">
        <v>121</v>
      </c>
      <c r="E4" s="115" t="s">
        <v>122</v>
      </c>
      <c r="F4" s="116"/>
      <c r="G4" s="113" t="s">
        <v>123</v>
      </c>
      <c r="H4" s="113"/>
      <c r="I4" s="117" t="s">
        <v>124</v>
      </c>
      <c r="J4" s="118"/>
      <c r="K4" s="118"/>
      <c r="L4" s="118"/>
      <c r="M4" s="118"/>
      <c r="N4" s="118"/>
      <c r="O4" s="118"/>
      <c r="P4" s="118"/>
      <c r="Q4" s="118"/>
      <c r="R4" s="118"/>
      <c r="S4" s="118"/>
      <c r="T4" s="118"/>
      <c r="U4" s="118"/>
      <c r="V4" s="118"/>
      <c r="W4" s="119"/>
    </row>
    <row r="5" spans="1:23" s="120" customFormat="1" ht="23.75" customHeight="1" x14ac:dyDescent="0.35">
      <c r="A5" s="113"/>
      <c r="B5" s="113"/>
      <c r="C5" s="113"/>
      <c r="D5" s="114"/>
      <c r="E5" s="121" t="s">
        <v>125</v>
      </c>
      <c r="F5" s="121" t="s">
        <v>126</v>
      </c>
      <c r="G5" s="122" t="s">
        <v>127</v>
      </c>
      <c r="H5" s="122" t="s">
        <v>128</v>
      </c>
      <c r="I5" s="123" t="s">
        <v>129</v>
      </c>
      <c r="J5" s="122" t="s">
        <v>130</v>
      </c>
      <c r="K5" s="122" t="s">
        <v>131</v>
      </c>
      <c r="L5" s="122" t="s">
        <v>132</v>
      </c>
      <c r="M5" s="122" t="s">
        <v>133</v>
      </c>
      <c r="N5" s="122" t="s">
        <v>134</v>
      </c>
      <c r="O5" s="122" t="s">
        <v>135</v>
      </c>
      <c r="P5" s="122" t="s">
        <v>136</v>
      </c>
      <c r="Q5" s="122" t="s">
        <v>137</v>
      </c>
      <c r="R5" s="122" t="s">
        <v>138</v>
      </c>
      <c r="S5" s="122" t="s">
        <v>139</v>
      </c>
      <c r="T5" s="122" t="s">
        <v>140</v>
      </c>
      <c r="U5" s="122" t="s">
        <v>141</v>
      </c>
      <c r="V5" s="122" t="s">
        <v>142</v>
      </c>
      <c r="W5" s="122" t="s">
        <v>143</v>
      </c>
    </row>
    <row r="6" spans="1:23" x14ac:dyDescent="0.35">
      <c r="A6" s="124">
        <v>1</v>
      </c>
      <c r="B6" s="124" t="s">
        <v>144</v>
      </c>
      <c r="C6" s="124" t="s">
        <v>145</v>
      </c>
      <c r="D6" s="125">
        <v>1466125</v>
      </c>
      <c r="E6" s="125">
        <f>D6</f>
        <v>1466125</v>
      </c>
      <c r="F6" s="125">
        <f>D6-E6</f>
        <v>0</v>
      </c>
      <c r="G6" s="125">
        <v>710455</v>
      </c>
      <c r="H6" s="125">
        <f>D6-G6</f>
        <v>755670</v>
      </c>
      <c r="I6" s="125">
        <v>180339</v>
      </c>
      <c r="J6" s="125">
        <v>176226</v>
      </c>
      <c r="K6" s="125">
        <v>120156</v>
      </c>
      <c r="L6" s="125">
        <v>85331</v>
      </c>
      <c r="M6" s="125">
        <v>88901</v>
      </c>
      <c r="N6" s="125">
        <v>120581</v>
      </c>
      <c r="O6" s="125">
        <v>148816</v>
      </c>
      <c r="P6" s="125">
        <v>117371</v>
      </c>
      <c r="Q6" s="125">
        <v>100118</v>
      </c>
      <c r="R6" s="125">
        <v>86705</v>
      </c>
      <c r="S6" s="125">
        <v>71296</v>
      </c>
      <c r="T6" s="125">
        <v>63293</v>
      </c>
      <c r="U6" s="125">
        <v>44047</v>
      </c>
      <c r="V6" s="125">
        <v>25748</v>
      </c>
      <c r="W6" s="125">
        <v>37197</v>
      </c>
    </row>
    <row r="7" spans="1:23" x14ac:dyDescent="0.35">
      <c r="A7" s="124">
        <v>2</v>
      </c>
      <c r="B7" s="124" t="s">
        <v>146</v>
      </c>
      <c r="C7" s="124" t="s">
        <v>147</v>
      </c>
      <c r="D7" s="125">
        <f>E7+F7</f>
        <v>88078</v>
      </c>
      <c r="E7" s="125">
        <v>30777</v>
      </c>
      <c r="F7" s="125">
        <f>28980+28321</f>
        <v>57301</v>
      </c>
      <c r="G7" s="125">
        <v>44017</v>
      </c>
      <c r="H7" s="125">
        <f>88078-G7</f>
        <v>44061</v>
      </c>
      <c r="I7" s="125">
        <v>11038</v>
      </c>
      <c r="J7" s="125">
        <v>10371</v>
      </c>
      <c r="K7" s="125">
        <v>8324</v>
      </c>
      <c r="L7" s="125">
        <v>7477</v>
      </c>
      <c r="M7" s="125">
        <v>8202</v>
      </c>
      <c r="N7" s="125">
        <v>7096</v>
      </c>
      <c r="O7" s="125">
        <v>6414</v>
      </c>
      <c r="P7" s="125">
        <v>5553</v>
      </c>
      <c r="Q7" s="125">
        <v>5436</v>
      </c>
      <c r="R7" s="125">
        <v>4945</v>
      </c>
      <c r="S7" s="125">
        <v>4143</v>
      </c>
      <c r="T7" s="125">
        <v>3480</v>
      </c>
      <c r="U7" s="125">
        <v>2317</v>
      </c>
      <c r="V7" s="125">
        <v>1275</v>
      </c>
      <c r="W7" s="125">
        <v>1997</v>
      </c>
    </row>
    <row r="8" spans="1:23" x14ac:dyDescent="0.35">
      <c r="A8" s="124">
        <v>3</v>
      </c>
      <c r="B8" s="124" t="s">
        <v>148</v>
      </c>
      <c r="C8" s="126" t="s">
        <v>149</v>
      </c>
      <c r="D8" s="125">
        <v>90642</v>
      </c>
      <c r="E8" s="125">
        <v>74985</v>
      </c>
      <c r="F8" s="125">
        <f t="shared" ref="F8:F13" si="0">D8-E8</f>
        <v>15657</v>
      </c>
      <c r="G8" s="125">
        <v>45556</v>
      </c>
      <c r="H8" s="125">
        <f t="shared" ref="H8:H13" si="1">D8-G8</f>
        <v>45086</v>
      </c>
      <c r="I8" s="125">
        <v>9375</v>
      </c>
      <c r="J8" s="125">
        <v>6735</v>
      </c>
      <c r="K8" s="125">
        <v>7908</v>
      </c>
      <c r="L8" s="125">
        <v>10026</v>
      </c>
      <c r="M8" s="125">
        <v>10110</v>
      </c>
      <c r="N8" s="125">
        <v>7680</v>
      </c>
      <c r="O8" s="127">
        <f>D8-SUM(I8:N8)-SUM(P8:W8)</f>
        <v>6940</v>
      </c>
      <c r="P8" s="125">
        <v>7340</v>
      </c>
      <c r="Q8" s="124">
        <v>6372</v>
      </c>
      <c r="R8" s="124">
        <v>5803</v>
      </c>
      <c r="S8" s="124">
        <v>4371</v>
      </c>
      <c r="T8" s="124">
        <v>2591</v>
      </c>
      <c r="U8" s="124">
        <v>1880</v>
      </c>
      <c r="V8" s="124">
        <v>1357</v>
      </c>
      <c r="W8" s="124">
        <v>2154</v>
      </c>
    </row>
    <row r="9" spans="1:23" x14ac:dyDescent="0.35">
      <c r="A9" s="124">
        <v>4</v>
      </c>
      <c r="B9" s="124" t="s">
        <v>150</v>
      </c>
      <c r="C9" s="126"/>
      <c r="D9" s="128">
        <v>104032</v>
      </c>
      <c r="E9" s="128">
        <v>100183</v>
      </c>
      <c r="F9" s="128">
        <f>D9-E9</f>
        <v>3849</v>
      </c>
      <c r="G9" s="127">
        <v>51176</v>
      </c>
      <c r="H9" s="127">
        <f t="shared" si="1"/>
        <v>52856</v>
      </c>
      <c r="I9" s="128">
        <v>12028</v>
      </c>
      <c r="J9" s="128">
        <v>11476</v>
      </c>
      <c r="K9" s="128">
        <v>8550</v>
      </c>
      <c r="L9" s="128">
        <v>6470</v>
      </c>
      <c r="M9" s="128">
        <v>7001</v>
      </c>
      <c r="N9" s="128">
        <v>8784</v>
      </c>
      <c r="O9" s="128">
        <v>9498</v>
      </c>
      <c r="P9" s="128">
        <v>7547</v>
      </c>
      <c r="Q9" s="128">
        <v>6673</v>
      </c>
      <c r="R9" s="124">
        <v>6575</v>
      </c>
      <c r="S9" s="124">
        <v>6233</v>
      </c>
      <c r="T9" s="124">
        <v>5638</v>
      </c>
      <c r="U9" s="124">
        <v>3282</v>
      </c>
      <c r="V9" s="124">
        <v>1725</v>
      </c>
      <c r="W9" s="124">
        <v>2552</v>
      </c>
    </row>
    <row r="10" spans="1:23" x14ac:dyDescent="0.35">
      <c r="A10" s="124">
        <v>5</v>
      </c>
      <c r="B10" s="124" t="s">
        <v>151</v>
      </c>
      <c r="C10" s="126"/>
      <c r="D10" s="125">
        <v>107755</v>
      </c>
      <c r="E10" s="125">
        <v>37217</v>
      </c>
      <c r="F10" s="125">
        <f>D10-E10</f>
        <v>70538</v>
      </c>
      <c r="G10" s="125">
        <v>54706</v>
      </c>
      <c r="H10" s="125">
        <f t="shared" si="1"/>
        <v>53049</v>
      </c>
      <c r="I10" s="125">
        <v>11889</v>
      </c>
      <c r="J10" s="125">
        <v>11529</v>
      </c>
      <c r="K10" s="125">
        <v>9366</v>
      </c>
      <c r="L10" s="125">
        <v>7915</v>
      </c>
      <c r="M10" s="125">
        <v>7994</v>
      </c>
      <c r="N10" s="125">
        <v>8252</v>
      </c>
      <c r="O10" s="125">
        <v>8570</v>
      </c>
      <c r="P10" s="125">
        <v>7683</v>
      </c>
      <c r="Q10" s="125">
        <v>7304</v>
      </c>
      <c r="R10" s="125">
        <v>7024</v>
      </c>
      <c r="S10" s="125">
        <v>6298</v>
      </c>
      <c r="T10" s="125">
        <v>5507</v>
      </c>
      <c r="U10" s="125">
        <v>3715</v>
      </c>
      <c r="V10" s="125">
        <v>2108</v>
      </c>
      <c r="W10" s="125">
        <v>2601</v>
      </c>
    </row>
    <row r="11" spans="1:23" x14ac:dyDescent="0.35">
      <c r="A11" s="124">
        <v>6</v>
      </c>
      <c r="B11" s="124" t="s">
        <v>152</v>
      </c>
      <c r="C11" s="124" t="s">
        <v>153</v>
      </c>
      <c r="D11" s="129">
        <v>82020</v>
      </c>
      <c r="E11" s="129">
        <v>46221</v>
      </c>
      <c r="F11" s="129">
        <f t="shared" si="0"/>
        <v>35799</v>
      </c>
      <c r="G11" s="129">
        <v>41322</v>
      </c>
      <c r="H11" s="129">
        <f t="shared" si="1"/>
        <v>40698</v>
      </c>
      <c r="I11" s="129">
        <v>10050</v>
      </c>
      <c r="J11" s="129">
        <v>9378</v>
      </c>
      <c r="K11" s="129">
        <v>7089</v>
      </c>
      <c r="L11" s="129">
        <v>5454</v>
      </c>
      <c r="M11" s="129">
        <v>5690</v>
      </c>
      <c r="N11" s="129">
        <v>6700</v>
      </c>
      <c r="O11" s="129">
        <v>7150</v>
      </c>
      <c r="P11" s="125">
        <v>6141</v>
      </c>
      <c r="Q11" s="125">
        <v>5485</v>
      </c>
      <c r="R11" s="125">
        <v>4835</v>
      </c>
      <c r="S11" s="125">
        <v>4100</v>
      </c>
      <c r="T11" s="125">
        <v>3816</v>
      </c>
      <c r="U11" s="125">
        <v>2788</v>
      </c>
      <c r="V11" s="125">
        <v>1494</v>
      </c>
      <c r="W11" s="125">
        <v>1850</v>
      </c>
    </row>
    <row r="12" spans="1:23" ht="14.4" customHeight="1" x14ac:dyDescent="0.35">
      <c r="A12" s="124">
        <v>7</v>
      </c>
      <c r="B12" s="124" t="s">
        <v>154</v>
      </c>
      <c r="C12" s="130" t="s">
        <v>155</v>
      </c>
      <c r="D12" s="125">
        <v>69858</v>
      </c>
      <c r="E12" s="125">
        <v>26742</v>
      </c>
      <c r="F12" s="125">
        <f t="shared" si="0"/>
        <v>43116</v>
      </c>
      <c r="G12" s="125">
        <v>35568</v>
      </c>
      <c r="H12" s="125">
        <f t="shared" si="1"/>
        <v>34290</v>
      </c>
      <c r="I12" s="125">
        <v>8642</v>
      </c>
      <c r="J12" s="125">
        <v>7902</v>
      </c>
      <c r="K12" s="125">
        <v>5718</v>
      </c>
      <c r="L12" s="125">
        <v>4866</v>
      </c>
      <c r="M12" s="125">
        <v>5250</v>
      </c>
      <c r="N12" s="125">
        <v>6038</v>
      </c>
      <c r="O12" s="125">
        <v>6951</v>
      </c>
      <c r="P12" s="124">
        <v>5601</v>
      </c>
      <c r="Q12" s="124">
        <v>4486</v>
      </c>
      <c r="R12" s="124">
        <v>3977</v>
      </c>
      <c r="S12" s="124">
        <v>3299</v>
      </c>
      <c r="T12" s="124">
        <v>2811</v>
      </c>
      <c r="U12" s="124">
        <v>1683</v>
      </c>
      <c r="V12" s="124">
        <v>926</v>
      </c>
      <c r="W12" s="124">
        <v>1708</v>
      </c>
    </row>
    <row r="13" spans="1:23" ht="14.4" customHeight="1" x14ac:dyDescent="0.35">
      <c r="A13" s="124">
        <v>8</v>
      </c>
      <c r="B13" s="124" t="s">
        <v>156</v>
      </c>
      <c r="C13" s="130"/>
      <c r="D13" s="125">
        <v>69859</v>
      </c>
      <c r="E13" s="125">
        <v>44714</v>
      </c>
      <c r="F13" s="125">
        <f t="shared" si="0"/>
        <v>25145</v>
      </c>
      <c r="G13" s="125">
        <v>35046</v>
      </c>
      <c r="H13" s="125">
        <f t="shared" si="1"/>
        <v>34813</v>
      </c>
      <c r="I13" s="125">
        <v>8038</v>
      </c>
      <c r="J13" s="125">
        <v>7982</v>
      </c>
      <c r="K13" s="125">
        <v>6345</v>
      </c>
      <c r="L13" s="125">
        <v>5027</v>
      </c>
      <c r="M13" s="125">
        <v>4969</v>
      </c>
      <c r="N13" s="125">
        <v>5763</v>
      </c>
      <c r="O13" s="125">
        <v>6457</v>
      </c>
      <c r="P13" s="124">
        <v>5492</v>
      </c>
      <c r="Q13" s="124">
        <v>4799</v>
      </c>
      <c r="R13" s="124">
        <v>4106</v>
      </c>
      <c r="S13" s="124">
        <v>3402</v>
      </c>
      <c r="T13" s="124">
        <v>2902</v>
      </c>
      <c r="U13" s="124">
        <v>2021</v>
      </c>
      <c r="V13" s="124">
        <v>1129</v>
      </c>
      <c r="W13" s="124">
        <v>1427</v>
      </c>
    </row>
    <row r="14" spans="1:23" x14ac:dyDescent="0.35">
      <c r="A14" s="131" t="s">
        <v>157</v>
      </c>
      <c r="B14" s="132"/>
      <c r="C14" s="133"/>
      <c r="D14" s="125">
        <f>SUM(D6:D13)</f>
        <v>2078369</v>
      </c>
      <c r="E14" s="125">
        <f t="shared" ref="E14:W14" si="2">SUM(E6:E13)</f>
        <v>1826964</v>
      </c>
      <c r="F14" s="125">
        <f t="shared" si="2"/>
        <v>251405</v>
      </c>
      <c r="G14" s="125">
        <f t="shared" si="2"/>
        <v>1017846</v>
      </c>
      <c r="H14" s="125">
        <f t="shared" si="2"/>
        <v>1060523</v>
      </c>
      <c r="I14" s="125">
        <f t="shared" si="2"/>
        <v>251399</v>
      </c>
      <c r="J14" s="125">
        <f t="shared" si="2"/>
        <v>241599</v>
      </c>
      <c r="K14" s="125">
        <f t="shared" si="2"/>
        <v>173456</v>
      </c>
      <c r="L14" s="125">
        <f t="shared" si="2"/>
        <v>132566</v>
      </c>
      <c r="M14" s="125">
        <f t="shared" si="2"/>
        <v>138117</v>
      </c>
      <c r="N14" s="125">
        <f t="shared" si="2"/>
        <v>170894</v>
      </c>
      <c r="O14" s="125">
        <f t="shared" si="2"/>
        <v>200796</v>
      </c>
      <c r="P14" s="125">
        <f t="shared" si="2"/>
        <v>162728</v>
      </c>
      <c r="Q14" s="125">
        <f t="shared" si="2"/>
        <v>140673</v>
      </c>
      <c r="R14" s="125">
        <f t="shared" si="2"/>
        <v>123970</v>
      </c>
      <c r="S14" s="125">
        <f t="shared" si="2"/>
        <v>103142</v>
      </c>
      <c r="T14" s="125">
        <f t="shared" si="2"/>
        <v>90038</v>
      </c>
      <c r="U14" s="125">
        <f t="shared" si="2"/>
        <v>61733</v>
      </c>
      <c r="V14" s="125">
        <f t="shared" si="2"/>
        <v>35762</v>
      </c>
      <c r="W14" s="125">
        <f t="shared" si="2"/>
        <v>51486</v>
      </c>
    </row>
    <row r="15" spans="1:23" ht="30" customHeight="1" x14ac:dyDescent="0.35">
      <c r="A15" s="130" t="s">
        <v>158</v>
      </c>
      <c r="B15" s="126"/>
      <c r="C15" s="126"/>
      <c r="D15" s="125">
        <v>3358822</v>
      </c>
      <c r="E15" s="124"/>
      <c r="F15" s="124"/>
      <c r="G15" s="125"/>
      <c r="H15" s="125"/>
      <c r="I15" s="124"/>
      <c r="J15" s="124"/>
      <c r="K15" s="124"/>
      <c r="L15" s="124"/>
      <c r="M15" s="124"/>
      <c r="N15" s="124"/>
      <c r="O15" s="124"/>
      <c r="P15" s="124"/>
      <c r="Q15" s="124"/>
      <c r="R15" s="124"/>
      <c r="S15" s="124"/>
      <c r="T15" s="124"/>
      <c r="U15" s="124"/>
      <c r="V15" s="124"/>
      <c r="W15" s="124"/>
    </row>
    <row r="16" spans="1:23" x14ac:dyDescent="0.35">
      <c r="D16" s="134">
        <f>D14/D15</f>
        <v>0.61877914340206175</v>
      </c>
      <c r="G16" s="127"/>
      <c r="H16" s="127"/>
    </row>
    <row r="17" spans="1:23" x14ac:dyDescent="0.35">
      <c r="G17" s="127"/>
      <c r="H17" s="127"/>
    </row>
    <row r="18" spans="1:23" ht="12.65" customHeight="1" x14ac:dyDescent="0.35">
      <c r="B18" s="135" t="s">
        <v>159</v>
      </c>
      <c r="C18" s="135"/>
      <c r="D18" s="135"/>
      <c r="E18" s="135"/>
      <c r="F18" s="135"/>
      <c r="G18" s="135"/>
    </row>
    <row r="19" spans="1:23" x14ac:dyDescent="0.35">
      <c r="B19" s="135"/>
      <c r="C19" s="135"/>
      <c r="D19" s="135"/>
      <c r="E19" s="135"/>
      <c r="F19" s="135"/>
      <c r="G19" s="135"/>
    </row>
    <row r="20" spans="1:23" x14ac:dyDescent="0.35">
      <c r="P20" s="127"/>
      <c r="Q20" s="127"/>
      <c r="R20" s="127"/>
      <c r="S20" s="127"/>
      <c r="T20" s="127"/>
      <c r="U20" s="127"/>
      <c r="V20" s="127"/>
      <c r="W20" s="127"/>
    </row>
    <row r="21" spans="1:23" ht="52" x14ac:dyDescent="0.35">
      <c r="A21" s="122" t="s">
        <v>118</v>
      </c>
      <c r="B21" s="121" t="s">
        <v>119</v>
      </c>
      <c r="C21" s="121" t="s">
        <v>120</v>
      </c>
      <c r="D21" s="121" t="s">
        <v>160</v>
      </c>
      <c r="E21" s="121" t="s">
        <v>161</v>
      </c>
      <c r="P21" s="127"/>
      <c r="Q21" s="127"/>
      <c r="R21" s="127"/>
      <c r="S21" s="127"/>
      <c r="T21" s="127"/>
      <c r="U21" s="127"/>
      <c r="V21" s="127"/>
      <c r="W21" s="127"/>
    </row>
    <row r="22" spans="1:23" ht="14.5" x14ac:dyDescent="0.35">
      <c r="A22" s="124">
        <v>1</v>
      </c>
      <c r="B22" s="124" t="s">
        <v>144</v>
      </c>
      <c r="C22" s="124" t="s">
        <v>145</v>
      </c>
      <c r="D22" s="125">
        <v>522811</v>
      </c>
      <c r="E22" s="124">
        <v>794</v>
      </c>
      <c r="H22"/>
      <c r="I22" s="136"/>
      <c r="J22" s="136"/>
      <c r="P22" s="127"/>
      <c r="Q22" s="127"/>
      <c r="R22" s="127"/>
      <c r="S22" s="127"/>
      <c r="T22" s="127"/>
      <c r="U22" s="127"/>
      <c r="V22" s="127"/>
      <c r="W22" s="127"/>
    </row>
    <row r="23" spans="1:23" ht="14.5" x14ac:dyDescent="0.35">
      <c r="A23" s="124">
        <v>2</v>
      </c>
      <c r="B23" s="124" t="s">
        <v>146</v>
      </c>
      <c r="C23" s="124" t="s">
        <v>147</v>
      </c>
      <c r="D23" s="125">
        <v>816</v>
      </c>
      <c r="E23" s="124">
        <v>0</v>
      </c>
      <c r="H23"/>
      <c r="I23" s="136"/>
      <c r="J23" s="136"/>
      <c r="P23" s="127"/>
      <c r="Q23" s="127"/>
      <c r="R23" s="127"/>
      <c r="S23" s="127"/>
      <c r="T23" s="127"/>
      <c r="U23" s="127"/>
      <c r="V23" s="127"/>
      <c r="W23" s="127"/>
    </row>
    <row r="24" spans="1:23" ht="14.5" x14ac:dyDescent="0.35">
      <c r="A24" s="124">
        <v>3</v>
      </c>
      <c r="B24" s="124" t="s">
        <v>148</v>
      </c>
      <c r="C24" s="126" t="s">
        <v>149</v>
      </c>
      <c r="D24" s="125">
        <v>9502</v>
      </c>
      <c r="E24" s="124">
        <v>48</v>
      </c>
      <c r="H24"/>
      <c r="I24" s="136"/>
      <c r="J24" s="136"/>
      <c r="P24" s="127"/>
      <c r="Q24" s="127"/>
      <c r="R24" s="127"/>
      <c r="S24" s="127"/>
      <c r="T24" s="127"/>
      <c r="U24" s="127"/>
      <c r="V24" s="127"/>
      <c r="W24" s="127"/>
    </row>
    <row r="25" spans="1:23" ht="14.5" x14ac:dyDescent="0.35">
      <c r="A25" s="124">
        <v>4</v>
      </c>
      <c r="B25" s="124" t="s">
        <v>150</v>
      </c>
      <c r="C25" s="126"/>
      <c r="D25" s="128">
        <v>12888</v>
      </c>
      <c r="E25" s="124">
        <v>7</v>
      </c>
      <c r="H25"/>
      <c r="I25" s="136"/>
      <c r="J25" s="136"/>
      <c r="P25" s="127"/>
      <c r="Q25" s="127"/>
      <c r="R25" s="127"/>
      <c r="S25" s="127"/>
      <c r="T25" s="127"/>
      <c r="U25" s="127"/>
      <c r="V25" s="127"/>
      <c r="W25" s="127"/>
    </row>
    <row r="26" spans="1:23" ht="14.5" x14ac:dyDescent="0.35">
      <c r="A26" s="124">
        <v>5</v>
      </c>
      <c r="B26" s="124" t="s">
        <v>151</v>
      </c>
      <c r="C26" s="126"/>
      <c r="D26" s="125">
        <v>11654</v>
      </c>
      <c r="E26" s="124">
        <v>225</v>
      </c>
      <c r="H26"/>
      <c r="I26" s="136"/>
      <c r="J26" s="136"/>
      <c r="P26" s="127"/>
      <c r="Q26" s="127"/>
      <c r="R26" s="127"/>
      <c r="S26" s="127"/>
      <c r="T26" s="127"/>
      <c r="U26" s="127"/>
      <c r="V26" s="127"/>
      <c r="W26" s="127"/>
    </row>
    <row r="27" spans="1:23" ht="14.5" x14ac:dyDescent="0.35">
      <c r="A27" s="124">
        <v>6</v>
      </c>
      <c r="B27" s="124" t="s">
        <v>152</v>
      </c>
      <c r="C27" s="124" t="s">
        <v>153</v>
      </c>
      <c r="D27" s="129">
        <v>1209</v>
      </c>
      <c r="E27" s="124">
        <v>0</v>
      </c>
      <c r="H27"/>
      <c r="I27" s="136"/>
      <c r="J27" s="136"/>
      <c r="P27" s="127"/>
      <c r="Q27" s="127"/>
      <c r="R27" s="127"/>
      <c r="S27" s="127"/>
      <c r="T27" s="127"/>
      <c r="U27" s="127"/>
      <c r="V27" s="127"/>
      <c r="W27" s="127"/>
    </row>
    <row r="28" spans="1:23" ht="14.5" x14ac:dyDescent="0.35">
      <c r="A28" s="124">
        <v>7</v>
      </c>
      <c r="B28" s="124" t="s">
        <v>154</v>
      </c>
      <c r="C28" s="130" t="s">
        <v>155</v>
      </c>
      <c r="D28" s="125">
        <v>0</v>
      </c>
      <c r="E28" s="124">
        <v>0</v>
      </c>
      <c r="H28"/>
      <c r="I28" s="136"/>
      <c r="J28" s="136"/>
      <c r="P28" s="127"/>
      <c r="Q28" s="127"/>
      <c r="R28" s="127"/>
      <c r="S28" s="127"/>
      <c r="T28" s="127"/>
      <c r="U28" s="127"/>
      <c r="V28" s="127"/>
      <c r="W28" s="127"/>
    </row>
    <row r="29" spans="1:23" ht="14.5" x14ac:dyDescent="0.35">
      <c r="A29" s="124">
        <v>8</v>
      </c>
      <c r="B29" s="124" t="s">
        <v>156</v>
      </c>
      <c r="C29" s="130"/>
      <c r="D29" s="125">
        <v>998</v>
      </c>
      <c r="E29" s="124">
        <v>0</v>
      </c>
      <c r="H29"/>
      <c r="I29" s="136"/>
      <c r="J29" s="136"/>
      <c r="P29" s="127"/>
      <c r="Q29" s="127"/>
      <c r="R29" s="127"/>
      <c r="S29" s="127"/>
      <c r="T29" s="127"/>
      <c r="U29" s="127"/>
      <c r="V29" s="127"/>
      <c r="W29" s="127"/>
    </row>
    <row r="30" spans="1:23" x14ac:dyDescent="0.35">
      <c r="A30" s="131" t="s">
        <v>162</v>
      </c>
      <c r="B30" s="132"/>
      <c r="C30" s="133"/>
      <c r="D30" s="125">
        <v>559878</v>
      </c>
      <c r="E30" s="124">
        <f>+SUM(E22:E29)</f>
        <v>1074</v>
      </c>
      <c r="P30" s="127"/>
      <c r="Q30" s="127"/>
      <c r="R30" s="127"/>
      <c r="S30" s="127"/>
      <c r="T30" s="127"/>
      <c r="U30" s="127"/>
      <c r="V30" s="127"/>
      <c r="W30" s="127"/>
    </row>
    <row r="31" spans="1:23" x14ac:dyDescent="0.35">
      <c r="P31" s="127"/>
      <c r="Q31" s="127"/>
      <c r="R31" s="127"/>
      <c r="S31" s="127"/>
      <c r="T31" s="127"/>
      <c r="U31" s="127"/>
      <c r="V31" s="127"/>
      <c r="W31" s="127"/>
    </row>
    <row r="32" spans="1:23" x14ac:dyDescent="0.35">
      <c r="P32" s="127"/>
      <c r="Q32" s="127"/>
      <c r="R32" s="127"/>
      <c r="S32" s="127"/>
      <c r="T32" s="127"/>
      <c r="U32" s="127"/>
      <c r="V32" s="127"/>
      <c r="W32" s="127"/>
    </row>
  </sheetData>
  <mergeCells count="15">
    <mergeCell ref="C24:C26"/>
    <mergeCell ref="C28:C29"/>
    <mergeCell ref="A30:C30"/>
    <mergeCell ref="I4:W4"/>
    <mergeCell ref="C8:C10"/>
    <mergeCell ref="C12:C13"/>
    <mergeCell ref="A14:C14"/>
    <mergeCell ref="A15:C15"/>
    <mergeCell ref="B18:G19"/>
    <mergeCell ref="A4:A5"/>
    <mergeCell ref="B4:B5"/>
    <mergeCell ref="C4:C5"/>
    <mergeCell ref="D4:D5"/>
    <mergeCell ref="E4:F4"/>
    <mergeCell ref="G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33"/>
  <sheetViews>
    <sheetView zoomScale="80" zoomScaleNormal="80" workbookViewId="0">
      <pane xSplit="1" ySplit="1" topLeftCell="B11" activePane="bottomRight" state="frozen"/>
      <selection activeCell="D13" sqref="A1:XFD1048576"/>
      <selection pane="topRight" activeCell="D13" sqref="A1:XFD1048576"/>
      <selection pane="bottomLeft" activeCell="D13" sqref="A1:XFD1048576"/>
      <selection pane="bottomRight" activeCell="A25" sqref="A25"/>
    </sheetView>
  </sheetViews>
  <sheetFormatPr defaultColWidth="9.08984375" defaultRowHeight="14" x14ac:dyDescent="0.3"/>
  <cols>
    <col min="1" max="1" width="85.7265625" style="16" customWidth="1"/>
    <col min="2" max="2" width="41.1796875" style="16" customWidth="1"/>
    <col min="3" max="3" width="25.90625" style="16" customWidth="1"/>
    <col min="4" max="4" width="27.81640625" style="16" customWidth="1"/>
    <col min="5" max="16384" width="9.08984375" style="16"/>
  </cols>
  <sheetData>
    <row r="1" spans="1:4" ht="40" customHeight="1" thickBot="1" x14ac:dyDescent="0.35">
      <c r="A1" s="21"/>
      <c r="B1" s="22" t="s">
        <v>61</v>
      </c>
      <c r="C1" s="23" t="s">
        <v>11</v>
      </c>
      <c r="D1" s="23" t="s">
        <v>12</v>
      </c>
    </row>
    <row r="2" spans="1:4" ht="28" x14ac:dyDescent="0.3">
      <c r="A2" s="20" t="s">
        <v>173</v>
      </c>
      <c r="B2" s="96" t="s">
        <v>166</v>
      </c>
      <c r="C2" s="96"/>
      <c r="D2" s="96" t="s">
        <v>170</v>
      </c>
    </row>
    <row r="3" spans="1:4" ht="48.5" customHeight="1" x14ac:dyDescent="0.3">
      <c r="A3" s="24" t="s">
        <v>163</v>
      </c>
      <c r="B3" s="97"/>
      <c r="C3" s="97"/>
      <c r="D3" s="97"/>
    </row>
    <row r="4" spans="1:4" ht="39" customHeight="1" x14ac:dyDescent="0.3">
      <c r="A4" s="56" t="s">
        <v>164</v>
      </c>
      <c r="B4" s="97"/>
      <c r="C4" s="97"/>
      <c r="D4" s="97"/>
    </row>
    <row r="5" spans="1:4" ht="120.5" customHeight="1" thickBot="1" x14ac:dyDescent="0.35">
      <c r="A5" s="56" t="s">
        <v>165</v>
      </c>
      <c r="B5" s="97"/>
      <c r="C5" s="97"/>
      <c r="D5" s="97"/>
    </row>
    <row r="6" spans="1:4" ht="48.5" customHeight="1" x14ac:dyDescent="0.3">
      <c r="A6" s="24" t="s">
        <v>167</v>
      </c>
      <c r="B6" s="96" t="s">
        <v>99</v>
      </c>
      <c r="C6" s="81"/>
      <c r="D6" s="96" t="s">
        <v>171</v>
      </c>
    </row>
    <row r="7" spans="1:4" ht="39" customHeight="1" x14ac:dyDescent="0.3">
      <c r="A7" s="56" t="s">
        <v>168</v>
      </c>
      <c r="B7" s="137"/>
      <c r="C7" s="81"/>
      <c r="D7" s="97"/>
    </row>
    <row r="8" spans="1:4" ht="56" customHeight="1" thickBot="1" x14ac:dyDescent="0.35">
      <c r="A8" s="56" t="s">
        <v>169</v>
      </c>
      <c r="B8" s="137"/>
      <c r="C8" s="81"/>
      <c r="D8" s="97"/>
    </row>
    <row r="9" spans="1:4" ht="42" customHeight="1" x14ac:dyDescent="0.3">
      <c r="A9" s="26" t="s">
        <v>174</v>
      </c>
      <c r="B9" s="138" t="s">
        <v>177</v>
      </c>
      <c r="C9" s="99"/>
      <c r="D9" s="99"/>
    </row>
    <row r="10" spans="1:4" ht="14.25" customHeight="1" x14ac:dyDescent="0.3">
      <c r="A10" s="27" t="s">
        <v>172</v>
      </c>
      <c r="B10" s="139"/>
      <c r="C10" s="100"/>
      <c r="D10" s="100"/>
    </row>
    <row r="11" spans="1:4" ht="14.25" customHeight="1" x14ac:dyDescent="0.3">
      <c r="A11" s="27" t="s">
        <v>175</v>
      </c>
      <c r="B11" s="139"/>
      <c r="C11" s="100"/>
      <c r="D11" s="100"/>
    </row>
    <row r="12" spans="1:4" ht="14.25" customHeight="1" x14ac:dyDescent="0.3">
      <c r="A12" s="27" t="s">
        <v>176</v>
      </c>
      <c r="B12" s="139"/>
      <c r="C12" s="100"/>
      <c r="D12" s="100"/>
    </row>
    <row r="13" spans="1:4" ht="45.5" customHeight="1" x14ac:dyDescent="0.3">
      <c r="A13" s="67" t="s">
        <v>178</v>
      </c>
      <c r="B13" s="80"/>
      <c r="C13" s="73"/>
      <c r="D13" s="80" t="s">
        <v>100</v>
      </c>
    </row>
    <row r="14" spans="1:4" ht="14.25" customHeight="1" x14ac:dyDescent="0.3">
      <c r="A14" s="69" t="s">
        <v>91</v>
      </c>
      <c r="B14" s="140" t="s">
        <v>104</v>
      </c>
      <c r="C14" s="74"/>
      <c r="D14" s="103" t="s">
        <v>101</v>
      </c>
    </row>
    <row r="15" spans="1:4" ht="14.25" customHeight="1" x14ac:dyDescent="0.3">
      <c r="A15" s="70" t="s">
        <v>92</v>
      </c>
      <c r="B15" s="141"/>
      <c r="C15" s="75"/>
      <c r="D15" s="104"/>
    </row>
    <row r="16" spans="1:4" ht="14.25" customHeight="1" x14ac:dyDescent="0.3">
      <c r="A16" s="70" t="s">
        <v>93</v>
      </c>
      <c r="B16" s="141"/>
      <c r="C16" s="75"/>
      <c r="D16" s="104"/>
    </row>
    <row r="17" spans="1:4" ht="14.25" customHeight="1" x14ac:dyDescent="0.3">
      <c r="A17" s="71"/>
      <c r="B17" s="142"/>
      <c r="C17" s="76"/>
      <c r="D17" s="105"/>
    </row>
    <row r="18" spans="1:4" ht="14.25" customHeight="1" x14ac:dyDescent="0.3">
      <c r="A18" s="68" t="s">
        <v>179</v>
      </c>
      <c r="B18" s="143"/>
      <c r="C18" s="75"/>
      <c r="D18" s="79"/>
    </row>
    <row r="19" spans="1:4" ht="14.25" customHeight="1" x14ac:dyDescent="0.3">
      <c r="A19" s="67" t="s">
        <v>94</v>
      </c>
      <c r="B19" s="144" t="s">
        <v>103</v>
      </c>
      <c r="C19" s="74"/>
      <c r="D19" s="103" t="s">
        <v>101</v>
      </c>
    </row>
    <row r="20" spans="1:4" ht="14.25" customHeight="1" x14ac:dyDescent="0.3">
      <c r="A20" s="68" t="s">
        <v>95</v>
      </c>
      <c r="B20" s="145"/>
      <c r="C20" s="75"/>
      <c r="D20" s="104"/>
    </row>
    <row r="21" spans="1:4" ht="14.25" customHeight="1" x14ac:dyDescent="0.3">
      <c r="A21" s="68" t="s">
        <v>96</v>
      </c>
      <c r="B21" s="145"/>
      <c r="C21" s="75"/>
      <c r="D21" s="104"/>
    </row>
    <row r="22" spans="1:4" ht="14.25" customHeight="1" x14ac:dyDescent="0.3">
      <c r="A22" s="68"/>
      <c r="B22" s="145"/>
      <c r="C22" s="75"/>
      <c r="D22" s="104"/>
    </row>
    <row r="23" spans="1:4" ht="14.25" customHeight="1" x14ac:dyDescent="0.3">
      <c r="A23" s="68"/>
      <c r="B23" s="145"/>
      <c r="C23" s="75"/>
      <c r="D23" s="104"/>
    </row>
    <row r="24" spans="1:4" ht="14.25" customHeight="1" x14ac:dyDescent="0.3">
      <c r="A24" s="146" t="s">
        <v>180</v>
      </c>
      <c r="B24" s="147"/>
      <c r="C24" s="72"/>
      <c r="D24" s="148"/>
    </row>
    <row r="25" spans="1:4" ht="14.25" customHeight="1" x14ac:dyDescent="0.3">
      <c r="A25" s="77" t="s">
        <v>97</v>
      </c>
      <c r="B25" s="149" t="s">
        <v>105</v>
      </c>
      <c r="C25" s="78"/>
      <c r="D25" s="101" t="s">
        <v>102</v>
      </c>
    </row>
    <row r="26" spans="1:4" ht="14.25" customHeight="1" x14ac:dyDescent="0.3">
      <c r="A26" s="27" t="s">
        <v>95</v>
      </c>
      <c r="B26" s="150"/>
      <c r="C26" s="66"/>
      <c r="D26" s="102"/>
    </row>
    <row r="27" spans="1:4" ht="14.25" customHeight="1" x14ac:dyDescent="0.3">
      <c r="A27" s="27" t="s">
        <v>98</v>
      </c>
      <c r="B27" s="150"/>
      <c r="C27" s="66"/>
      <c r="D27" s="102"/>
    </row>
    <row r="28" spans="1:4" ht="14.25" customHeight="1" x14ac:dyDescent="0.3">
      <c r="A28" s="27"/>
      <c r="B28" s="150"/>
      <c r="C28" s="66"/>
      <c r="D28" s="102"/>
    </row>
    <row r="29" spans="1:4" ht="14.5" thickBot="1" x14ac:dyDescent="0.35">
      <c r="A29" s="30"/>
      <c r="B29" s="29"/>
      <c r="C29" s="30"/>
      <c r="D29" s="30"/>
    </row>
    <row r="31" spans="1:4" x14ac:dyDescent="0.3">
      <c r="A31" s="16" t="s">
        <v>76</v>
      </c>
    </row>
    <row r="33" spans="1:1" x14ac:dyDescent="0.3">
      <c r="A33" s="37" t="s">
        <v>19</v>
      </c>
    </row>
  </sheetData>
  <mergeCells count="14">
    <mergeCell ref="B25:B28"/>
    <mergeCell ref="D19:D23"/>
    <mergeCell ref="D25:D28"/>
    <mergeCell ref="B14:B17"/>
    <mergeCell ref="D14:D17"/>
    <mergeCell ref="B19:B23"/>
    <mergeCell ref="B2:B5"/>
    <mergeCell ref="C2:C5"/>
    <mergeCell ref="D2:D5"/>
    <mergeCell ref="B9:B12"/>
    <mergeCell ref="C9:C12"/>
    <mergeCell ref="D9:D12"/>
    <mergeCell ref="B6:B8"/>
    <mergeCell ref="D6:D8"/>
  </mergeCells>
  <hyperlinks>
    <hyperlink ref="A33" location="_ftnref1" display="_ftnref1" xr:uid="{00000000-0004-0000-0300-000000000000}"/>
    <hyperlink ref="A2" location="_ftn1" display="_ftn1" xr:uid="{00000000-0004-0000-0300-000001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15"/>
  <sheetViews>
    <sheetView tabSelected="1" topLeftCell="A19" zoomScaleNormal="100" workbookViewId="0">
      <selection activeCell="B17" sqref="B15:B17"/>
    </sheetView>
  </sheetViews>
  <sheetFormatPr defaultColWidth="9.08984375" defaultRowHeight="14.5" x14ac:dyDescent="0.35"/>
  <cols>
    <col min="1" max="1" width="117.36328125" style="36" customWidth="1"/>
    <col min="2" max="16384" width="9.08984375" style="32"/>
  </cols>
  <sheetData>
    <row r="1" spans="1:1" x14ac:dyDescent="0.35">
      <c r="A1" s="31" t="s">
        <v>32</v>
      </c>
    </row>
    <row r="2" spans="1:1" ht="40" x14ac:dyDescent="0.35">
      <c r="A2" s="2" t="s">
        <v>30</v>
      </c>
    </row>
    <row r="3" spans="1:1" x14ac:dyDescent="0.35">
      <c r="A3" s="33"/>
    </row>
    <row r="4" spans="1:1" x14ac:dyDescent="0.35">
      <c r="A4" s="33"/>
    </row>
    <row r="5" spans="1:1" x14ac:dyDescent="0.35">
      <c r="A5" s="33"/>
    </row>
    <row r="6" spans="1:1" x14ac:dyDescent="0.35">
      <c r="A6" s="33"/>
    </row>
    <row r="7" spans="1:1" x14ac:dyDescent="0.35">
      <c r="A7" s="34"/>
    </row>
    <row r="8" spans="1:1" x14ac:dyDescent="0.35">
      <c r="A8" s="35" t="s">
        <v>26</v>
      </c>
    </row>
    <row r="9" spans="1:1" x14ac:dyDescent="0.35">
      <c r="A9" s="57" t="s">
        <v>84</v>
      </c>
    </row>
    <row r="10" spans="1:1" x14ac:dyDescent="0.35">
      <c r="A10" s="2" t="s">
        <v>27</v>
      </c>
    </row>
    <row r="11" spans="1:1" x14ac:dyDescent="0.35">
      <c r="A11" s="3" t="s">
        <v>28</v>
      </c>
    </row>
    <row r="12" spans="1:1" ht="20" x14ac:dyDescent="0.35">
      <c r="A12" s="4" t="s">
        <v>31</v>
      </c>
    </row>
    <row r="13" spans="1:1" ht="48" customHeight="1" x14ac:dyDescent="0.35">
      <c r="A13" s="5" t="s">
        <v>181</v>
      </c>
    </row>
    <row r="14" spans="1:1" x14ac:dyDescent="0.35">
      <c r="A14" s="5" t="s">
        <v>82</v>
      </c>
    </row>
    <row r="15" spans="1:1" x14ac:dyDescent="0.35">
      <c r="A15" s="53" t="s">
        <v>83</v>
      </c>
    </row>
  </sheetData>
  <hyperlinks>
    <hyperlink ref="A8" r:id="rId1" display="../../../../covid19mptfcall1/Shared Documents/Forms/AllItems.aspx" xr:uid="{00000000-0004-0000-0400-000000000000}"/>
    <hyperlink ref="A11" r:id="rId2" display="../../../../covid19mptfcall1/Shared Documents/Forms/AllItems.aspx" xr:uid="{00000000-0004-0000-0400-000001000000}"/>
    <hyperlink ref="A15"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624378D6-3018-4CFD-A13D-DCEFC174BC86}"/>
  </hyperlinks>
  <pageMargins left="0.7" right="0.7" top="0.75" bottom="0.75" header="0.3" footer="0.3"/>
  <pageSetup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zoomScaleNormal="100" workbookViewId="0">
      <selection activeCell="E11" sqref="E11"/>
    </sheetView>
  </sheetViews>
  <sheetFormatPr defaultRowHeight="14.5" x14ac:dyDescent="0.35"/>
  <cols>
    <col min="1" max="1" width="15.6328125" style="12" customWidth="1"/>
    <col min="2" max="2" width="43.6328125" style="12" customWidth="1"/>
    <col min="3" max="3" width="2.6328125" style="12" customWidth="1"/>
    <col min="4" max="4" width="16.08984375" style="12" customWidth="1"/>
    <col min="5" max="5" width="40.90625" style="12" customWidth="1"/>
  </cols>
  <sheetData>
    <row r="1" spans="1:5" x14ac:dyDescent="0.35">
      <c r="A1" s="85" t="s">
        <v>33</v>
      </c>
      <c r="B1" s="86"/>
      <c r="C1" s="87"/>
      <c r="D1" s="88" t="s">
        <v>35</v>
      </c>
      <c r="E1" s="89"/>
    </row>
    <row r="2" spans="1:5" ht="25.5" x14ac:dyDescent="0.35">
      <c r="A2" s="9" t="s">
        <v>40</v>
      </c>
      <c r="B2" s="10"/>
      <c r="C2" s="87"/>
      <c r="D2" s="9" t="s">
        <v>36</v>
      </c>
      <c r="E2" s="10"/>
    </row>
    <row r="3" spans="1:5" ht="38.5" x14ac:dyDescent="0.35">
      <c r="A3" s="9" t="s">
        <v>41</v>
      </c>
      <c r="B3" s="10"/>
      <c r="C3" s="87"/>
      <c r="D3" s="1" t="s">
        <v>50</v>
      </c>
      <c r="E3" s="10"/>
    </row>
    <row r="4" spans="1:5" ht="43.5" x14ac:dyDescent="0.35">
      <c r="A4" s="1" t="s">
        <v>46</v>
      </c>
      <c r="B4" s="13"/>
      <c r="C4" s="87"/>
      <c r="D4" s="1" t="s">
        <v>51</v>
      </c>
      <c r="E4" s="10"/>
    </row>
    <row r="5" spans="1:5" ht="29" x14ac:dyDescent="0.35">
      <c r="A5" s="9" t="s">
        <v>42</v>
      </c>
      <c r="B5" s="13"/>
      <c r="C5" s="87"/>
      <c r="D5" s="1" t="s">
        <v>52</v>
      </c>
      <c r="E5" s="13"/>
    </row>
    <row r="6" spans="1:5" ht="15" thickBot="1" x14ac:dyDescent="0.4">
      <c r="A6" s="15"/>
      <c r="B6" s="13"/>
      <c r="C6" s="87"/>
      <c r="D6"/>
      <c r="E6" s="13"/>
    </row>
    <row r="7" spans="1:5" ht="14.25" customHeight="1" x14ac:dyDescent="0.35">
      <c r="A7" s="85" t="s">
        <v>75</v>
      </c>
      <c r="B7" s="86"/>
      <c r="C7" s="87"/>
      <c r="D7" s="85" t="s">
        <v>34</v>
      </c>
      <c r="E7" s="86"/>
    </row>
    <row r="8" spans="1:5" ht="24.4" customHeight="1" x14ac:dyDescent="0.35">
      <c r="A8" s="91" t="s">
        <v>43</v>
      </c>
      <c r="B8" s="106"/>
      <c r="C8" s="87"/>
      <c r="D8" s="91" t="s">
        <v>44</v>
      </c>
      <c r="E8" s="106"/>
    </row>
    <row r="9" spans="1:5" x14ac:dyDescent="0.35">
      <c r="A9" s="91"/>
      <c r="B9" s="106"/>
      <c r="C9" s="87"/>
      <c r="D9" s="91"/>
      <c r="E9" s="106"/>
    </row>
    <row r="10" spans="1:5" ht="78" customHeight="1" thickBot="1" x14ac:dyDescent="0.4">
      <c r="A10" s="92"/>
      <c r="B10" s="107"/>
      <c r="C10" s="87"/>
      <c r="D10" s="92"/>
      <c r="E10" s="107"/>
    </row>
    <row r="11" spans="1:5" ht="14.25" customHeight="1" x14ac:dyDescent="0.35">
      <c r="A11" s="85" t="s">
        <v>53</v>
      </c>
      <c r="B11" s="86"/>
      <c r="C11" s="39"/>
      <c r="D11" s="40"/>
      <c r="E11" s="40"/>
    </row>
    <row r="12" spans="1:5" ht="14.25" customHeight="1" x14ac:dyDescent="0.35">
      <c r="A12" s="9" t="s">
        <v>37</v>
      </c>
      <c r="B12" s="10"/>
      <c r="C12" s="90"/>
      <c r="D12" s="41"/>
      <c r="E12" s="41"/>
    </row>
    <row r="13" spans="1:5" x14ac:dyDescent="0.35">
      <c r="A13" s="9" t="s">
        <v>38</v>
      </c>
      <c r="B13" s="10"/>
      <c r="C13" s="90"/>
      <c r="D13" s="41"/>
      <c r="E13" s="41"/>
    </row>
    <row r="14" spans="1:5" ht="15" thickBot="1" x14ac:dyDescent="0.4">
      <c r="A14" s="11" t="s">
        <v>39</v>
      </c>
      <c r="B14" s="6"/>
      <c r="C14" s="90"/>
      <c r="D14" s="41"/>
      <c r="E14" s="41"/>
    </row>
    <row r="15" spans="1:5" x14ac:dyDescent="0.35">
      <c r="A15" s="40"/>
      <c r="B15" s="40"/>
      <c r="C15" s="9"/>
      <c r="D15" s="41"/>
      <c r="E15" s="41"/>
    </row>
    <row r="16" spans="1:5" ht="22.15" customHeight="1" x14ac:dyDescent="0.35">
      <c r="A16" s="95" t="s">
        <v>45</v>
      </c>
      <c r="B16" s="95"/>
      <c r="C16" s="95"/>
      <c r="D16" s="95"/>
      <c r="E16" s="95"/>
    </row>
    <row r="17" spans="1:5" x14ac:dyDescent="0.35">
      <c r="A17" s="95" t="s">
        <v>47</v>
      </c>
      <c r="B17" s="95"/>
      <c r="C17" s="95"/>
      <c r="D17" s="95"/>
      <c r="E17" s="95"/>
    </row>
    <row r="18" spans="1:5" x14ac:dyDescent="0.35">
      <c r="A18" s="95" t="s">
        <v>48</v>
      </c>
      <c r="B18" s="95"/>
      <c r="C18" s="95"/>
      <c r="D18" s="95"/>
      <c r="E18" s="95"/>
    </row>
    <row r="19" spans="1:5" ht="28.9" customHeight="1" x14ac:dyDescent="0.35">
      <c r="A19" s="95" t="s">
        <v>49</v>
      </c>
      <c r="B19" s="95"/>
      <c r="C19" s="95"/>
      <c r="D19" s="95"/>
      <c r="E19" s="95"/>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25"/>
  <sheetViews>
    <sheetView zoomScaleNormal="100" workbookViewId="0">
      <pane xSplit="3" ySplit="1" topLeftCell="D2" activePane="bottomRight" state="frozen"/>
      <selection sqref="A1:XFD1048576"/>
      <selection pane="topRight" sqref="A1:XFD1048576"/>
      <selection pane="bottomLeft" sqref="A1:XFD1048576"/>
      <selection pane="bottomRight" activeCell="D3" sqref="D3"/>
    </sheetView>
  </sheetViews>
  <sheetFormatPr defaultColWidth="9.08984375" defaultRowHeight="14" x14ac:dyDescent="0.3"/>
  <cols>
    <col min="1" max="1" width="3.7265625" style="38" bestFit="1" customWidth="1"/>
    <col min="2" max="2" width="14.26953125" style="18" customWidth="1"/>
    <col min="3" max="3" width="31.7265625" style="18" customWidth="1"/>
    <col min="4" max="4" width="84.7265625" style="18" customWidth="1"/>
    <col min="5" max="16384" width="9.08984375" style="16"/>
  </cols>
  <sheetData>
    <row r="1" spans="1:4" ht="15.5" x14ac:dyDescent="0.35">
      <c r="A1" s="38" t="s">
        <v>56</v>
      </c>
      <c r="B1" s="17" t="s">
        <v>0</v>
      </c>
      <c r="C1" s="17" t="s">
        <v>1</v>
      </c>
      <c r="D1" s="17" t="s">
        <v>2</v>
      </c>
    </row>
    <row r="2" spans="1:4" ht="101" x14ac:dyDescent="0.3">
      <c r="A2" s="55">
        <v>1</v>
      </c>
      <c r="B2" s="54" t="s">
        <v>3</v>
      </c>
      <c r="C2" s="19" t="s">
        <v>57</v>
      </c>
    </row>
    <row r="3" spans="1:4" ht="41" x14ac:dyDescent="0.3">
      <c r="A3" s="55">
        <v>2</v>
      </c>
      <c r="B3" s="54" t="s">
        <v>4</v>
      </c>
      <c r="C3" s="19" t="s">
        <v>5</v>
      </c>
    </row>
    <row r="4" spans="1:4" ht="28" x14ac:dyDescent="0.3">
      <c r="A4" s="55">
        <v>3.1</v>
      </c>
      <c r="B4" s="54" t="s">
        <v>6</v>
      </c>
      <c r="C4" s="52" t="s">
        <v>54</v>
      </c>
    </row>
    <row r="5" spans="1:4" ht="28" x14ac:dyDescent="0.3">
      <c r="A5" s="55">
        <v>3.2</v>
      </c>
      <c r="B5" s="54" t="s">
        <v>7</v>
      </c>
      <c r="C5" s="52" t="s">
        <v>55</v>
      </c>
    </row>
    <row r="6" spans="1:4" ht="161" x14ac:dyDescent="0.3">
      <c r="A6" s="55">
        <v>3.3</v>
      </c>
      <c r="B6" s="54" t="s">
        <v>8</v>
      </c>
      <c r="C6" s="19" t="s">
        <v>58</v>
      </c>
    </row>
    <row r="7" spans="1:4" ht="111" x14ac:dyDescent="0.3">
      <c r="A7" s="55">
        <v>3.4</v>
      </c>
      <c r="B7" s="54" t="s">
        <v>9</v>
      </c>
      <c r="C7" s="19" t="s">
        <v>59</v>
      </c>
    </row>
    <row r="8" spans="1:4" ht="131" x14ac:dyDescent="0.3">
      <c r="A8" s="55">
        <v>3.5</v>
      </c>
      <c r="B8" s="54" t="s">
        <v>10</v>
      </c>
      <c r="C8" s="19" t="s">
        <v>60</v>
      </c>
    </row>
    <row r="9" spans="1:4" ht="56" x14ac:dyDescent="0.3">
      <c r="A9" s="55">
        <v>3.6</v>
      </c>
      <c r="B9" s="54" t="s">
        <v>21</v>
      </c>
      <c r="C9" s="19" t="s">
        <v>20</v>
      </c>
    </row>
    <row r="10" spans="1:4" ht="42" x14ac:dyDescent="0.3">
      <c r="A10" s="55">
        <v>4</v>
      </c>
      <c r="B10" s="54" t="s">
        <v>22</v>
      </c>
      <c r="C10" s="19" t="s">
        <v>23</v>
      </c>
    </row>
    <row r="11" spans="1:4" ht="61" x14ac:dyDescent="0.3">
      <c r="A11" s="55">
        <v>5</v>
      </c>
      <c r="B11" s="54" t="s">
        <v>24</v>
      </c>
      <c r="C11" s="19" t="s">
        <v>25</v>
      </c>
    </row>
    <row r="12" spans="1:4" x14ac:dyDescent="0.3">
      <c r="A12" s="55"/>
      <c r="B12" s="54"/>
      <c r="C12" s="19"/>
    </row>
    <row r="13" spans="1:4" x14ac:dyDescent="0.3">
      <c r="A13" s="55"/>
      <c r="B13" s="54"/>
      <c r="C13" s="19"/>
    </row>
    <row r="14" spans="1:4" x14ac:dyDescent="0.3">
      <c r="C14" s="19"/>
    </row>
    <row r="15" spans="1:4" x14ac:dyDescent="0.3">
      <c r="C15" s="19"/>
    </row>
    <row r="16" spans="1:4" x14ac:dyDescent="0.3">
      <c r="C16" s="19"/>
    </row>
    <row r="17" spans="3:3" x14ac:dyDescent="0.3">
      <c r="C17" s="19"/>
    </row>
    <row r="18" spans="3:3" x14ac:dyDescent="0.3">
      <c r="C18" s="19"/>
    </row>
    <row r="19" spans="3:3" x14ac:dyDescent="0.3">
      <c r="C19" s="19"/>
    </row>
    <row r="20" spans="3:3" x14ac:dyDescent="0.3">
      <c r="C20" s="19"/>
    </row>
    <row r="21" spans="3:3" x14ac:dyDescent="0.3">
      <c r="C21" s="19"/>
    </row>
    <row r="22" spans="3:3" x14ac:dyDescent="0.3">
      <c r="C22" s="19"/>
    </row>
    <row r="23" spans="3:3" x14ac:dyDescent="0.3">
      <c r="C23" s="19"/>
    </row>
    <row r="24" spans="3:3" x14ac:dyDescent="0.3">
      <c r="C24" s="19"/>
    </row>
    <row r="25" spans="3:3" x14ac:dyDescent="0.3">
      <c r="C25" s="19"/>
    </row>
  </sheetData>
  <pageMargins left="0.7" right="0.7" top="0.75" bottom="0.75" header="0.3" footer="0.3"/>
  <pageSetup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D34"/>
  <sheetViews>
    <sheetView workbookViewId="0">
      <pane xSplit="1" ySplit="1" topLeftCell="B2" activePane="bottomRight" state="frozen"/>
      <selection sqref="A1:XFD1048576"/>
      <selection pane="topRight" sqref="A1:XFD1048576"/>
      <selection pane="bottomLeft" sqref="A1:XFD1048576"/>
      <selection pane="bottomRight" activeCell="A9" sqref="A9"/>
    </sheetView>
  </sheetViews>
  <sheetFormatPr defaultColWidth="9.08984375" defaultRowHeight="14" x14ac:dyDescent="0.3"/>
  <cols>
    <col min="1" max="1" width="103.81640625" style="16" customWidth="1"/>
    <col min="2" max="2" width="33.6328125" style="16" customWidth="1"/>
    <col min="3" max="3" width="25.90625" style="16" customWidth="1"/>
    <col min="4" max="4" width="27.81640625" style="16" customWidth="1"/>
    <col min="5" max="16384" width="9.08984375" style="16"/>
  </cols>
  <sheetData>
    <row r="1" spans="1:4" ht="28.5" thickBot="1" x14ac:dyDescent="0.35">
      <c r="A1" s="21"/>
      <c r="B1" s="22" t="s">
        <v>61</v>
      </c>
      <c r="C1" s="23" t="s">
        <v>11</v>
      </c>
      <c r="D1" s="23" t="s">
        <v>12</v>
      </c>
    </row>
    <row r="2" spans="1:4" x14ac:dyDescent="0.3">
      <c r="A2" s="20" t="s">
        <v>13</v>
      </c>
      <c r="B2" s="96"/>
      <c r="C2" s="96"/>
      <c r="D2" s="96"/>
    </row>
    <row r="3" spans="1:4" x14ac:dyDescent="0.3">
      <c r="A3" s="24" t="s">
        <v>14</v>
      </c>
      <c r="B3" s="97"/>
      <c r="C3" s="97"/>
      <c r="D3" s="97"/>
    </row>
    <row r="4" spans="1:4" x14ac:dyDescent="0.3">
      <c r="A4" s="56" t="s">
        <v>15</v>
      </c>
      <c r="B4" s="97"/>
      <c r="C4" s="97"/>
      <c r="D4" s="97"/>
    </row>
    <row r="5" spans="1:4" x14ac:dyDescent="0.3">
      <c r="A5" s="56" t="s">
        <v>16</v>
      </c>
      <c r="B5" s="97"/>
      <c r="C5" s="97"/>
      <c r="D5" s="97"/>
    </row>
    <row r="6" spans="1:4" ht="14.5" thickBot="1" x14ac:dyDescent="0.35">
      <c r="A6" s="25"/>
      <c r="B6" s="98"/>
      <c r="C6" s="98"/>
      <c r="D6" s="98"/>
    </row>
    <row r="7" spans="1:4" ht="15" customHeight="1" x14ac:dyDescent="0.3">
      <c r="A7" s="26" t="s">
        <v>17</v>
      </c>
      <c r="B7" s="99"/>
      <c r="C7" s="99"/>
      <c r="D7" s="99"/>
    </row>
    <row r="8" spans="1:4" ht="14.25" customHeight="1" x14ac:dyDescent="0.3">
      <c r="A8" s="26" t="s">
        <v>77</v>
      </c>
      <c r="B8" s="100"/>
      <c r="C8" s="100"/>
      <c r="D8" s="100"/>
    </row>
    <row r="9" spans="1:4" ht="14.25" customHeight="1" x14ac:dyDescent="0.3">
      <c r="A9" s="27" t="s">
        <v>15</v>
      </c>
      <c r="B9" s="100"/>
      <c r="C9" s="100"/>
      <c r="D9" s="100"/>
    </row>
    <row r="10" spans="1:4" ht="14.25" customHeight="1" x14ac:dyDescent="0.3">
      <c r="A10" s="27" t="s">
        <v>16</v>
      </c>
      <c r="B10" s="100"/>
      <c r="C10" s="100"/>
      <c r="D10" s="100"/>
    </row>
    <row r="11" spans="1:4" ht="14.25" customHeight="1" x14ac:dyDescent="0.3">
      <c r="A11" s="27"/>
      <c r="B11" s="27"/>
      <c r="C11" s="27"/>
      <c r="D11" s="27"/>
    </row>
    <row r="12" spans="1:4" ht="14.25" customHeight="1" x14ac:dyDescent="0.3">
      <c r="A12" s="27"/>
      <c r="B12" s="27"/>
      <c r="C12" s="27"/>
      <c r="D12" s="27"/>
    </row>
    <row r="13" spans="1:4" ht="14.25" customHeight="1" x14ac:dyDescent="0.3">
      <c r="A13" s="26"/>
      <c r="B13" s="27"/>
      <c r="C13" s="27"/>
      <c r="D13" s="27"/>
    </row>
    <row r="14" spans="1:4" ht="14.25" customHeight="1" x14ac:dyDescent="0.3">
      <c r="A14" s="26" t="s">
        <v>78</v>
      </c>
      <c r="B14" s="100"/>
      <c r="C14" s="100"/>
      <c r="D14" s="100"/>
    </row>
    <row r="15" spans="1:4" ht="14.25" customHeight="1" x14ac:dyDescent="0.3">
      <c r="A15" s="27" t="s">
        <v>15</v>
      </c>
      <c r="B15" s="100"/>
      <c r="C15" s="100"/>
      <c r="D15" s="100"/>
    </row>
    <row r="16" spans="1:4" ht="14.25" customHeight="1" x14ac:dyDescent="0.3">
      <c r="A16" s="27" t="s">
        <v>16</v>
      </c>
      <c r="B16" s="100"/>
      <c r="C16" s="100"/>
      <c r="D16" s="100"/>
    </row>
    <row r="17" spans="1:4" x14ac:dyDescent="0.3">
      <c r="A17" s="28"/>
      <c r="B17" s="100"/>
      <c r="C17" s="100"/>
      <c r="D17" s="100"/>
    </row>
    <row r="18" spans="1:4" ht="14.5" thickBot="1" x14ac:dyDescent="0.35">
      <c r="A18" s="29"/>
      <c r="B18" s="29"/>
      <c r="C18" s="30"/>
      <c r="D18" s="30"/>
    </row>
    <row r="19" spans="1:4" ht="15" customHeight="1" x14ac:dyDescent="0.3">
      <c r="A19" s="26" t="s">
        <v>18</v>
      </c>
      <c r="B19" s="99"/>
      <c r="C19" s="99"/>
      <c r="D19" s="99"/>
    </row>
    <row r="20" spans="1:4" ht="14.25" customHeight="1" x14ac:dyDescent="0.3">
      <c r="A20" s="26" t="s">
        <v>79</v>
      </c>
      <c r="B20" s="100"/>
      <c r="C20" s="100"/>
      <c r="D20" s="100"/>
    </row>
    <row r="21" spans="1:4" ht="14.25" customHeight="1" x14ac:dyDescent="0.3">
      <c r="A21" s="27" t="s">
        <v>15</v>
      </c>
      <c r="B21" s="100"/>
      <c r="C21" s="100"/>
      <c r="D21" s="100"/>
    </row>
    <row r="22" spans="1:4" ht="14.25" customHeight="1" x14ac:dyDescent="0.3">
      <c r="A22" s="27" t="s">
        <v>16</v>
      </c>
      <c r="B22" s="100"/>
      <c r="C22" s="100"/>
      <c r="D22" s="100"/>
    </row>
    <row r="23" spans="1:4" ht="14.25" customHeight="1" x14ac:dyDescent="0.3">
      <c r="A23" s="27"/>
      <c r="B23" s="27"/>
      <c r="C23" s="27"/>
      <c r="D23" s="27"/>
    </row>
    <row r="24" spans="1:4" ht="14.25" customHeight="1" x14ac:dyDescent="0.3">
      <c r="A24" s="27"/>
      <c r="B24" s="27"/>
      <c r="C24" s="27"/>
      <c r="D24" s="27"/>
    </row>
    <row r="25" spans="1:4" ht="14.25" customHeight="1" x14ac:dyDescent="0.3">
      <c r="A25" s="26" t="s">
        <v>80</v>
      </c>
      <c r="B25" s="100"/>
      <c r="C25" s="100"/>
      <c r="D25" s="100"/>
    </row>
    <row r="26" spans="1:4" ht="14.25" customHeight="1" x14ac:dyDescent="0.3">
      <c r="A26" s="27" t="s">
        <v>15</v>
      </c>
      <c r="B26" s="100"/>
      <c r="C26" s="100"/>
      <c r="D26" s="100"/>
    </row>
    <row r="27" spans="1:4" ht="14.25" customHeight="1" x14ac:dyDescent="0.3">
      <c r="A27" s="27" t="s">
        <v>16</v>
      </c>
      <c r="B27" s="100"/>
      <c r="C27" s="100"/>
      <c r="D27" s="100"/>
    </row>
    <row r="28" spans="1:4" x14ac:dyDescent="0.3">
      <c r="A28" s="28"/>
      <c r="B28" s="100"/>
      <c r="C28" s="100"/>
      <c r="D28" s="100"/>
    </row>
    <row r="29" spans="1:4" x14ac:dyDescent="0.3">
      <c r="A29" s="28"/>
      <c r="B29" s="100"/>
      <c r="C29" s="100"/>
      <c r="D29" s="100"/>
    </row>
    <row r="30" spans="1:4" ht="14.5" thickBot="1" x14ac:dyDescent="0.35">
      <c r="A30" s="30"/>
      <c r="B30" s="29"/>
      <c r="C30" s="30"/>
      <c r="D30" s="30"/>
    </row>
    <row r="32" spans="1:4" x14ac:dyDescent="0.3">
      <c r="A32" s="16" t="s">
        <v>76</v>
      </c>
    </row>
    <row r="34" spans="1:1" x14ac:dyDescent="0.3">
      <c r="A34" s="37" t="s">
        <v>19</v>
      </c>
    </row>
  </sheetData>
  <mergeCells count="15">
    <mergeCell ref="B25:B29"/>
    <mergeCell ref="C25:C29"/>
    <mergeCell ref="D25:D29"/>
    <mergeCell ref="B14:B17"/>
    <mergeCell ref="C14:C17"/>
    <mergeCell ref="D14:D17"/>
    <mergeCell ref="B19:B22"/>
    <mergeCell ref="C19:C22"/>
    <mergeCell ref="D19:D22"/>
    <mergeCell ref="B2:B6"/>
    <mergeCell ref="C2:C6"/>
    <mergeCell ref="D2:D6"/>
    <mergeCell ref="B7:B10"/>
    <mergeCell ref="C7:C10"/>
    <mergeCell ref="D7:D10"/>
  </mergeCells>
  <hyperlinks>
    <hyperlink ref="A34" location="_ftnref1" display="_ftnref1" xr:uid="{00000000-0004-0000-0700-000000000000}"/>
    <hyperlink ref="A2" location="_ftn1" display="_ftn1" xr:uid="{00000000-0004-0000-0700-000001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2.xml><?xml version="1.0" encoding="utf-8"?>
<ds:datastoreItem xmlns:ds="http://schemas.openxmlformats.org/officeDocument/2006/customXml" ds:itemID="{53222A27-B1A6-48BB-90DD-20582ECB12B7}">
  <ds:schemaRefs>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 ds:uri="http://schemas.microsoft.com/office/2006/documentManagement/types"/>
    <ds:schemaRef ds:uri="http://schemas.openxmlformats.org/package/2006/metadata/core-properties"/>
    <ds:schemaRef ds:uri="fa7726f5-1081-4273-a333-f86aa2cd84a9"/>
    <ds:schemaRef ds:uri="e58561c3-df46-4bab-a888-8b8732da1349"/>
  </ds:schemaRefs>
</ds:datastoreItem>
</file>

<file path=customXml/itemProps3.xml><?xml version="1.0" encoding="utf-8"?>
<ds:datastoreItem xmlns:ds="http://schemas.openxmlformats.org/officeDocument/2006/customXml" ds:itemID="{5D990251-520E-46AB-8F46-CE3AFFB8FC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OVERALL REPORTING INSTRUCTIONS</vt:lpstr>
      <vt:lpstr>General Information-Annual</vt:lpstr>
      <vt:lpstr>Narrative-Annual</vt:lpstr>
      <vt:lpstr>WHO_#of beneficiaries</vt:lpstr>
      <vt:lpstr>RBM-Annual</vt:lpstr>
      <vt:lpstr>Communication-Annual</vt:lpstr>
      <vt:lpstr>General Information-Final</vt:lpstr>
      <vt:lpstr>Narrative-Final</vt:lpstr>
      <vt:lpstr>RBM-Final</vt:lpstr>
      <vt:lpstr>Communication-Final</vt:lpstr>
      <vt:lpstr>'RBM-Annual'!_ftn1</vt:lpstr>
      <vt:lpstr>'RBM-Final'!_ftn1</vt:lpstr>
      <vt:lpstr>'General Information-Annual'!_ftn5</vt:lpstr>
      <vt:lpstr>'General Information-Final'!_ftn5</vt:lpstr>
      <vt:lpstr>'General Information-Annual'!_ftn6</vt:lpstr>
      <vt:lpstr>'General Information-Final'!_ftn6</vt:lpstr>
      <vt:lpstr>'RBM-Annual'!_ftnref1</vt:lpstr>
      <vt:lpstr>'RBM-Final'!_ftnref1</vt:lpstr>
      <vt:lpstr>'General Information-Annual'!_ftnref2</vt:lpstr>
      <vt:lpstr>'General Information-Final'!_ftnref2</vt:lpstr>
      <vt:lpstr>'General Information-Annual'!_ftnref4</vt:lpstr>
      <vt:lpstr>'General Information-Final'!_ftnref4</vt:lpstr>
      <vt:lpstr>'General Information-Annual'!_ftnref5</vt:lpstr>
      <vt:lpstr>'General Information-Final'!_ftnref5</vt:lpstr>
      <vt:lpstr>'General Information-Annual'!_ftnref6</vt:lpstr>
      <vt:lpstr>'General Information-Final'!_ftnref6</vt:lpstr>
      <vt:lpstr>End</vt:lpstr>
      <vt:lpstr>Final_End</vt:lpstr>
      <vt:lpstr>ID</vt:lpstr>
      <vt:lpstr>Org_End</vt:lpstr>
      <vt:lpstr>'OVERALL REPORTING INSTRUCTIONS'!Print_Area</vt:lpstr>
      <vt:lpstr>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Piyoo</dc:creator>
  <cp:lastModifiedBy>Nurjemal Jalilova</cp:lastModifiedBy>
  <cp:lastPrinted>2020-12-14T19:38:32Z</cp:lastPrinted>
  <dcterms:created xsi:type="dcterms:W3CDTF">2020-12-07T17:58:50Z</dcterms:created>
  <dcterms:modified xsi:type="dcterms:W3CDTF">2021-01-30T13:57:51Z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