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Giulia\Desktop\PBF annual report nov 2020\Doc for sending\"/>
    </mc:Choice>
  </mc:AlternateContent>
  <xr:revisionPtr revIDLastSave="0" documentId="13_ncr:1_{253D0B91-5FC2-46E0-BA62-B2CEEC6D4540}"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state="hidden" r:id="rId2"/>
  </sheets>
  <definedNames>
    <definedName name="_xlnm.Print_Area" localSheetId="0">Sheet1!$A$1:$F$66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1" l="1"/>
  <c r="E54" i="1"/>
  <c r="E51" i="1"/>
  <c r="C58" i="1" l="1"/>
  <c r="E45" i="1"/>
  <c r="F58" i="1"/>
  <c r="C49" i="1"/>
  <c r="C62" i="1" s="1"/>
  <c r="C63" i="1" s="1"/>
  <c r="E41" i="1"/>
  <c r="F39" i="1"/>
  <c r="C39" i="1"/>
  <c r="E30" i="1"/>
  <c r="E18" i="1"/>
  <c r="E9" i="1"/>
  <c r="C64" i="1" l="1"/>
  <c r="C65" i="1" s="1"/>
  <c r="E58" i="1"/>
  <c r="E39" i="1"/>
  <c r="E62" i="1" l="1"/>
  <c r="E63" i="1" s="1"/>
  <c r="E64" i="1" s="1"/>
  <c r="E65" i="1" l="1"/>
  <c r="F65" i="1" s="1"/>
</calcChain>
</file>

<file path=xl/sharedStrings.xml><?xml version="1.0" encoding="utf-8"?>
<sst xmlns="http://schemas.openxmlformats.org/spreadsheetml/2006/main" count="121" uniqueCount="114">
  <si>
    <t>Annex D - PBF project budget</t>
  </si>
  <si>
    <t>Outcome/ Output number</t>
  </si>
  <si>
    <t>Outcome/ output/ activity formulation:</t>
  </si>
  <si>
    <t>Activity 1.1.1:</t>
  </si>
  <si>
    <t>Activity 1.1.2:</t>
  </si>
  <si>
    <t>Activity 1.1.3:</t>
  </si>
  <si>
    <t>Activity 1.2.1:</t>
  </si>
  <si>
    <t>Activity 1.2.2:</t>
  </si>
  <si>
    <t>Activity 1.2.3:</t>
  </si>
  <si>
    <t>Activity 1.3.1:</t>
  </si>
  <si>
    <t>Activity 1.3.2:</t>
  </si>
  <si>
    <t>Activity 1.3.3:</t>
  </si>
  <si>
    <t xml:space="preserve"> </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</si>
  <si>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</si>
  <si>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</si>
  <si>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</si>
  <si>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</si>
  <si>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</si>
  <si>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</si>
  <si>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</si>
  <si>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</si>
  <si>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</si>
  <si>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</si>
  <si>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</si>
  <si>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</si>
  <si>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</si>
  <si>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</si>
  <si>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</si>
  <si>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</si>
  <si>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</si>
  <si>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</si>
  <si>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</si>
  <si>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</si>
  <si>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</si>
  <si>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</si>
  <si>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</si>
  <si>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</si>
  <si>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</si>
  <si>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</si>
  <si>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Activity 1.1.4:</t>
  </si>
  <si>
    <t>Activity 1.1.5:</t>
  </si>
  <si>
    <t>Activity 1.1.6:</t>
  </si>
  <si>
    <t>Activity 1.1.7:</t>
  </si>
  <si>
    <t>Activity 1.1.8:</t>
  </si>
  <si>
    <t>Activity 1.2.4:</t>
  </si>
  <si>
    <t>Activity 1.2.5:</t>
  </si>
  <si>
    <t>Activity 1.2.6:</t>
  </si>
  <si>
    <t>Activity 1.2.7:</t>
  </si>
  <si>
    <t>Activity 1.2.8:</t>
  </si>
  <si>
    <t>Activity 1.2.9:</t>
  </si>
  <si>
    <t>Activity 1.2.10:</t>
  </si>
  <si>
    <t>Activity 1.3.4:</t>
  </si>
  <si>
    <t>Activity 1.3.5:</t>
  </si>
  <si>
    <t>Activity 1.3.6:</t>
  </si>
  <si>
    <t>Activity 1.3.7:</t>
  </si>
  <si>
    <t>Activity 1.3.8:</t>
  </si>
  <si>
    <t>Activity 1.2.11:</t>
  </si>
  <si>
    <t>Output 1.1:</t>
  </si>
  <si>
    <t>Output 1.2:</t>
  </si>
  <si>
    <t>Output 1.3:</t>
  </si>
  <si>
    <t xml:space="preserve">SUB-TOTAL PROJECT BUDGET: </t>
  </si>
  <si>
    <t>Indirect support costs (7%):</t>
  </si>
  <si>
    <t xml:space="preserve">TOTAL PROJECT BUDGET: </t>
  </si>
  <si>
    <t>Totals.</t>
  </si>
  <si>
    <t>Activity 2.1.1</t>
  </si>
  <si>
    <t>Activity 2.1.2</t>
  </si>
  <si>
    <t>Activity 2.1.3</t>
  </si>
  <si>
    <t>Activity 2.2.1</t>
  </si>
  <si>
    <t>Activity 2.2.2</t>
  </si>
  <si>
    <t>Activity 2.2.3</t>
  </si>
  <si>
    <t>Activity 3.1.1</t>
  </si>
  <si>
    <t>Activity 3.1.2</t>
  </si>
  <si>
    <t>Activity 3.2.1</t>
  </si>
  <si>
    <t>Activity 3.2.2</t>
  </si>
  <si>
    <t xml:space="preserve">12 discussions de groupe (Focus Group Discussion) sont menées avec la participation d’hommes et femmes politiques, de la société civile et des FDS pour identifier des bonnes pratiques de mitigation des risques et de promotion de la cohésion sociale à travers la promotion des femmes. 12 discussions </t>
  </si>
  <si>
    <t>Production d’une (1) note et d’un (1) clip vidéo sur les bonnes pratiques afin de mieux mitiger les risques de division et de promouvoir la cohésion sociale à travers la promotion des femmes</t>
  </si>
  <si>
    <t xml:space="preserve">Réalisation d’un (1) atelier interne de travail pour l’élaboration d’un module de formation sur les bonnes pratiques liées à la promotion des femmes, sur base des résultats des consultations/groupes de discussion et où le concept de communication non-violente est intégré </t>
  </si>
  <si>
    <t xml:space="preserve">12 formations (d’un (1) jour) sur le plaidoyer pour les leaders féminins en faveur de la consolidation de la paix, avec un accent sur les techniques de la communication non violente pour 180 femmes politiciennes, de la société civile et des FDS dans les 8 régions et à Bissau </t>
  </si>
  <si>
    <t xml:space="preserve">Suivi des 180 participants aux formations dans la mise en pratique de leur savoir-faire à travers un accompagnement et une réflexion conjointe autour des bonnes pratiques et des leçons tirées à travers 55 rencontres bimensuels </t>
  </si>
  <si>
    <t xml:space="preserve">11 séances de débat entre formés et des acteurs tiers des partis politiques, de la société civile et des FDS pour mettre en pratique l’argumentation, les bonnes pratiques et leçons tirées de la formation et de l’accompagnement avec 110 participants </t>
  </si>
  <si>
    <t>Mise en place d’un système de mentorat de 110 femmes (55 mentors et 55 mentees) avec au moins 33 rencontres bilatérales, facilitées par les ERD (3 rencontres de 3h x 10 zones ERD + 1 Bissau). Les mentors sont des femmes leaders formées des partis politiques, OSC et FDS ou ERD qui sont exemplaires pour leur contribution à la cohésion sociale (5 femmes formées x 11 zones ERD + Bissau). Accompagnement audio-visuel pour documenter l’expérience de mentorat</t>
  </si>
  <si>
    <t xml:space="preserve">22 stages de 2 semaines sont organisés permettant à 22 jeunes femmes de suivre au quotidien une femme bien placée dans les partis politiques, la société civile ou des FDS </t>
  </si>
  <si>
    <t>1 conférence internationale de 3 jours avec 60 participants hommes et femmes à Bissau pour parler des bonnes pratiques et les leçons apprises dans la promotion et le leadership des femmes pour la cohésion et contre la division (50 de Guinée-Bissau dont 40 des régions, 10 de l’Afrique subsaharienne et ailleurs). Animation par les clips vidéo sur le mentorat et les stages.</t>
  </si>
  <si>
    <t>Cartographie des initiatives et individualités au sein des partis politique, société civile, et FDS qui mènent la conception et la mise en œuvre des programmes pour la promotion des femmes (ex. lois de quota, femme médiatrices)</t>
  </si>
  <si>
    <t xml:space="preserve">Réalisation d’un (1) atelier de travail pour développer un module de formation en « programmation sensible aux conflits – focus genre » en collaboration avec l’appui technique d’Interpeace (IPAT) et des partis politique, société civile et FDS </t>
  </si>
  <si>
    <t xml:space="preserve">3 formations en « sensibilités aux conflits – focus genre » avec 30 personnes de la société civile, des partis politiques et des FDS </t>
  </si>
  <si>
    <t xml:space="preserve">Identifier au moins 5 structures institutionnelles parmi celles représentées par les participants aux formations qui sont désireuses de savoir mieux mitiger les risques pour et maximiser leur contribution à la cohésion sociale dans la conception et mise en œuvre de leurs initiatives pour la promotion de la femme </t>
  </si>
  <si>
    <t>Développer et mettre en œuvre 5 plans d’appui technique spécifique pour chaque structure institutionnelle partenaire qui identifient les besoins respectifs d’appui (1 plan x 5 structures), notamment à travers une micro-subvention.</t>
  </si>
  <si>
    <t xml:space="preserve">Facilitation de cinq (5) cadres de réflexion sur les bonnes pratiques et leçons tirées pour mitiger les risques pour et maximiser la contribution à la cohésion sociale de leurs initiatives pour la promotion des femmes avec 75 participants (et rédaction et publication d’1 note d’orientation politique (policy brief) sur les bonnes pratiques et les leçons apprises pour les initiatives de promotion des femmes en Guinée-Bissau. </t>
  </si>
  <si>
    <t>Identification d’au moins 20 hommes et femmes représentants des exemples pour la promotion des femmes en faveur de la cohésion sociale et la mitigation des risques de division sont documentées</t>
  </si>
  <si>
    <t>Production de 20 clips vidéo (1 clip par histoire de succès)</t>
  </si>
  <si>
    <t>Activity 3.2.3</t>
  </si>
  <si>
    <t xml:space="preserve">Campagne sur les réseaux sociaux (WhatsApp, Facebook etc.) avec une série de 10 clips vidéo et 10 illustrations visuelles pour sensibiliser le public </t>
  </si>
  <si>
    <t>Production de 3 spots et 20 émissions de radio à diffuser sur 2 radios nationales privées et 33 radios communautaires plus de 2000 fois.</t>
  </si>
  <si>
    <t>11 projections publiques de vidéos suivies d'un dialogue à Bissau et dans les régions sur le thème de l'égalité des sexes en politique et pour la consolidation de la paix, avec des partenaires nationaux (ERD, OSC)</t>
  </si>
  <si>
    <t>TOTAL USD RESULT 1</t>
  </si>
  <si>
    <t>Resultat 2: Renforcer les capacités institutionnelles des partis politiques, de la société civile, et des FDS à Bissau pour mitiger les risques et maximiser leur contribution à la cohésion sociale à travers la promotion des femmes</t>
  </si>
  <si>
    <t>Produit 2.1:</t>
  </si>
  <si>
    <t>Produit 2.2:</t>
  </si>
  <si>
    <r>
      <t xml:space="preserve">Au moins 30 personnes des structures du type </t>
    </r>
    <r>
      <rPr>
        <sz val="10"/>
        <color rgb="FF000000"/>
        <rFont val="Times New Roman"/>
        <family val="1"/>
      </rPr>
      <t>parti politique, société civile, et FDS sont formées en « </t>
    </r>
    <r>
      <rPr>
        <i/>
        <sz val="10"/>
        <color rgb="FF000000"/>
        <rFont val="Times New Roman"/>
        <family val="1"/>
      </rPr>
      <t>programmation</t>
    </r>
    <r>
      <rPr>
        <sz val="10"/>
        <color rgb="FF000000"/>
        <rFont val="Times New Roman"/>
        <family val="1"/>
      </rPr>
      <t> </t>
    </r>
    <r>
      <rPr>
        <i/>
        <sz val="10"/>
        <color rgb="FF000000"/>
        <rFont val="Times New Roman"/>
        <family val="1"/>
      </rPr>
      <t>sensible aux conflits – focus genre</t>
    </r>
    <r>
      <rPr>
        <sz val="10"/>
        <color rgb="FF000000"/>
        <rFont val="Times New Roman"/>
        <family val="1"/>
      </rPr>
      <t> »</t>
    </r>
  </si>
  <si>
    <r>
      <t xml:space="preserve">Au moins </t>
    </r>
    <r>
      <rPr>
        <sz val="10"/>
        <color rgb="FF000000"/>
        <rFont val="Times New Roman"/>
        <family val="1"/>
      </rPr>
      <t>5 structures institutionnelles (dont au moins 1 parti politique, 1 organisation de la société civile, 1 section des FDS) sont accompagnées dans le renforcement de leurs initiatives de promotion des femmes en termes de contribution à la cohésion sociale et mitigation des risques de division</t>
    </r>
  </si>
  <si>
    <r>
      <t xml:space="preserve">Budget by recipient organization in USD - </t>
    </r>
    <r>
      <rPr>
        <sz val="10"/>
        <color rgb="FFFF0000"/>
        <rFont val="Times New Roman"/>
        <family val="1"/>
      </rPr>
      <t>Please add a new column for each recipient organization</t>
    </r>
  </si>
  <si>
    <t>TOTAL $ pour Resultat 2:</t>
  </si>
  <si>
    <t>Resultat 3: Le public est rendu plus conscient de l’importance du leadership féminin en faveur de la consolidation de la paix et des bonnes pratiques pour mitiger les risques de division, et connaît des exemples de succès d’hommes et femmes contribuant en faveur de la promotion des femmes</t>
  </si>
  <si>
    <t>Produit 3.1:</t>
  </si>
  <si>
    <t>20 histoires de succès des hommes et femmes représentants des exemples pour la promotion des femmes en faveur de la cohésion sociale et la mitigation des risques de division sont documentées par vidéo et audio</t>
  </si>
  <si>
    <t>Produit 3.2:</t>
  </si>
  <si>
    <t>Une (1) campagne de sensibilisation est réalisée pour le public à Bissau et dans les régions sur l’importance du leadership féminin pour la consolidation de la paix à travers des modèles de réussite et les bonnes pratiques pour mitiger les risques de division</t>
  </si>
  <si>
    <t>TOTAL $ pour Resultat 3:</t>
  </si>
  <si>
    <t>Resultat 1: Renforcer les capacités et l’auto-estime de femmes et hommes clés membres des partis politiques, de la société civile et des Forces de Défense et Sécurité (FDS) afin de mieux mitiger les risques de division et promouvoir la cohésion sociale à travers la promotion des femmes</t>
  </si>
  <si>
    <t>Au moins 200 personnes sont consultées dans les régions et à Bissau pour identifier et documenter les bonnes pratiques pour mitiger des risques de division et promouvoir la cohésion sociale à travers la promotion des femmes</t>
  </si>
  <si>
    <t>Les capacités des 180 femmes et hommes politiques, de la société civile et des FDS sont renforcées en matière de bonnes pratiques pour mitiger les risques de division et saisir les opportunités de contribuer à la cohésion sociale par la promotion des femmes (y compris communication non-violente et bonne argumentation et identification du « micro-machisme »), à Bissau et dans les régions</t>
  </si>
  <si>
    <t>Au moins 110 femmes des partis politiques, de la société civile et des FDS dans les régions et à Bissau sont mises en relation avec des modèles de réussite féminins locaux, nationaux et internationaux afin de renforcer leurs aspirations et leur auto-estime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</si>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</sst>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20"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sz val="8"/>
      <name val="Calibri"/>
      <family val="2"/>
      <scheme val="minor"/>
    </font>
    <font>
      <b/>
      <sz val="10"/>
      <color theme="1"/>
      <name val="Times New Roman"/>
      <family val="1"/>
    </font>
    <font>
      <sz val="10"/>
      <color theme="1"/>
      <name val="Times New Roman"/>
      <family val="1"/>
    </font>
    <font>
      <sz val="10"/>
      <color rgb="FF000000"/>
      <name val="Times New Roman"/>
      <family val="1"/>
    </font>
    <font>
      <i/>
      <sz val="10"/>
      <color rgb="FF000000"/>
      <name val="Times New Roman"/>
      <family val="1"/>
    </font>
    <font>
      <sz val="10"/>
      <color rgb="FFFF0000"/>
      <name val="Times New Roman"/>
      <family val="1"/>
    </font>
    <font>
      <sz val="10"/>
      <name val="Times New Roman"/>
      <family val="1"/>
    </font>
    <font>
      <b/>
      <sz val="10"/>
      <name val="Times New Roman"/>
      <family val="1"/>
    </font>
    <font>
      <b/>
      <sz val="11"/>
      <color rgb="FF3F3F3F"/>
      <name val="Calibri"/>
      <family val="2"/>
      <scheme val="minor"/>
    </font>
    <font>
      <b/>
      <sz val="11"/>
      <color rgb="FFFA7D00"/>
      <name val="Calibri"/>
      <family val="2"/>
      <scheme val="minor"/>
    </font>
    <font>
      <b/>
      <sz val="11"/>
      <color rgb="FF3F3F3F"/>
      <name val="Times New Roman"/>
      <family val="1"/>
    </font>
    <font>
      <b/>
      <sz val="11"/>
      <color rgb="FFFA7D00"/>
      <name val="Times New Roman"/>
      <family val="1"/>
    </font>
    <font>
      <b/>
      <sz val="12"/>
      <color rgb="FF3F3F3F"/>
      <name val="Times New Roman"/>
      <family val="1"/>
    </font>
    <font>
      <b/>
      <sz val="12"/>
      <color rgb="FFFA7D00"/>
      <name val="Times New Roman"/>
      <family val="1"/>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patternFill>
    </fill>
  </fills>
  <borders count="18">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14" fillId="8" borderId="17" applyNumberFormat="0" applyAlignment="0" applyProtection="0"/>
    <xf numFmtId="0" fontId="15" fillId="8" borderId="16" applyNumberFormat="0" applyAlignment="0" applyProtection="0"/>
  </cellStyleXfs>
  <cellXfs count="81">
    <xf numFmtId="0" fontId="0" fillId="0" borderId="0" xfId="0"/>
    <xf numFmtId="0" fontId="1" fillId="0" borderId="0" xfId="0" applyFont="1"/>
    <xf numFmtId="0" fontId="2" fillId="3" borderId="4" xfId="0" applyFont="1" applyFill="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horizontal="right" vertical="center" wrapText="1"/>
    </xf>
    <xf numFmtId="0" fontId="3" fillId="0" borderId="4" xfId="0" applyFont="1" applyBorder="1" applyAlignment="1">
      <alignment horizontal="center" vertical="center" wrapText="1"/>
    </xf>
    <xf numFmtId="0" fontId="2" fillId="4" borderId="2" xfId="0" applyFont="1" applyFill="1" applyBorder="1" applyAlignment="1">
      <alignment vertical="center" wrapText="1"/>
    </xf>
    <xf numFmtId="0" fontId="3" fillId="4" borderId="4"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4" fillId="0" borderId="0" xfId="0" applyFont="1"/>
    <xf numFmtId="0" fontId="7" fillId="6" borderId="7" xfId="0" applyFont="1" applyFill="1" applyBorder="1" applyAlignment="1">
      <alignment vertical="center" wrapText="1"/>
    </xf>
    <xf numFmtId="3" fontId="7" fillId="6" borderId="7" xfId="0" applyNumberFormat="1" applyFont="1" applyFill="1" applyBorder="1" applyAlignment="1">
      <alignment vertical="center" wrapText="1"/>
    </xf>
    <xf numFmtId="0" fontId="8" fillId="6" borderId="7" xfId="0" applyFont="1" applyFill="1" applyBorder="1" applyAlignment="1">
      <alignment vertical="center" wrapText="1"/>
    </xf>
    <xf numFmtId="0" fontId="8" fillId="0" borderId="7" xfId="0" applyFont="1" applyBorder="1" applyAlignment="1">
      <alignment vertical="center" wrapText="1"/>
    </xf>
    <xf numFmtId="4" fontId="12" fillId="0" borderId="7" xfId="0" applyNumberFormat="1" applyFont="1" applyBorder="1" applyAlignment="1">
      <alignment vertical="center" wrapText="1"/>
    </xf>
    <xf numFmtId="4" fontId="8" fillId="0" borderId="7" xfId="0" applyNumberFormat="1" applyFont="1" applyBorder="1" applyAlignment="1">
      <alignment vertical="center" wrapText="1"/>
    </xf>
    <xf numFmtId="4" fontId="12" fillId="0" borderId="7" xfId="0" applyNumberFormat="1" applyFont="1" applyFill="1" applyBorder="1" applyAlignment="1">
      <alignment vertical="center" wrapText="1"/>
    </xf>
    <xf numFmtId="0" fontId="8" fillId="0" borderId="7" xfId="0" applyFont="1" applyFill="1" applyBorder="1" applyAlignment="1">
      <alignment vertical="center" wrapText="1"/>
    </xf>
    <xf numFmtId="4" fontId="8" fillId="0" borderId="7" xfId="0" applyNumberFormat="1" applyFont="1" applyFill="1" applyBorder="1" applyAlignment="1">
      <alignment vertical="center" wrapText="1"/>
    </xf>
    <xf numFmtId="3" fontId="8" fillId="0" borderId="7" xfId="0" applyNumberFormat="1" applyFont="1" applyBorder="1" applyAlignment="1">
      <alignment vertical="center" wrapText="1"/>
    </xf>
    <xf numFmtId="4" fontId="8" fillId="0" borderId="7" xfId="0" applyNumberFormat="1" applyFont="1" applyBorder="1" applyAlignment="1">
      <alignment horizontal="right" vertical="center" wrapText="1"/>
    </xf>
    <xf numFmtId="3" fontId="8" fillId="0" borderId="7" xfId="0" applyNumberFormat="1" applyFont="1" applyFill="1" applyBorder="1" applyAlignment="1">
      <alignment vertical="center" wrapText="1"/>
    </xf>
    <xf numFmtId="0" fontId="8" fillId="7" borderId="7" xfId="0" applyFont="1" applyFill="1" applyBorder="1" applyAlignment="1">
      <alignment vertical="center" wrapText="1"/>
    </xf>
    <xf numFmtId="3" fontId="8" fillId="7" borderId="7" xfId="0" applyNumberFormat="1" applyFont="1" applyFill="1" applyBorder="1" applyAlignment="1">
      <alignment vertical="center" wrapText="1"/>
    </xf>
    <xf numFmtId="4" fontId="8" fillId="7" borderId="7" xfId="0" applyNumberFormat="1" applyFont="1" applyFill="1" applyBorder="1" applyAlignment="1">
      <alignment vertical="center" wrapText="1"/>
    </xf>
    <xf numFmtId="3" fontId="8" fillId="6" borderId="7" xfId="0" applyNumberFormat="1" applyFont="1" applyFill="1" applyBorder="1" applyAlignment="1">
      <alignment vertical="center" wrapText="1"/>
    </xf>
    <xf numFmtId="0" fontId="7" fillId="0" borderId="7" xfId="0" applyFont="1" applyBorder="1" applyAlignment="1">
      <alignment vertical="center" wrapText="1"/>
    </xf>
    <xf numFmtId="0" fontId="7" fillId="0" borderId="7" xfId="0" applyFont="1" applyBorder="1"/>
    <xf numFmtId="0" fontId="8" fillId="0" borderId="7" xfId="0" applyFont="1" applyBorder="1"/>
    <xf numFmtId="0" fontId="7" fillId="6" borderId="7" xfId="3" applyFont="1" applyFill="1" applyBorder="1" applyAlignment="1">
      <alignment vertical="center" wrapText="1"/>
    </xf>
    <xf numFmtId="0" fontId="8" fillId="6" borderId="7" xfId="3" applyFont="1" applyFill="1" applyBorder="1" applyAlignment="1">
      <alignment vertical="center" wrapText="1"/>
    </xf>
    <xf numFmtId="165" fontId="7" fillId="6" borderId="7" xfId="1" applyNumberFormat="1" applyFont="1" applyFill="1" applyBorder="1" applyAlignment="1">
      <alignment vertical="center" wrapText="1"/>
    </xf>
    <xf numFmtId="9" fontId="7" fillId="6" borderId="7" xfId="2" applyFont="1" applyFill="1" applyBorder="1" applyAlignment="1">
      <alignment vertical="center" wrapText="1"/>
    </xf>
    <xf numFmtId="0" fontId="8" fillId="5" borderId="7" xfId="0" applyFont="1" applyFill="1" applyBorder="1"/>
    <xf numFmtId="0" fontId="8" fillId="0" borderId="11" xfId="0" applyFont="1" applyBorder="1" applyAlignment="1">
      <alignment vertical="center" wrapText="1"/>
    </xf>
    <xf numFmtId="3" fontId="8" fillId="0" borderId="11" xfId="0" applyNumberFormat="1" applyFont="1" applyFill="1" applyBorder="1" applyAlignment="1">
      <alignment vertical="center" wrapText="1"/>
    </xf>
    <xf numFmtId="0" fontId="8" fillId="0" borderId="11" xfId="0" applyFont="1" applyFill="1" applyBorder="1" applyAlignment="1">
      <alignment vertical="center" wrapText="1"/>
    </xf>
    <xf numFmtId="4" fontId="8" fillId="0" borderId="11" xfId="0" applyNumberFormat="1" applyFont="1" applyFill="1" applyBorder="1" applyAlignment="1">
      <alignment vertical="center" wrapText="1"/>
    </xf>
    <xf numFmtId="0" fontId="7" fillId="6" borderId="7" xfId="0" applyFont="1" applyFill="1" applyBorder="1" applyAlignment="1">
      <alignment horizontal="left" vertical="center" wrapText="1"/>
    </xf>
    <xf numFmtId="3" fontId="7" fillId="6" borderId="7" xfId="0" applyNumberFormat="1" applyFont="1" applyFill="1" applyBorder="1" applyAlignment="1">
      <alignment horizontal="right" vertical="center" wrapText="1"/>
    </xf>
    <xf numFmtId="0" fontId="8" fillId="0" borderId="9" xfId="0" applyFont="1" applyBorder="1"/>
    <xf numFmtId="0" fontId="8" fillId="0" borderId="12" xfId="0" applyFont="1" applyBorder="1" applyAlignment="1">
      <alignment vertical="center" wrapText="1"/>
    </xf>
    <xf numFmtId="3" fontId="8" fillId="0" borderId="12" xfId="0" applyNumberFormat="1" applyFont="1" applyFill="1" applyBorder="1" applyAlignment="1">
      <alignment vertical="center" wrapText="1"/>
    </xf>
    <xf numFmtId="0" fontId="8" fillId="0" borderId="12" xfId="0" applyFont="1" applyFill="1" applyBorder="1" applyAlignment="1">
      <alignment vertical="center" wrapText="1"/>
    </xf>
    <xf numFmtId="4" fontId="8" fillId="0" borderId="12" xfId="0" applyNumberFormat="1" applyFont="1" applyFill="1" applyBorder="1" applyAlignment="1">
      <alignment vertical="center" wrapText="1"/>
    </xf>
    <xf numFmtId="0" fontId="7" fillId="0" borderId="11" xfId="0" applyFont="1" applyBorder="1" applyAlignment="1">
      <alignment vertical="center" wrapText="1"/>
    </xf>
    <xf numFmtId="3" fontId="7" fillId="6" borderId="13" xfId="0" applyNumberFormat="1" applyFont="1" applyFill="1" applyBorder="1" applyAlignment="1">
      <alignment vertical="center" wrapText="1"/>
    </xf>
    <xf numFmtId="4" fontId="7" fillId="0" borderId="11" xfId="0" applyNumberFormat="1" applyFont="1" applyBorder="1" applyAlignment="1">
      <alignment vertical="center" wrapText="1"/>
    </xf>
    <xf numFmtId="4" fontId="7" fillId="0" borderId="7" xfId="0" applyNumberFormat="1" applyFont="1" applyBorder="1" applyAlignment="1">
      <alignment vertical="center" wrapText="1"/>
    </xf>
    <xf numFmtId="4" fontId="12" fillId="0" borderId="11" xfId="0" applyNumberFormat="1" applyFont="1" applyBorder="1" applyAlignment="1">
      <alignment vertical="center" wrapText="1"/>
    </xf>
    <xf numFmtId="4" fontId="8" fillId="0" borderId="11" xfId="0" applyNumberFormat="1" applyFont="1" applyBorder="1" applyAlignment="1">
      <alignment vertical="center" wrapText="1"/>
    </xf>
    <xf numFmtId="0" fontId="7" fillId="6" borderId="15" xfId="0" applyFont="1" applyFill="1" applyBorder="1" applyAlignment="1">
      <alignment vertical="center" wrapText="1"/>
    </xf>
    <xf numFmtId="0" fontId="7" fillId="6" borderId="13" xfId="0" applyFont="1" applyFill="1" applyBorder="1" applyAlignment="1">
      <alignment vertical="center" wrapText="1"/>
    </xf>
    <xf numFmtId="4" fontId="7" fillId="6" borderId="13" xfId="0" applyNumberFormat="1" applyFont="1" applyFill="1" applyBorder="1" applyAlignment="1">
      <alignment vertical="center"/>
    </xf>
    <xf numFmtId="0" fontId="8" fillId="6" borderId="14" xfId="0" applyFont="1" applyFill="1" applyBorder="1" applyAlignment="1">
      <alignment vertical="center" wrapText="1"/>
    </xf>
    <xf numFmtId="4" fontId="12" fillId="0" borderId="12" xfId="0" applyNumberFormat="1" applyFont="1" applyFill="1" applyBorder="1" applyAlignment="1">
      <alignment vertical="center" wrapText="1"/>
    </xf>
    <xf numFmtId="3" fontId="8" fillId="0" borderId="11" xfId="0" applyNumberFormat="1" applyFont="1" applyBorder="1" applyAlignment="1">
      <alignment vertical="center" wrapText="1"/>
    </xf>
    <xf numFmtId="0" fontId="8" fillId="6" borderId="13" xfId="0" applyFont="1" applyFill="1" applyBorder="1" applyAlignment="1">
      <alignment vertical="center" wrapText="1"/>
    </xf>
    <xf numFmtId="4" fontId="7" fillId="6" borderId="13" xfId="0" applyNumberFormat="1" applyFont="1" applyFill="1" applyBorder="1" applyAlignment="1">
      <alignment horizontal="right" vertical="center"/>
    </xf>
    <xf numFmtId="3" fontId="8" fillId="0" borderId="12" xfId="0" applyNumberFormat="1" applyFont="1" applyBorder="1" applyAlignment="1">
      <alignment vertical="center" wrapText="1"/>
    </xf>
    <xf numFmtId="4" fontId="8" fillId="0" borderId="12" xfId="0" applyNumberFormat="1" applyFont="1" applyBorder="1" applyAlignment="1">
      <alignment vertical="center" wrapText="1"/>
    </xf>
    <xf numFmtId="4" fontId="13" fillId="6" borderId="7" xfId="3" applyNumberFormat="1" applyFont="1" applyFill="1" applyBorder="1" applyAlignment="1">
      <alignment vertical="center" wrapText="1"/>
    </xf>
    <xf numFmtId="4" fontId="12" fillId="6" borderId="7" xfId="0" applyNumberFormat="1" applyFont="1" applyFill="1" applyBorder="1" applyAlignment="1">
      <alignment vertical="center" wrapText="1"/>
    </xf>
    <xf numFmtId="4" fontId="13" fillId="6" borderId="7" xfId="0" applyNumberFormat="1" applyFont="1" applyFill="1" applyBorder="1" applyAlignment="1">
      <alignment horizontal="left" vertical="center" wrapText="1"/>
    </xf>
    <xf numFmtId="4" fontId="13" fillId="6" borderId="7" xfId="0" applyNumberFormat="1" applyFont="1" applyFill="1" applyBorder="1" applyAlignment="1">
      <alignment vertical="center" wrapText="1"/>
    </xf>
    <xf numFmtId="4" fontId="13" fillId="0" borderId="11" xfId="0" applyNumberFormat="1" applyFont="1" applyBorder="1" applyAlignment="1">
      <alignment horizontal="right" vertical="center" wrapText="1"/>
    </xf>
    <xf numFmtId="0" fontId="7" fillId="0" borderId="12" xfId="0" applyFont="1" applyBorder="1" applyAlignment="1">
      <alignment vertical="center"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9"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6" fillId="8" borderId="17" xfId="4" applyFont="1" applyAlignment="1">
      <alignment vertical="center" wrapText="1"/>
    </xf>
    <xf numFmtId="4" fontId="16" fillId="8" borderId="17" xfId="4" applyNumberFormat="1" applyFont="1" applyAlignment="1">
      <alignment vertical="center" wrapText="1"/>
    </xf>
    <xf numFmtId="0" fontId="17" fillId="8" borderId="16" xfId="5" applyFont="1" applyAlignment="1">
      <alignment horizontal="right" wrapText="1"/>
    </xf>
    <xf numFmtId="0" fontId="18" fillId="8" borderId="17" xfId="4" applyFont="1" applyAlignment="1">
      <alignment vertical="center" wrapText="1"/>
    </xf>
    <xf numFmtId="4" fontId="18" fillId="8" borderId="17" xfId="4" applyNumberFormat="1" applyFont="1" applyAlignment="1">
      <alignment vertical="center" wrapText="1"/>
    </xf>
    <xf numFmtId="166" fontId="19" fillId="8" borderId="16" xfId="5" applyNumberFormat="1" applyFont="1" applyAlignment="1">
      <alignment horizontal="right" wrapText="1"/>
    </xf>
  </cellXfs>
  <cellStyles count="6">
    <cellStyle name="Calcul" xfId="5" builtinId="22"/>
    <cellStyle name="Milliers" xfId="1" builtinId="3"/>
    <cellStyle name="Normal" xfId="0" builtinId="0"/>
    <cellStyle name="Normal 2 2" xfId="3" xr:uid="{697B144A-8458-45EC-8B2F-675C260F8FEC}"/>
    <cellStyle name="Pourcentage" xfId="2" builtinId="5"/>
    <cellStyle name="Sortie"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8"/>
  <sheetViews>
    <sheetView tabSelected="1" view="pageBreakPreview" zoomScaleNormal="100" zoomScaleSheetLayoutView="100" workbookViewId="0">
      <selection activeCell="B11" sqref="B11"/>
    </sheetView>
  </sheetViews>
  <sheetFormatPr baseColWidth="10" defaultColWidth="8.88671875" defaultRowHeight="13.2" x14ac:dyDescent="0.25"/>
  <cols>
    <col min="1" max="1" width="14.77734375" style="28" customWidth="1"/>
    <col min="2" max="2" width="53.77734375" style="28" customWidth="1"/>
    <col min="3" max="3" width="25.5546875" style="28" customWidth="1"/>
    <col min="4" max="4" width="22.5546875" style="28" customWidth="1"/>
    <col min="5" max="5" width="22" style="28" customWidth="1"/>
    <col min="6" max="6" width="20.77734375" style="28" customWidth="1"/>
    <col min="7" max="7" width="28.77734375" style="28" hidden="1" customWidth="1"/>
    <col min="8" max="9" width="28.77734375" style="28" customWidth="1"/>
    <col min="10" max="10" width="34.21875" style="28" customWidth="1"/>
    <col min="11" max="16384" width="8.88671875" style="28"/>
  </cols>
  <sheetData>
    <row r="1" spans="1:7" x14ac:dyDescent="0.25">
      <c r="A1" s="27" t="s">
        <v>0</v>
      </c>
      <c r="B1" s="27"/>
    </row>
    <row r="2" spans="1:7" x14ac:dyDescent="0.25">
      <c r="A2" s="27"/>
      <c r="B2" s="27"/>
    </row>
    <row r="3" spans="1:7" x14ac:dyDescent="0.25">
      <c r="A3" s="27" t="s">
        <v>32</v>
      </c>
      <c r="B3" s="27"/>
    </row>
    <row r="5" spans="1:7" x14ac:dyDescent="0.25">
      <c r="A5" s="27" t="s">
        <v>37</v>
      </c>
    </row>
    <row r="7" spans="1:7" ht="99" customHeight="1" x14ac:dyDescent="0.25">
      <c r="A7" s="13" t="s">
        <v>1</v>
      </c>
      <c r="B7" s="13" t="s">
        <v>2</v>
      </c>
      <c r="C7" s="13" t="s">
        <v>101</v>
      </c>
      <c r="D7" s="13" t="s">
        <v>13</v>
      </c>
      <c r="E7" s="13" t="s">
        <v>38</v>
      </c>
      <c r="F7" s="13" t="s">
        <v>14</v>
      </c>
    </row>
    <row r="8" spans="1:7" ht="28.2" customHeight="1" thickBot="1" x14ac:dyDescent="0.3">
      <c r="A8" s="66" t="s">
        <v>109</v>
      </c>
      <c r="B8" s="66"/>
      <c r="C8" s="66"/>
      <c r="D8" s="66"/>
      <c r="E8" s="66"/>
      <c r="F8" s="66"/>
    </row>
    <row r="9" spans="1:7" ht="26.4" customHeight="1" thickBot="1" x14ac:dyDescent="0.3">
      <c r="A9" s="51" t="s">
        <v>57</v>
      </c>
      <c r="B9" s="52" t="s">
        <v>110</v>
      </c>
      <c r="C9" s="46">
        <v>48133</v>
      </c>
      <c r="D9" s="52"/>
      <c r="E9" s="53">
        <f>E10+E11+E12</f>
        <v>43529</v>
      </c>
      <c r="F9" s="54"/>
      <c r="G9" s="40"/>
    </row>
    <row r="10" spans="1:7" ht="68.400000000000006" customHeight="1" x14ac:dyDescent="0.25">
      <c r="A10" s="34" t="s">
        <v>3</v>
      </c>
      <c r="B10" s="34" t="s">
        <v>74</v>
      </c>
      <c r="C10" s="49"/>
      <c r="D10" s="34"/>
      <c r="E10" s="50">
        <v>17587.759999999998</v>
      </c>
      <c r="F10" s="34"/>
    </row>
    <row r="11" spans="1:7" ht="60" customHeight="1" x14ac:dyDescent="0.25">
      <c r="A11" s="13" t="s">
        <v>4</v>
      </c>
      <c r="B11" s="13" t="s">
        <v>75</v>
      </c>
      <c r="C11" s="14"/>
      <c r="D11" s="13"/>
      <c r="E11" s="15">
        <v>7401.12</v>
      </c>
      <c r="F11" s="13"/>
    </row>
    <row r="12" spans="1:7" ht="75" customHeight="1" thickBot="1" x14ac:dyDescent="0.3">
      <c r="A12" s="13" t="s">
        <v>5</v>
      </c>
      <c r="B12" s="13" t="s">
        <v>76</v>
      </c>
      <c r="C12" s="14"/>
      <c r="D12" s="13"/>
      <c r="E12" s="15">
        <v>18540.12</v>
      </c>
      <c r="F12" s="13"/>
    </row>
    <row r="13" spans="1:7" hidden="1" x14ac:dyDescent="0.25">
      <c r="A13" s="13" t="s">
        <v>39</v>
      </c>
      <c r="B13" s="13"/>
      <c r="C13" s="16"/>
      <c r="D13" s="17"/>
      <c r="E13" s="18"/>
      <c r="F13" s="13"/>
    </row>
    <row r="14" spans="1:7" hidden="1" x14ac:dyDescent="0.25">
      <c r="A14" s="13" t="s">
        <v>40</v>
      </c>
      <c r="B14" s="13"/>
      <c r="C14" s="16"/>
      <c r="D14" s="17"/>
      <c r="E14" s="18"/>
      <c r="F14" s="13"/>
    </row>
    <row r="15" spans="1:7" hidden="1" x14ac:dyDescent="0.25">
      <c r="A15" s="13" t="s">
        <v>41</v>
      </c>
      <c r="B15" s="13"/>
      <c r="C15" s="16"/>
      <c r="D15" s="17"/>
      <c r="E15" s="18"/>
      <c r="F15" s="13"/>
    </row>
    <row r="16" spans="1:7" hidden="1" x14ac:dyDescent="0.25">
      <c r="A16" s="13" t="s">
        <v>42</v>
      </c>
      <c r="B16" s="13"/>
      <c r="C16" s="14"/>
      <c r="D16" s="13"/>
      <c r="E16" s="15"/>
      <c r="F16" s="13"/>
    </row>
    <row r="17" spans="1:7" hidden="1" x14ac:dyDescent="0.25">
      <c r="A17" s="41" t="s">
        <v>43</v>
      </c>
      <c r="B17" s="41"/>
      <c r="C17" s="55"/>
      <c r="D17" s="43"/>
      <c r="E17" s="44"/>
      <c r="F17" s="41"/>
    </row>
    <row r="18" spans="1:7" ht="43.8" customHeight="1" thickBot="1" x14ac:dyDescent="0.3">
      <c r="A18" s="51" t="s">
        <v>58</v>
      </c>
      <c r="B18" s="52" t="s">
        <v>111</v>
      </c>
      <c r="C18" s="46">
        <v>39343</v>
      </c>
      <c r="D18" s="57"/>
      <c r="E18" s="58">
        <f>E19+E20+E21</f>
        <v>26538.1</v>
      </c>
      <c r="F18" s="54"/>
      <c r="G18" s="40"/>
    </row>
    <row r="19" spans="1:7" ht="66" x14ac:dyDescent="0.25">
      <c r="A19" s="34" t="s">
        <v>6</v>
      </c>
      <c r="B19" s="34" t="s">
        <v>77</v>
      </c>
      <c r="C19" s="56"/>
      <c r="D19" s="34"/>
      <c r="E19" s="50">
        <v>13085.07</v>
      </c>
      <c r="F19" s="34"/>
    </row>
    <row r="20" spans="1:7" ht="52.8" x14ac:dyDescent="0.25">
      <c r="A20" s="13" t="s">
        <v>7</v>
      </c>
      <c r="B20" s="13" t="s">
        <v>78</v>
      </c>
      <c r="C20" s="19"/>
      <c r="D20" s="13"/>
      <c r="E20" s="15">
        <v>7565.88</v>
      </c>
      <c r="F20" s="13"/>
    </row>
    <row r="21" spans="1:7" ht="53.4" thickBot="1" x14ac:dyDescent="0.3">
      <c r="A21" s="13" t="s">
        <v>8</v>
      </c>
      <c r="B21" s="13" t="s">
        <v>79</v>
      </c>
      <c r="C21" s="19"/>
      <c r="D21" s="13"/>
      <c r="E21" s="13">
        <v>5887.15</v>
      </c>
      <c r="F21" s="13"/>
    </row>
    <row r="22" spans="1:7" hidden="1" x14ac:dyDescent="0.25">
      <c r="A22" s="13" t="s">
        <v>44</v>
      </c>
      <c r="B22" s="13"/>
      <c r="C22" s="19"/>
      <c r="D22" s="13"/>
      <c r="E22" s="19"/>
      <c r="F22" s="13"/>
    </row>
    <row r="23" spans="1:7" hidden="1" x14ac:dyDescent="0.25">
      <c r="A23" s="13" t="s">
        <v>45</v>
      </c>
      <c r="B23" s="13"/>
      <c r="C23" s="19"/>
      <c r="D23" s="13"/>
      <c r="E23" s="15"/>
      <c r="F23" s="13"/>
    </row>
    <row r="24" spans="1:7" hidden="1" x14ac:dyDescent="0.25">
      <c r="A24" s="13" t="s">
        <v>46</v>
      </c>
      <c r="B24" s="13"/>
      <c r="C24" s="19"/>
      <c r="D24" s="13"/>
      <c r="E24" s="20"/>
      <c r="F24" s="13"/>
    </row>
    <row r="25" spans="1:7" hidden="1" x14ac:dyDescent="0.25">
      <c r="A25" s="13" t="s">
        <v>47</v>
      </c>
      <c r="B25" s="13"/>
      <c r="C25" s="19"/>
      <c r="D25" s="13"/>
      <c r="E25" s="15"/>
      <c r="F25" s="13"/>
    </row>
    <row r="26" spans="1:7" hidden="1" x14ac:dyDescent="0.25">
      <c r="A26" s="13" t="s">
        <v>48</v>
      </c>
      <c r="B26" s="13"/>
      <c r="C26" s="19"/>
      <c r="D26" s="13"/>
      <c r="E26" s="20"/>
      <c r="F26" s="13"/>
    </row>
    <row r="27" spans="1:7" hidden="1" x14ac:dyDescent="0.25">
      <c r="A27" s="13" t="s">
        <v>49</v>
      </c>
      <c r="B27" s="13"/>
      <c r="C27" s="19"/>
      <c r="D27" s="13"/>
      <c r="E27" s="15"/>
      <c r="F27" s="13"/>
    </row>
    <row r="28" spans="1:7" hidden="1" x14ac:dyDescent="0.25">
      <c r="A28" s="13" t="s">
        <v>50</v>
      </c>
      <c r="B28" s="13"/>
      <c r="C28" s="19"/>
      <c r="D28" s="13"/>
      <c r="E28" s="15"/>
      <c r="F28" s="13"/>
    </row>
    <row r="29" spans="1:7" hidden="1" x14ac:dyDescent="0.25">
      <c r="A29" s="41" t="s">
        <v>56</v>
      </c>
      <c r="B29" s="41"/>
      <c r="C29" s="59"/>
      <c r="D29" s="41"/>
      <c r="E29" s="60"/>
      <c r="F29" s="41"/>
    </row>
    <row r="30" spans="1:7" ht="45.6" customHeight="1" thickBot="1" x14ac:dyDescent="0.3">
      <c r="A30" s="51" t="s">
        <v>59</v>
      </c>
      <c r="B30" s="52" t="s">
        <v>112</v>
      </c>
      <c r="C30" s="46">
        <v>44402</v>
      </c>
      <c r="D30" s="57"/>
      <c r="E30" s="53">
        <f>E31+E32+E33</f>
        <v>35992.36</v>
      </c>
      <c r="F30" s="54"/>
      <c r="G30" s="40"/>
    </row>
    <row r="31" spans="1:7" ht="105.6" x14ac:dyDescent="0.25">
      <c r="A31" s="34" t="s">
        <v>9</v>
      </c>
      <c r="B31" s="34" t="s">
        <v>80</v>
      </c>
      <c r="C31" s="56"/>
      <c r="D31" s="34"/>
      <c r="E31" s="50">
        <v>16016.7</v>
      </c>
      <c r="F31" s="34"/>
    </row>
    <row r="32" spans="1:7" ht="49.5" customHeight="1" x14ac:dyDescent="0.25">
      <c r="A32" s="13" t="s">
        <v>10</v>
      </c>
      <c r="B32" s="13" t="s">
        <v>81</v>
      </c>
      <c r="C32" s="19"/>
      <c r="D32" s="13"/>
      <c r="E32" s="13">
        <v>8842.26</v>
      </c>
      <c r="F32" s="13"/>
    </row>
    <row r="33" spans="1:6" ht="79.2" x14ac:dyDescent="0.25">
      <c r="A33" s="13" t="s">
        <v>11</v>
      </c>
      <c r="B33" s="13" t="s">
        <v>82</v>
      </c>
      <c r="C33" s="19"/>
      <c r="D33" s="13"/>
      <c r="E33" s="15">
        <v>11133.4</v>
      </c>
      <c r="F33" s="13"/>
    </row>
    <row r="34" spans="1:6" hidden="1" x14ac:dyDescent="0.25">
      <c r="A34" s="13" t="s">
        <v>51</v>
      </c>
      <c r="B34" s="13"/>
      <c r="C34" s="19"/>
      <c r="D34" s="13"/>
      <c r="E34" s="15"/>
      <c r="F34" s="13"/>
    </row>
    <row r="35" spans="1:6" hidden="1" x14ac:dyDescent="0.25">
      <c r="A35" s="13" t="s">
        <v>52</v>
      </c>
      <c r="B35" s="13"/>
      <c r="C35" s="19"/>
      <c r="D35" s="13"/>
      <c r="E35" s="15"/>
      <c r="F35" s="13"/>
    </row>
    <row r="36" spans="1:6" hidden="1" x14ac:dyDescent="0.25">
      <c r="A36" s="13" t="s">
        <v>53</v>
      </c>
      <c r="B36" s="13"/>
      <c r="C36" s="19"/>
      <c r="D36" s="13"/>
      <c r="E36" s="15"/>
      <c r="F36" s="13"/>
    </row>
    <row r="37" spans="1:6" hidden="1" x14ac:dyDescent="0.25">
      <c r="A37" s="13" t="s">
        <v>54</v>
      </c>
      <c r="B37" s="13"/>
      <c r="C37" s="19"/>
      <c r="D37" s="13"/>
      <c r="E37" s="15"/>
      <c r="F37" s="13"/>
    </row>
    <row r="38" spans="1:6" hidden="1" x14ac:dyDescent="0.25">
      <c r="A38" s="13" t="s">
        <v>55</v>
      </c>
      <c r="B38" s="13"/>
      <c r="C38" s="21"/>
      <c r="D38" s="17"/>
      <c r="E38" s="18"/>
      <c r="F38" s="13"/>
    </row>
    <row r="39" spans="1:6" ht="26.4" x14ac:dyDescent="0.25">
      <c r="A39" s="30" t="s">
        <v>95</v>
      </c>
      <c r="B39" s="30"/>
      <c r="C39" s="25">
        <f>C30+C18+C9</f>
        <v>131878</v>
      </c>
      <c r="D39" s="12"/>
      <c r="E39" s="62">
        <f t="shared" ref="E39" si="0">E30+E18+E9</f>
        <v>106059.45999999999</v>
      </c>
      <c r="F39" s="12">
        <f t="shared" ref="F39" si="1">F30+F18+F9</f>
        <v>0</v>
      </c>
    </row>
    <row r="40" spans="1:6" ht="25.2" customHeight="1" x14ac:dyDescent="0.25">
      <c r="A40" s="67" t="s">
        <v>96</v>
      </c>
      <c r="B40" s="67"/>
      <c r="C40" s="67"/>
      <c r="D40" s="67"/>
      <c r="E40" s="67"/>
      <c r="F40" s="67"/>
    </row>
    <row r="41" spans="1:6" ht="39.6" x14ac:dyDescent="0.25">
      <c r="A41" s="29" t="s">
        <v>97</v>
      </c>
      <c r="B41" s="30" t="s">
        <v>99</v>
      </c>
      <c r="C41" s="31">
        <v>38062</v>
      </c>
      <c r="D41" s="32">
        <v>1</v>
      </c>
      <c r="E41" s="61">
        <f>E42+E43+E44</f>
        <v>35237.26</v>
      </c>
      <c r="F41" s="29"/>
    </row>
    <row r="42" spans="1:6" s="33" customFormat="1" ht="52.8" x14ac:dyDescent="0.25">
      <c r="A42" s="22" t="s">
        <v>64</v>
      </c>
      <c r="B42" s="22" t="s">
        <v>83</v>
      </c>
      <c r="C42" s="23"/>
      <c r="D42" s="22"/>
      <c r="E42" s="24">
        <v>18563.61</v>
      </c>
      <c r="F42" s="22"/>
    </row>
    <row r="43" spans="1:6" ht="52.8" x14ac:dyDescent="0.25">
      <c r="A43" s="22" t="s">
        <v>65</v>
      </c>
      <c r="B43" s="22" t="s">
        <v>84</v>
      </c>
      <c r="C43" s="23"/>
      <c r="D43" s="22"/>
      <c r="E43" s="24">
        <v>11976.27</v>
      </c>
      <c r="F43" s="22"/>
    </row>
    <row r="44" spans="1:6" ht="26.4" x14ac:dyDescent="0.25">
      <c r="A44" s="22" t="s">
        <v>66</v>
      </c>
      <c r="B44" s="22" t="s">
        <v>85</v>
      </c>
      <c r="C44" s="23"/>
      <c r="D44" s="22"/>
      <c r="E44" s="24">
        <v>4697.38</v>
      </c>
      <c r="F44" s="22"/>
    </row>
    <row r="45" spans="1:6" ht="66" x14ac:dyDescent="0.25">
      <c r="A45" s="30" t="s">
        <v>98</v>
      </c>
      <c r="B45" s="30" t="s">
        <v>100</v>
      </c>
      <c r="C45" s="25">
        <v>49622</v>
      </c>
      <c r="D45" s="12"/>
      <c r="E45" s="62">
        <f>E46+E47+E48</f>
        <v>60798.54</v>
      </c>
      <c r="F45" s="12"/>
    </row>
    <row r="46" spans="1:6" ht="66" x14ac:dyDescent="0.25">
      <c r="A46" s="13" t="s">
        <v>67</v>
      </c>
      <c r="B46" s="13" t="s">
        <v>86</v>
      </c>
      <c r="C46" s="21"/>
      <c r="D46" s="17"/>
      <c r="E46" s="18">
        <v>22306.32</v>
      </c>
      <c r="F46" s="13"/>
    </row>
    <row r="47" spans="1:6" ht="52.8" x14ac:dyDescent="0.25">
      <c r="A47" s="13" t="s">
        <v>68</v>
      </c>
      <c r="B47" s="13" t="s">
        <v>87</v>
      </c>
      <c r="C47" s="21"/>
      <c r="D47" s="17"/>
      <c r="E47" s="18">
        <v>36920.86</v>
      </c>
      <c r="F47" s="13"/>
    </row>
    <row r="48" spans="1:6" ht="92.4" x14ac:dyDescent="0.25">
      <c r="A48" s="13" t="s">
        <v>69</v>
      </c>
      <c r="B48" s="13" t="s">
        <v>88</v>
      </c>
      <c r="C48" s="21"/>
      <c r="D48" s="17"/>
      <c r="E48" s="18">
        <v>1571.36</v>
      </c>
      <c r="F48" s="13"/>
    </row>
    <row r="49" spans="1:6" ht="30" customHeight="1" x14ac:dyDescent="0.25">
      <c r="A49" s="75" t="s">
        <v>102</v>
      </c>
      <c r="B49" s="75"/>
      <c r="C49" s="76">
        <f>C45+C41</f>
        <v>87684</v>
      </c>
      <c r="D49" s="75"/>
      <c r="E49" s="76">
        <f>E45+E41</f>
        <v>96035.8</v>
      </c>
      <c r="F49" s="77"/>
    </row>
    <row r="50" spans="1:6" ht="26.4" customHeight="1" x14ac:dyDescent="0.25">
      <c r="A50" s="68" t="s">
        <v>103</v>
      </c>
      <c r="B50" s="69"/>
      <c r="C50" s="69"/>
      <c r="D50" s="69"/>
      <c r="E50" s="69"/>
      <c r="F50" s="70"/>
    </row>
    <row r="51" spans="1:6" ht="26.4" customHeight="1" x14ac:dyDescent="0.25">
      <c r="A51" s="29" t="s">
        <v>104</v>
      </c>
      <c r="B51" s="29" t="s">
        <v>105</v>
      </c>
      <c r="C51" s="39">
        <v>42119</v>
      </c>
      <c r="D51" s="38"/>
      <c r="E51" s="63">
        <f>E52+E53</f>
        <v>54955.460000000006</v>
      </c>
      <c r="F51" s="38"/>
    </row>
    <row r="52" spans="1:6" ht="39.6" x14ac:dyDescent="0.25">
      <c r="A52" s="34" t="s">
        <v>70</v>
      </c>
      <c r="B52" s="34" t="s">
        <v>89</v>
      </c>
      <c r="C52" s="35"/>
      <c r="D52" s="36"/>
      <c r="E52" s="37">
        <v>31117.83</v>
      </c>
      <c r="F52" s="34"/>
    </row>
    <row r="53" spans="1:6" x14ac:dyDescent="0.25">
      <c r="A53" s="13" t="s">
        <v>71</v>
      </c>
      <c r="B53" s="13" t="s">
        <v>90</v>
      </c>
      <c r="C53" s="21"/>
      <c r="D53" s="17"/>
      <c r="E53" s="18">
        <v>23837.63</v>
      </c>
      <c r="F53" s="13"/>
    </row>
    <row r="54" spans="1:6" ht="66" x14ac:dyDescent="0.25">
      <c r="A54" s="10" t="s">
        <v>106</v>
      </c>
      <c r="B54" s="10" t="s">
        <v>107</v>
      </c>
      <c r="C54" s="11">
        <v>61542</v>
      </c>
      <c r="D54" s="10"/>
      <c r="E54" s="64">
        <f>E55+E56+E57</f>
        <v>67413.42</v>
      </c>
      <c r="F54" s="10"/>
    </row>
    <row r="55" spans="1:6" ht="39.6" x14ac:dyDescent="0.25">
      <c r="A55" s="13" t="s">
        <v>72</v>
      </c>
      <c r="B55" s="13" t="s">
        <v>92</v>
      </c>
      <c r="C55" s="21"/>
      <c r="D55" s="17"/>
      <c r="E55" s="16">
        <v>26125.25</v>
      </c>
      <c r="F55" s="13"/>
    </row>
    <row r="56" spans="1:6" ht="39.6" x14ac:dyDescent="0.25">
      <c r="A56" s="13" t="s">
        <v>73</v>
      </c>
      <c r="B56" s="13" t="s">
        <v>93</v>
      </c>
      <c r="C56" s="21"/>
      <c r="D56" s="17"/>
      <c r="E56" s="16">
        <v>22413.86</v>
      </c>
      <c r="F56" s="13"/>
    </row>
    <row r="57" spans="1:6" ht="52.8" x14ac:dyDescent="0.25">
      <c r="A57" s="41" t="s">
        <v>91</v>
      </c>
      <c r="B57" s="41" t="s">
        <v>94</v>
      </c>
      <c r="C57" s="42"/>
      <c r="D57" s="43"/>
      <c r="E57" s="55">
        <v>18874.310000000001</v>
      </c>
      <c r="F57" s="41"/>
    </row>
    <row r="58" spans="1:6" ht="30" customHeight="1" x14ac:dyDescent="0.25">
      <c r="A58" s="75" t="s">
        <v>108</v>
      </c>
      <c r="B58" s="75"/>
      <c r="C58" s="76">
        <f>C54+C51</f>
        <v>103661</v>
      </c>
      <c r="D58" s="75"/>
      <c r="E58" s="76">
        <f t="shared" ref="E58" si="2">E54+E51</f>
        <v>122368.88</v>
      </c>
      <c r="F58" s="77">
        <f t="shared" ref="F58" si="3">F54+F51</f>
        <v>0</v>
      </c>
    </row>
    <row r="59" spans="1:6" ht="78" customHeight="1" x14ac:dyDescent="0.25">
      <c r="A59" s="34" t="s">
        <v>33</v>
      </c>
      <c r="B59" s="45"/>
      <c r="C59" s="47">
        <v>30428</v>
      </c>
      <c r="D59" s="45"/>
      <c r="E59" s="65">
        <v>35853.51</v>
      </c>
      <c r="F59" s="34"/>
    </row>
    <row r="60" spans="1:6" ht="52.8" x14ac:dyDescent="0.25">
      <c r="A60" s="13" t="s">
        <v>34</v>
      </c>
      <c r="B60" s="26"/>
      <c r="C60" s="48">
        <v>26082</v>
      </c>
      <c r="D60" s="26"/>
      <c r="E60" s="48">
        <v>8588.2199999999993</v>
      </c>
      <c r="F60" s="13"/>
    </row>
    <row r="61" spans="1:6" ht="44.4" customHeight="1" x14ac:dyDescent="0.25">
      <c r="A61" s="13" t="s">
        <v>35</v>
      </c>
      <c r="B61" s="26"/>
      <c r="C61" s="48">
        <v>20000</v>
      </c>
      <c r="D61" s="26"/>
      <c r="E61" s="48"/>
      <c r="F61" s="13"/>
    </row>
    <row r="62" spans="1:6" ht="54.6" customHeight="1" x14ac:dyDescent="0.25">
      <c r="A62" s="13" t="s">
        <v>63</v>
      </c>
      <c r="B62" s="13" t="s">
        <v>12</v>
      </c>
      <c r="C62" s="15">
        <f>C61+C60+C59+C58+C49+C39</f>
        <v>399733</v>
      </c>
      <c r="D62" s="15"/>
      <c r="E62" s="15">
        <f t="shared" ref="E62" si="4">E61+E60+E59+E58+E49+E39</f>
        <v>368905.87</v>
      </c>
      <c r="F62" s="13"/>
    </row>
    <row r="63" spans="1:6" ht="13.2" customHeight="1" x14ac:dyDescent="0.25">
      <c r="A63" s="75" t="s">
        <v>60</v>
      </c>
      <c r="B63" s="75"/>
      <c r="C63" s="76">
        <f>C62</f>
        <v>399733</v>
      </c>
      <c r="D63" s="76"/>
      <c r="E63" s="76">
        <f t="shared" ref="E63" si="5">E62</f>
        <v>368905.87</v>
      </c>
      <c r="F63" s="75"/>
    </row>
    <row r="64" spans="1:6" ht="13.2" customHeight="1" x14ac:dyDescent="0.25">
      <c r="A64" s="75" t="s">
        <v>61</v>
      </c>
      <c r="B64" s="75"/>
      <c r="C64" s="76">
        <f>C63*0.07</f>
        <v>27981.31</v>
      </c>
      <c r="D64" s="75"/>
      <c r="E64" s="76">
        <f>E63*0.07</f>
        <v>25823.410900000003</v>
      </c>
      <c r="F64" s="77" t="s">
        <v>113</v>
      </c>
    </row>
    <row r="65" spans="1:6" ht="13.2" customHeight="1" x14ac:dyDescent="0.3">
      <c r="A65" s="78" t="s">
        <v>62</v>
      </c>
      <c r="B65" s="78"/>
      <c r="C65" s="79">
        <f>C63+C64</f>
        <v>427714.31</v>
      </c>
      <c r="D65" s="78"/>
      <c r="E65" s="79">
        <f>E63+E64</f>
        <v>394729.28090000001</v>
      </c>
      <c r="F65" s="80">
        <f xml:space="preserve"> E65*100/C65</f>
        <v>92.288069786582554</v>
      </c>
    </row>
    <row r="66" spans="1:6" hidden="1" x14ac:dyDescent="0.25"/>
    <row r="67" spans="1:6" hidden="1" x14ac:dyDescent="0.25"/>
    <row r="68" spans="1:6" hidden="1" x14ac:dyDescent="0.25"/>
    <row r="69" spans="1:6" hidden="1" x14ac:dyDescent="0.25"/>
    <row r="70" spans="1:6" hidden="1" x14ac:dyDescent="0.25"/>
    <row r="71" spans="1:6" ht="48" hidden="1" customHeight="1" x14ac:dyDescent="0.25"/>
    <row r="72" spans="1:6" hidden="1" x14ac:dyDescent="0.25"/>
    <row r="73" spans="1:6" ht="16.2" hidden="1" customHeight="1" x14ac:dyDescent="0.25"/>
    <row r="74" spans="1:6" ht="16.2" hidden="1" customHeight="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t="16.2" hidden="1" customHeight="1" x14ac:dyDescent="0.25"/>
    <row r="88" ht="16.2" hidden="1" customHeight="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t="16.2" hidden="1" customHeight="1" x14ac:dyDescent="0.25"/>
    <row r="102" ht="51.75" hidden="1" customHeight="1" x14ac:dyDescent="0.25"/>
    <row r="103" ht="50.25" hidden="1" customHeight="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t="25.5" hidden="1" customHeight="1" x14ac:dyDescent="0.25"/>
    <row r="114" hidden="1" x14ac:dyDescent="0.25"/>
    <row r="115" hidden="1" x14ac:dyDescent="0.25"/>
    <row r="116" hidden="1" x14ac:dyDescent="0.25"/>
    <row r="117" hidden="1" x14ac:dyDescent="0.25"/>
    <row r="118" hidden="1" x14ac:dyDescent="0.25"/>
  </sheetData>
  <mergeCells count="3">
    <mergeCell ref="A8:F8"/>
    <mergeCell ref="A40:F40"/>
    <mergeCell ref="A50:F50"/>
  </mergeCells>
  <phoneticPr fontId="6" type="noConversion"/>
  <pageMargins left="0.7" right="0.7" top="0.75" bottom="0.75" header="0.3" footer="0.3"/>
  <pageSetup scale="56" fitToHeight="0" orientation="portrait" r:id="rId1"/>
  <rowBreaks count="1" manualBreakCount="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4" workbookViewId="0"/>
  </sheetViews>
  <sheetFormatPr baseColWidth="10" defaultColWidth="8.88671875" defaultRowHeight="14.4" x14ac:dyDescent="0.3"/>
  <cols>
    <col min="1" max="1" width="15.5546875" customWidth="1"/>
  </cols>
  <sheetData>
    <row r="1" spans="1:10" ht="15.6" x14ac:dyDescent="0.3">
      <c r="A1" s="1" t="s">
        <v>36</v>
      </c>
      <c r="B1" s="1"/>
      <c r="C1" s="1"/>
      <c r="D1" s="1"/>
    </row>
    <row r="2" spans="1:10" x14ac:dyDescent="0.3">
      <c r="A2" s="9"/>
      <c r="B2" s="9"/>
      <c r="C2" s="9"/>
      <c r="D2" s="9"/>
    </row>
    <row r="3" spans="1:10" x14ac:dyDescent="0.3">
      <c r="A3" s="9" t="s">
        <v>32</v>
      </c>
      <c r="B3" s="9"/>
      <c r="C3" s="9"/>
      <c r="D3" s="9"/>
    </row>
    <row r="4" spans="1:10" ht="15" thickBot="1" x14ac:dyDescent="0.35"/>
    <row r="5" spans="1:10" ht="28.2" thickBot="1" x14ac:dyDescent="0.35">
      <c r="A5" s="73" t="s">
        <v>15</v>
      </c>
      <c r="B5" s="71" t="s">
        <v>16</v>
      </c>
      <c r="C5" s="72"/>
      <c r="D5" s="71" t="s">
        <v>16</v>
      </c>
      <c r="E5" s="72"/>
      <c r="F5" s="71" t="s">
        <v>16</v>
      </c>
      <c r="G5" s="72"/>
      <c r="H5" s="8" t="s">
        <v>29</v>
      </c>
      <c r="I5" s="8" t="s">
        <v>31</v>
      </c>
      <c r="J5" s="73" t="s">
        <v>30</v>
      </c>
    </row>
    <row r="6" spans="1:10" ht="28.2" thickBot="1" x14ac:dyDescent="0.35">
      <c r="A6" s="74"/>
      <c r="B6" s="2" t="s">
        <v>18</v>
      </c>
      <c r="C6" s="2" t="s">
        <v>19</v>
      </c>
      <c r="D6" s="2" t="s">
        <v>18</v>
      </c>
      <c r="E6" s="2" t="s">
        <v>19</v>
      </c>
      <c r="F6" s="2" t="s">
        <v>18</v>
      </c>
      <c r="G6" s="2" t="s">
        <v>19</v>
      </c>
      <c r="H6" s="2"/>
      <c r="I6" s="2"/>
      <c r="J6" s="74"/>
    </row>
    <row r="7" spans="1:10" ht="28.2" thickBot="1" x14ac:dyDescent="0.35">
      <c r="A7" s="3" t="s">
        <v>20</v>
      </c>
      <c r="B7" s="4"/>
      <c r="C7" s="4"/>
      <c r="D7" s="4"/>
      <c r="E7" s="4"/>
      <c r="F7" s="4"/>
      <c r="G7" s="4"/>
      <c r="H7" s="4"/>
      <c r="I7" s="4"/>
      <c r="J7" s="4"/>
    </row>
    <row r="8" spans="1:10" ht="42" thickBot="1" x14ac:dyDescent="0.35">
      <c r="A8" s="3" t="s">
        <v>21</v>
      </c>
      <c r="B8" s="4"/>
      <c r="C8" s="4"/>
      <c r="D8" s="5"/>
      <c r="E8" s="4"/>
      <c r="F8" s="4"/>
      <c r="G8" s="4"/>
      <c r="H8" s="4"/>
      <c r="I8" s="4"/>
      <c r="J8" s="4"/>
    </row>
    <row r="9" spans="1:10" ht="69.599999999999994" thickBot="1" x14ac:dyDescent="0.35">
      <c r="A9" s="3" t="s">
        <v>22</v>
      </c>
      <c r="B9" s="4"/>
      <c r="C9" s="4"/>
      <c r="D9" s="4"/>
      <c r="E9" s="4"/>
      <c r="F9" s="4"/>
      <c r="G9" s="4"/>
      <c r="H9" s="4"/>
      <c r="I9" s="4"/>
      <c r="J9" s="4"/>
    </row>
    <row r="10" spans="1:10" ht="28.2" thickBot="1" x14ac:dyDescent="0.35">
      <c r="A10" s="3" t="s">
        <v>23</v>
      </c>
      <c r="B10" s="4"/>
      <c r="C10" s="4"/>
      <c r="D10" s="4"/>
      <c r="E10" s="4"/>
      <c r="F10" s="4"/>
      <c r="G10" s="4"/>
      <c r="H10" s="4"/>
      <c r="I10" s="4"/>
      <c r="J10" s="4"/>
    </row>
    <row r="11" spans="1:10" ht="15" thickBot="1" x14ac:dyDescent="0.35">
      <c r="A11" s="3" t="s">
        <v>24</v>
      </c>
      <c r="B11" s="4"/>
      <c r="C11" s="4"/>
      <c r="D11" s="4"/>
      <c r="E11" s="4"/>
      <c r="F11" s="4"/>
      <c r="G11" s="4"/>
      <c r="H11" s="4"/>
      <c r="I11" s="4"/>
      <c r="J11" s="4"/>
    </row>
    <row r="12" spans="1:10" ht="42" thickBot="1" x14ac:dyDescent="0.35">
      <c r="A12" s="3" t="s">
        <v>25</v>
      </c>
      <c r="B12" s="4"/>
      <c r="C12" s="4"/>
      <c r="D12" s="4"/>
      <c r="E12" s="4"/>
      <c r="F12" s="4"/>
      <c r="G12" s="4"/>
      <c r="H12" s="4"/>
      <c r="I12" s="4"/>
      <c r="J12" s="4"/>
    </row>
    <row r="13" spans="1:10" ht="42" thickBot="1" x14ac:dyDescent="0.35">
      <c r="A13" s="3" t="s">
        <v>26</v>
      </c>
      <c r="B13" s="4"/>
      <c r="C13" s="4"/>
      <c r="D13" s="4"/>
      <c r="E13" s="4"/>
      <c r="F13" s="4"/>
      <c r="G13" s="4"/>
      <c r="H13" s="4"/>
      <c r="I13" s="4"/>
      <c r="J13" s="4"/>
    </row>
    <row r="14" spans="1:10" ht="28.2" thickBot="1" x14ac:dyDescent="0.35">
      <c r="A14" s="6" t="s">
        <v>27</v>
      </c>
      <c r="B14" s="7"/>
      <c r="C14" s="7"/>
      <c r="D14" s="7"/>
      <c r="E14" s="7"/>
      <c r="F14" s="7"/>
      <c r="G14" s="7"/>
      <c r="H14" s="7"/>
      <c r="I14" s="7"/>
      <c r="J14" s="7"/>
    </row>
    <row r="15" spans="1:10" ht="42" thickBot="1" x14ac:dyDescent="0.35">
      <c r="A15" s="3" t="s">
        <v>28</v>
      </c>
      <c r="B15" s="4"/>
      <c r="C15" s="4"/>
      <c r="D15" s="4"/>
      <c r="E15" s="4"/>
      <c r="F15" s="4"/>
      <c r="G15" s="4"/>
      <c r="H15" s="4"/>
      <c r="I15" s="4"/>
      <c r="J15" s="4"/>
    </row>
    <row r="16" spans="1:10" ht="15" thickBot="1" x14ac:dyDescent="0.35">
      <c r="A16" s="6" t="s">
        <v>17</v>
      </c>
      <c r="B16" s="7"/>
      <c r="C16" s="7"/>
      <c r="D16" s="7"/>
      <c r="E16" s="7"/>
      <c r="F16" s="7"/>
      <c r="G16" s="7"/>
      <c r="H16" s="7"/>
      <c r="I16" s="7"/>
      <c r="J16" s="7"/>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Sheet1</vt:lpstr>
      <vt:lpstr>Sheet2</vt:lpstr>
      <vt:lpstr>Sheet1!Zone_d_impression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Giulia</cp:lastModifiedBy>
  <cp:lastPrinted>2019-03-29T13:43:41Z</cp:lastPrinted>
  <dcterms:created xsi:type="dcterms:W3CDTF">2017-11-15T21:17:43Z</dcterms:created>
  <dcterms:modified xsi:type="dcterms:W3CDTF">2020-11-12T11:00:26Z</dcterms:modified>
</cp:coreProperties>
</file>