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updateLinks="never" defaultThemeVersion="166925"/>
  <mc:AlternateContent xmlns:mc="http://schemas.openxmlformats.org/markup-compatibility/2006">
    <mc:Choice Requires="x15">
      <x15ac:absPath xmlns:x15ac="http://schemas.microsoft.com/office/spreadsheetml/2010/11/ac" url="https://undp.sharepoint.com/sites/coordinacionhn/Shared Documents/Carpetas Jorge Ramos OCR/Programas Conjuntos/Programas Conjuntos 2021/"/>
    </mc:Choice>
  </mc:AlternateContent>
  <xr:revisionPtr revIDLastSave="0" documentId="14_{E4C0F6F4-A94D-4C80-8692-49D4C12DDC07}" xr6:coauthVersionLast="45" xr6:coauthVersionMax="45" xr10:uidLastSave="{00000000-0000-0000-0000-000000000000}"/>
  <bookViews>
    <workbookView xWindow="-108" yWindow="-108" windowWidth="23256" windowHeight="12576" xr2:uid="{56182980-29EC-4E8C-ADDF-CAC39A2B28BB}"/>
  </bookViews>
  <sheets>
    <sheet name="1) Budget Table (3)" sheetId="2" r:id="rId1"/>
    <sheet name="2) By Category (3)" sheetId="3" r:id="rId2"/>
    <sheet name="3) Explanatory Notes (3)" sheetId="4" r:id="rId3"/>
    <sheet name="4) -For PBSO Use- (3)" sheetId="5" r:id="rId4"/>
    <sheet name="5) -For MPTF Use- (3)" sheetId="6" r:id="rId5"/>
  </sheets>
  <externalReferences>
    <externalReference r:id="rId6"/>
    <externalReference r:id="rId7"/>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24" i="2" l="1"/>
  <c r="I36" i="2" l="1"/>
  <c r="I37" i="2" l="1"/>
  <c r="I185" i="2" l="1"/>
  <c r="C7" i="6" l="1"/>
  <c r="D7" i="6"/>
  <c r="E7" i="6"/>
  <c r="C8" i="6"/>
  <c r="F8" i="6" s="1"/>
  <c r="D8" i="6"/>
  <c r="E8" i="6"/>
  <c r="C9" i="6"/>
  <c r="D9" i="6"/>
  <c r="E9" i="6"/>
  <c r="C10" i="6"/>
  <c r="D10" i="6"/>
  <c r="E10" i="6"/>
  <c r="C11" i="6"/>
  <c r="D11" i="6"/>
  <c r="E11" i="6"/>
  <c r="C12" i="6"/>
  <c r="F12" i="6" s="1"/>
  <c r="D12" i="6"/>
  <c r="E12" i="6"/>
  <c r="C13" i="6"/>
  <c r="D13" i="6"/>
  <c r="E13" i="6"/>
  <c r="C14" i="6"/>
  <c r="D14" i="6"/>
  <c r="E14" i="6"/>
  <c r="C21" i="6"/>
  <c r="D21" i="6"/>
  <c r="E21" i="6"/>
  <c r="C22" i="6"/>
  <c r="D22" i="6"/>
  <c r="E22" i="6"/>
  <c r="F22" i="6"/>
  <c r="G22" i="6"/>
  <c r="C23" i="6"/>
  <c r="D23" i="6"/>
  <c r="E23" i="6"/>
  <c r="F23" i="6"/>
  <c r="G23" i="6"/>
  <c r="C24" i="6"/>
  <c r="D24" i="6"/>
  <c r="E24" i="6"/>
  <c r="F24" i="6"/>
  <c r="G24" i="6"/>
  <c r="C25" i="6"/>
  <c r="D25" i="6"/>
  <c r="E25" i="6"/>
  <c r="F25" i="6"/>
  <c r="C7" i="5"/>
  <c r="D13" i="5" s="1"/>
  <c r="C18" i="5"/>
  <c r="D24" i="5" s="1"/>
  <c r="C29" i="5"/>
  <c r="D33" i="5" s="1"/>
  <c r="C40" i="5"/>
  <c r="D44" i="5" s="1"/>
  <c r="G17" i="3"/>
  <c r="G18" i="3"/>
  <c r="G19" i="3"/>
  <c r="D20" i="3"/>
  <c r="G20" i="3"/>
  <c r="G21" i="3"/>
  <c r="G22" i="3"/>
  <c r="G23" i="3"/>
  <c r="D24" i="3"/>
  <c r="E24" i="3"/>
  <c r="F24" i="3"/>
  <c r="D28" i="3"/>
  <c r="G28" i="3" s="1"/>
  <c r="D29" i="3"/>
  <c r="G29" i="3"/>
  <c r="G30" i="3"/>
  <c r="D31" i="3"/>
  <c r="G31" i="3" s="1"/>
  <c r="D32" i="3"/>
  <c r="G32" i="3"/>
  <c r="G33" i="3"/>
  <c r="G34" i="3"/>
  <c r="E35" i="3"/>
  <c r="F35" i="3"/>
  <c r="G39" i="3"/>
  <c r="G40" i="3"/>
  <c r="G41" i="3"/>
  <c r="D42" i="3"/>
  <c r="G42" i="3"/>
  <c r="G43" i="3"/>
  <c r="G44" i="3"/>
  <c r="G45" i="3"/>
  <c r="D46" i="3"/>
  <c r="E46" i="3"/>
  <c r="F46" i="3"/>
  <c r="G50" i="3"/>
  <c r="G51" i="3"/>
  <c r="G52" i="3"/>
  <c r="G53" i="3"/>
  <c r="G54" i="3"/>
  <c r="G55" i="3"/>
  <c r="G56" i="3"/>
  <c r="D57" i="3"/>
  <c r="E57" i="3"/>
  <c r="F57" i="3"/>
  <c r="G62" i="3"/>
  <c r="G63" i="3"/>
  <c r="G64" i="3"/>
  <c r="G65" i="3"/>
  <c r="G66" i="3"/>
  <c r="G67" i="3"/>
  <c r="G68" i="3"/>
  <c r="D69" i="3"/>
  <c r="E69" i="3"/>
  <c r="F69" i="3"/>
  <c r="G69" i="3"/>
  <c r="G73" i="3"/>
  <c r="G74" i="3"/>
  <c r="G75" i="3"/>
  <c r="G76" i="3"/>
  <c r="G77" i="3"/>
  <c r="G78" i="3"/>
  <c r="G79" i="3"/>
  <c r="D80" i="3"/>
  <c r="E80" i="3"/>
  <c r="F80" i="3"/>
  <c r="G84" i="3"/>
  <c r="G85" i="3"/>
  <c r="G86" i="3"/>
  <c r="G87" i="3"/>
  <c r="G88" i="3"/>
  <c r="G89" i="3"/>
  <c r="G90" i="3"/>
  <c r="D91" i="3"/>
  <c r="E91" i="3"/>
  <c r="F91" i="3"/>
  <c r="G95" i="3"/>
  <c r="G96" i="3"/>
  <c r="G97" i="3"/>
  <c r="G98" i="3"/>
  <c r="G99" i="3"/>
  <c r="G100" i="3"/>
  <c r="G101" i="3"/>
  <c r="D102" i="3"/>
  <c r="E102" i="3"/>
  <c r="F102" i="3"/>
  <c r="G107" i="3"/>
  <c r="G108" i="3"/>
  <c r="G109" i="3"/>
  <c r="G110" i="3"/>
  <c r="G111" i="3"/>
  <c r="G112" i="3"/>
  <c r="G113" i="3"/>
  <c r="D114" i="3"/>
  <c r="E114" i="3"/>
  <c r="F114" i="3"/>
  <c r="G118" i="3"/>
  <c r="G119" i="3"/>
  <c r="G120" i="3"/>
  <c r="G121" i="3"/>
  <c r="G122" i="3"/>
  <c r="G123" i="3"/>
  <c r="G124" i="3"/>
  <c r="D125" i="3"/>
  <c r="E125" i="3"/>
  <c r="F125" i="3"/>
  <c r="G129" i="3"/>
  <c r="G130" i="3"/>
  <c r="G131" i="3"/>
  <c r="G132" i="3"/>
  <c r="G133" i="3"/>
  <c r="G134" i="3"/>
  <c r="G135" i="3"/>
  <c r="D136" i="3"/>
  <c r="E136" i="3"/>
  <c r="F136" i="3"/>
  <c r="G140" i="3"/>
  <c r="G141" i="3"/>
  <c r="G142" i="3"/>
  <c r="G143" i="3"/>
  <c r="G144" i="3"/>
  <c r="G145" i="3"/>
  <c r="G146" i="3"/>
  <c r="D147" i="3"/>
  <c r="E147" i="3"/>
  <c r="F147" i="3"/>
  <c r="G152" i="3"/>
  <c r="G153" i="3"/>
  <c r="G154" i="3"/>
  <c r="G155" i="3"/>
  <c r="G156" i="3"/>
  <c r="G157" i="3"/>
  <c r="G158" i="3"/>
  <c r="D159" i="3"/>
  <c r="G159" i="3" s="1"/>
  <c r="E159" i="3"/>
  <c r="F159" i="3"/>
  <c r="G163" i="3"/>
  <c r="G164" i="3"/>
  <c r="G165" i="3"/>
  <c r="G166" i="3"/>
  <c r="G167" i="3"/>
  <c r="G168" i="3"/>
  <c r="G169" i="3"/>
  <c r="D170" i="3"/>
  <c r="E170" i="3"/>
  <c r="F170" i="3"/>
  <c r="G174" i="3"/>
  <c r="G175" i="3"/>
  <c r="G176" i="3"/>
  <c r="G177" i="3"/>
  <c r="G178" i="3"/>
  <c r="G179" i="3"/>
  <c r="G180" i="3"/>
  <c r="D181" i="3"/>
  <c r="E181" i="3"/>
  <c r="F181" i="3"/>
  <c r="G185" i="3"/>
  <c r="G186" i="3"/>
  <c r="G187" i="3"/>
  <c r="G188" i="3"/>
  <c r="G189" i="3"/>
  <c r="G190" i="3"/>
  <c r="G191" i="3"/>
  <c r="D192" i="3"/>
  <c r="E192" i="3"/>
  <c r="F192" i="3"/>
  <c r="G196" i="3"/>
  <c r="G197" i="3"/>
  <c r="G198" i="3"/>
  <c r="D199" i="3"/>
  <c r="G199" i="3"/>
  <c r="G200" i="3"/>
  <c r="G201" i="3"/>
  <c r="G202" i="3"/>
  <c r="D203" i="3"/>
  <c r="E203" i="3"/>
  <c r="F203" i="3"/>
  <c r="E208" i="3"/>
  <c r="E215" i="3" s="1"/>
  <c r="E216" i="3" s="1"/>
  <c r="E217" i="3" s="1"/>
  <c r="F208" i="3"/>
  <c r="D209" i="3"/>
  <c r="E209" i="3"/>
  <c r="F209" i="3"/>
  <c r="D210" i="3"/>
  <c r="E210" i="3"/>
  <c r="F210" i="3"/>
  <c r="D211" i="3"/>
  <c r="E211" i="3"/>
  <c r="F211" i="3"/>
  <c r="D212" i="3"/>
  <c r="E212" i="3"/>
  <c r="F212" i="3"/>
  <c r="D213" i="3"/>
  <c r="E213" i="3"/>
  <c r="F213" i="3"/>
  <c r="D214" i="3"/>
  <c r="E214" i="3"/>
  <c r="F214" i="3"/>
  <c r="G16" i="2"/>
  <c r="G17" i="2"/>
  <c r="G18" i="2"/>
  <c r="G19" i="2"/>
  <c r="G20" i="2"/>
  <c r="G21" i="2"/>
  <c r="G22" i="2"/>
  <c r="G23" i="2"/>
  <c r="D24" i="2"/>
  <c r="E24" i="2"/>
  <c r="F24" i="2"/>
  <c r="H24" i="2"/>
  <c r="G26" i="2"/>
  <c r="G27" i="2"/>
  <c r="G28" i="2"/>
  <c r="G29" i="2"/>
  <c r="G30" i="2"/>
  <c r="G31" i="2"/>
  <c r="G32" i="2"/>
  <c r="G33" i="2"/>
  <c r="D34" i="2"/>
  <c r="E34" i="2"/>
  <c r="F34" i="2"/>
  <c r="G36" i="2"/>
  <c r="I44" i="2"/>
  <c r="D37" i="2"/>
  <c r="G37" i="2" s="1"/>
  <c r="G38" i="2"/>
  <c r="G39" i="2"/>
  <c r="G40" i="2"/>
  <c r="G41" i="2"/>
  <c r="G42" i="2"/>
  <c r="G43" i="2"/>
  <c r="E44" i="2"/>
  <c r="F44" i="2"/>
  <c r="G46" i="2"/>
  <c r="G47" i="2"/>
  <c r="G48" i="2"/>
  <c r="G49" i="2"/>
  <c r="G50" i="2"/>
  <c r="G51" i="2"/>
  <c r="G52" i="2"/>
  <c r="G53" i="2"/>
  <c r="D54" i="2"/>
  <c r="E54" i="2"/>
  <c r="F54" i="2"/>
  <c r="I54" i="2"/>
  <c r="G58" i="2"/>
  <c r="G59" i="2"/>
  <c r="G60" i="2"/>
  <c r="G61" i="2"/>
  <c r="G62" i="2"/>
  <c r="G63" i="2"/>
  <c r="G64" i="2"/>
  <c r="G65" i="2"/>
  <c r="D66" i="2"/>
  <c r="E66" i="2"/>
  <c r="F66" i="2"/>
  <c r="I66" i="2"/>
  <c r="G68" i="2"/>
  <c r="G69" i="2"/>
  <c r="G70" i="2"/>
  <c r="G71" i="2"/>
  <c r="G72" i="2"/>
  <c r="G73" i="2"/>
  <c r="G74" i="2"/>
  <c r="G75" i="2"/>
  <c r="D76" i="2"/>
  <c r="E76" i="2"/>
  <c r="F76" i="2"/>
  <c r="I76" i="2"/>
  <c r="G78" i="2"/>
  <c r="G79" i="2"/>
  <c r="G80" i="2"/>
  <c r="G81" i="2"/>
  <c r="G82" i="2"/>
  <c r="G83" i="2"/>
  <c r="G84" i="2"/>
  <c r="G85" i="2"/>
  <c r="D86" i="2"/>
  <c r="E86" i="2"/>
  <c r="F86" i="2"/>
  <c r="I86" i="2"/>
  <c r="G88" i="2"/>
  <c r="G89" i="2"/>
  <c r="G90" i="2"/>
  <c r="G91" i="2"/>
  <c r="G92" i="2"/>
  <c r="G93" i="2"/>
  <c r="G94" i="2"/>
  <c r="G95" i="2"/>
  <c r="D96" i="2"/>
  <c r="E96" i="2"/>
  <c r="F96" i="2"/>
  <c r="I96" i="2"/>
  <c r="G100" i="2"/>
  <c r="G101" i="2"/>
  <c r="G102" i="2"/>
  <c r="G103" i="2"/>
  <c r="G104" i="2"/>
  <c r="G105" i="2"/>
  <c r="G106" i="2"/>
  <c r="G107" i="2"/>
  <c r="D108" i="2"/>
  <c r="E108" i="2"/>
  <c r="F108" i="2"/>
  <c r="I108" i="2"/>
  <c r="G110" i="2"/>
  <c r="G111" i="2"/>
  <c r="G112" i="2"/>
  <c r="G113" i="2"/>
  <c r="G114" i="2"/>
  <c r="G115" i="2"/>
  <c r="G116" i="2"/>
  <c r="G117" i="2"/>
  <c r="D118" i="2"/>
  <c r="E118" i="2"/>
  <c r="F118" i="2"/>
  <c r="I118" i="2"/>
  <c r="G120" i="2"/>
  <c r="G121" i="2"/>
  <c r="G122" i="2"/>
  <c r="G123" i="2"/>
  <c r="G124" i="2"/>
  <c r="G125" i="2"/>
  <c r="G126" i="2"/>
  <c r="G127" i="2"/>
  <c r="D128" i="2"/>
  <c r="E128" i="2"/>
  <c r="F128" i="2"/>
  <c r="I128" i="2"/>
  <c r="G130" i="2"/>
  <c r="G131" i="2"/>
  <c r="G132" i="2"/>
  <c r="G133" i="2"/>
  <c r="G134" i="2"/>
  <c r="G135" i="2"/>
  <c r="G136" i="2"/>
  <c r="G137" i="2"/>
  <c r="D138" i="2"/>
  <c r="E138" i="2"/>
  <c r="F138" i="2"/>
  <c r="I138" i="2"/>
  <c r="G142" i="2"/>
  <c r="G143" i="2"/>
  <c r="G144" i="2"/>
  <c r="G145" i="2"/>
  <c r="G146" i="2"/>
  <c r="G147" i="2"/>
  <c r="G148" i="2"/>
  <c r="G149" i="2"/>
  <c r="D150" i="2"/>
  <c r="E150" i="2"/>
  <c r="F150" i="2"/>
  <c r="I150" i="2"/>
  <c r="G152" i="2"/>
  <c r="G153" i="2"/>
  <c r="G154" i="2"/>
  <c r="G155" i="2"/>
  <c r="G156" i="2"/>
  <c r="G157" i="2"/>
  <c r="G158" i="2"/>
  <c r="G159" i="2"/>
  <c r="D160" i="2"/>
  <c r="E160" i="2"/>
  <c r="F160" i="2"/>
  <c r="I160" i="2"/>
  <c r="G162" i="2"/>
  <c r="G163" i="2"/>
  <c r="G164" i="2"/>
  <c r="G165" i="2"/>
  <c r="G166" i="2"/>
  <c r="G167" i="2"/>
  <c r="G168" i="2"/>
  <c r="G169" i="2"/>
  <c r="D170" i="2"/>
  <c r="E170" i="2"/>
  <c r="F170" i="2"/>
  <c r="I170" i="2"/>
  <c r="G172" i="2"/>
  <c r="G173" i="2"/>
  <c r="G174" i="2"/>
  <c r="G175" i="2"/>
  <c r="G176" i="2"/>
  <c r="G177" i="2"/>
  <c r="G178" i="2"/>
  <c r="G179" i="2"/>
  <c r="D180" i="2"/>
  <c r="E180" i="2"/>
  <c r="F180" i="2"/>
  <c r="I180" i="2"/>
  <c r="G183" i="2"/>
  <c r="G184" i="2"/>
  <c r="D185" i="2"/>
  <c r="I187" i="2"/>
  <c r="G186" i="2"/>
  <c r="D187" i="2"/>
  <c r="E187" i="2"/>
  <c r="F187" i="2"/>
  <c r="D197" i="2"/>
  <c r="E197" i="2"/>
  <c r="F197" i="2"/>
  <c r="D205" i="2"/>
  <c r="E205" i="2"/>
  <c r="F205" i="2"/>
  <c r="H209" i="2"/>
  <c r="G211" i="3" l="1"/>
  <c r="G212" i="3"/>
  <c r="G136" i="3"/>
  <c r="G209" i="3"/>
  <c r="G170" i="3"/>
  <c r="G80" i="3"/>
  <c r="G114" i="3"/>
  <c r="G214" i="3"/>
  <c r="G57" i="3"/>
  <c r="F215" i="3"/>
  <c r="G213" i="3"/>
  <c r="G210" i="3"/>
  <c r="G108" i="2"/>
  <c r="G185" i="2"/>
  <c r="D214" i="2"/>
  <c r="H54" i="2"/>
  <c r="G86" i="2"/>
  <c r="H150" i="2"/>
  <c r="H128" i="2"/>
  <c r="G170" i="2"/>
  <c r="G76" i="2"/>
  <c r="G66" i="2"/>
  <c r="H160" i="2"/>
  <c r="G150" i="2"/>
  <c r="D43" i="5"/>
  <c r="G162" i="3"/>
  <c r="G72" i="3"/>
  <c r="D32" i="5"/>
  <c r="D11" i="5"/>
  <c r="E15" i="6"/>
  <c r="G117" i="3"/>
  <c r="G195" i="3"/>
  <c r="D36" i="5"/>
  <c r="D15" i="6"/>
  <c r="G94" i="3"/>
  <c r="G61" i="3"/>
  <c r="G38" i="3"/>
  <c r="G16" i="3"/>
  <c r="D47" i="5"/>
  <c r="D34" i="5"/>
  <c r="D12" i="5"/>
  <c r="D16" i="6"/>
  <c r="D17" i="6"/>
  <c r="F217" i="3"/>
  <c r="F216" i="3"/>
  <c r="E16" i="6"/>
  <c r="E17" i="6" s="1"/>
  <c r="G187" i="2"/>
  <c r="G160" i="2"/>
  <c r="H138" i="2"/>
  <c r="H108" i="2"/>
  <c r="G54" i="2"/>
  <c r="G34" i="2"/>
  <c r="G173" i="3"/>
  <c r="F13" i="6"/>
  <c r="G138" i="2"/>
  <c r="G118" i="2"/>
  <c r="H96" i="2"/>
  <c r="H86" i="2"/>
  <c r="F198" i="2"/>
  <c r="F199" i="2" s="1"/>
  <c r="F200" i="2" s="1"/>
  <c r="H34" i="2"/>
  <c r="D211" i="2" s="1"/>
  <c r="I34" i="2"/>
  <c r="G192" i="3"/>
  <c r="G147" i="3"/>
  <c r="G139" i="3"/>
  <c r="G125" i="3"/>
  <c r="G106" i="3"/>
  <c r="G102" i="3"/>
  <c r="G49" i="3"/>
  <c r="G27" i="3"/>
  <c r="D45" i="5"/>
  <c r="F14" i="6"/>
  <c r="F10" i="6"/>
  <c r="G180" i="2"/>
  <c r="E198" i="2"/>
  <c r="E199" i="2" s="1"/>
  <c r="E200" i="2" s="1"/>
  <c r="H118" i="2"/>
  <c r="G83" i="3"/>
  <c r="G46" i="3"/>
  <c r="G24" i="3"/>
  <c r="D46" i="5"/>
  <c r="F9" i="6"/>
  <c r="H180" i="2"/>
  <c r="H170" i="2"/>
  <c r="G128" i="2"/>
  <c r="G96" i="2"/>
  <c r="H76" i="2"/>
  <c r="H66" i="2"/>
  <c r="G24" i="2"/>
  <c r="G184" i="3"/>
  <c r="G181" i="3"/>
  <c r="G151" i="3"/>
  <c r="G128" i="3"/>
  <c r="G91" i="3"/>
  <c r="D35" i="5"/>
  <c r="C15" i="6"/>
  <c r="F11" i="6"/>
  <c r="D23" i="5"/>
  <c r="D22" i="5"/>
  <c r="D14" i="5"/>
  <c r="D10" i="5"/>
  <c r="D25" i="5"/>
  <c r="D21" i="5"/>
  <c r="C19" i="5" s="1"/>
  <c r="D35" i="3"/>
  <c r="G35" i="3" s="1"/>
  <c r="D208" i="3"/>
  <c r="H44" i="2"/>
  <c r="G44" i="2"/>
  <c r="H187" i="2"/>
  <c r="D44" i="2"/>
  <c r="D198" i="2" s="1"/>
  <c r="F15" i="6" l="1"/>
  <c r="F16" i="6" s="1"/>
  <c r="F17" i="6" s="1"/>
  <c r="C41" i="5"/>
  <c r="C30" i="5"/>
  <c r="I211" i="2"/>
  <c r="C8" i="5"/>
  <c r="C16" i="6"/>
  <c r="C17" i="6" s="1"/>
  <c r="D215" i="3"/>
  <c r="G208" i="3"/>
  <c r="F206" i="2"/>
  <c r="F207" i="2"/>
  <c r="F208" i="2"/>
  <c r="G198" i="2"/>
  <c r="D199" i="2"/>
  <c r="D200" i="2" s="1"/>
  <c r="E206" i="2"/>
  <c r="E207" i="2"/>
  <c r="E208" i="2"/>
  <c r="D216" i="3" l="1"/>
  <c r="D217" i="3"/>
  <c r="G215" i="3"/>
  <c r="D206" i="2"/>
  <c r="D207" i="2"/>
  <c r="G207" i="2" s="1"/>
  <c r="D208" i="2"/>
  <c r="G208" i="2" s="1"/>
  <c r="E209" i="2"/>
  <c r="G199" i="2"/>
  <c r="G200" i="2" s="1"/>
  <c r="I212" i="2"/>
  <c r="F209" i="2"/>
  <c r="G216" i="3" l="1"/>
  <c r="G217" i="3" s="1"/>
  <c r="D215" i="2"/>
  <c r="D212" i="2"/>
  <c r="G206" i="2"/>
  <c r="G209" i="2" s="1"/>
  <c r="D209" i="2"/>
</calcChain>
</file>

<file path=xl/sharedStrings.xml><?xml version="1.0" encoding="utf-8"?>
<sst xmlns="http://schemas.openxmlformats.org/spreadsheetml/2006/main" count="476" uniqueCount="252">
  <si>
    <r>
      <t xml:space="preserve">Note: PBF does not accept projects with less than </t>
    </r>
    <r>
      <rPr>
        <b/>
        <sz val="11"/>
        <color theme="1"/>
        <rFont val="Calibri"/>
        <family val="2"/>
        <scheme val="minor"/>
      </rPr>
      <t>5%</t>
    </r>
    <r>
      <rPr>
        <sz val="11"/>
        <color theme="1"/>
        <rFont val="Calibri"/>
        <family val="2"/>
        <scheme val="minor"/>
      </rPr>
      <t xml:space="preserve"> towards M&amp;E and less than </t>
    </r>
    <r>
      <rPr>
        <b/>
        <sz val="11"/>
        <color theme="1"/>
        <rFont val="Calibri"/>
        <family val="2"/>
        <scheme val="minor"/>
      </rPr>
      <t xml:space="preserve">15% </t>
    </r>
    <r>
      <rPr>
        <sz val="11"/>
        <color theme="1"/>
        <rFont val="Calibri"/>
        <family val="2"/>
        <scheme val="minor"/>
      </rPr>
      <t xml:space="preserve">towards GEWE. These figures will show as </t>
    </r>
    <r>
      <rPr>
        <sz val="11"/>
        <color rgb="FFFF0000"/>
        <rFont val="Calibri"/>
        <family val="2"/>
        <scheme val="minor"/>
      </rPr>
      <t xml:space="preserve">red </t>
    </r>
    <r>
      <rPr>
        <sz val="11"/>
        <color theme="1"/>
        <rFont val="Calibri"/>
        <family val="2"/>
        <scheme val="minor"/>
      </rPr>
      <t xml:space="preserve">if this minimum threshold is not met.  </t>
    </r>
  </si>
  <si>
    <t>% Towards M&amp;E</t>
  </si>
  <si>
    <r>
      <t xml:space="preserve">$ Towards M&amp;E </t>
    </r>
    <r>
      <rPr>
        <sz val="11"/>
        <color theme="1"/>
        <rFont val="Calibri"/>
        <family val="2"/>
        <scheme val="minor"/>
      </rPr>
      <t>(includes indirect costs)</t>
    </r>
  </si>
  <si>
    <t>Delivery Rate:</t>
  </si>
  <si>
    <t>% Towards GEWE</t>
  </si>
  <si>
    <t>Total Expenditure</t>
  </si>
  <si>
    <t>Total:</t>
  </si>
  <si>
    <t>Third Tranche</t>
  </si>
  <si>
    <t>Second Tranche:</t>
  </si>
  <si>
    <t>First Tranche:</t>
  </si>
  <si>
    <t>Tranche %</t>
  </si>
  <si>
    <t>Total</t>
  </si>
  <si>
    <t>Recipient Organization 3</t>
  </si>
  <si>
    <t>Recipient Organization 2</t>
  </si>
  <si>
    <t>Recipient Organization 1</t>
  </si>
  <si>
    <t>Performance-Based Tranche Breakdown</t>
  </si>
  <si>
    <t>Indirect support costs (7%):</t>
  </si>
  <si>
    <t>Sub-Total Project Budget</t>
  </si>
  <si>
    <t>Totals</t>
  </si>
  <si>
    <t>Total Additional Costs</t>
  </si>
  <si>
    <t>Sistematization and lessons learned</t>
  </si>
  <si>
    <t>Budget for independent final evaluation</t>
  </si>
  <si>
    <t>Project M&amp;E budget</t>
  </si>
  <si>
    <t>Monitoring budget</t>
  </si>
  <si>
    <t>Additional Operational Costs</t>
  </si>
  <si>
    <t>Additional personnel costs</t>
  </si>
  <si>
    <t>Output Total</t>
  </si>
  <si>
    <t>Activity 4.4.8</t>
  </si>
  <si>
    <t>Activity 4.4.7</t>
  </si>
  <si>
    <t>Activity 4.4.6</t>
  </si>
  <si>
    <t>Activity 4.4.5</t>
  </si>
  <si>
    <t>Activity 4.4.4</t>
  </si>
  <si>
    <t>Activity 4.4.3</t>
  </si>
  <si>
    <t>Activity 4.4.2</t>
  </si>
  <si>
    <t>Activity 4.4.1</t>
  </si>
  <si>
    <t>Output 4.4</t>
  </si>
  <si>
    <t>Activity 4.3.8</t>
  </si>
  <si>
    <t>Activity 4.3.7</t>
  </si>
  <si>
    <t>Activity 4.3.6</t>
  </si>
  <si>
    <t>Activity 4.3.5</t>
  </si>
  <si>
    <t>Activity 4.3.4</t>
  </si>
  <si>
    <t>Activity 4.3.3</t>
  </si>
  <si>
    <t>Activity 4.3.2</t>
  </si>
  <si>
    <t>Activity 4.3.1</t>
  </si>
  <si>
    <t>Output 4.3</t>
  </si>
  <si>
    <t>Activity 4.2.8</t>
  </si>
  <si>
    <t>Activity 4.2.7</t>
  </si>
  <si>
    <t>Activity 4.2.6</t>
  </si>
  <si>
    <t>Activity 4.2.5</t>
  </si>
  <si>
    <t>Activity 4.2.4</t>
  </si>
  <si>
    <t>Activity 4.2.3</t>
  </si>
  <si>
    <t>Activity 4.2.2</t>
  </si>
  <si>
    <t>Activity 4.2.1</t>
  </si>
  <si>
    <t>Output 4.2</t>
  </si>
  <si>
    <t>Activity 4.1.8</t>
  </si>
  <si>
    <t>Activity 4.1.7</t>
  </si>
  <si>
    <t>Activity 4.1.6</t>
  </si>
  <si>
    <t>Activity 4.1.5</t>
  </si>
  <si>
    <t>Activity 4.1.4</t>
  </si>
  <si>
    <t>Activity 4.1.3</t>
  </si>
  <si>
    <t>Activity 4.1.2</t>
  </si>
  <si>
    <t>Activity 4.1.1</t>
  </si>
  <si>
    <t>Output 4.1</t>
  </si>
  <si>
    <t xml:space="preserve">OUTCOME 4: </t>
  </si>
  <si>
    <t>Activity 3.4.8</t>
  </si>
  <si>
    <t>Activity 3.4.7</t>
  </si>
  <si>
    <t>Activity 3.4.6</t>
  </si>
  <si>
    <t>Activity 3.4.5</t>
  </si>
  <si>
    <t>Activity 3.4.4</t>
  </si>
  <si>
    <t>Activity 3.4.3</t>
  </si>
  <si>
    <t>Activity 3.4.2</t>
  </si>
  <si>
    <t>Activity 3.4.1</t>
  </si>
  <si>
    <t>Output 3.4</t>
  </si>
  <si>
    <t>Activity 3.3.8</t>
  </si>
  <si>
    <t>Activity 3.3.7</t>
  </si>
  <si>
    <t>Activity 3.3.6</t>
  </si>
  <si>
    <t>Activity 3.3.5</t>
  </si>
  <si>
    <t>Activity 3.3.4</t>
  </si>
  <si>
    <t>Activity 3.3.3</t>
  </si>
  <si>
    <t>Activity 3.3.2</t>
  </si>
  <si>
    <t>Activity 3.3.1</t>
  </si>
  <si>
    <t>Output 3.3</t>
  </si>
  <si>
    <t>Activity 3.2.8</t>
  </si>
  <si>
    <t>Activity 3.2.7</t>
  </si>
  <si>
    <t>Activity 3.2.6</t>
  </si>
  <si>
    <t>Activity 3.2.5</t>
  </si>
  <si>
    <t>Activity 3.2.4</t>
  </si>
  <si>
    <t>Activity 3.2.3</t>
  </si>
  <si>
    <t>Activity 3.2.2</t>
  </si>
  <si>
    <t>Activity 3.2.1</t>
  </si>
  <si>
    <t>Output 3.2:</t>
  </si>
  <si>
    <t>Activity 3.1.8</t>
  </si>
  <si>
    <t>Activity 3.1.7</t>
  </si>
  <si>
    <t>Activity 3.1.6</t>
  </si>
  <si>
    <t>Activity 3.1.5</t>
  </si>
  <si>
    <t>Activity 3.1.4</t>
  </si>
  <si>
    <t>Activity 3.1.3</t>
  </si>
  <si>
    <t>Activity 3.1.2</t>
  </si>
  <si>
    <t>Activity 3.1.1</t>
  </si>
  <si>
    <t>Output 3.1</t>
  </si>
  <si>
    <t xml:space="preserve">OUTCOME 3: </t>
  </si>
  <si>
    <t>Activity 2.4.8</t>
  </si>
  <si>
    <t>Activity 2.4.7</t>
  </si>
  <si>
    <t>Activity 2.4.6</t>
  </si>
  <si>
    <t>Activity 2.4.5</t>
  </si>
  <si>
    <t>Activity 2.4.4</t>
  </si>
  <si>
    <t>Activity 2.4.3</t>
  </si>
  <si>
    <t>Activity 2.4.2</t>
  </si>
  <si>
    <t>Activity 2.4.1</t>
  </si>
  <si>
    <t>Output 2.4</t>
  </si>
  <si>
    <t>Activity 2.3.8</t>
  </si>
  <si>
    <t>Activity 2.3.7</t>
  </si>
  <si>
    <t>Activity 2.3.6</t>
  </si>
  <si>
    <t>Activity 2.3.5</t>
  </si>
  <si>
    <t>Activity 2.3.4</t>
  </si>
  <si>
    <t>Activity 2.3.3</t>
  </si>
  <si>
    <t>Activity 2.3.2</t>
  </si>
  <si>
    <t>Activity 2.3.1</t>
  </si>
  <si>
    <t>Output 2.3</t>
  </si>
  <si>
    <t>Activity 2.2.8</t>
  </si>
  <si>
    <t>Activity 2.2.7</t>
  </si>
  <si>
    <t>Activity 2.2.6</t>
  </si>
  <si>
    <t>Activity 2.2.5</t>
  </si>
  <si>
    <t>Activity 2.2.4</t>
  </si>
  <si>
    <t>Activity 2.2.3</t>
  </si>
  <si>
    <t>Activity 2.2.2</t>
  </si>
  <si>
    <t>Activity 2.2.1</t>
  </si>
  <si>
    <t>Output 2.2</t>
  </si>
  <si>
    <t>Activity 2.1.8</t>
  </si>
  <si>
    <t>Activity 2.1.7</t>
  </si>
  <si>
    <t>Activity 2.1.6</t>
  </si>
  <si>
    <t>Activity 2.1.5</t>
  </si>
  <si>
    <t>Activity 2.1.4</t>
  </si>
  <si>
    <t>Activity 2.1.3</t>
  </si>
  <si>
    <t>Activity 2.1.2</t>
  </si>
  <si>
    <t>Activity 2.1.1</t>
  </si>
  <si>
    <t>Outcome 2.1</t>
  </si>
  <si>
    <t xml:space="preserve">OUTCOME 2: </t>
  </si>
  <si>
    <t>Activity 1.4.8</t>
  </si>
  <si>
    <t>Activity 1.4.7</t>
  </si>
  <si>
    <t>Activity 1.4.6</t>
  </si>
  <si>
    <t>Activity 1.4.5</t>
  </si>
  <si>
    <t>Activity 1.4.4</t>
  </si>
  <si>
    <t>Activity 1.4.3</t>
  </si>
  <si>
    <t>Activity 1.4.2</t>
  </si>
  <si>
    <t>Activity 1.4.1</t>
  </si>
  <si>
    <t>Output 1.4:</t>
  </si>
  <si>
    <t>Activity 1.3.8</t>
  </si>
  <si>
    <t>Activity 1.3.7</t>
  </si>
  <si>
    <t>Activity 1.3.6</t>
  </si>
  <si>
    <t>Activity 1.3.5</t>
  </si>
  <si>
    <t>Activity 1.3.4</t>
  </si>
  <si>
    <t>Activity 1.3.3</t>
  </si>
  <si>
    <t>Gestión</t>
  </si>
  <si>
    <t>Activity 1.3.2</t>
  </si>
  <si>
    <t>Brindar asistencia técnica para definir y adoptar reformas prioritarias (ej. Constitucionales, electorales, administrativas, etc.)</t>
  </si>
  <si>
    <t>Activity 1.3.1</t>
  </si>
  <si>
    <t>Reformas prioritarias (por ej.emplo, constitucionales, electorales, administrativas, etc.) facilitadas para apoyar la resolución de la crisis político-electoral y prevenir futuros conflictos relacionados.</t>
  </si>
  <si>
    <t>Output 1.3:</t>
  </si>
  <si>
    <t>Activity 1.2.8</t>
  </si>
  <si>
    <t>Activity 1.2.7</t>
  </si>
  <si>
    <t>Activity 1.2.6</t>
  </si>
  <si>
    <t>Activity 1.2.5</t>
  </si>
  <si>
    <t>Activity 1.2.4</t>
  </si>
  <si>
    <t>Activity 1.2.3</t>
  </si>
  <si>
    <t xml:space="preserve">Proceso de diálogo inclusivo y transparente facilitado entre los actores políticos </t>
  </si>
  <si>
    <t>Activity 1.2.2</t>
  </si>
  <si>
    <t>Facilitar consultas comunitarias y / o sectoriales como medio para la mediación y / o prevención de conflictos.</t>
  </si>
  <si>
    <t>Activity 1.2.1</t>
  </si>
  <si>
    <t>Condiciones mínimas creadas para restablecer el espacio de diálogo democrático e inclusivo.</t>
  </si>
  <si>
    <t>Output 1.2:</t>
  </si>
  <si>
    <t>Activity 1.1.8</t>
  </si>
  <si>
    <t>Activity 1.1.7</t>
  </si>
  <si>
    <t>Activity 1.1.6</t>
  </si>
  <si>
    <t>Activity 1.1.5</t>
  </si>
  <si>
    <t>Activity 1.1.4</t>
  </si>
  <si>
    <t>Desarrollar capacidades de mediación y resolución de conflictos de organizaciones clave de derechos humanos, incluidos sus equipos en regiones seleccionadas.</t>
  </si>
  <si>
    <t>Activity 1.1.3:</t>
  </si>
  <si>
    <t>Crear sinergias entre diversos grupos polarizados de la sociedad civil para promover un rol proactivo, reducir tensiones y generar confianza en un eventual proceso de diálogo.</t>
  </si>
  <si>
    <t>Activity 1.1.2:</t>
  </si>
  <si>
    <t>Definir un consenso mínimo sobre las condiciones para un diálogo político inclusivo.</t>
  </si>
  <si>
    <t>Activity 1.1.1:</t>
  </si>
  <si>
    <t>Un entorno propicio creado al ayudar a reducir las tensiones y generar confianza en un eventual proceso de diálogo</t>
  </si>
  <si>
    <t>Output 1.1:</t>
  </si>
  <si>
    <t>La crisis político-electoral se resuelve a través de un mecanismo de diálogo inclusivo y transparente apoyado por las Naciones Unidas a través del cual se desarrolla la confianza y los acuerdos se transforman en nuevas políticas, reformas legales y administrativas, e iniciativas para fomentar la estabilidad política y social.</t>
  </si>
  <si>
    <t xml:space="preserve">OUTCOME 1: </t>
  </si>
  <si>
    <r>
      <t xml:space="preserve">Any </t>
    </r>
    <r>
      <rPr>
        <b/>
        <sz val="12"/>
        <color theme="1"/>
        <rFont val="Calibri"/>
        <family val="2"/>
        <scheme val="minor"/>
      </rPr>
      <t>remarks</t>
    </r>
    <r>
      <rPr>
        <sz val="12"/>
        <color theme="1"/>
        <rFont val="Calibri"/>
        <family val="2"/>
        <scheme val="minor"/>
      </rPr>
      <t xml:space="preserve"> (e.g. on types of inputs provided or budget justification, esp. for TA or travel costs)</t>
    </r>
  </si>
  <si>
    <r>
      <t xml:space="preserve">Current level of </t>
    </r>
    <r>
      <rPr>
        <b/>
        <sz val="12"/>
        <color theme="1"/>
        <rFont val="Calibri"/>
        <family val="2"/>
        <scheme val="minor"/>
      </rPr>
      <t xml:space="preserve">expenditure/ commitment </t>
    </r>
    <r>
      <rPr>
        <sz val="12"/>
        <color theme="1"/>
        <rFont val="Calibri"/>
        <family val="2"/>
        <scheme val="minor"/>
      </rPr>
      <t>(To be completed at time of project progress reporting)</t>
    </r>
    <r>
      <rPr>
        <b/>
        <sz val="12"/>
        <color theme="1"/>
        <rFont val="Calibri"/>
        <family val="2"/>
        <scheme val="minor"/>
      </rPr>
      <t xml:space="preserve"> </t>
    </r>
  </si>
  <si>
    <r>
      <rPr>
        <b/>
        <sz val="12"/>
        <color theme="1"/>
        <rFont val="Calibri"/>
        <family val="2"/>
        <scheme val="minor"/>
      </rPr>
      <t>% of budget</t>
    </r>
    <r>
      <rPr>
        <sz val="12"/>
        <color theme="1"/>
        <rFont val="Calibri"/>
        <family val="2"/>
        <scheme val="minor"/>
      </rPr>
      <t xml:space="preserve"> per activity  allocated to </t>
    </r>
    <r>
      <rPr>
        <b/>
        <sz val="12"/>
        <color theme="1"/>
        <rFont val="Calibri"/>
        <family val="2"/>
        <scheme val="minor"/>
      </rPr>
      <t>Gender Equality and Women's Empowerment (GEWE)</t>
    </r>
    <r>
      <rPr>
        <sz val="12"/>
        <color theme="1"/>
        <rFont val="Calibri"/>
        <family val="2"/>
        <scheme val="minor"/>
      </rPr>
      <t xml:space="preserve"> (if any):</t>
    </r>
  </si>
  <si>
    <r>
      <rPr>
        <b/>
        <sz val="12"/>
        <color theme="1"/>
        <rFont val="Calibri"/>
        <family val="2"/>
        <scheme val="minor"/>
      </rPr>
      <t>Recipient Organization 3</t>
    </r>
    <r>
      <rPr>
        <sz val="12"/>
        <color theme="1"/>
        <rFont val="Calibri"/>
        <family val="2"/>
        <scheme val="minor"/>
      </rPr>
      <t xml:space="preserve"> Budget</t>
    </r>
  </si>
  <si>
    <r>
      <rPr>
        <b/>
        <sz val="12"/>
        <color theme="1"/>
        <rFont val="Calibri"/>
        <family val="2"/>
        <scheme val="minor"/>
      </rPr>
      <t>Recipient Organization 2</t>
    </r>
    <r>
      <rPr>
        <sz val="12"/>
        <color theme="1"/>
        <rFont val="Calibri"/>
        <family val="2"/>
        <scheme val="minor"/>
      </rPr>
      <t xml:space="preserve"> Budget</t>
    </r>
  </si>
  <si>
    <r>
      <rPr>
        <b/>
        <sz val="12"/>
        <color theme="1"/>
        <rFont val="Calibri"/>
        <family val="2"/>
        <scheme val="minor"/>
      </rPr>
      <t>Recipient Organization 1</t>
    </r>
    <r>
      <rPr>
        <sz val="12"/>
        <color theme="1"/>
        <rFont val="Calibri"/>
        <family val="2"/>
        <scheme val="minor"/>
      </rPr>
      <t xml:space="preserve"> Budget</t>
    </r>
  </si>
  <si>
    <r>
      <rPr>
        <b/>
        <sz val="12"/>
        <color theme="1"/>
        <rFont val="Calibri"/>
        <family val="2"/>
        <scheme val="minor"/>
      </rPr>
      <t>Description</t>
    </r>
    <r>
      <rPr>
        <sz val="12"/>
        <color theme="1"/>
        <rFont val="Calibri"/>
        <family val="2"/>
        <scheme val="minor"/>
      </rPr>
      <t xml:space="preserve"> (Text)</t>
    </r>
  </si>
  <si>
    <r>
      <rPr>
        <b/>
        <sz val="12"/>
        <color theme="1"/>
        <rFont val="Calibri"/>
        <family val="2"/>
        <scheme val="minor"/>
      </rPr>
      <t>Outcome/ Output</t>
    </r>
    <r>
      <rPr>
        <sz val="12"/>
        <color theme="1"/>
        <rFont val="Calibri"/>
        <family val="2"/>
        <scheme val="minor"/>
      </rPr>
      <t xml:space="preserve"> number</t>
    </r>
  </si>
  <si>
    <t>Table 1 - PBF project budget by outcome, output and activity</t>
  </si>
  <si>
    <r>
      <t xml:space="preserve">1. Only fill in white cells. Grey cells are locked and/or contain spreadsheet formulas.
2. Complete both Sheet 1 and Sheet 2. 
     a) </t>
    </r>
    <r>
      <rPr>
        <sz val="16"/>
        <color theme="1"/>
        <rFont val="Calibri"/>
        <family val="2"/>
        <scheme val="minor"/>
      </rPr>
      <t>First, prepare a budget organized by</t>
    </r>
    <r>
      <rPr>
        <b/>
        <sz val="16"/>
        <color theme="1"/>
        <rFont val="Calibri"/>
        <family val="2"/>
        <scheme val="minor"/>
      </rPr>
      <t xml:space="preserve"> activity/output/outcome</t>
    </r>
    <r>
      <rPr>
        <sz val="16"/>
        <color theme="1"/>
        <rFont val="Calibri"/>
        <family val="2"/>
        <scheme val="minor"/>
      </rPr>
      <t xml:space="preserve"> in </t>
    </r>
    <r>
      <rPr>
        <b/>
        <sz val="16"/>
        <color theme="1"/>
        <rFont val="Calibri"/>
        <family val="2"/>
        <scheme val="minor"/>
      </rPr>
      <t xml:space="preserve">Sheet 1. </t>
    </r>
    <r>
      <rPr>
        <sz val="16"/>
        <color theme="1"/>
        <rFont val="Calibri"/>
        <family val="2"/>
        <scheme val="minor"/>
      </rPr>
      <t>(Activity amounts can be indicative estimates.)</t>
    </r>
    <r>
      <rPr>
        <b/>
        <sz val="16"/>
        <color theme="1"/>
        <rFont val="Calibri"/>
        <family val="2"/>
        <scheme val="minor"/>
      </rPr>
      <t xml:space="preserve"> </t>
    </r>
    <r>
      <rPr>
        <sz val="16"/>
        <color theme="1"/>
        <rFont val="Calibri"/>
        <family val="2"/>
        <scheme val="minor"/>
      </rPr>
      <t xml:space="preserve"> 
    </t>
    </r>
    <r>
      <rPr>
        <b/>
        <sz val="16"/>
        <color theme="1"/>
        <rFont val="Calibri"/>
        <family val="2"/>
        <scheme val="minor"/>
      </rPr>
      <t xml:space="preserve"> b) </t>
    </r>
    <r>
      <rPr>
        <sz val="16"/>
        <color theme="1"/>
        <rFont val="Calibri"/>
        <family val="2"/>
        <scheme val="minor"/>
      </rPr>
      <t xml:space="preserve">Then, divide each </t>
    </r>
    <r>
      <rPr>
        <b/>
        <sz val="16"/>
        <color theme="1"/>
        <rFont val="Calibri"/>
        <family val="2"/>
        <scheme val="minor"/>
      </rPr>
      <t>output</t>
    </r>
    <r>
      <rPr>
        <sz val="16"/>
        <color theme="1"/>
        <rFont val="Calibri"/>
        <family val="2"/>
        <scheme val="minor"/>
      </rPr>
      <t xml:space="preserve"> budget along </t>
    </r>
    <r>
      <rPr>
        <b/>
        <sz val="16"/>
        <color theme="1"/>
        <rFont val="Calibri"/>
        <family val="2"/>
        <scheme val="minor"/>
      </rPr>
      <t xml:space="preserve">UN Budget Categories </t>
    </r>
    <r>
      <rPr>
        <sz val="16"/>
        <color theme="1"/>
        <rFont val="Calibri"/>
        <family val="2"/>
        <scheme val="minor"/>
      </rPr>
      <t xml:space="preserve">in </t>
    </r>
    <r>
      <rPr>
        <b/>
        <sz val="16"/>
        <color theme="1"/>
        <rFont val="Calibri"/>
        <family val="2"/>
        <scheme val="minor"/>
      </rPr>
      <t>Sheet 2</t>
    </r>
    <r>
      <rPr>
        <sz val="16"/>
        <color theme="1"/>
        <rFont val="Calibri"/>
        <family val="2"/>
        <scheme val="minor"/>
      </rPr>
      <t>.
3. Be sure to include</t>
    </r>
    <r>
      <rPr>
        <b/>
        <sz val="16"/>
        <color theme="1"/>
        <rFont val="Calibri"/>
        <family val="2"/>
        <scheme val="minor"/>
      </rPr>
      <t xml:space="preserve"> % towards Gender Equality and Women's Empowerment
3. Do not use Sheet 4 or 5, </t>
    </r>
    <r>
      <rPr>
        <sz val="16"/>
        <color theme="1"/>
        <rFont val="Calibri"/>
        <family val="2"/>
        <scheme val="minor"/>
      </rPr>
      <t>which are for MPTF and PBF use.</t>
    </r>
    <r>
      <rPr>
        <b/>
        <sz val="16"/>
        <color theme="1"/>
        <rFont val="Calibri"/>
        <family val="2"/>
        <scheme val="minor"/>
      </rPr>
      <t xml:space="preserve"> 
4. Leave blank</t>
    </r>
    <r>
      <rPr>
        <sz val="16"/>
        <color theme="1"/>
        <rFont val="Calibri"/>
        <family val="2"/>
        <scheme val="minor"/>
      </rPr>
      <t xml:space="preserve"> any Organizations/Outcomes/Outputs/Activities that aren't needed</t>
    </r>
    <r>
      <rPr>
        <b/>
        <sz val="16"/>
        <color theme="1"/>
        <rFont val="Calibri"/>
        <family val="2"/>
        <scheme val="minor"/>
      </rPr>
      <t xml:space="preserve">. DO NOT delete cells.
</t>
    </r>
    <r>
      <rPr>
        <sz val="16"/>
        <color theme="1"/>
        <rFont val="Calibri"/>
        <family val="2"/>
        <scheme val="minor"/>
      </rPr>
      <t xml:space="preserve">5. </t>
    </r>
    <r>
      <rPr>
        <b/>
        <sz val="16"/>
        <color theme="1"/>
        <rFont val="Calibri"/>
        <family val="2"/>
        <scheme val="minor"/>
      </rPr>
      <t>Do not adjust tranche amounts</t>
    </r>
    <r>
      <rPr>
        <sz val="16"/>
        <color theme="1"/>
        <rFont val="Calibri"/>
        <family val="2"/>
        <scheme val="minor"/>
      </rPr>
      <t xml:space="preserve"> without consulting PBSO.</t>
    </r>
  </si>
  <si>
    <t>Instructions:</t>
  </si>
  <si>
    <t>Annex D - PBF Project Budget</t>
  </si>
  <si>
    <t>TOTAL</t>
  </si>
  <si>
    <t>7% Indirect Costs</t>
  </si>
  <si>
    <t xml:space="preserve">Subtotal </t>
  </si>
  <si>
    <t>7. General Operating and other Costs</t>
  </si>
  <si>
    <t>6. Transfers and Grants to Counterparts</t>
  </si>
  <si>
    <t>5. Travel</t>
  </si>
  <si>
    <t>4. Contractual services</t>
  </si>
  <si>
    <t>3. Equipment, Vehicles, and Furniture (including Depreciation)</t>
  </si>
  <si>
    <t>2. Supplies, Commodities, Materials</t>
  </si>
  <si>
    <t>1. Staff and other personnel</t>
  </si>
  <si>
    <t xml:space="preserve">Total </t>
  </si>
  <si>
    <t>Additional Cost Totals from Table 1</t>
  </si>
  <si>
    <t>Additional Costs</t>
  </si>
  <si>
    <t>Output Total from Table 1</t>
  </si>
  <si>
    <t>OUTCOME 4</t>
  </si>
  <si>
    <t>Output 3.2</t>
  </si>
  <si>
    <t>OUTCOME 3</t>
  </si>
  <si>
    <t>Output 2.1</t>
  </si>
  <si>
    <t>OUTCOME 2</t>
  </si>
  <si>
    <t>Output 1.4</t>
  </si>
  <si>
    <t>Recipient Agency 3</t>
  </si>
  <si>
    <t>Recipient Agency 2</t>
  </si>
  <si>
    <t>Recipient Agency 1</t>
  </si>
  <si>
    <t>Table 2 - Output breakdown by UN budget categories</t>
  </si>
  <si>
    <r>
      <t xml:space="preserve">1. Divide each output budget total along the relevant UN budget categories.
2. For reference, output totals from the outcome/output/activity breakdown have been transferred from Table 1.
3. The output totals should match, and will show as </t>
    </r>
    <r>
      <rPr>
        <b/>
        <sz val="16"/>
        <color rgb="FFFF0000"/>
        <rFont val="Calibri"/>
        <family val="2"/>
        <scheme val="minor"/>
      </rPr>
      <t xml:space="preserve">red </t>
    </r>
    <r>
      <rPr>
        <b/>
        <sz val="16"/>
        <color theme="1"/>
        <rFont val="Calibri"/>
        <family val="2"/>
        <scheme val="minor"/>
      </rPr>
      <t>if not.</t>
    </r>
  </si>
  <si>
    <r>
      <rPr>
        <b/>
        <sz val="11"/>
        <color theme="1"/>
        <rFont val="Calibri"/>
        <family val="2"/>
        <scheme val="minor"/>
      </rPr>
      <t>7. General Operating and Other Direct Costs:</t>
    </r>
    <r>
      <rPr>
        <sz val="11"/>
        <color theme="1"/>
        <rFont val="Calibri"/>
        <family val="2"/>
        <scheme val="minor"/>
      </rPr>
      <t xml:space="preserve"> Includes all general operating costs for running an office. Examples include telecommunication, rents, finance charges and other costs which cannot be mapped to other expense categories.</t>
    </r>
  </si>
  <si>
    <r>
      <rPr>
        <b/>
        <sz val="11"/>
        <color theme="1"/>
        <rFont val="Calibri"/>
        <family val="2"/>
        <scheme val="minor"/>
      </rPr>
      <t>6. Transfers and Grants to Counterparts:</t>
    </r>
    <r>
      <rPr>
        <sz val="11"/>
        <color theme="1"/>
        <rFont val="Calibri"/>
        <family val="2"/>
        <scheme val="minor"/>
      </rPr>
      <t xml:space="preserve"> Includes transfers to national counterparts and any other transfers given to an implementing partner (e.g. NGO) which is not similar to a commercial service contract as per above. In IPSAS terms this would be more similar to non-exchange transactions.</t>
    </r>
  </si>
  <si>
    <r>
      <rPr>
        <b/>
        <sz val="11"/>
        <color theme="1"/>
        <rFont val="Calibri"/>
        <family val="2"/>
        <scheme val="minor"/>
      </rPr>
      <t>5. Travel:</t>
    </r>
    <r>
      <rPr>
        <sz val="11"/>
        <color theme="1"/>
        <rFont val="Calibri"/>
        <family val="2"/>
        <scheme val="minor"/>
      </rPr>
      <t xml:space="preserve"> Includes staff and non-staff travel paid for by the organization directly related to a project.</t>
    </r>
  </si>
  <si>
    <r>
      <rPr>
        <b/>
        <sz val="11"/>
        <color theme="1"/>
        <rFont val="Calibri"/>
        <family val="2"/>
        <scheme val="minor"/>
      </rPr>
      <t>4. Contractual Services:</t>
    </r>
    <r>
      <rPr>
        <sz val="11"/>
        <color theme="1"/>
        <rFont val="Calibri"/>
        <family val="2"/>
        <scheme val="minor"/>
      </rPr>
      <t xml:space="preserve"> Services contracted by an organization which follow the normal procurement processes. In IPSAS terminology this would be similar to exchange transactions. This could include contracts given to NGOs if they are more similar to procurement of services than a grant transfer.</t>
    </r>
  </si>
  <si>
    <r>
      <rPr>
        <b/>
        <sz val="11"/>
        <color theme="1"/>
        <rFont val="Calibri"/>
        <family val="2"/>
        <scheme val="minor"/>
      </rPr>
      <t xml:space="preserve">3. Equipment, Vehicles and Furniture including Depreciation: </t>
    </r>
    <r>
      <rPr>
        <sz val="11"/>
        <color theme="1"/>
        <rFont val="Calibri"/>
        <family val="2"/>
        <scheme val="minor"/>
      </rPr>
      <t>For those reporting assets on UNSAS or modified UNSAS basis (i.e. expense up front) this would relate to all costs to put asset into service. For those who do donor reports according to IPSAS this would equal depreciation for period.</t>
    </r>
  </si>
  <si>
    <r>
      <rPr>
        <b/>
        <sz val="11"/>
        <color theme="1"/>
        <rFont val="Calibri"/>
        <family val="2"/>
        <scheme val="minor"/>
      </rPr>
      <t>2. Supplies, Commodities, Materials:</t>
    </r>
    <r>
      <rPr>
        <sz val="11"/>
        <color theme="1"/>
        <rFont val="Calibri"/>
        <family val="2"/>
        <scheme val="minor"/>
      </rPr>
      <t xml:space="preserve"> Includes all direct and indirect costs (e.g. freight, transport, delivery, distribution) associated with procurement of supplies, commodities and materials. Office supplies should be reported as "General Operating".</t>
    </r>
  </si>
  <si>
    <r>
      <rPr>
        <b/>
        <sz val="11"/>
        <color theme="1"/>
        <rFont val="Calibri"/>
        <family val="2"/>
        <scheme val="minor"/>
      </rPr>
      <t xml:space="preserve">1. Staff and other personnel costs: </t>
    </r>
    <r>
      <rPr>
        <sz val="11"/>
        <color theme="1"/>
        <rFont val="Calibri"/>
        <family val="2"/>
        <scheme val="minor"/>
      </rPr>
      <t>Includes all related staff and temporary staff costs including base salary, post adjustment and all staff entitlements.</t>
    </r>
  </si>
  <si>
    <t>Annex 1: MPTFO Guidance on UN Cost Categories</t>
  </si>
  <si>
    <t>Total Towards SDG</t>
  </si>
  <si>
    <t>SDG %</t>
  </si>
  <si>
    <t>SDG</t>
  </si>
  <si>
    <t>Total Outcome Budget Towards SDGs</t>
  </si>
  <si>
    <t>Outcome Budget</t>
  </si>
  <si>
    <t>Outcome 4</t>
  </si>
  <si>
    <t>Outcome 3</t>
  </si>
  <si>
    <t>Outcome 2</t>
  </si>
  <si>
    <t>Outcome 1</t>
  </si>
  <si>
    <t>For PBSO Use</t>
  </si>
  <si>
    <t>Third Tranche:</t>
  </si>
  <si>
    <t>Recip Agency 3</t>
  </si>
  <si>
    <t>Recip Agency 2</t>
  </si>
  <si>
    <t>Recip Agency 1</t>
  </si>
  <si>
    <t xml:space="preserve">Sub-Total </t>
  </si>
  <si>
    <t>For MPTFO Use</t>
  </si>
  <si>
    <t>$ Towards GEWE (includes indirect costs)</t>
  </si>
  <si>
    <t>OUTCOME 1:  La crisis político-electoral se resuelve a través de un mecanismo de diálogo inclusivo y transparente apoyado por las Naciones Unidas a través del cual se desarrolla la confianza y los acuerdos se transforman en nuevas políticas, reformas legales y administrativas, e iniciativas para fomentar la estabilidad política y social.</t>
  </si>
  <si>
    <t>Output 1.1: Un entorno propicio creado al ayudar a reducir las tensiones y generar confianza en un eventual proceso de diálogo</t>
  </si>
  <si>
    <t>Output 1.2: Condiciones mínimas creadas para restablecer el espacio de diálogo democrático e inclusivo.</t>
  </si>
  <si>
    <t>Output 1.3: Reformas prioritarias (por ej.emplo, constitucionales, electorales, administrativas, etc.) facilitadas para apoyar la resolución de la crisis político-electoral y prevenir futuros conflictos relacionados.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</si>
</sst>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_-* #,##0.00_-;\-* #,##0.00_-;_-* &quot;-&quot;??_-;_-@_-"/>
  </numFmts>
  <fonts count="21"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color theme="1"/>
      <name val="Calibri"/>
      <family val="2"/>
      <scheme val="minor"/>
    </font>
    <font>
      <sz val="12"/>
      <color theme="1"/>
      <name val="Calibri"/>
      <family val="2"/>
      <scheme val="minor"/>
    </font>
    <font>
      <b/>
      <sz val="12"/>
      <color rgb="FF000000"/>
      <name val="Calibri"/>
      <family val="2"/>
      <scheme val="minor"/>
    </font>
    <font>
      <sz val="12"/>
      <color rgb="FFFF0000"/>
      <name val="Calibri"/>
      <family val="2"/>
      <scheme val="minor"/>
    </font>
    <font>
      <b/>
      <sz val="12"/>
      <color rgb="FFFF0000"/>
      <name val="Calibri"/>
      <family val="2"/>
      <scheme val="minor"/>
    </font>
    <font>
      <b/>
      <sz val="20"/>
      <color theme="1"/>
      <name val="Calibri"/>
      <family val="2"/>
      <scheme val="minor"/>
    </font>
    <font>
      <b/>
      <sz val="16"/>
      <color theme="1"/>
      <name val="Calibri"/>
      <family val="2"/>
      <scheme val="minor"/>
    </font>
    <font>
      <sz val="16"/>
      <color theme="1"/>
      <name val="Calibri"/>
      <family val="2"/>
      <scheme val="minor"/>
    </font>
    <font>
      <b/>
      <sz val="28"/>
      <color theme="1"/>
      <name val="Calibri"/>
      <family val="2"/>
      <scheme val="minor"/>
    </font>
    <font>
      <sz val="36"/>
      <color theme="1"/>
      <name val="Calibri"/>
      <family val="2"/>
      <scheme val="minor"/>
    </font>
    <font>
      <b/>
      <sz val="36"/>
      <color theme="1"/>
      <name val="Calibri"/>
      <family val="2"/>
      <scheme val="minor"/>
    </font>
    <font>
      <b/>
      <sz val="36"/>
      <color rgb="FF00B0F0"/>
      <name val="Calibri"/>
      <family val="2"/>
      <scheme val="minor"/>
    </font>
    <font>
      <sz val="12"/>
      <color theme="1"/>
      <name val="Calibri"/>
      <family val="2"/>
    </font>
    <font>
      <b/>
      <sz val="12"/>
      <color theme="1"/>
      <name val="Calibri"/>
      <family val="2"/>
    </font>
    <font>
      <b/>
      <sz val="16"/>
      <color rgb="FFFF0000"/>
      <name val="Calibri"/>
      <family val="2"/>
      <scheme val="minor"/>
    </font>
    <font>
      <b/>
      <sz val="12"/>
      <name val="Calibri"/>
      <family val="2"/>
      <scheme val="minor"/>
    </font>
    <font>
      <b/>
      <sz val="11"/>
      <name val="Calibri"/>
      <family val="2"/>
      <scheme val="minor"/>
    </font>
  </fonts>
  <fills count="9">
    <fill>
      <patternFill patternType="none"/>
    </fill>
    <fill>
      <patternFill patternType="gray125"/>
    </fill>
    <fill>
      <patternFill patternType="solid">
        <fgColor theme="0"/>
        <bgColor indexed="64"/>
      </patternFill>
    </fill>
    <fill>
      <patternFill patternType="solid">
        <fgColor theme="7" tint="0.39997558519241921"/>
        <bgColor indexed="64"/>
      </patternFill>
    </fill>
    <fill>
      <patternFill patternType="solid">
        <fgColor theme="0" tint="-0.14999847407452621"/>
        <bgColor indexed="64"/>
      </patternFill>
    </fill>
    <fill>
      <patternFill patternType="solid">
        <fgColor theme="2" tint="-9.9978637043366805E-2"/>
        <bgColor indexed="64"/>
      </patternFill>
    </fill>
    <fill>
      <patternFill patternType="solid">
        <fgColor rgb="FFD9D9D9"/>
        <bgColor rgb="FF000000"/>
      </patternFill>
    </fill>
    <fill>
      <patternFill patternType="solid">
        <fgColor theme="8" tint="0.79998168889431442"/>
        <bgColor indexed="64"/>
      </patternFill>
    </fill>
    <fill>
      <patternFill patternType="solid">
        <fgColor theme="0" tint="-0.249977111117893"/>
        <bgColor indexed="64"/>
      </patternFill>
    </fill>
  </fills>
  <borders count="57">
    <border>
      <left/>
      <right/>
      <top/>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top/>
      <bottom/>
      <diagonal/>
    </border>
    <border>
      <left style="thin">
        <color indexed="64"/>
      </left>
      <right style="medium">
        <color indexed="64"/>
      </right>
      <top/>
      <bottom/>
      <diagonal/>
    </border>
    <border>
      <left/>
      <right style="thin">
        <color indexed="64"/>
      </right>
      <top style="thin">
        <color indexed="64"/>
      </top>
      <bottom/>
      <diagonal/>
    </border>
    <border>
      <left/>
      <right/>
      <top style="thin">
        <color indexed="64"/>
      </top>
      <bottom/>
      <diagonal/>
    </border>
    <border>
      <left/>
      <right style="thick">
        <color indexed="64"/>
      </right>
      <top/>
      <bottom style="medium">
        <color indexed="64"/>
      </bottom>
      <diagonal/>
    </border>
    <border>
      <left/>
      <right style="thick">
        <color indexed="64"/>
      </right>
      <top/>
      <bottom/>
      <diagonal/>
    </border>
    <border>
      <left/>
      <right style="thick">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bottom style="thin">
        <color indexed="64"/>
      </bottom>
      <diagonal/>
    </border>
    <border>
      <left style="thin">
        <color indexed="64"/>
      </left>
      <right/>
      <top/>
      <bottom style="thin">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diagonal/>
    </border>
    <border>
      <left style="medium">
        <color indexed="64"/>
      </left>
      <right style="thin">
        <color indexed="64"/>
      </right>
      <top/>
      <bottom/>
      <diagonal/>
    </border>
  </borders>
  <cellStyleXfs count="3">
    <xf numFmtId="0" fontId="0" fillId="0" borderId="0"/>
    <xf numFmtId="9" fontId="1" fillId="0" borderId="0" applyFont="0" applyFill="0" applyBorder="0" applyAlignment="0" applyProtection="0"/>
    <xf numFmtId="44" fontId="1" fillId="0" borderId="0" applyFont="0" applyFill="0" applyBorder="0" applyAlignment="0" applyProtection="0"/>
  </cellStyleXfs>
  <cellXfs count="286">
    <xf numFmtId="0" fontId="0" fillId="0" borderId="0" xfId="0"/>
    <xf numFmtId="0" fontId="0" fillId="0" borderId="0" xfId="0" applyAlignment="1">
      <alignment wrapText="1"/>
    </xf>
    <xf numFmtId="44" fontId="0" fillId="0" borderId="0" xfId="2" applyFont="1" applyAlignment="1">
      <alignment wrapText="1"/>
    </xf>
    <xf numFmtId="0" fontId="0" fillId="2" borderId="0" xfId="0" applyFill="1" applyAlignment="1">
      <alignment wrapText="1"/>
    </xf>
    <xf numFmtId="0" fontId="0" fillId="2" borderId="0" xfId="0" applyFill="1" applyAlignment="1">
      <alignment horizontal="center" vertical="center" wrapText="1"/>
    </xf>
    <xf numFmtId="9" fontId="0" fillId="0" borderId="0" xfId="1" applyFont="1" applyAlignment="1">
      <alignment wrapText="1"/>
    </xf>
    <xf numFmtId="44" fontId="4" fillId="2" borderId="0" xfId="1" applyNumberFormat="1" applyFont="1" applyFill="1" applyAlignment="1">
      <alignment wrapText="1"/>
    </xf>
    <xf numFmtId="10" fontId="4" fillId="4" borderId="3" xfId="1" applyNumberFormat="1" applyFont="1" applyFill="1" applyBorder="1" applyAlignment="1">
      <alignment wrapText="1"/>
    </xf>
    <xf numFmtId="0" fontId="3" fillId="4" borderId="4" xfId="0" applyFont="1" applyFill="1" applyBorder="1" applyAlignment="1">
      <alignment horizontal="left" vertical="center" wrapText="1"/>
    </xf>
    <xf numFmtId="44" fontId="4" fillId="4" borderId="3" xfId="1" applyNumberFormat="1" applyFont="1" applyFill="1" applyBorder="1" applyAlignment="1">
      <alignment wrapText="1"/>
    </xf>
    <xf numFmtId="0" fontId="3" fillId="2" borderId="0" xfId="0" applyFont="1" applyFill="1" applyAlignment="1">
      <alignment horizontal="center" vertical="center" wrapText="1"/>
    </xf>
    <xf numFmtId="9" fontId="0" fillId="4" borderId="1" xfId="1" applyFont="1" applyFill="1" applyBorder="1" applyAlignment="1">
      <alignment wrapText="1"/>
    </xf>
    <xf numFmtId="0" fontId="0" fillId="4" borderId="2" xfId="0" applyFill="1" applyBorder="1" applyAlignment="1">
      <alignment wrapText="1"/>
    </xf>
    <xf numFmtId="9" fontId="4" fillId="2" borderId="0" xfId="1" applyFont="1" applyFill="1" applyAlignment="1">
      <alignment wrapText="1"/>
    </xf>
    <xf numFmtId="44" fontId="4" fillId="2" borderId="0" xfId="0" applyNumberFormat="1" applyFont="1" applyFill="1" applyAlignment="1">
      <alignment vertical="center" wrapText="1"/>
    </xf>
    <xf numFmtId="44" fontId="4" fillId="0" borderId="0" xfId="2" applyFont="1" applyAlignment="1">
      <alignment vertical="center" wrapText="1"/>
    </xf>
    <xf numFmtId="44" fontId="4" fillId="0" borderId="0" xfId="0" applyNumberFormat="1" applyFont="1" applyAlignment="1">
      <alignment vertical="center" wrapText="1"/>
    </xf>
    <xf numFmtId="0" fontId="4" fillId="0" borderId="0" xfId="0" applyFont="1" applyAlignment="1">
      <alignment vertical="center" wrapText="1"/>
    </xf>
    <xf numFmtId="9" fontId="4" fillId="4" borderId="1" xfId="1" applyFont="1" applyFill="1" applyBorder="1" applyAlignment="1">
      <alignment vertical="center" wrapText="1"/>
    </xf>
    <xf numFmtId="44" fontId="4" fillId="4" borderId="9" xfId="2" applyFont="1" applyFill="1" applyBorder="1" applyAlignment="1">
      <alignment vertical="center" wrapText="1"/>
    </xf>
    <xf numFmtId="0" fontId="4" fillId="4" borderId="2" xfId="0" applyFont="1" applyFill="1" applyBorder="1" applyAlignment="1">
      <alignment vertical="center" wrapText="1"/>
    </xf>
    <xf numFmtId="44" fontId="4" fillId="2" borderId="0" xfId="2" applyFont="1" applyFill="1" applyAlignment="1">
      <alignment vertical="center" wrapText="1"/>
    </xf>
    <xf numFmtId="9" fontId="4" fillId="2" borderId="10" xfId="1" applyFont="1" applyFill="1" applyBorder="1" applyAlignment="1" applyProtection="1">
      <alignment horizontal="right" vertical="center" wrapText="1"/>
      <protection locked="0"/>
    </xf>
    <xf numFmtId="44" fontId="4" fillId="4" borderId="11" xfId="2" applyFont="1" applyFill="1" applyBorder="1" applyAlignment="1">
      <alignment vertical="center" wrapText="1"/>
    </xf>
    <xf numFmtId="44" fontId="4" fillId="4" borderId="12" xfId="2" applyFont="1" applyFill="1" applyBorder="1" applyAlignment="1">
      <alignment vertical="center" wrapText="1"/>
    </xf>
    <xf numFmtId="44" fontId="4" fillId="4" borderId="13" xfId="2" applyFont="1" applyFill="1" applyBorder="1" applyAlignment="1">
      <alignment vertical="center" wrapText="1"/>
    </xf>
    <xf numFmtId="0" fontId="4" fillId="4" borderId="14" xfId="0" applyFont="1" applyFill="1" applyBorder="1" applyAlignment="1">
      <alignment vertical="center" wrapText="1"/>
    </xf>
    <xf numFmtId="44" fontId="4" fillId="2" borderId="0" xfId="2" applyFont="1" applyFill="1" applyAlignment="1" applyProtection="1">
      <alignment horizontal="right" vertical="center" wrapText="1"/>
      <protection locked="0"/>
    </xf>
    <xf numFmtId="9" fontId="4" fillId="2" borderId="10" xfId="1" applyFont="1" applyFill="1" applyBorder="1" applyAlignment="1" applyProtection="1">
      <alignment vertical="center" wrapText="1"/>
      <protection locked="0"/>
    </xf>
    <xf numFmtId="0" fontId="5" fillId="0" borderId="0" xfId="0" applyFont="1" applyAlignment="1">
      <alignment vertical="center" wrapText="1"/>
    </xf>
    <xf numFmtId="44" fontId="4" fillId="2" borderId="0" xfId="2" applyFont="1" applyFill="1" applyAlignment="1" applyProtection="1">
      <alignment vertical="center" wrapText="1"/>
      <protection locked="0"/>
    </xf>
    <xf numFmtId="9" fontId="4" fillId="2" borderId="3" xfId="1" applyFont="1" applyFill="1" applyBorder="1" applyAlignment="1" applyProtection="1">
      <alignment vertical="center" wrapText="1"/>
      <protection locked="0"/>
    </xf>
    <xf numFmtId="0" fontId="4" fillId="4" borderId="4" xfId="0" applyFont="1" applyFill="1" applyBorder="1" applyAlignment="1">
      <alignment vertical="center" wrapText="1"/>
    </xf>
    <xf numFmtId="0" fontId="4" fillId="4" borderId="13" xfId="0" applyFont="1" applyFill="1" applyBorder="1" applyAlignment="1">
      <alignment horizontal="center" vertical="center" wrapText="1"/>
    </xf>
    <xf numFmtId="0" fontId="4" fillId="4" borderId="4" xfId="0" applyFont="1" applyFill="1" applyBorder="1" applyAlignment="1">
      <alignment horizontal="center" vertical="center" wrapText="1"/>
    </xf>
    <xf numFmtId="44" fontId="4" fillId="2" borderId="0" xfId="2" applyFont="1" applyFill="1" applyAlignment="1">
      <alignment horizontal="center" vertical="center" wrapText="1"/>
    </xf>
    <xf numFmtId="0" fontId="5" fillId="2" borderId="0" xfId="0" applyFont="1" applyFill="1" applyAlignment="1">
      <alignment vertical="center" wrapText="1"/>
    </xf>
    <xf numFmtId="0" fontId="4" fillId="2" borderId="0" xfId="0" applyFont="1" applyFill="1" applyAlignment="1" applyProtection="1">
      <alignment vertical="center" wrapText="1"/>
      <protection locked="0"/>
    </xf>
    <xf numFmtId="0" fontId="4" fillId="2" borderId="0" xfId="0" applyFont="1" applyFill="1" applyAlignment="1">
      <alignment vertical="center" wrapText="1"/>
    </xf>
    <xf numFmtId="0" fontId="5" fillId="2" borderId="0" xfId="0" applyFont="1" applyFill="1" applyAlignment="1" applyProtection="1">
      <alignment vertical="center" wrapText="1"/>
      <protection locked="0"/>
    </xf>
    <xf numFmtId="0" fontId="4" fillId="0" borderId="0" xfId="0" applyFont="1" applyAlignment="1" applyProtection="1">
      <alignment vertical="center" wrapText="1"/>
      <protection locked="0"/>
    </xf>
    <xf numFmtId="0" fontId="5" fillId="0" borderId="0" xfId="0" applyFont="1" applyAlignment="1" applyProtection="1">
      <alignment vertical="center" wrapText="1"/>
      <protection locked="0"/>
    </xf>
    <xf numFmtId="44" fontId="4" fillId="4" borderId="1" xfId="2" applyFont="1" applyFill="1" applyBorder="1" applyAlignment="1">
      <alignment vertical="center" wrapText="1"/>
    </xf>
    <xf numFmtId="44" fontId="5" fillId="0" borderId="0" xfId="2" applyFont="1" applyAlignment="1" applyProtection="1">
      <alignment vertical="center" wrapText="1"/>
      <protection locked="0"/>
    </xf>
    <xf numFmtId="44" fontId="5" fillId="4" borderId="3" xfId="0" applyNumberFormat="1" applyFont="1" applyFill="1" applyBorder="1" applyAlignment="1">
      <alignment vertical="center" wrapText="1"/>
    </xf>
    <xf numFmtId="44" fontId="5" fillId="4" borderId="13" xfId="0" applyNumberFormat="1" applyFont="1" applyFill="1" applyBorder="1" applyAlignment="1">
      <alignment vertical="center" wrapText="1"/>
    </xf>
    <xf numFmtId="0" fontId="5" fillId="4" borderId="4" xfId="0" applyFont="1" applyFill="1" applyBorder="1" applyAlignment="1">
      <alignment vertical="center" wrapText="1"/>
    </xf>
    <xf numFmtId="44" fontId="5" fillId="2" borderId="0" xfId="2" applyFont="1" applyFill="1" applyAlignment="1" applyProtection="1">
      <alignment vertical="center" wrapText="1"/>
      <protection locked="0"/>
    </xf>
    <xf numFmtId="0" fontId="4" fillId="4" borderId="13" xfId="2" applyNumberFormat="1" applyFont="1" applyFill="1" applyBorder="1" applyAlignment="1">
      <alignment horizontal="center" vertical="center" wrapText="1"/>
    </xf>
    <xf numFmtId="44" fontId="4" fillId="4" borderId="13" xfId="2" applyFont="1" applyFill="1" applyBorder="1" applyAlignment="1">
      <alignment horizontal="center" vertical="center" wrapText="1"/>
    </xf>
    <xf numFmtId="0" fontId="5" fillId="2" borderId="13" xfId="0" applyFont="1" applyFill="1" applyBorder="1" applyAlignment="1" applyProtection="1">
      <alignment vertical="center" wrapText="1"/>
      <protection locked="0"/>
    </xf>
    <xf numFmtId="44" fontId="6" fillId="6" borderId="13" xfId="0" applyNumberFormat="1" applyFont="1" applyFill="1" applyBorder="1" applyAlignment="1">
      <alignment horizontal="center" vertical="center" wrapText="1"/>
    </xf>
    <xf numFmtId="44" fontId="4" fillId="5" borderId="13" xfId="2" applyFont="1" applyFill="1" applyBorder="1" applyAlignment="1">
      <alignment vertical="center" wrapText="1"/>
    </xf>
    <xf numFmtId="0" fontId="4" fillId="5" borderId="13" xfId="0" applyFont="1" applyFill="1" applyBorder="1" applyAlignment="1" applyProtection="1">
      <alignment vertical="center" wrapText="1"/>
      <protection locked="0"/>
    </xf>
    <xf numFmtId="44" fontId="4" fillId="0" borderId="0" xfId="2" applyFont="1" applyAlignment="1">
      <alignment horizontal="center" vertical="center" wrapText="1"/>
    </xf>
    <xf numFmtId="49" fontId="5" fillId="0" borderId="13" xfId="0" applyNumberFormat="1" applyFont="1" applyBorder="1" applyAlignment="1" applyProtection="1">
      <alignment horizontal="left" wrapText="1"/>
      <protection locked="0"/>
    </xf>
    <xf numFmtId="44" fontId="5" fillId="0" borderId="13" xfId="2" applyFont="1" applyBorder="1" applyAlignment="1" applyProtection="1">
      <alignment vertical="center" wrapText="1"/>
      <protection locked="0"/>
    </xf>
    <xf numFmtId="9" fontId="5" fillId="0" borderId="13" xfId="1" applyFont="1" applyBorder="1" applyAlignment="1" applyProtection="1">
      <alignment vertical="center" wrapText="1"/>
      <protection locked="0"/>
    </xf>
    <xf numFmtId="44" fontId="5" fillId="4" borderId="13" xfId="2" applyFont="1" applyFill="1" applyBorder="1" applyAlignment="1">
      <alignment vertical="center" wrapText="1"/>
    </xf>
    <xf numFmtId="0" fontId="4" fillId="4" borderId="16" xfId="0" applyFont="1" applyFill="1" applyBorder="1" applyAlignment="1">
      <alignment vertical="center" wrapText="1"/>
    </xf>
    <xf numFmtId="0" fontId="5" fillId="2" borderId="24" xfId="0" applyFont="1" applyFill="1" applyBorder="1" applyAlignment="1" applyProtection="1">
      <alignment vertical="center" wrapText="1"/>
      <protection locked="0"/>
    </xf>
    <xf numFmtId="0" fontId="4" fillId="4" borderId="13" xfId="0" applyFont="1" applyFill="1" applyBorder="1" applyAlignment="1">
      <alignment vertical="center" wrapText="1"/>
    </xf>
    <xf numFmtId="49" fontId="5" fillId="2" borderId="13" xfId="2" applyNumberFormat="1" applyFont="1" applyFill="1" applyBorder="1" applyAlignment="1" applyProtection="1">
      <alignment horizontal="left" wrapText="1"/>
      <protection locked="0"/>
    </xf>
    <xf numFmtId="44" fontId="5" fillId="0" borderId="0" xfId="2" applyFont="1" applyAlignment="1">
      <alignment horizontal="center" vertical="center" wrapText="1"/>
    </xf>
    <xf numFmtId="44" fontId="5" fillId="2" borderId="13" xfId="2" applyFont="1" applyFill="1" applyBorder="1" applyAlignment="1" applyProtection="1">
      <alignment horizontal="center" vertical="center" wrapText="1"/>
      <protection locked="0"/>
    </xf>
    <xf numFmtId="9" fontId="5" fillId="2" borderId="13" xfId="1" applyFont="1" applyFill="1" applyBorder="1" applyAlignment="1" applyProtection="1">
      <alignment horizontal="center" vertical="center" wrapText="1"/>
      <protection locked="0"/>
    </xf>
    <xf numFmtId="44" fontId="5" fillId="4" borderId="13" xfId="2" applyFont="1" applyFill="1" applyBorder="1" applyAlignment="1">
      <alignment horizontal="center" vertical="center" wrapText="1"/>
    </xf>
    <xf numFmtId="0" fontId="5" fillId="2" borderId="13" xfId="0" applyFont="1" applyFill="1" applyBorder="1" applyAlignment="1" applyProtection="1">
      <alignment horizontal="left" vertical="top" wrapText="1"/>
      <protection locked="0"/>
    </xf>
    <xf numFmtId="0" fontId="5" fillId="4" borderId="13" xfId="0" applyFont="1" applyFill="1" applyBorder="1" applyAlignment="1">
      <alignment vertical="center" wrapText="1"/>
    </xf>
    <xf numFmtId="49" fontId="5" fillId="0" borderId="13" xfId="2" applyNumberFormat="1" applyFont="1" applyBorder="1" applyAlignment="1" applyProtection="1">
      <alignment horizontal="left" wrapText="1"/>
      <protection locked="0"/>
    </xf>
    <xf numFmtId="44" fontId="5" fillId="0" borderId="13" xfId="2" applyFont="1" applyBorder="1" applyAlignment="1" applyProtection="1">
      <alignment horizontal="center" vertical="center" wrapText="1"/>
      <protection locked="0"/>
    </xf>
    <xf numFmtId="9" fontId="5" fillId="0" borderId="13" xfId="1" applyFont="1" applyBorder="1" applyAlignment="1" applyProtection="1">
      <alignment horizontal="center" vertical="center" wrapText="1"/>
      <protection locked="0"/>
    </xf>
    <xf numFmtId="0" fontId="5" fillId="0" borderId="13" xfId="0" applyFont="1" applyBorder="1" applyAlignment="1" applyProtection="1">
      <alignment horizontal="left" vertical="top" wrapText="1"/>
      <protection locked="0"/>
    </xf>
    <xf numFmtId="44" fontId="4" fillId="4" borderId="17" xfId="2" applyFont="1" applyFill="1" applyBorder="1" applyAlignment="1">
      <alignment horizontal="center" vertical="center" wrapText="1"/>
    </xf>
    <xf numFmtId="44" fontId="7" fillId="0" borderId="0" xfId="2" applyFont="1" applyAlignment="1">
      <alignment vertical="center" wrapText="1"/>
    </xf>
    <xf numFmtId="0" fontId="5" fillId="2" borderId="25" xfId="0" applyFont="1" applyFill="1" applyBorder="1" applyAlignment="1" applyProtection="1">
      <alignment vertical="center" wrapText="1"/>
      <protection locked="0"/>
    </xf>
    <xf numFmtId="44" fontId="5" fillId="2" borderId="0" xfId="2" applyFont="1" applyFill="1" applyAlignment="1" applyProtection="1">
      <alignment horizontal="center" vertical="center" wrapText="1"/>
      <protection locked="0"/>
    </xf>
    <xf numFmtId="0" fontId="5" fillId="2" borderId="0" xfId="0" applyFont="1" applyFill="1" applyAlignment="1" applyProtection="1">
      <alignment horizontal="left" vertical="top" wrapText="1"/>
      <protection locked="0"/>
    </xf>
    <xf numFmtId="0" fontId="8" fillId="0" borderId="0" xfId="0" applyFont="1" applyAlignment="1">
      <alignment horizontal="center" vertical="center" wrapText="1"/>
    </xf>
    <xf numFmtId="0" fontId="5" fillId="4" borderId="13" xfId="0" applyFont="1" applyFill="1" applyBorder="1" applyAlignment="1">
      <alignment horizontal="center" vertical="center" wrapText="1"/>
    </xf>
    <xf numFmtId="0" fontId="4" fillId="2" borderId="13" xfId="0" applyFont="1" applyFill="1" applyBorder="1" applyAlignment="1" applyProtection="1">
      <alignment horizontal="center" vertical="center" wrapText="1"/>
      <protection locked="0"/>
    </xf>
    <xf numFmtId="0" fontId="0" fillId="0" borderId="0" xfId="0" applyAlignment="1">
      <alignment horizontal="center" wrapText="1"/>
    </xf>
    <xf numFmtId="44" fontId="9" fillId="2" borderId="0" xfId="2" applyFont="1" applyFill="1" applyAlignment="1">
      <alignment horizontal="left" wrapText="1"/>
    </xf>
    <xf numFmtId="0" fontId="3" fillId="0" borderId="0" xfId="0" applyFont="1" applyAlignment="1">
      <alignment wrapText="1"/>
    </xf>
    <xf numFmtId="0" fontId="0" fillId="7" borderId="32" xfId="0" applyFill="1" applyBorder="1" applyAlignment="1">
      <alignment wrapText="1"/>
    </xf>
    <xf numFmtId="44" fontId="0" fillId="7" borderId="33" xfId="2" applyFont="1" applyFill="1" applyBorder="1" applyAlignment="1">
      <alignment wrapText="1"/>
    </xf>
    <xf numFmtId="0" fontId="0" fillId="7" borderId="33" xfId="0" applyFill="1" applyBorder="1" applyAlignment="1">
      <alignment wrapText="1"/>
    </xf>
    <xf numFmtId="0" fontId="4" fillId="7" borderId="33" xfId="0" applyFont="1" applyFill="1" applyBorder="1" applyAlignment="1">
      <alignment wrapText="1"/>
    </xf>
    <xf numFmtId="0" fontId="12" fillId="7" borderId="34" xfId="0" applyFont="1" applyFill="1" applyBorder="1" applyAlignment="1">
      <alignment wrapText="1"/>
    </xf>
    <xf numFmtId="0" fontId="4" fillId="0" borderId="0" xfId="0" applyFont="1" applyAlignment="1">
      <alignment wrapText="1"/>
    </xf>
    <xf numFmtId="0" fontId="13" fillId="0" borderId="0" xfId="0" applyFont="1" applyAlignment="1">
      <alignment wrapText="1"/>
    </xf>
    <xf numFmtId="44" fontId="13" fillId="0" borderId="0" xfId="2" applyFont="1" applyAlignment="1">
      <alignment wrapText="1"/>
    </xf>
    <xf numFmtId="0" fontId="14" fillId="0" borderId="0" xfId="0" applyFont="1" applyAlignment="1">
      <alignment wrapText="1"/>
    </xf>
    <xf numFmtId="0" fontId="5" fillId="0" borderId="0" xfId="0" applyFont="1" applyAlignment="1">
      <alignment wrapText="1"/>
    </xf>
    <xf numFmtId="0" fontId="5" fillId="2" borderId="0" xfId="0" applyFont="1" applyFill="1" applyAlignment="1">
      <alignment wrapText="1"/>
    </xf>
    <xf numFmtId="44" fontId="4" fillId="0" borderId="0" xfId="0" applyNumberFormat="1" applyFont="1" applyAlignment="1">
      <alignment wrapText="1"/>
    </xf>
    <xf numFmtId="0" fontId="4" fillId="0" borderId="0" xfId="0" applyFont="1" applyAlignment="1">
      <alignment horizontal="center" vertical="center" wrapText="1"/>
    </xf>
    <xf numFmtId="44" fontId="16" fillId="0" borderId="0" xfId="2" applyFont="1" applyAlignment="1">
      <alignment horizontal="right" vertical="center" wrapText="1"/>
    </xf>
    <xf numFmtId="0" fontId="5" fillId="2" borderId="0" xfId="0" applyFont="1" applyFill="1" applyAlignment="1">
      <alignment horizontal="center" vertical="center" wrapText="1"/>
    </xf>
    <xf numFmtId="44" fontId="5" fillId="2" borderId="0" xfId="0" applyNumberFormat="1" applyFont="1" applyFill="1" applyAlignment="1">
      <alignment vertical="center" wrapText="1"/>
    </xf>
    <xf numFmtId="44" fontId="4" fillId="4" borderId="35" xfId="0" applyNumberFormat="1" applyFont="1" applyFill="1" applyBorder="1" applyAlignment="1">
      <alignment wrapText="1"/>
    </xf>
    <xf numFmtId="44" fontId="4" fillId="4" borderId="36" xfId="0" applyNumberFormat="1" applyFont="1" applyFill="1" applyBorder="1" applyAlignment="1">
      <alignment wrapText="1"/>
    </xf>
    <xf numFmtId="0" fontId="4" fillId="4" borderId="37" xfId="0" applyFont="1" applyFill="1" applyBorder="1" applyAlignment="1">
      <alignment wrapText="1"/>
    </xf>
    <xf numFmtId="44" fontId="5" fillId="4" borderId="1" xfId="0" applyNumberFormat="1" applyFont="1" applyFill="1" applyBorder="1" applyAlignment="1">
      <alignment wrapText="1"/>
    </xf>
    <xf numFmtId="44" fontId="5" fillId="4" borderId="9" xfId="0" applyNumberFormat="1" applyFont="1" applyFill="1" applyBorder="1" applyAlignment="1">
      <alignment wrapText="1"/>
    </xf>
    <xf numFmtId="0" fontId="5" fillId="4" borderId="2" xfId="0" applyFont="1" applyFill="1" applyBorder="1" applyAlignment="1">
      <alignment wrapText="1"/>
    </xf>
    <xf numFmtId="44" fontId="5" fillId="2" borderId="0" xfId="2" applyFont="1" applyFill="1" applyAlignment="1">
      <alignment vertical="center" wrapText="1"/>
    </xf>
    <xf numFmtId="44" fontId="5" fillId="4" borderId="3" xfId="0" applyNumberFormat="1" applyFont="1" applyFill="1" applyBorder="1" applyAlignment="1">
      <alignment wrapText="1"/>
    </xf>
    <xf numFmtId="44" fontId="5" fillId="4" borderId="13" xfId="2" applyFont="1" applyFill="1" applyBorder="1" applyAlignment="1">
      <alignment wrapText="1"/>
    </xf>
    <xf numFmtId="44" fontId="5" fillId="4" borderId="4" xfId="2" applyFont="1" applyFill="1" applyBorder="1" applyAlignment="1">
      <alignment wrapText="1"/>
    </xf>
    <xf numFmtId="44" fontId="4" fillId="4" borderId="3" xfId="0" applyNumberFormat="1" applyFont="1" applyFill="1" applyBorder="1" applyAlignment="1">
      <alignment wrapText="1"/>
    </xf>
    <xf numFmtId="44" fontId="5" fillId="4" borderId="13" xfId="0" applyNumberFormat="1" applyFont="1" applyFill="1" applyBorder="1" applyAlignment="1">
      <alignment wrapText="1"/>
    </xf>
    <xf numFmtId="0" fontId="17" fillId="4" borderId="4" xfId="0" applyFont="1" applyFill="1" applyBorder="1" applyAlignment="1">
      <alignment vertical="center" wrapText="1"/>
    </xf>
    <xf numFmtId="44" fontId="5" fillId="4" borderId="16" xfId="0" applyNumberFormat="1" applyFont="1" applyFill="1" applyBorder="1" applyAlignment="1">
      <alignment wrapText="1"/>
    </xf>
    <xf numFmtId="0" fontId="17" fillId="4" borderId="4" xfId="0" applyFont="1" applyFill="1" applyBorder="1" applyAlignment="1" applyProtection="1">
      <alignment vertical="center" wrapText="1"/>
      <protection locked="0"/>
    </xf>
    <xf numFmtId="44" fontId="4" fillId="4" borderId="15" xfId="0" applyNumberFormat="1" applyFont="1" applyFill="1" applyBorder="1" applyAlignment="1">
      <alignment wrapText="1"/>
    </xf>
    <xf numFmtId="44" fontId="4" fillId="4" borderId="13" xfId="0" applyNumberFormat="1" applyFont="1" applyFill="1" applyBorder="1" applyAlignment="1">
      <alignment horizontal="center" wrapText="1"/>
    </xf>
    <xf numFmtId="0" fontId="4" fillId="4" borderId="38" xfId="0" applyFont="1" applyFill="1" applyBorder="1" applyAlignment="1">
      <alignment horizontal="center" wrapText="1"/>
    </xf>
    <xf numFmtId="0" fontId="4" fillId="4" borderId="16" xfId="0" applyFont="1" applyFill="1" applyBorder="1" applyAlignment="1">
      <alignment horizontal="center" wrapText="1"/>
    </xf>
    <xf numFmtId="44" fontId="4" fillId="4" borderId="13" xfId="0" applyNumberFormat="1" applyFont="1" applyFill="1" applyBorder="1" applyAlignment="1">
      <alignment wrapText="1"/>
    </xf>
    <xf numFmtId="44" fontId="4" fillId="5" borderId="13" xfId="2" applyFont="1" applyFill="1" applyBorder="1" applyAlignment="1">
      <alignment wrapText="1"/>
    </xf>
    <xf numFmtId="44" fontId="5" fillId="0" borderId="13" xfId="0" applyNumberFormat="1" applyFont="1" applyBorder="1" applyAlignment="1" applyProtection="1">
      <alignment wrapText="1"/>
      <protection locked="0"/>
    </xf>
    <xf numFmtId="0" fontId="16" fillId="4" borderId="13" xfId="0" applyFont="1" applyFill="1" applyBorder="1" applyAlignment="1">
      <alignment vertical="center" wrapText="1"/>
    </xf>
    <xf numFmtId="0" fontId="16" fillId="4" borderId="13" xfId="0" applyFont="1" applyFill="1" applyBorder="1" applyAlignment="1" applyProtection="1">
      <alignment vertical="center" wrapText="1"/>
      <protection locked="0"/>
    </xf>
    <xf numFmtId="44" fontId="4" fillId="4" borderId="16" xfId="0" applyNumberFormat="1" applyFont="1" applyFill="1" applyBorder="1" applyAlignment="1">
      <alignment wrapText="1"/>
    </xf>
    <xf numFmtId="44" fontId="5" fillId="2" borderId="16" xfId="2" applyFont="1" applyFill="1" applyBorder="1" applyAlignment="1" applyProtection="1">
      <alignment horizontal="center" vertical="center" wrapText="1"/>
      <protection locked="0"/>
    </xf>
    <xf numFmtId="44" fontId="5" fillId="0" borderId="16" xfId="0" applyNumberFormat="1" applyFont="1" applyBorder="1" applyAlignment="1" applyProtection="1">
      <alignment wrapText="1"/>
      <protection locked="0"/>
    </xf>
    <xf numFmtId="0" fontId="16" fillId="4" borderId="16" xfId="0" applyFont="1" applyFill="1" applyBorder="1" applyAlignment="1">
      <alignment vertical="center" wrapText="1"/>
    </xf>
    <xf numFmtId="44" fontId="4" fillId="4" borderId="9" xfId="0" applyNumberFormat="1" applyFont="1" applyFill="1" applyBorder="1" applyAlignment="1">
      <alignment wrapText="1"/>
    </xf>
    <xf numFmtId="44" fontId="4" fillId="4" borderId="9" xfId="0" applyNumberFormat="1" applyFont="1" applyFill="1" applyBorder="1" applyAlignment="1">
      <alignment horizontal="center" wrapText="1"/>
    </xf>
    <xf numFmtId="0" fontId="4" fillId="4" borderId="9" xfId="0" applyFont="1" applyFill="1" applyBorder="1" applyAlignment="1">
      <alignment horizontal="left" wrapText="1"/>
    </xf>
    <xf numFmtId="44" fontId="4" fillId="2" borderId="24" xfId="0" applyNumberFormat="1" applyFont="1" applyFill="1" applyBorder="1" applyAlignment="1">
      <alignment wrapText="1"/>
    </xf>
    <xf numFmtId="44" fontId="4" fillId="2" borderId="25" xfId="2" applyFont="1" applyFill="1" applyBorder="1" applyAlignment="1">
      <alignment wrapText="1"/>
    </xf>
    <xf numFmtId="44" fontId="4" fillId="2" borderId="12" xfId="2" applyFont="1" applyFill="1" applyBorder="1" applyAlignment="1">
      <alignment wrapText="1"/>
    </xf>
    <xf numFmtId="0" fontId="4" fillId="2" borderId="40" xfId="0" applyFont="1" applyFill="1" applyBorder="1" applyAlignment="1">
      <alignment horizontal="left" wrapText="1"/>
    </xf>
    <xf numFmtId="0" fontId="4" fillId="2" borderId="41" xfId="0" applyFont="1" applyFill="1" applyBorder="1" applyAlignment="1">
      <alignment horizontal="left" wrapText="1"/>
    </xf>
    <xf numFmtId="0" fontId="4" fillId="2" borderId="11" xfId="0" applyFont="1" applyFill="1" applyBorder="1" applyAlignment="1">
      <alignment horizontal="left" wrapText="1"/>
    </xf>
    <xf numFmtId="44" fontId="4" fillId="2" borderId="25" xfId="0" applyNumberFormat="1" applyFont="1" applyFill="1" applyBorder="1" applyAlignment="1">
      <alignment wrapText="1"/>
    </xf>
    <xf numFmtId="44" fontId="4" fillId="4" borderId="12" xfId="0" applyNumberFormat="1" applyFont="1" applyFill="1" applyBorder="1" applyAlignment="1">
      <alignment wrapText="1"/>
    </xf>
    <xf numFmtId="0" fontId="16" fillId="0" borderId="0" xfId="0" applyFont="1" applyAlignment="1">
      <alignment vertical="center" wrapText="1"/>
    </xf>
    <xf numFmtId="44" fontId="17" fillId="2" borderId="0" xfId="2" applyFont="1" applyFill="1" applyAlignment="1">
      <alignment vertical="center" wrapText="1"/>
    </xf>
    <xf numFmtId="0" fontId="4" fillId="2" borderId="0" xfId="0" applyFont="1" applyFill="1" applyAlignment="1">
      <alignment horizontal="left" wrapText="1"/>
    </xf>
    <xf numFmtId="0" fontId="0" fillId="8" borderId="45" xfId="0" applyFill="1" applyBorder="1" applyAlignment="1">
      <alignment wrapText="1"/>
    </xf>
    <xf numFmtId="0" fontId="0" fillId="8" borderId="46" xfId="0" applyFill="1" applyBorder="1" applyAlignment="1">
      <alignment wrapText="1"/>
    </xf>
    <xf numFmtId="0" fontId="0" fillId="8" borderId="47" xfId="0" applyFill="1" applyBorder="1"/>
    <xf numFmtId="0" fontId="3" fillId="8" borderId="48" xfId="0" applyFont="1" applyFill="1" applyBorder="1"/>
    <xf numFmtId="44" fontId="0" fillId="4" borderId="1" xfId="0" applyNumberFormat="1" applyFill="1" applyBorder="1" applyAlignment="1">
      <alignment vertical="center"/>
    </xf>
    <xf numFmtId="9" fontId="0" fillId="4" borderId="13" xfId="1" applyFont="1" applyFill="1" applyBorder="1" applyAlignment="1">
      <alignment vertical="center"/>
    </xf>
    <xf numFmtId="0" fontId="0" fillId="4" borderId="2" xfId="0" applyFill="1" applyBorder="1"/>
    <xf numFmtId="44" fontId="0" fillId="4" borderId="3" xfId="0" applyNumberFormat="1" applyFill="1" applyBorder="1" applyAlignment="1">
      <alignment vertical="center"/>
    </xf>
    <xf numFmtId="0" fontId="0" fillId="4" borderId="4" xfId="0" applyFill="1" applyBorder="1"/>
    <xf numFmtId="0" fontId="0" fillId="4" borderId="4" xfId="0" applyFill="1" applyBorder="1" applyAlignment="1">
      <alignment wrapText="1"/>
    </xf>
    <xf numFmtId="0" fontId="0" fillId="4" borderId="4" xfId="0" applyFill="1" applyBorder="1" applyAlignment="1">
      <alignment vertical="center" wrapText="1"/>
    </xf>
    <xf numFmtId="0" fontId="3" fillId="4" borderId="3" xfId="0" applyFont="1" applyFill="1" applyBorder="1"/>
    <xf numFmtId="0" fontId="3" fillId="4" borderId="13" xfId="0" applyFont="1" applyFill="1" applyBorder="1"/>
    <xf numFmtId="0" fontId="3" fillId="4" borderId="4" xfId="0" applyFont="1" applyFill="1" applyBorder="1"/>
    <xf numFmtId="0" fontId="3" fillId="4" borderId="20" xfId="0" applyFont="1" applyFill="1" applyBorder="1"/>
    <xf numFmtId="0" fontId="0" fillId="4" borderId="2" xfId="0" applyFill="1" applyBorder="1" applyAlignment="1">
      <alignment vertical="top"/>
    </xf>
    <xf numFmtId="0" fontId="0" fillId="4" borderId="4" xfId="0" applyFill="1" applyBorder="1" applyAlignment="1">
      <alignment vertical="top"/>
    </xf>
    <xf numFmtId="0" fontId="0" fillId="4" borderId="4" xfId="0" applyFill="1" applyBorder="1" applyAlignment="1">
      <alignment vertical="top" wrapText="1"/>
    </xf>
    <xf numFmtId="0" fontId="0" fillId="4" borderId="1" xfId="0" applyFill="1" applyBorder="1"/>
    <xf numFmtId="44" fontId="3" fillId="4" borderId="54" xfId="0" applyNumberFormat="1" applyFont="1" applyFill="1" applyBorder="1"/>
    <xf numFmtId="44" fontId="3" fillId="4" borderId="9" xfId="0" applyNumberFormat="1" applyFont="1" applyFill="1" applyBorder="1"/>
    <xf numFmtId="9" fontId="4" fillId="4" borderId="3" xfId="1" applyFont="1" applyFill="1" applyBorder="1" applyAlignment="1">
      <alignment vertical="center" wrapText="1"/>
    </xf>
    <xf numFmtId="44" fontId="4" fillId="4" borderId="12" xfId="1" applyNumberFormat="1" applyFont="1" applyFill="1" applyBorder="1" applyAlignment="1">
      <alignment vertical="center" wrapText="1"/>
    </xf>
    <xf numFmtId="0" fontId="4" fillId="4" borderId="3" xfId="0" applyFont="1" applyFill="1" applyBorder="1" applyAlignment="1">
      <alignment horizontal="center" vertical="center" wrapText="1"/>
    </xf>
    <xf numFmtId="0" fontId="4" fillId="4" borderId="12" xfId="0" applyFont="1" applyFill="1" applyBorder="1" applyAlignment="1">
      <alignment horizontal="center" vertical="center" wrapText="1"/>
    </xf>
    <xf numFmtId="0" fontId="5" fillId="0" borderId="0" xfId="0" applyFont="1"/>
    <xf numFmtId="0" fontId="5" fillId="4" borderId="7" xfId="0" applyFont="1" applyFill="1" applyBorder="1"/>
    <xf numFmtId="44" fontId="4" fillId="4" borderId="9" xfId="2" applyFont="1" applyFill="1" applyBorder="1" applyAlignment="1">
      <alignment wrapText="1"/>
    </xf>
    <xf numFmtId="44" fontId="4" fillId="4" borderId="2" xfId="2" applyFont="1" applyFill="1" applyBorder="1" applyAlignment="1">
      <alignment wrapText="1"/>
    </xf>
    <xf numFmtId="44" fontId="4" fillId="4" borderId="13" xfId="2" applyFont="1" applyFill="1" applyBorder="1" applyAlignment="1">
      <alignment wrapText="1"/>
    </xf>
    <xf numFmtId="44" fontId="4" fillId="4" borderId="39" xfId="0" applyNumberFormat="1" applyFont="1" applyFill="1" applyBorder="1" applyAlignment="1">
      <alignment wrapText="1"/>
    </xf>
    <xf numFmtId="44" fontId="4" fillId="4" borderId="55" xfId="2" applyFont="1" applyFill="1" applyBorder="1" applyAlignment="1">
      <alignment wrapText="1"/>
    </xf>
    <xf numFmtId="44" fontId="5" fillId="4" borderId="56" xfId="2" applyFont="1" applyFill="1" applyBorder="1" applyAlignment="1">
      <alignment wrapText="1"/>
    </xf>
    <xf numFmtId="44" fontId="4" fillId="4" borderId="1" xfId="0" applyNumberFormat="1" applyFont="1" applyFill="1" applyBorder="1" applyAlignment="1">
      <alignment wrapText="1"/>
    </xf>
    <xf numFmtId="0" fontId="17" fillId="4" borderId="2" xfId="0" applyFont="1" applyFill="1" applyBorder="1" applyAlignment="1">
      <alignment vertical="center" wrapText="1"/>
    </xf>
    <xf numFmtId="4" fontId="0" fillId="0" borderId="0" xfId="0" applyNumberFormat="1" applyAlignment="1">
      <alignment wrapText="1"/>
    </xf>
    <xf numFmtId="164" fontId="0" fillId="0" borderId="0" xfId="0" applyNumberFormat="1" applyAlignment="1">
      <alignment wrapText="1"/>
    </xf>
    <xf numFmtId="44" fontId="4" fillId="2" borderId="0" xfId="0" applyNumberFormat="1" applyFont="1" applyFill="1" applyAlignment="1" applyProtection="1">
      <alignment vertical="center" wrapText="1"/>
      <protection locked="0"/>
    </xf>
    <xf numFmtId="164" fontId="4" fillId="2" borderId="0" xfId="0" applyNumberFormat="1" applyFont="1" applyFill="1" applyAlignment="1" applyProtection="1">
      <alignment vertical="center" wrapText="1"/>
      <protection locked="0"/>
    </xf>
    <xf numFmtId="164" fontId="3" fillId="0" borderId="0" xfId="0" applyNumberFormat="1" applyFont="1" applyAlignment="1">
      <alignment wrapText="1"/>
    </xf>
    <xf numFmtId="164" fontId="3" fillId="2" borderId="0" xfId="0" applyNumberFormat="1" applyFont="1" applyFill="1" applyAlignment="1">
      <alignment horizontal="center" vertical="center" wrapText="1"/>
    </xf>
    <xf numFmtId="9" fontId="5" fillId="0" borderId="13" xfId="1" applyFont="1" applyFill="1" applyBorder="1" applyAlignment="1" applyProtection="1">
      <alignment horizontal="center" vertical="center" wrapText="1"/>
      <protection locked="0"/>
    </xf>
    <xf numFmtId="164" fontId="0" fillId="0" borderId="0" xfId="0" applyNumberFormat="1" applyBorder="1" applyAlignment="1">
      <alignment wrapText="1"/>
    </xf>
    <xf numFmtId="0" fontId="0" fillId="0" borderId="0" xfId="0" applyFill="1" applyAlignment="1">
      <alignment wrapText="1"/>
    </xf>
    <xf numFmtId="44" fontId="0" fillId="0" borderId="0" xfId="2" applyFont="1" applyFill="1" applyAlignment="1">
      <alignment wrapText="1"/>
    </xf>
    <xf numFmtId="0" fontId="20" fillId="4" borderId="8" xfId="0" applyFont="1" applyFill="1" applyBorder="1" applyAlignment="1">
      <alignment horizontal="left" vertical="center" wrapText="1"/>
    </xf>
    <xf numFmtId="44" fontId="19" fillId="4" borderId="7" xfId="0" applyNumberFormat="1" applyFont="1" applyFill="1" applyBorder="1" applyAlignment="1">
      <alignment vertical="center" wrapText="1"/>
    </xf>
    <xf numFmtId="4" fontId="5" fillId="0" borderId="0" xfId="2" applyNumberFormat="1" applyFont="1" applyFill="1" applyAlignment="1">
      <alignment horizontal="center" vertical="center" wrapText="1"/>
    </xf>
    <xf numFmtId="3" fontId="5" fillId="0" borderId="13" xfId="2" applyNumberFormat="1" applyFont="1" applyFill="1" applyBorder="1" applyAlignment="1" applyProtection="1">
      <alignment horizontal="center" vertical="center" wrapText="1"/>
      <protection locked="0"/>
    </xf>
    <xf numFmtId="44" fontId="5" fillId="0" borderId="13" xfId="2" applyFont="1" applyFill="1" applyBorder="1" applyAlignment="1" applyProtection="1">
      <alignment horizontal="center" vertical="center" wrapText="1"/>
      <protection locked="0"/>
    </xf>
    <xf numFmtId="44" fontId="4" fillId="0" borderId="13" xfId="2" applyFont="1" applyFill="1" applyBorder="1" applyAlignment="1">
      <alignment horizontal="center" vertical="center" wrapText="1"/>
    </xf>
    <xf numFmtId="3" fontId="4" fillId="0" borderId="13" xfId="2" applyNumberFormat="1" applyFont="1" applyFill="1" applyBorder="1" applyAlignment="1">
      <alignment horizontal="center" vertical="center" wrapText="1"/>
    </xf>
    <xf numFmtId="3" fontId="5" fillId="0" borderId="13" xfId="2" applyNumberFormat="1" applyFont="1" applyFill="1" applyBorder="1" applyAlignment="1" applyProtection="1">
      <alignment vertical="center" wrapText="1"/>
      <protection locked="0"/>
    </xf>
    <xf numFmtId="3" fontId="6" fillId="0" borderId="13" xfId="0" applyNumberFormat="1" applyFont="1" applyFill="1" applyBorder="1" applyAlignment="1">
      <alignment horizontal="center" vertical="center" wrapText="1"/>
    </xf>
    <xf numFmtId="164" fontId="0" fillId="0" borderId="0" xfId="0" applyNumberFormat="1" applyAlignment="1">
      <alignment horizontal="center" vertical="center" wrapText="1"/>
    </xf>
    <xf numFmtId="0" fontId="4" fillId="4" borderId="13" xfId="0" applyFont="1" applyFill="1" applyBorder="1" applyAlignment="1">
      <alignment horizontal="left" vertical="center" wrapText="1"/>
    </xf>
    <xf numFmtId="44" fontId="4" fillId="0" borderId="0" xfId="2" applyFont="1" applyAlignment="1">
      <alignment horizontal="left" vertical="center" wrapText="1"/>
    </xf>
    <xf numFmtId="0" fontId="0" fillId="2" borderId="0" xfId="0" applyFill="1" applyAlignment="1">
      <alignment horizontal="left" vertical="center" wrapText="1"/>
    </xf>
    <xf numFmtId="0" fontId="0" fillId="0" borderId="0" xfId="0" applyAlignment="1">
      <alignment horizontal="left" vertical="center" wrapText="1"/>
    </xf>
    <xf numFmtId="44" fontId="4" fillId="0" borderId="8" xfId="0" applyNumberFormat="1" applyFont="1" applyFill="1" applyBorder="1" applyAlignment="1">
      <alignment vertical="center" wrapText="1"/>
    </xf>
    <xf numFmtId="44" fontId="0" fillId="0" borderId="7" xfId="2" applyFont="1" applyFill="1" applyBorder="1" applyAlignment="1">
      <alignment vertical="center" wrapText="1"/>
    </xf>
    <xf numFmtId="0" fontId="15" fillId="0" borderId="0" xfId="0" applyFont="1" applyAlignment="1">
      <alignment horizontal="left" vertical="top" wrapText="1"/>
    </xf>
    <xf numFmtId="0" fontId="10" fillId="7" borderId="31" xfId="0" applyFont="1" applyFill="1" applyBorder="1" applyAlignment="1">
      <alignment horizontal="left" wrapText="1"/>
    </xf>
    <xf numFmtId="0" fontId="10" fillId="7" borderId="30" xfId="0" applyFont="1" applyFill="1" applyBorder="1" applyAlignment="1">
      <alignment horizontal="left" wrapText="1"/>
    </xf>
    <xf numFmtId="44" fontId="10" fillId="7" borderId="30" xfId="2" applyFont="1" applyFill="1" applyBorder="1" applyAlignment="1">
      <alignment horizontal="left" wrapText="1"/>
    </xf>
    <xf numFmtId="0" fontId="10" fillId="7" borderId="29" xfId="0" applyFont="1" applyFill="1" applyBorder="1" applyAlignment="1">
      <alignment horizontal="left" wrapText="1"/>
    </xf>
    <xf numFmtId="0" fontId="9" fillId="7" borderId="28" xfId="0" applyFont="1" applyFill="1" applyBorder="1" applyAlignment="1">
      <alignment horizontal="left" wrapText="1"/>
    </xf>
    <xf numFmtId="0" fontId="9" fillId="7" borderId="27" xfId="0" applyFont="1" applyFill="1" applyBorder="1" applyAlignment="1">
      <alignment horizontal="left" wrapText="1"/>
    </xf>
    <xf numFmtId="0" fontId="9" fillId="7" borderId="26" xfId="0" applyFont="1" applyFill="1" applyBorder="1" applyAlignment="1">
      <alignment horizontal="left" wrapText="1"/>
    </xf>
    <xf numFmtId="49" fontId="4" fillId="2" borderId="13" xfId="0" applyNumberFormat="1" applyFont="1" applyFill="1" applyBorder="1" applyAlignment="1" applyProtection="1">
      <alignment horizontal="left" vertical="top" wrapText="1"/>
      <protection locked="0"/>
    </xf>
    <xf numFmtId="44" fontId="4" fillId="2" borderId="13" xfId="2" applyFont="1" applyFill="1" applyBorder="1" applyAlignment="1" applyProtection="1">
      <alignment horizontal="left" vertical="top" wrapText="1"/>
      <protection locked="0"/>
    </xf>
    <xf numFmtId="49" fontId="5" fillId="2" borderId="13" xfId="0" applyNumberFormat="1" applyFont="1" applyFill="1" applyBorder="1" applyAlignment="1" applyProtection="1">
      <alignment horizontal="left" vertical="center" wrapText="1"/>
      <protection locked="0"/>
    </xf>
    <xf numFmtId="44" fontId="5" fillId="2" borderId="13" xfId="2" applyFont="1" applyFill="1" applyBorder="1" applyAlignment="1" applyProtection="1">
      <alignment horizontal="left" vertical="center" wrapText="1"/>
      <protection locked="0"/>
    </xf>
    <xf numFmtId="0" fontId="5" fillId="2" borderId="13" xfId="0" applyFont="1" applyFill="1" applyBorder="1" applyAlignment="1" applyProtection="1">
      <alignment horizontal="left" vertical="center" wrapText="1"/>
      <protection locked="0"/>
    </xf>
    <xf numFmtId="0" fontId="5" fillId="2" borderId="13" xfId="0" applyFont="1" applyFill="1" applyBorder="1" applyAlignment="1" applyProtection="1">
      <alignment horizontal="left" vertical="top" wrapText="1"/>
      <protection locked="0"/>
    </xf>
    <xf numFmtId="44" fontId="5" fillId="2" borderId="13" xfId="2" applyFont="1" applyFill="1" applyBorder="1" applyAlignment="1" applyProtection="1">
      <alignment horizontal="left" vertical="top" wrapText="1"/>
      <protection locked="0"/>
    </xf>
    <xf numFmtId="0" fontId="4" fillId="2" borderId="13" xfId="0" applyFont="1" applyFill="1" applyBorder="1" applyAlignment="1" applyProtection="1">
      <alignment horizontal="left" vertical="top" wrapText="1"/>
      <protection locked="0"/>
    </xf>
    <xf numFmtId="0" fontId="4" fillId="5" borderId="23" xfId="0" applyFont="1" applyFill="1" applyBorder="1" applyAlignment="1">
      <alignment horizontal="center" vertical="center" wrapText="1"/>
    </xf>
    <xf numFmtId="0" fontId="4" fillId="5" borderId="22" xfId="0" applyFont="1" applyFill="1" applyBorder="1" applyAlignment="1">
      <alignment horizontal="center" vertical="center" wrapText="1"/>
    </xf>
    <xf numFmtId="0" fontId="4" fillId="5" borderId="21" xfId="0" applyFont="1" applyFill="1" applyBorder="1" applyAlignment="1">
      <alignment horizontal="center" vertical="center" wrapText="1"/>
    </xf>
    <xf numFmtId="0" fontId="5" fillId="4" borderId="14" xfId="0" applyFont="1" applyFill="1" applyBorder="1" applyAlignment="1">
      <alignment horizontal="center" vertical="center" wrapText="1"/>
    </xf>
    <xf numFmtId="0" fontId="5" fillId="4" borderId="20" xfId="0" applyFont="1" applyFill="1" applyBorder="1" applyAlignment="1">
      <alignment horizontal="center" vertical="center" wrapText="1"/>
    </xf>
    <xf numFmtId="44" fontId="4" fillId="4" borderId="10" xfId="2" applyFont="1" applyFill="1" applyBorder="1" applyAlignment="1">
      <alignment horizontal="center" vertical="center" wrapText="1"/>
    </xf>
    <xf numFmtId="44" fontId="4" fillId="4" borderId="15" xfId="2" applyFont="1" applyFill="1" applyBorder="1" applyAlignment="1">
      <alignment horizontal="center" vertical="center" wrapText="1"/>
    </xf>
    <xf numFmtId="0" fontId="4" fillId="4" borderId="8"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18" xfId="0" applyFont="1" applyFill="1" applyBorder="1" applyAlignment="1">
      <alignment horizontal="center" vertical="center" wrapText="1"/>
    </xf>
    <xf numFmtId="0" fontId="4" fillId="4" borderId="7" xfId="0" applyFont="1" applyFill="1" applyBorder="1" applyAlignment="1">
      <alignment horizontal="center" vertical="center" wrapText="1"/>
    </xf>
    <xf numFmtId="0" fontId="4" fillId="4" borderId="17" xfId="0" applyFont="1" applyFill="1" applyBorder="1" applyAlignment="1">
      <alignment horizontal="center" vertical="center" wrapText="1"/>
    </xf>
    <xf numFmtId="0" fontId="4" fillId="4" borderId="16" xfId="0" applyFont="1" applyFill="1" applyBorder="1" applyAlignment="1">
      <alignment horizontal="center" vertical="center" wrapText="1"/>
    </xf>
    <xf numFmtId="0" fontId="4" fillId="4" borderId="10" xfId="0" applyFont="1" applyFill="1" applyBorder="1" applyAlignment="1">
      <alignment horizontal="center" vertical="center" wrapText="1"/>
    </xf>
    <xf numFmtId="0" fontId="4" fillId="4" borderId="15" xfId="0" applyFont="1" applyFill="1" applyBorder="1" applyAlignment="1">
      <alignment horizontal="center" vertical="center" wrapText="1"/>
    </xf>
    <xf numFmtId="0" fontId="4" fillId="0" borderId="0" xfId="0" applyFont="1" applyAlignment="1">
      <alignment horizontal="center" vertical="center" wrapText="1"/>
    </xf>
    <xf numFmtId="0" fontId="3" fillId="4" borderId="6" xfId="0" applyFont="1" applyFill="1" applyBorder="1" applyAlignment="1">
      <alignment horizontal="center" vertical="center" wrapText="1"/>
    </xf>
    <xf numFmtId="0" fontId="3" fillId="4" borderId="5" xfId="0" applyFont="1" applyFill="1" applyBorder="1" applyAlignment="1">
      <alignment horizontal="center" vertical="center" wrapText="1"/>
    </xf>
    <xf numFmtId="0" fontId="0" fillId="3" borderId="2" xfId="0" applyFill="1" applyBorder="1" applyAlignment="1">
      <alignment horizontal="center" vertical="center" wrapText="1"/>
    </xf>
    <xf numFmtId="0" fontId="0" fillId="3" borderId="1" xfId="0" applyFill="1" applyBorder="1" applyAlignment="1">
      <alignment horizontal="center" vertical="center" wrapText="1"/>
    </xf>
    <xf numFmtId="0" fontId="12" fillId="7" borderId="34" xfId="0" applyFont="1" applyFill="1" applyBorder="1" applyAlignment="1">
      <alignment horizontal="left" wrapText="1"/>
    </xf>
    <xf numFmtId="0" fontId="12" fillId="7" borderId="33" xfId="0" applyFont="1" applyFill="1" applyBorder="1" applyAlignment="1">
      <alignment horizontal="left" wrapText="1"/>
    </xf>
    <xf numFmtId="0" fontId="12" fillId="7" borderId="44" xfId="0" applyFont="1" applyFill="1" applyBorder="1" applyAlignment="1">
      <alignment horizontal="left" wrapText="1"/>
    </xf>
    <xf numFmtId="0" fontId="10" fillId="7" borderId="38" xfId="0" applyFont="1" applyFill="1" applyBorder="1" applyAlignment="1">
      <alignment horizontal="left" vertical="center" wrapText="1"/>
    </xf>
    <xf numFmtId="0" fontId="10" fillId="7" borderId="0" xfId="0" applyFont="1" applyFill="1" applyAlignment="1">
      <alignment horizontal="left" vertical="center" wrapText="1"/>
    </xf>
    <xf numFmtId="0" fontId="10" fillId="7" borderId="43" xfId="0" applyFont="1" applyFill="1" applyBorder="1" applyAlignment="1">
      <alignment horizontal="left" vertical="center" wrapText="1"/>
    </xf>
    <xf numFmtId="0" fontId="10" fillId="7" borderId="31" xfId="0" applyFont="1" applyFill="1" applyBorder="1" applyAlignment="1">
      <alignment horizontal="left" vertical="center" wrapText="1"/>
    </xf>
    <xf numFmtId="0" fontId="10" fillId="7" borderId="30" xfId="0" applyFont="1" applyFill="1" applyBorder="1" applyAlignment="1">
      <alignment horizontal="left" vertical="center" wrapText="1"/>
    </xf>
    <xf numFmtId="0" fontId="10" fillId="7" borderId="42" xfId="0" applyFont="1" applyFill="1" applyBorder="1" applyAlignment="1">
      <alignment horizontal="left" vertical="center" wrapText="1"/>
    </xf>
    <xf numFmtId="0" fontId="4" fillId="7" borderId="28" xfId="0" applyFont="1" applyFill="1" applyBorder="1" applyAlignment="1">
      <alignment horizontal="left" wrapText="1"/>
    </xf>
    <xf numFmtId="0" fontId="4" fillId="7" borderId="27" xfId="0" applyFont="1" applyFill="1" applyBorder="1" applyAlignment="1">
      <alignment horizontal="left" wrapText="1"/>
    </xf>
    <xf numFmtId="0" fontId="4" fillId="7" borderId="26" xfId="0" applyFont="1" applyFill="1" applyBorder="1" applyAlignment="1">
      <alignment horizontal="left" wrapText="1"/>
    </xf>
    <xf numFmtId="0" fontId="4" fillId="4" borderId="12"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2" xfId="0" applyFont="1" applyFill="1" applyBorder="1" applyAlignment="1">
      <alignment horizontal="left" wrapText="1"/>
    </xf>
    <xf numFmtId="0" fontId="4" fillId="4" borderId="25" xfId="0" applyFont="1" applyFill="1" applyBorder="1" applyAlignment="1">
      <alignment horizontal="left" wrapText="1"/>
    </xf>
    <xf numFmtId="0" fontId="4" fillId="4" borderId="24" xfId="0" applyFont="1" applyFill="1" applyBorder="1" applyAlignment="1">
      <alignment horizontal="left" wrapText="1"/>
    </xf>
    <xf numFmtId="0" fontId="4" fillId="4" borderId="28" xfId="0" applyFont="1" applyFill="1" applyBorder="1" applyAlignment="1">
      <alignment horizontal="center" wrapText="1"/>
    </xf>
    <xf numFmtId="0" fontId="4" fillId="4" borderId="27" xfId="0" applyFont="1" applyFill="1" applyBorder="1" applyAlignment="1">
      <alignment horizontal="center" wrapText="1"/>
    </xf>
    <xf numFmtId="0" fontId="4" fillId="4" borderId="26" xfId="0" applyFont="1" applyFill="1" applyBorder="1" applyAlignment="1">
      <alignment horizontal="center" wrapText="1"/>
    </xf>
    <xf numFmtId="0" fontId="4" fillId="4" borderId="39" xfId="0" applyFont="1" applyFill="1" applyBorder="1" applyAlignment="1">
      <alignment horizontal="center" vertical="center" wrapText="1"/>
    </xf>
    <xf numFmtId="44" fontId="3" fillId="4" borderId="50" xfId="0" applyNumberFormat="1" applyFont="1" applyFill="1" applyBorder="1" applyAlignment="1">
      <alignment horizontal="center"/>
    </xf>
    <xf numFmtId="44" fontId="3" fillId="4" borderId="49" xfId="0" applyNumberFormat="1" applyFont="1" applyFill="1" applyBorder="1" applyAlignment="1">
      <alignment horizontal="center"/>
    </xf>
    <xf numFmtId="0" fontId="3" fillId="7" borderId="34" xfId="0" applyFont="1" applyFill="1" applyBorder="1" applyAlignment="1">
      <alignment horizontal="center" vertical="center"/>
    </xf>
    <xf numFmtId="0" fontId="3" fillId="7" borderId="33" xfId="0" applyFont="1" applyFill="1" applyBorder="1" applyAlignment="1">
      <alignment horizontal="center" vertical="center"/>
    </xf>
    <xf numFmtId="0" fontId="3" fillId="7" borderId="32" xfId="0" applyFont="1" applyFill="1" applyBorder="1" applyAlignment="1">
      <alignment horizontal="center" vertical="center"/>
    </xf>
    <xf numFmtId="0" fontId="3" fillId="7" borderId="31" xfId="0" applyFont="1" applyFill="1" applyBorder="1" applyAlignment="1">
      <alignment horizontal="center" vertical="center"/>
    </xf>
    <xf numFmtId="0" fontId="3" fillId="7" borderId="30" xfId="0" applyFont="1" applyFill="1" applyBorder="1" applyAlignment="1">
      <alignment horizontal="center" vertical="center"/>
    </xf>
    <xf numFmtId="0" fontId="3" fillId="7" borderId="29" xfId="0" applyFont="1" applyFill="1" applyBorder="1" applyAlignment="1">
      <alignment horizontal="center" vertical="center"/>
    </xf>
    <xf numFmtId="0" fontId="3" fillId="4" borderId="23" xfId="0" applyFont="1" applyFill="1" applyBorder="1" applyAlignment="1">
      <alignment horizontal="left"/>
    </xf>
    <xf numFmtId="0" fontId="3" fillId="4" borderId="22" xfId="0" applyFont="1" applyFill="1" applyBorder="1" applyAlignment="1">
      <alignment horizontal="left"/>
    </xf>
    <xf numFmtId="0" fontId="3" fillId="4" borderId="21" xfId="0" applyFont="1" applyFill="1" applyBorder="1" applyAlignment="1">
      <alignment horizontal="left"/>
    </xf>
    <xf numFmtId="49" fontId="0" fillId="4" borderId="53" xfId="0" applyNumberFormat="1" applyFill="1" applyBorder="1" applyAlignment="1">
      <alignment horizontal="center" wrapText="1"/>
    </xf>
    <xf numFmtId="49" fontId="0" fillId="4" borderId="52" xfId="0" applyNumberFormat="1" applyFill="1" applyBorder="1" applyAlignment="1">
      <alignment horizontal="center" wrapText="1"/>
    </xf>
    <xf numFmtId="49" fontId="0" fillId="4" borderId="51" xfId="0" applyNumberFormat="1" applyFill="1" applyBorder="1" applyAlignment="1">
      <alignment horizontal="center" wrapText="1"/>
    </xf>
    <xf numFmtId="44" fontId="3" fillId="4" borderId="12" xfId="0" applyNumberFormat="1" applyFont="1" applyFill="1" applyBorder="1" applyAlignment="1">
      <alignment horizontal="center"/>
    </xf>
    <xf numFmtId="44" fontId="3" fillId="4" borderId="5" xfId="0" applyNumberFormat="1" applyFont="1" applyFill="1" applyBorder="1" applyAlignment="1">
      <alignment horizontal="center"/>
    </xf>
    <xf numFmtId="0" fontId="0" fillId="4" borderId="53" xfId="0" applyFill="1" applyBorder="1" applyAlignment="1">
      <alignment horizontal="center" wrapText="1"/>
    </xf>
    <xf numFmtId="0" fontId="0" fillId="4" borderId="52" xfId="0" applyFill="1" applyBorder="1" applyAlignment="1">
      <alignment horizontal="center" wrapText="1"/>
    </xf>
    <xf numFmtId="0" fontId="0" fillId="4" borderId="51" xfId="0" applyFill="1" applyBorder="1" applyAlignment="1">
      <alignment horizontal="center" wrapText="1"/>
    </xf>
    <xf numFmtId="0" fontId="4" fillId="7" borderId="34" xfId="0" applyFont="1" applyFill="1" applyBorder="1" applyAlignment="1">
      <alignment horizontal="center" vertical="center"/>
    </xf>
    <xf numFmtId="0" fontId="4" fillId="7" borderId="33" xfId="0" applyFont="1" applyFill="1" applyBorder="1" applyAlignment="1">
      <alignment horizontal="center" vertical="center"/>
    </xf>
    <xf numFmtId="0" fontId="4" fillId="7" borderId="32" xfId="0" applyFont="1" applyFill="1" applyBorder="1" applyAlignment="1">
      <alignment horizontal="center" vertical="center"/>
    </xf>
    <xf numFmtId="0" fontId="4" fillId="7" borderId="31" xfId="0" applyFont="1" applyFill="1" applyBorder="1" applyAlignment="1">
      <alignment horizontal="center" vertical="center"/>
    </xf>
    <xf numFmtId="0" fontId="4" fillId="7" borderId="30" xfId="0" applyFont="1" applyFill="1" applyBorder="1" applyAlignment="1">
      <alignment horizontal="center" vertical="center"/>
    </xf>
    <xf numFmtId="0" fontId="4" fillId="7" borderId="29" xfId="0" applyFont="1" applyFill="1" applyBorder="1" applyAlignment="1">
      <alignment horizontal="center" vertical="center"/>
    </xf>
  </cellXfs>
  <cellStyles count="3">
    <cellStyle name="Currency 2" xfId="2" xr:uid="{FD4D6A94-455D-4B91-AD15-1813D70084C3}"/>
    <cellStyle name="Normal" xfId="0" builtinId="0"/>
    <cellStyle name="Percent" xfId="1" builtinId="5"/>
  </cellStyles>
  <dxfs count="2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carlos.paredes\OneDrive%20-%20United%20Nations%20Development%20Programme\M&amp;E\2019\INFORMES\ANUAL\Finales\Dialogo%20honduras\PBF%20Project%20Document%20Template%202019-Di&#225;logo.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undp-my.sharepoint.com/Users/carlos.paredes/OneDrive%20-%20United%20Nations%20Development%20Programme/M&amp;E/2019/INFORMES/ANUAL/Finales/Dialogo%20honduras/PBF%20Project%20Document%20Template%202019-Di&#225;log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Budget Table"/>
      <sheetName val="2) By Category"/>
      <sheetName val="3) Explanatory Notes"/>
      <sheetName val="4) -For PBSO Use-"/>
      <sheetName val="5) -For MPTF Use-"/>
      <sheetName val="Dropdowns"/>
      <sheetName val="Sheet2"/>
    </sheetNames>
    <sheetDataSet>
      <sheetData sheetId="0"/>
      <sheetData sheetId="1"/>
      <sheetData sheetId="2"/>
      <sheetData sheetId="3"/>
      <sheetData sheetId="4"/>
      <sheetData sheetId="5"/>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Budget Table"/>
      <sheetName val="2) By Category"/>
      <sheetName val="3) Explanatory Notes"/>
      <sheetName val="4) -For PBSO Use-"/>
      <sheetName val="5) -For MPTF Use-"/>
      <sheetName val="Dropdowns"/>
      <sheetName val="Sheet2"/>
    </sheetNames>
    <sheetDataSet>
      <sheetData sheetId="0">
        <row r="13">
          <cell r="D13"/>
          <cell r="E13"/>
          <cell r="F13"/>
        </row>
        <row r="24">
          <cell r="D24">
            <v>260031.5</v>
          </cell>
          <cell r="E24">
            <v>0</v>
          </cell>
          <cell r="F24">
            <v>0</v>
          </cell>
        </row>
        <row r="34">
          <cell r="D34">
            <v>509284</v>
          </cell>
          <cell r="E34">
            <v>0</v>
          </cell>
          <cell r="F34">
            <v>0</v>
          </cell>
        </row>
        <row r="44">
          <cell r="D44">
            <v>750909.03</v>
          </cell>
          <cell r="E44">
            <v>0</v>
          </cell>
          <cell r="F44">
            <v>0</v>
          </cell>
        </row>
        <row r="54">
          <cell r="D54">
            <v>0</v>
          </cell>
          <cell r="E54">
            <v>0</v>
          </cell>
          <cell r="F54">
            <v>0</v>
          </cell>
        </row>
        <row r="66">
          <cell r="D66">
            <v>0</v>
          </cell>
          <cell r="E66">
            <v>0</v>
          </cell>
          <cell r="F66">
            <v>0</v>
          </cell>
        </row>
        <row r="76">
          <cell r="D76">
            <v>0</v>
          </cell>
          <cell r="E76">
            <v>0</v>
          </cell>
          <cell r="F76">
            <v>0</v>
          </cell>
        </row>
        <row r="86">
          <cell r="D86">
            <v>0</v>
          </cell>
          <cell r="E86">
            <v>0</v>
          </cell>
          <cell r="F86">
            <v>0</v>
          </cell>
        </row>
        <row r="96">
          <cell r="D96">
            <v>0</v>
          </cell>
          <cell r="E96">
            <v>0</v>
          </cell>
          <cell r="F96">
            <v>0</v>
          </cell>
        </row>
        <row r="108">
          <cell r="D108">
            <v>0</v>
          </cell>
          <cell r="E108">
            <v>0</v>
          </cell>
          <cell r="F108">
            <v>0</v>
          </cell>
        </row>
        <row r="118">
          <cell r="D118">
            <v>0</v>
          </cell>
          <cell r="E118">
            <v>0</v>
          </cell>
          <cell r="F118">
            <v>0</v>
          </cell>
        </row>
        <row r="128">
          <cell r="D128">
            <v>0</v>
          </cell>
          <cell r="E128">
            <v>0</v>
          </cell>
          <cell r="F128">
            <v>0</v>
          </cell>
        </row>
        <row r="138">
          <cell r="D138">
            <v>0</v>
          </cell>
          <cell r="E138">
            <v>0</v>
          </cell>
          <cell r="F138">
            <v>0</v>
          </cell>
        </row>
        <row r="150">
          <cell r="D150">
            <v>0</v>
          </cell>
          <cell r="E150">
            <v>0</v>
          </cell>
          <cell r="F150">
            <v>0</v>
          </cell>
        </row>
        <row r="160">
          <cell r="D160">
            <v>0</v>
          </cell>
          <cell r="E160">
            <v>0</v>
          </cell>
          <cell r="F160">
            <v>0</v>
          </cell>
        </row>
        <row r="170">
          <cell r="D170">
            <v>0</v>
          </cell>
          <cell r="E170">
            <v>0</v>
          </cell>
          <cell r="F170">
            <v>0</v>
          </cell>
        </row>
        <row r="180">
          <cell r="D180">
            <v>0</v>
          </cell>
          <cell r="E180">
            <v>0</v>
          </cell>
          <cell r="F180">
            <v>0</v>
          </cell>
        </row>
        <row r="206">
          <cell r="D206">
            <v>1207282.3003709998</v>
          </cell>
          <cell r="E206">
            <v>0</v>
          </cell>
          <cell r="F206">
            <v>0</v>
          </cell>
          <cell r="G206">
            <v>1207282.3003709998</v>
          </cell>
          <cell r="H206">
            <v>0.7</v>
          </cell>
        </row>
        <row r="207">
          <cell r="D207">
            <v>517406.70015899994</v>
          </cell>
          <cell r="E207">
            <v>0</v>
          </cell>
          <cell r="F207">
            <v>0</v>
          </cell>
          <cell r="G207">
            <v>517406.70015899994</v>
          </cell>
          <cell r="H207">
            <v>0.3</v>
          </cell>
        </row>
        <row r="208">
          <cell r="D208">
            <v>0</v>
          </cell>
          <cell r="E208">
            <v>0</v>
          </cell>
          <cell r="F208">
            <v>0</v>
          </cell>
          <cell r="G208">
            <v>0</v>
          </cell>
          <cell r="H208">
            <v>0</v>
          </cell>
        </row>
        <row r="209">
          <cell r="D209">
            <v>1724689.0005299998</v>
          </cell>
          <cell r="E209">
            <v>0</v>
          </cell>
          <cell r="F209">
            <v>0</v>
          </cell>
          <cell r="G209">
            <v>1724689.0005299998</v>
          </cell>
        </row>
      </sheetData>
      <sheetData sheetId="1">
        <row r="208">
          <cell r="D208">
            <v>507747</v>
          </cell>
          <cell r="E208">
            <v>0</v>
          </cell>
          <cell r="F208">
            <v>0</v>
          </cell>
        </row>
        <row r="209">
          <cell r="D209">
            <v>16950</v>
          </cell>
          <cell r="E209">
            <v>0</v>
          </cell>
          <cell r="F209">
            <v>0</v>
          </cell>
        </row>
        <row r="210">
          <cell r="D210">
            <v>5000</v>
          </cell>
          <cell r="E210">
            <v>0</v>
          </cell>
          <cell r="F210">
            <v>0</v>
          </cell>
        </row>
        <row r="211">
          <cell r="D211">
            <v>849724.99999999988</v>
          </cell>
          <cell r="E211">
            <v>0</v>
          </cell>
          <cell r="F211">
            <v>0</v>
          </cell>
        </row>
        <row r="212">
          <cell r="D212">
            <v>181641.83000000002</v>
          </cell>
          <cell r="E212">
            <v>0</v>
          </cell>
          <cell r="F212">
            <v>0</v>
          </cell>
        </row>
        <row r="213">
          <cell r="D213">
            <v>0</v>
          </cell>
          <cell r="E213">
            <v>0</v>
          </cell>
          <cell r="F213">
            <v>0</v>
          </cell>
        </row>
        <row r="214">
          <cell r="D214">
            <v>50795.05</v>
          </cell>
          <cell r="E214">
            <v>0</v>
          </cell>
          <cell r="F214">
            <v>0</v>
          </cell>
        </row>
      </sheetData>
      <sheetData sheetId="2"/>
      <sheetData sheetId="3"/>
      <sheetData sheetId="4"/>
      <sheetData sheetId="5"/>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F4A18B-D69D-452F-A5C5-4EFB81A97713}">
  <sheetPr>
    <tabColor theme="0"/>
  </sheetPr>
  <dimension ref="A2:M230"/>
  <sheetViews>
    <sheetView showGridLines="0" showZeros="0" tabSelected="1" zoomScale="70" zoomScaleNormal="70" workbookViewId="0">
      <selection activeCell="G211" sqref="G211"/>
    </sheetView>
  </sheetViews>
  <sheetFormatPr defaultColWidth="9.21875" defaultRowHeight="14.4" x14ac:dyDescent="0.3"/>
  <cols>
    <col min="1" max="1" width="9.21875" style="1"/>
    <col min="2" max="2" width="30.77734375" style="1" customWidth="1"/>
    <col min="3" max="3" width="32.44140625" style="1" customWidth="1"/>
    <col min="4" max="7" width="23.21875" style="1" customWidth="1"/>
    <col min="8" max="8" width="22.44140625" style="1" customWidth="1"/>
    <col min="9" max="9" width="22.44140625" style="2" customWidth="1"/>
    <col min="10" max="10" width="30.21875" style="1" customWidth="1"/>
    <col min="11" max="11" width="18.77734375" style="1" customWidth="1"/>
    <col min="12" max="12" width="11.5546875" style="1" bestFit="1" customWidth="1"/>
    <col min="13" max="13" width="17.77734375" style="1" customWidth="1"/>
    <col min="14" max="14" width="26.44140625" style="1" customWidth="1"/>
    <col min="15" max="15" width="22.44140625" style="1" customWidth="1"/>
    <col min="16" max="16" width="29.77734375" style="1" customWidth="1"/>
    <col min="17" max="17" width="23.44140625" style="1" customWidth="1"/>
    <col min="18" max="18" width="18.44140625" style="1" customWidth="1"/>
    <col min="19" max="19" width="17.44140625" style="1" customWidth="1"/>
    <col min="20" max="20" width="25.21875" style="1" customWidth="1"/>
    <col min="21" max="16384" width="9.21875" style="1"/>
  </cols>
  <sheetData>
    <row r="2" spans="2:11" ht="47.25" customHeight="1" x14ac:dyDescent="0.85">
      <c r="B2" s="203" t="s">
        <v>197</v>
      </c>
      <c r="C2" s="203"/>
      <c r="D2" s="203"/>
      <c r="E2" s="203"/>
      <c r="F2" s="92"/>
      <c r="G2" s="92"/>
      <c r="H2" s="90"/>
      <c r="I2" s="91"/>
      <c r="J2" s="90"/>
    </row>
    <row r="3" spans="2:11" ht="15.6" x14ac:dyDescent="0.3">
      <c r="B3" s="89"/>
    </row>
    <row r="4" spans="2:11" ht="16.2" thickBot="1" x14ac:dyDescent="0.35">
      <c r="B4" s="89"/>
    </row>
    <row r="5" spans="2:11" ht="36.75" customHeight="1" x14ac:dyDescent="0.7">
      <c r="B5" s="88" t="s">
        <v>196</v>
      </c>
      <c r="C5" s="87"/>
      <c r="D5" s="87"/>
      <c r="E5" s="87"/>
      <c r="F5" s="87"/>
      <c r="G5" s="87"/>
      <c r="H5" s="86"/>
      <c r="I5" s="85"/>
      <c r="J5" s="84"/>
    </row>
    <row r="6" spans="2:11" ht="175.5" customHeight="1" thickBot="1" x14ac:dyDescent="0.45">
      <c r="B6" s="204" t="s">
        <v>195</v>
      </c>
      <c r="C6" s="205"/>
      <c r="D6" s="205"/>
      <c r="E6" s="205"/>
      <c r="F6" s="205"/>
      <c r="G6" s="205"/>
      <c r="H6" s="205"/>
      <c r="I6" s="206"/>
      <c r="J6" s="207"/>
    </row>
    <row r="7" spans="2:11" x14ac:dyDescent="0.3">
      <c r="B7" s="83"/>
    </row>
    <row r="8" spans="2:11" ht="15" thickBot="1" x14ac:dyDescent="0.35"/>
    <row r="9" spans="2:11" ht="27" customHeight="1" thickBot="1" x14ac:dyDescent="0.55000000000000004">
      <c r="B9" s="208" t="s">
        <v>194</v>
      </c>
      <c r="C9" s="209"/>
      <c r="D9" s="209"/>
      <c r="E9" s="209"/>
      <c r="F9" s="209"/>
      <c r="G9" s="209"/>
      <c r="H9" s="210"/>
      <c r="I9" s="82"/>
    </row>
    <row r="11" spans="2:11" ht="25.5" customHeight="1" x14ac:dyDescent="0.3">
      <c r="D11" s="81"/>
      <c r="E11" s="81"/>
      <c r="F11" s="81"/>
      <c r="G11" s="81"/>
      <c r="J11" s="3"/>
      <c r="K11" s="3"/>
    </row>
    <row r="12" spans="2:11" ht="99.75" customHeight="1" x14ac:dyDescent="0.3">
      <c r="B12" s="79" t="s">
        <v>193</v>
      </c>
      <c r="C12" s="79" t="s">
        <v>192</v>
      </c>
      <c r="D12" s="79" t="s">
        <v>191</v>
      </c>
      <c r="E12" s="79" t="s">
        <v>190</v>
      </c>
      <c r="F12" s="79" t="s">
        <v>189</v>
      </c>
      <c r="G12" s="33" t="s">
        <v>11</v>
      </c>
      <c r="H12" s="79" t="s">
        <v>188</v>
      </c>
      <c r="I12" s="79" t="s">
        <v>187</v>
      </c>
      <c r="J12" s="79" t="s">
        <v>186</v>
      </c>
      <c r="K12" s="78"/>
    </row>
    <row r="13" spans="2:11" ht="18.75" customHeight="1" x14ac:dyDescent="0.3">
      <c r="B13" s="79"/>
      <c r="C13" s="79"/>
      <c r="D13" s="80"/>
      <c r="E13" s="80"/>
      <c r="F13" s="80"/>
      <c r="G13" s="33"/>
      <c r="H13" s="79"/>
      <c r="I13" s="66"/>
      <c r="J13" s="79"/>
      <c r="K13" s="78"/>
    </row>
    <row r="14" spans="2:11" ht="51" customHeight="1" x14ac:dyDescent="0.3">
      <c r="B14" s="61" t="s">
        <v>185</v>
      </c>
      <c r="C14" s="211" t="s">
        <v>184</v>
      </c>
      <c r="D14" s="211"/>
      <c r="E14" s="211"/>
      <c r="F14" s="211"/>
      <c r="G14" s="211"/>
      <c r="H14" s="211"/>
      <c r="I14" s="212"/>
      <c r="J14" s="211"/>
      <c r="K14" s="74"/>
    </row>
    <row r="15" spans="2:11" ht="51" customHeight="1" x14ac:dyDescent="0.3">
      <c r="B15" s="61" t="s">
        <v>183</v>
      </c>
      <c r="C15" s="213" t="s">
        <v>182</v>
      </c>
      <c r="D15" s="213"/>
      <c r="E15" s="213"/>
      <c r="F15" s="213"/>
      <c r="G15" s="213"/>
      <c r="H15" s="213"/>
      <c r="I15" s="214"/>
      <c r="J15" s="213"/>
      <c r="K15" s="15"/>
    </row>
    <row r="16" spans="2:11" ht="46.8" x14ac:dyDescent="0.3">
      <c r="B16" s="68" t="s">
        <v>181</v>
      </c>
      <c r="C16" s="72" t="s">
        <v>180</v>
      </c>
      <c r="D16" s="70">
        <v>120340</v>
      </c>
      <c r="E16" s="70"/>
      <c r="F16" s="70"/>
      <c r="G16" s="66">
        <f t="shared" ref="G16:G23" si="0">SUM(D16:F16)</f>
        <v>120340</v>
      </c>
      <c r="H16" s="71">
        <v>0.2</v>
      </c>
      <c r="I16" s="189">
        <v>117402</v>
      </c>
      <c r="J16" s="69"/>
    </row>
    <row r="17" spans="1:11" ht="93.6" x14ac:dyDescent="0.3">
      <c r="B17" s="68" t="s">
        <v>179</v>
      </c>
      <c r="C17" s="72" t="s">
        <v>178</v>
      </c>
      <c r="D17" s="70">
        <v>28196.5</v>
      </c>
      <c r="E17" s="70"/>
      <c r="F17" s="70"/>
      <c r="G17" s="66">
        <f t="shared" si="0"/>
        <v>28196.5</v>
      </c>
      <c r="H17" s="71">
        <v>0.2</v>
      </c>
      <c r="I17" s="190">
        <v>27551</v>
      </c>
      <c r="J17" s="69"/>
      <c r="K17" s="63"/>
    </row>
    <row r="18" spans="1:11" ht="93.6" x14ac:dyDescent="0.3">
      <c r="B18" s="68" t="s">
        <v>177</v>
      </c>
      <c r="C18" s="72" t="s">
        <v>176</v>
      </c>
      <c r="D18" s="70">
        <v>111495</v>
      </c>
      <c r="E18" s="70"/>
      <c r="F18" s="70"/>
      <c r="G18" s="66">
        <f t="shared" si="0"/>
        <v>111495</v>
      </c>
      <c r="H18" s="71">
        <v>0.2</v>
      </c>
      <c r="I18" s="190">
        <v>107315</v>
      </c>
      <c r="J18" s="69"/>
      <c r="K18" s="63"/>
    </row>
    <row r="19" spans="1:11" ht="15.6" x14ac:dyDescent="0.3">
      <c r="B19" s="68" t="s">
        <v>175</v>
      </c>
      <c r="C19" s="72"/>
      <c r="D19" s="70"/>
      <c r="E19" s="70"/>
      <c r="F19" s="70"/>
      <c r="G19" s="66">
        <f t="shared" si="0"/>
        <v>0</v>
      </c>
      <c r="H19" s="71"/>
      <c r="I19" s="191"/>
      <c r="J19" s="69"/>
      <c r="K19" s="63"/>
    </row>
    <row r="20" spans="1:11" ht="15.6" x14ac:dyDescent="0.3">
      <c r="B20" s="68" t="s">
        <v>174</v>
      </c>
      <c r="C20" s="72"/>
      <c r="D20" s="70"/>
      <c r="E20" s="70"/>
      <c r="F20" s="70"/>
      <c r="G20" s="66">
        <f t="shared" si="0"/>
        <v>0</v>
      </c>
      <c r="H20" s="71"/>
      <c r="I20" s="191"/>
      <c r="J20" s="69"/>
      <c r="K20" s="63"/>
    </row>
    <row r="21" spans="1:11" ht="15.6" x14ac:dyDescent="0.3">
      <c r="B21" s="68" t="s">
        <v>173</v>
      </c>
      <c r="C21" s="72"/>
      <c r="D21" s="70"/>
      <c r="E21" s="70"/>
      <c r="F21" s="70"/>
      <c r="G21" s="66">
        <f t="shared" si="0"/>
        <v>0</v>
      </c>
      <c r="H21" s="71"/>
      <c r="I21" s="191"/>
      <c r="J21" s="69"/>
      <c r="K21" s="63"/>
    </row>
    <row r="22" spans="1:11" ht="15.6" x14ac:dyDescent="0.3">
      <c r="B22" s="68" t="s">
        <v>172</v>
      </c>
      <c r="C22" s="67"/>
      <c r="D22" s="64"/>
      <c r="E22" s="64"/>
      <c r="F22" s="64"/>
      <c r="G22" s="66">
        <f t="shared" si="0"/>
        <v>0</v>
      </c>
      <c r="H22" s="65"/>
      <c r="I22" s="191"/>
      <c r="J22" s="62"/>
      <c r="K22" s="63"/>
    </row>
    <row r="23" spans="1:11" ht="15.6" x14ac:dyDescent="0.3">
      <c r="A23" s="3"/>
      <c r="B23" s="68" t="s">
        <v>171</v>
      </c>
      <c r="C23" s="67"/>
      <c r="D23" s="64"/>
      <c r="E23" s="64"/>
      <c r="F23" s="64"/>
      <c r="G23" s="66">
        <f t="shared" si="0"/>
        <v>0</v>
      </c>
      <c r="H23" s="65"/>
      <c r="I23" s="191"/>
      <c r="J23" s="62"/>
    </row>
    <row r="24" spans="1:11" ht="15.6" x14ac:dyDescent="0.3">
      <c r="A24" s="3"/>
      <c r="C24" s="61" t="s">
        <v>26</v>
      </c>
      <c r="D24" s="49">
        <f>SUM(D16:D23)</f>
        <v>260031.5</v>
      </c>
      <c r="E24" s="49">
        <f>SUM(E16:E23)</f>
        <v>0</v>
      </c>
      <c r="F24" s="49">
        <f>SUM(F16:F23)</f>
        <v>0</v>
      </c>
      <c r="G24" s="49">
        <f>SUM(G16:G23)</f>
        <v>260031.5</v>
      </c>
      <c r="H24" s="49">
        <f>(H16*G16)+(H17*G17)+(H18*G18)+(H19*G19)+(H20*G20)+(H21*G21)+(H22*G22)+(H23*G23)</f>
        <v>52006.3</v>
      </c>
      <c r="I24" s="192">
        <f>SUM(I16:I23)</f>
        <v>252268</v>
      </c>
      <c r="J24" s="62"/>
      <c r="K24" s="54"/>
    </row>
    <row r="25" spans="1:11" s="200" customFormat="1" ht="51" customHeight="1" x14ac:dyDescent="0.3">
      <c r="A25" s="199"/>
      <c r="B25" s="197" t="s">
        <v>170</v>
      </c>
      <c r="C25" s="215" t="s">
        <v>169</v>
      </c>
      <c r="D25" s="215"/>
      <c r="E25" s="215"/>
      <c r="F25" s="215"/>
      <c r="G25" s="215"/>
      <c r="H25" s="215"/>
      <c r="I25" s="214"/>
      <c r="J25" s="215"/>
      <c r="K25" s="198"/>
    </row>
    <row r="26" spans="1:11" ht="62.4" x14ac:dyDescent="0.3">
      <c r="A26" s="3"/>
      <c r="B26" s="68" t="s">
        <v>168</v>
      </c>
      <c r="C26" s="72" t="s">
        <v>167</v>
      </c>
      <c r="D26" s="70">
        <v>125791</v>
      </c>
      <c r="E26" s="70"/>
      <c r="F26" s="70"/>
      <c r="G26" s="66">
        <f t="shared" ref="G26:G33" si="1">SUM(D26:F26)</f>
        <v>125791</v>
      </c>
      <c r="H26" s="71">
        <v>0.2</v>
      </c>
      <c r="I26" s="190">
        <v>115920.56</v>
      </c>
      <c r="J26" s="69"/>
      <c r="K26" s="63"/>
    </row>
    <row r="27" spans="1:11" ht="46.8" x14ac:dyDescent="0.3">
      <c r="A27" s="3"/>
      <c r="B27" s="68" t="s">
        <v>166</v>
      </c>
      <c r="C27" s="72" t="s">
        <v>165</v>
      </c>
      <c r="D27" s="70">
        <v>383493</v>
      </c>
      <c r="E27" s="70"/>
      <c r="F27" s="70"/>
      <c r="G27" s="66">
        <f t="shared" si="1"/>
        <v>383493</v>
      </c>
      <c r="H27" s="71">
        <v>0.2</v>
      </c>
      <c r="I27" s="190">
        <v>377541.12</v>
      </c>
      <c r="J27" s="69"/>
      <c r="K27" s="63"/>
    </row>
    <row r="28" spans="1:11" ht="15.6" x14ac:dyDescent="0.3">
      <c r="A28" s="3"/>
      <c r="B28" s="68" t="s">
        <v>164</v>
      </c>
      <c r="C28" s="72"/>
      <c r="D28" s="70"/>
      <c r="E28" s="70"/>
      <c r="F28" s="70"/>
      <c r="G28" s="66">
        <f t="shared" si="1"/>
        <v>0</v>
      </c>
      <c r="H28" s="71"/>
      <c r="I28" s="191"/>
      <c r="J28" s="69"/>
      <c r="K28" s="63"/>
    </row>
    <row r="29" spans="1:11" ht="15.6" x14ac:dyDescent="0.3">
      <c r="A29" s="3"/>
      <c r="B29" s="68" t="s">
        <v>163</v>
      </c>
      <c r="C29" s="72"/>
      <c r="D29" s="70"/>
      <c r="E29" s="70"/>
      <c r="F29" s="70"/>
      <c r="G29" s="66">
        <f t="shared" si="1"/>
        <v>0</v>
      </c>
      <c r="H29" s="71"/>
      <c r="I29" s="191"/>
      <c r="J29" s="69"/>
      <c r="K29" s="63"/>
    </row>
    <row r="30" spans="1:11" ht="15.6" x14ac:dyDescent="0.3">
      <c r="A30" s="3"/>
      <c r="B30" s="68" t="s">
        <v>162</v>
      </c>
      <c r="C30" s="72"/>
      <c r="D30" s="70"/>
      <c r="E30" s="70"/>
      <c r="F30" s="70"/>
      <c r="G30" s="66">
        <f t="shared" si="1"/>
        <v>0</v>
      </c>
      <c r="H30" s="71"/>
      <c r="I30" s="191"/>
      <c r="J30" s="69"/>
      <c r="K30" s="63"/>
    </row>
    <row r="31" spans="1:11" ht="15.6" x14ac:dyDescent="0.3">
      <c r="A31" s="3"/>
      <c r="B31" s="68" t="s">
        <v>161</v>
      </c>
      <c r="C31" s="72"/>
      <c r="D31" s="70"/>
      <c r="E31" s="70"/>
      <c r="F31" s="70"/>
      <c r="G31" s="66">
        <f t="shared" si="1"/>
        <v>0</v>
      </c>
      <c r="H31" s="71"/>
      <c r="I31" s="191"/>
      <c r="J31" s="69"/>
      <c r="K31" s="63"/>
    </row>
    <row r="32" spans="1:11" ht="15.6" x14ac:dyDescent="0.3">
      <c r="A32" s="3"/>
      <c r="B32" s="68" t="s">
        <v>160</v>
      </c>
      <c r="C32" s="67"/>
      <c r="D32" s="64"/>
      <c r="E32" s="64"/>
      <c r="F32" s="64"/>
      <c r="G32" s="66">
        <f t="shared" si="1"/>
        <v>0</v>
      </c>
      <c r="H32" s="65"/>
      <c r="I32" s="191"/>
      <c r="J32" s="62"/>
      <c r="K32" s="63"/>
    </row>
    <row r="33" spans="1:13" ht="15.6" x14ac:dyDescent="0.3">
      <c r="A33" s="3"/>
      <c r="B33" s="68" t="s">
        <v>159</v>
      </c>
      <c r="C33" s="67"/>
      <c r="D33" s="64"/>
      <c r="E33" s="64"/>
      <c r="F33" s="64"/>
      <c r="G33" s="66">
        <f t="shared" si="1"/>
        <v>0</v>
      </c>
      <c r="H33" s="65"/>
      <c r="I33" s="191"/>
      <c r="J33" s="62"/>
      <c r="K33" s="63"/>
    </row>
    <row r="34" spans="1:13" ht="15.6" x14ac:dyDescent="0.3">
      <c r="A34" s="3"/>
      <c r="C34" s="61" t="s">
        <v>26</v>
      </c>
      <c r="D34" s="73">
        <f>SUM(D26:D33)</f>
        <v>509284</v>
      </c>
      <c r="E34" s="73">
        <f>SUM(E26:E33)</f>
        <v>0</v>
      </c>
      <c r="F34" s="73">
        <f>SUM(F26:F33)</f>
        <v>0</v>
      </c>
      <c r="G34" s="73">
        <f>SUM(G26:G33)</f>
        <v>509284</v>
      </c>
      <c r="H34" s="49">
        <f>(H26*G26)+(H27*G27)+(H28*G28)+(H29*G29)+(H30*G30)+(H31*G31)+(H32*G32)+(H33*G33)</f>
        <v>101856.8</v>
      </c>
      <c r="I34" s="193">
        <f>SUM(I26:I33)</f>
        <v>493461.68</v>
      </c>
      <c r="J34" s="62"/>
      <c r="K34" s="54"/>
    </row>
    <row r="35" spans="1:13" ht="51" customHeight="1" x14ac:dyDescent="0.3">
      <c r="A35" s="3"/>
      <c r="B35" s="61" t="s">
        <v>158</v>
      </c>
      <c r="C35" s="215" t="s">
        <v>157</v>
      </c>
      <c r="D35" s="215"/>
      <c r="E35" s="215"/>
      <c r="F35" s="215"/>
      <c r="G35" s="215"/>
      <c r="H35" s="215"/>
      <c r="I35" s="214"/>
      <c r="J35" s="215"/>
      <c r="K35" s="15"/>
    </row>
    <row r="36" spans="1:13" ht="62.4" x14ac:dyDescent="0.3">
      <c r="A36" s="3"/>
      <c r="B36" s="68" t="s">
        <v>156</v>
      </c>
      <c r="C36" s="72" t="s">
        <v>155</v>
      </c>
      <c r="D36" s="70">
        <v>522934</v>
      </c>
      <c r="E36" s="70"/>
      <c r="F36" s="70"/>
      <c r="G36" s="66">
        <f t="shared" ref="G36:G43" si="2">SUM(D36:F36)</f>
        <v>522934</v>
      </c>
      <c r="H36" s="71">
        <v>0.2</v>
      </c>
      <c r="I36" s="190">
        <f>352207.77+58250.3+14861+33850+50000+12381.31-10077.58+70.05</f>
        <v>511542.85</v>
      </c>
      <c r="J36" s="69"/>
      <c r="K36" s="63"/>
    </row>
    <row r="37" spans="1:13" ht="15.6" x14ac:dyDescent="0.3">
      <c r="A37" s="3"/>
      <c r="B37" s="68" t="s">
        <v>154</v>
      </c>
      <c r="C37" s="72" t="s">
        <v>153</v>
      </c>
      <c r="D37" s="70">
        <f>257975.03-30000</f>
        <v>227975.03</v>
      </c>
      <c r="E37" s="70"/>
      <c r="F37" s="70"/>
      <c r="G37" s="66">
        <f t="shared" si="2"/>
        <v>227975.03</v>
      </c>
      <c r="H37" s="183">
        <v>0.2</v>
      </c>
      <c r="I37" s="190">
        <f>352207.77-14861.27-58250.3-61493.68</f>
        <v>217602.52000000002</v>
      </c>
      <c r="J37" s="69"/>
      <c r="K37" s="63"/>
      <c r="M37" s="178"/>
    </row>
    <row r="38" spans="1:13" ht="15.6" x14ac:dyDescent="0.3">
      <c r="A38" s="3"/>
      <c r="B38" s="68" t="s">
        <v>152</v>
      </c>
      <c r="C38" s="72"/>
      <c r="D38" s="70"/>
      <c r="E38" s="70"/>
      <c r="F38" s="70"/>
      <c r="G38" s="66">
        <f t="shared" si="2"/>
        <v>0</v>
      </c>
      <c r="H38" s="71"/>
      <c r="I38" s="190"/>
      <c r="J38" s="69"/>
      <c r="K38" s="63"/>
    </row>
    <row r="39" spans="1:13" ht="15.6" x14ac:dyDescent="0.3">
      <c r="A39" s="3"/>
      <c r="B39" s="68" t="s">
        <v>151</v>
      </c>
      <c r="C39" s="72"/>
      <c r="D39" s="70"/>
      <c r="E39" s="70"/>
      <c r="F39" s="70"/>
      <c r="G39" s="66">
        <f t="shared" si="2"/>
        <v>0</v>
      </c>
      <c r="H39" s="71"/>
      <c r="I39" s="190"/>
      <c r="J39" s="69"/>
      <c r="K39" s="63"/>
    </row>
    <row r="40" spans="1:13" s="3" customFormat="1" ht="15.6" x14ac:dyDescent="0.3">
      <c r="B40" s="68" t="s">
        <v>150</v>
      </c>
      <c r="C40" s="72"/>
      <c r="D40" s="70"/>
      <c r="E40" s="70"/>
      <c r="F40" s="70"/>
      <c r="G40" s="66">
        <f t="shared" si="2"/>
        <v>0</v>
      </c>
      <c r="H40" s="71"/>
      <c r="I40" s="190"/>
      <c r="J40" s="69"/>
      <c r="K40" s="63"/>
    </row>
    <row r="41" spans="1:13" s="3" customFormat="1" ht="15.6" x14ac:dyDescent="0.3">
      <c r="B41" s="68" t="s">
        <v>149</v>
      </c>
      <c r="C41" s="72"/>
      <c r="D41" s="70"/>
      <c r="E41" s="70"/>
      <c r="F41" s="70"/>
      <c r="G41" s="66">
        <f t="shared" si="2"/>
        <v>0</v>
      </c>
      <c r="H41" s="71"/>
      <c r="I41" s="190"/>
      <c r="J41" s="69"/>
      <c r="K41" s="63"/>
    </row>
    <row r="42" spans="1:13" s="3" customFormat="1" ht="15.6" x14ac:dyDescent="0.3">
      <c r="A42" s="1"/>
      <c r="B42" s="68" t="s">
        <v>148</v>
      </c>
      <c r="C42" s="67"/>
      <c r="D42" s="64"/>
      <c r="E42" s="64"/>
      <c r="F42" s="64"/>
      <c r="G42" s="66">
        <f t="shared" si="2"/>
        <v>0</v>
      </c>
      <c r="H42" s="65"/>
      <c r="I42" s="190"/>
      <c r="J42" s="62"/>
      <c r="K42" s="63"/>
    </row>
    <row r="43" spans="1:13" ht="15.6" x14ac:dyDescent="0.3">
      <c r="B43" s="68" t="s">
        <v>147</v>
      </c>
      <c r="C43" s="67"/>
      <c r="D43" s="64"/>
      <c r="E43" s="64"/>
      <c r="F43" s="64"/>
      <c r="G43" s="66">
        <f t="shared" si="2"/>
        <v>0</v>
      </c>
      <c r="H43" s="65"/>
      <c r="I43" s="190"/>
      <c r="J43" s="62"/>
      <c r="K43" s="63"/>
    </row>
    <row r="44" spans="1:13" ht="15.6" x14ac:dyDescent="0.3">
      <c r="C44" s="61" t="s">
        <v>26</v>
      </c>
      <c r="D44" s="73">
        <f>SUM(D36:D43)</f>
        <v>750909.03</v>
      </c>
      <c r="E44" s="73">
        <f>SUM(E36:E43)</f>
        <v>0</v>
      </c>
      <c r="F44" s="73">
        <f>SUM(F36:F43)</f>
        <v>0</v>
      </c>
      <c r="G44" s="73">
        <f>SUM(G36:G43)</f>
        <v>750909.03</v>
      </c>
      <c r="H44" s="49">
        <f>(H36*G36)+(H37*G37)+(H38*G38)+(H39*G39)+(H40*G40)+(H41*G41)+(H42*G42)+(H43*G43)</f>
        <v>150181.80600000001</v>
      </c>
      <c r="I44" s="193">
        <f>SUM(I36:I43)</f>
        <v>729145.37</v>
      </c>
      <c r="J44" s="62"/>
      <c r="K44" s="54"/>
      <c r="L44" s="181"/>
    </row>
    <row r="45" spans="1:13" ht="51" hidden="1" customHeight="1" x14ac:dyDescent="0.3">
      <c r="B45" s="61" t="s">
        <v>146</v>
      </c>
      <c r="C45" s="216"/>
      <c r="D45" s="216"/>
      <c r="E45" s="216"/>
      <c r="F45" s="216"/>
      <c r="G45" s="216"/>
      <c r="H45" s="216"/>
      <c r="I45" s="217"/>
      <c r="J45" s="216"/>
      <c r="K45" s="15"/>
      <c r="L45" s="184"/>
      <c r="M45" s="178"/>
    </row>
    <row r="46" spans="1:13" ht="15.6" hidden="1" x14ac:dyDescent="0.3">
      <c r="B46" s="68" t="s">
        <v>145</v>
      </c>
      <c r="C46" s="72"/>
      <c r="D46" s="70"/>
      <c r="E46" s="70"/>
      <c r="F46" s="70"/>
      <c r="G46" s="66">
        <f t="shared" ref="G46:G53" si="3">SUM(D46:F46)</f>
        <v>0</v>
      </c>
      <c r="H46" s="71"/>
      <c r="I46" s="70"/>
      <c r="J46" s="69"/>
      <c r="K46" s="63"/>
      <c r="L46" s="181"/>
      <c r="M46" s="83"/>
    </row>
    <row r="47" spans="1:13" ht="15.6" hidden="1" x14ac:dyDescent="0.3">
      <c r="B47" s="68" t="s">
        <v>144</v>
      </c>
      <c r="C47" s="72"/>
      <c r="D47" s="70"/>
      <c r="E47" s="70"/>
      <c r="F47" s="70"/>
      <c r="G47" s="66">
        <f t="shared" si="3"/>
        <v>0</v>
      </c>
      <c r="H47" s="71"/>
      <c r="I47" s="70"/>
      <c r="J47" s="69"/>
      <c r="K47" s="63"/>
    </row>
    <row r="48" spans="1:13" ht="15.6" hidden="1" x14ac:dyDescent="0.3">
      <c r="B48" s="68" t="s">
        <v>143</v>
      </c>
      <c r="C48" s="72"/>
      <c r="D48" s="70"/>
      <c r="E48" s="70"/>
      <c r="F48" s="70"/>
      <c r="G48" s="66">
        <f t="shared" si="3"/>
        <v>0</v>
      </c>
      <c r="H48" s="71"/>
      <c r="I48" s="70"/>
      <c r="J48" s="69"/>
      <c r="K48" s="63"/>
    </row>
    <row r="49" spans="1:11" ht="15.6" hidden="1" x14ac:dyDescent="0.3">
      <c r="B49" s="68" t="s">
        <v>142</v>
      </c>
      <c r="C49" s="72"/>
      <c r="D49" s="70"/>
      <c r="E49" s="70"/>
      <c r="F49" s="70"/>
      <c r="G49" s="66">
        <f t="shared" si="3"/>
        <v>0</v>
      </c>
      <c r="H49" s="71"/>
      <c r="I49" s="70"/>
      <c r="J49" s="69"/>
      <c r="K49" s="63"/>
    </row>
    <row r="50" spans="1:11" ht="15.6" hidden="1" x14ac:dyDescent="0.3">
      <c r="B50" s="68" t="s">
        <v>141</v>
      </c>
      <c r="C50" s="72"/>
      <c r="D50" s="70"/>
      <c r="E50" s="70"/>
      <c r="F50" s="70"/>
      <c r="G50" s="66">
        <f t="shared" si="3"/>
        <v>0</v>
      </c>
      <c r="H50" s="71"/>
      <c r="I50" s="70"/>
      <c r="J50" s="69"/>
      <c r="K50" s="63"/>
    </row>
    <row r="51" spans="1:11" ht="15.6" hidden="1" x14ac:dyDescent="0.3">
      <c r="A51" s="3"/>
      <c r="B51" s="68" t="s">
        <v>140</v>
      </c>
      <c r="C51" s="72"/>
      <c r="D51" s="70"/>
      <c r="E51" s="70"/>
      <c r="F51" s="70"/>
      <c r="G51" s="66">
        <f t="shared" si="3"/>
        <v>0</v>
      </c>
      <c r="H51" s="71"/>
      <c r="I51" s="70"/>
      <c r="J51" s="69"/>
      <c r="K51" s="63"/>
    </row>
    <row r="52" spans="1:11" s="3" customFormat="1" ht="15.6" hidden="1" x14ac:dyDescent="0.3">
      <c r="A52" s="1"/>
      <c r="B52" s="68" t="s">
        <v>139</v>
      </c>
      <c r="C52" s="67"/>
      <c r="D52" s="64"/>
      <c r="E52" s="64"/>
      <c r="F52" s="64"/>
      <c r="G52" s="66">
        <f t="shared" si="3"/>
        <v>0</v>
      </c>
      <c r="H52" s="65"/>
      <c r="I52" s="64"/>
      <c r="J52" s="62"/>
      <c r="K52" s="63"/>
    </row>
    <row r="53" spans="1:11" ht="15.6" hidden="1" x14ac:dyDescent="0.3">
      <c r="B53" s="68" t="s">
        <v>138</v>
      </c>
      <c r="C53" s="67"/>
      <c r="D53" s="64"/>
      <c r="E53" s="64"/>
      <c r="F53" s="64"/>
      <c r="G53" s="66">
        <f t="shared" si="3"/>
        <v>0</v>
      </c>
      <c r="H53" s="65"/>
      <c r="I53" s="64"/>
      <c r="J53" s="62"/>
      <c r="K53" s="63"/>
    </row>
    <row r="54" spans="1:11" ht="15.6" hidden="1" x14ac:dyDescent="0.3">
      <c r="C54" s="61" t="s">
        <v>26</v>
      </c>
      <c r="D54" s="49">
        <f>SUM(D46:D53)</f>
        <v>0</v>
      </c>
      <c r="E54" s="49">
        <f>SUM(E46:E53)</f>
        <v>0</v>
      </c>
      <c r="F54" s="49">
        <f>SUM(F46:F53)</f>
        <v>0</v>
      </c>
      <c r="G54" s="49">
        <f>SUM(G46:G53)</f>
        <v>0</v>
      </c>
      <c r="H54" s="49">
        <f>(H46*G46)+(H47*G47)+(H48*G48)+(H49*G49)+(H50*G50)+(H51*G51)+(H52*G52)+(H53*G53)</f>
        <v>0</v>
      </c>
      <c r="I54" s="49">
        <f>SUM(I46:I53)</f>
        <v>0</v>
      </c>
      <c r="J54" s="62"/>
      <c r="K54" s="54"/>
    </row>
    <row r="55" spans="1:11" ht="15.6" hidden="1" x14ac:dyDescent="0.3">
      <c r="B55" s="39"/>
      <c r="C55" s="77"/>
      <c r="D55" s="76"/>
      <c r="E55" s="76"/>
      <c r="F55" s="76"/>
      <c r="G55" s="76"/>
      <c r="H55" s="76"/>
      <c r="I55" s="76"/>
      <c r="J55" s="76"/>
      <c r="K55" s="63"/>
    </row>
    <row r="56" spans="1:11" ht="51" hidden="1" customHeight="1" x14ac:dyDescent="0.3">
      <c r="B56" s="61" t="s">
        <v>137</v>
      </c>
      <c r="C56" s="218"/>
      <c r="D56" s="218"/>
      <c r="E56" s="218"/>
      <c r="F56" s="218"/>
      <c r="G56" s="218"/>
      <c r="H56" s="218"/>
      <c r="I56" s="212"/>
      <c r="J56" s="218"/>
      <c r="K56" s="74"/>
    </row>
    <row r="57" spans="1:11" ht="51" hidden="1" customHeight="1" x14ac:dyDescent="0.3">
      <c r="B57" s="61" t="s">
        <v>136</v>
      </c>
      <c r="C57" s="216"/>
      <c r="D57" s="216"/>
      <c r="E57" s="216"/>
      <c r="F57" s="216"/>
      <c r="G57" s="216"/>
      <c r="H57" s="216"/>
      <c r="I57" s="217"/>
      <c r="J57" s="216"/>
      <c r="K57" s="15"/>
    </row>
    <row r="58" spans="1:11" ht="15.6" hidden="1" x14ac:dyDescent="0.3">
      <c r="B58" s="68" t="s">
        <v>135</v>
      </c>
      <c r="C58" s="72"/>
      <c r="D58" s="70"/>
      <c r="E58" s="70"/>
      <c r="F58" s="70"/>
      <c r="G58" s="66">
        <f t="shared" ref="G58:G65" si="4">SUM(D58:F58)</f>
        <v>0</v>
      </c>
      <c r="H58" s="71"/>
      <c r="I58" s="70"/>
      <c r="J58" s="69"/>
      <c r="K58" s="63"/>
    </row>
    <row r="59" spans="1:11" ht="15.6" hidden="1" x14ac:dyDescent="0.3">
      <c r="B59" s="68" t="s">
        <v>134</v>
      </c>
      <c r="C59" s="72"/>
      <c r="D59" s="70"/>
      <c r="E59" s="70"/>
      <c r="F59" s="70"/>
      <c r="G59" s="66">
        <f t="shared" si="4"/>
        <v>0</v>
      </c>
      <c r="H59" s="71"/>
      <c r="I59" s="70"/>
      <c r="J59" s="69"/>
      <c r="K59" s="63"/>
    </row>
    <row r="60" spans="1:11" ht="15.6" hidden="1" x14ac:dyDescent="0.3">
      <c r="B60" s="68" t="s">
        <v>133</v>
      </c>
      <c r="C60" s="72"/>
      <c r="D60" s="70"/>
      <c r="E60" s="70"/>
      <c r="F60" s="70"/>
      <c r="G60" s="66">
        <f t="shared" si="4"/>
        <v>0</v>
      </c>
      <c r="H60" s="71"/>
      <c r="I60" s="70"/>
      <c r="J60" s="69"/>
      <c r="K60" s="63"/>
    </row>
    <row r="61" spans="1:11" ht="15.6" hidden="1" x14ac:dyDescent="0.3">
      <c r="B61" s="68" t="s">
        <v>132</v>
      </c>
      <c r="C61" s="72"/>
      <c r="D61" s="70"/>
      <c r="E61" s="70"/>
      <c r="F61" s="70"/>
      <c r="G61" s="66">
        <f t="shared" si="4"/>
        <v>0</v>
      </c>
      <c r="H61" s="71"/>
      <c r="I61" s="70"/>
      <c r="J61" s="69"/>
      <c r="K61" s="63"/>
    </row>
    <row r="62" spans="1:11" ht="15.6" hidden="1" x14ac:dyDescent="0.3">
      <c r="B62" s="68" t="s">
        <v>131</v>
      </c>
      <c r="C62" s="72"/>
      <c r="D62" s="70"/>
      <c r="E62" s="70"/>
      <c r="F62" s="70"/>
      <c r="G62" s="66">
        <f t="shared" si="4"/>
        <v>0</v>
      </c>
      <c r="H62" s="71"/>
      <c r="I62" s="70"/>
      <c r="J62" s="69"/>
      <c r="K62" s="63"/>
    </row>
    <row r="63" spans="1:11" ht="15.6" hidden="1" x14ac:dyDescent="0.3">
      <c r="B63" s="68" t="s">
        <v>130</v>
      </c>
      <c r="C63" s="72"/>
      <c r="D63" s="70"/>
      <c r="E63" s="70"/>
      <c r="F63" s="70"/>
      <c r="G63" s="66">
        <f t="shared" si="4"/>
        <v>0</v>
      </c>
      <c r="H63" s="71"/>
      <c r="I63" s="70"/>
      <c r="J63" s="69"/>
      <c r="K63" s="63"/>
    </row>
    <row r="64" spans="1:11" ht="15.6" hidden="1" x14ac:dyDescent="0.3">
      <c r="A64" s="3"/>
      <c r="B64" s="68" t="s">
        <v>129</v>
      </c>
      <c r="C64" s="67"/>
      <c r="D64" s="64"/>
      <c r="E64" s="64"/>
      <c r="F64" s="64"/>
      <c r="G64" s="66">
        <f t="shared" si="4"/>
        <v>0</v>
      </c>
      <c r="H64" s="65"/>
      <c r="I64" s="64"/>
      <c r="J64" s="62"/>
      <c r="K64" s="63"/>
    </row>
    <row r="65" spans="1:11" s="3" customFormat="1" ht="15.6" hidden="1" x14ac:dyDescent="0.3">
      <c r="B65" s="68" t="s">
        <v>128</v>
      </c>
      <c r="C65" s="67"/>
      <c r="D65" s="64"/>
      <c r="E65" s="64"/>
      <c r="F65" s="64"/>
      <c r="G65" s="66">
        <f t="shared" si="4"/>
        <v>0</v>
      </c>
      <c r="H65" s="65"/>
      <c r="I65" s="64"/>
      <c r="J65" s="62"/>
      <c r="K65" s="63"/>
    </row>
    <row r="66" spans="1:11" s="3" customFormat="1" ht="15.6" hidden="1" x14ac:dyDescent="0.3">
      <c r="A66" s="1"/>
      <c r="B66" s="1"/>
      <c r="C66" s="61" t="s">
        <v>26</v>
      </c>
      <c r="D66" s="49">
        <f>SUM(D58:D65)</f>
        <v>0</v>
      </c>
      <c r="E66" s="49">
        <f>SUM(E58:E65)</f>
        <v>0</v>
      </c>
      <c r="F66" s="49">
        <f>SUM(F58:F65)</f>
        <v>0</v>
      </c>
      <c r="G66" s="73">
        <f>SUM(G58:G65)</f>
        <v>0</v>
      </c>
      <c r="H66" s="49">
        <f>(H58*G58)+(H59*G59)+(H60*G60)+(H61*G61)+(H62*G62)+(H63*G63)+(H64*G64)+(H65*G65)</f>
        <v>0</v>
      </c>
      <c r="I66" s="49">
        <f>SUM(I58:I65)</f>
        <v>0</v>
      </c>
      <c r="J66" s="62"/>
      <c r="K66" s="54"/>
    </row>
    <row r="67" spans="1:11" ht="51" hidden="1" customHeight="1" x14ac:dyDescent="0.3">
      <c r="B67" s="61" t="s">
        <v>127</v>
      </c>
      <c r="C67" s="216"/>
      <c r="D67" s="216"/>
      <c r="E67" s="216"/>
      <c r="F67" s="216"/>
      <c r="G67" s="216"/>
      <c r="H67" s="216"/>
      <c r="I67" s="217"/>
      <c r="J67" s="216"/>
      <c r="K67" s="15"/>
    </row>
    <row r="68" spans="1:11" ht="15.6" hidden="1" x14ac:dyDescent="0.3">
      <c r="B68" s="68" t="s">
        <v>126</v>
      </c>
      <c r="C68" s="72"/>
      <c r="D68" s="70"/>
      <c r="E68" s="70"/>
      <c r="F68" s="70"/>
      <c r="G68" s="66">
        <f t="shared" ref="G68:G75" si="5">SUM(D68:F68)</f>
        <v>0</v>
      </c>
      <c r="H68" s="71"/>
      <c r="I68" s="70"/>
      <c r="J68" s="69"/>
      <c r="K68" s="63"/>
    </row>
    <row r="69" spans="1:11" ht="15.6" hidden="1" x14ac:dyDescent="0.3">
      <c r="B69" s="68" t="s">
        <v>125</v>
      </c>
      <c r="C69" s="72"/>
      <c r="D69" s="70"/>
      <c r="E69" s="70"/>
      <c r="F69" s="70"/>
      <c r="G69" s="66">
        <f t="shared" si="5"/>
        <v>0</v>
      </c>
      <c r="H69" s="71"/>
      <c r="I69" s="70"/>
      <c r="J69" s="69"/>
      <c r="K69" s="63"/>
    </row>
    <row r="70" spans="1:11" ht="15.6" hidden="1" x14ac:dyDescent="0.3">
      <c r="B70" s="68" t="s">
        <v>124</v>
      </c>
      <c r="C70" s="72"/>
      <c r="D70" s="70"/>
      <c r="E70" s="70"/>
      <c r="F70" s="70"/>
      <c r="G70" s="66">
        <f t="shared" si="5"/>
        <v>0</v>
      </c>
      <c r="H70" s="71"/>
      <c r="I70" s="70"/>
      <c r="J70" s="69"/>
      <c r="K70" s="63"/>
    </row>
    <row r="71" spans="1:11" ht="15.6" hidden="1" x14ac:dyDescent="0.3">
      <c r="B71" s="68" t="s">
        <v>123</v>
      </c>
      <c r="C71" s="72"/>
      <c r="D71" s="70"/>
      <c r="E71" s="70"/>
      <c r="F71" s="70"/>
      <c r="G71" s="66">
        <f t="shared" si="5"/>
        <v>0</v>
      </c>
      <c r="H71" s="71"/>
      <c r="I71" s="70"/>
      <c r="J71" s="69"/>
      <c r="K71" s="63"/>
    </row>
    <row r="72" spans="1:11" ht="15.6" hidden="1" x14ac:dyDescent="0.3">
      <c r="B72" s="68" t="s">
        <v>122</v>
      </c>
      <c r="C72" s="72"/>
      <c r="D72" s="70"/>
      <c r="E72" s="70"/>
      <c r="F72" s="70"/>
      <c r="G72" s="66">
        <f t="shared" si="5"/>
        <v>0</v>
      </c>
      <c r="H72" s="71"/>
      <c r="I72" s="70"/>
      <c r="J72" s="69"/>
      <c r="K72" s="63"/>
    </row>
    <row r="73" spans="1:11" ht="15.6" hidden="1" x14ac:dyDescent="0.3">
      <c r="B73" s="68" t="s">
        <v>121</v>
      </c>
      <c r="C73" s="72"/>
      <c r="D73" s="70"/>
      <c r="E73" s="70"/>
      <c r="F73" s="70"/>
      <c r="G73" s="66">
        <f t="shared" si="5"/>
        <v>0</v>
      </c>
      <c r="H73" s="71"/>
      <c r="I73" s="70"/>
      <c r="J73" s="69"/>
      <c r="K73" s="63"/>
    </row>
    <row r="74" spans="1:11" ht="15.6" hidden="1" x14ac:dyDescent="0.3">
      <c r="B74" s="68" t="s">
        <v>120</v>
      </c>
      <c r="C74" s="67"/>
      <c r="D74" s="64"/>
      <c r="E74" s="64"/>
      <c r="F74" s="64"/>
      <c r="G74" s="66">
        <f t="shared" si="5"/>
        <v>0</v>
      </c>
      <c r="H74" s="65"/>
      <c r="I74" s="64"/>
      <c r="J74" s="62"/>
      <c r="K74" s="63"/>
    </row>
    <row r="75" spans="1:11" ht="15.6" hidden="1" x14ac:dyDescent="0.3">
      <c r="B75" s="68" t="s">
        <v>119</v>
      </c>
      <c r="C75" s="67"/>
      <c r="D75" s="64"/>
      <c r="E75" s="64"/>
      <c r="F75" s="64"/>
      <c r="G75" s="66">
        <f t="shared" si="5"/>
        <v>0</v>
      </c>
      <c r="H75" s="65"/>
      <c r="I75" s="64"/>
      <c r="J75" s="62"/>
      <c r="K75" s="63"/>
    </row>
    <row r="76" spans="1:11" ht="15.6" hidden="1" x14ac:dyDescent="0.3">
      <c r="C76" s="61" t="s">
        <v>26</v>
      </c>
      <c r="D76" s="73">
        <f>SUM(D68:D75)</f>
        <v>0</v>
      </c>
      <c r="E76" s="73">
        <f>SUM(E68:E75)</f>
        <v>0</v>
      </c>
      <c r="F76" s="73">
        <f>SUM(F68:F75)</f>
        <v>0</v>
      </c>
      <c r="G76" s="73">
        <f>SUM(G68:G75)</f>
        <v>0</v>
      </c>
      <c r="H76" s="49">
        <f>(H68*G68)+(H69*G69)+(H70*G70)+(H71*G71)+(H72*G72)+(H73*G73)+(H74*G74)+(H75*G75)</f>
        <v>0</v>
      </c>
      <c r="I76" s="51">
        <f>SUM(I68:I75)</f>
        <v>0</v>
      </c>
      <c r="J76" s="62"/>
      <c r="K76" s="54"/>
    </row>
    <row r="77" spans="1:11" ht="51" hidden="1" customHeight="1" x14ac:dyDescent="0.3">
      <c r="B77" s="61" t="s">
        <v>118</v>
      </c>
      <c r="C77" s="216"/>
      <c r="D77" s="216"/>
      <c r="E77" s="216"/>
      <c r="F77" s="216"/>
      <c r="G77" s="216"/>
      <c r="H77" s="216"/>
      <c r="I77" s="217"/>
      <c r="J77" s="216"/>
      <c r="K77" s="15"/>
    </row>
    <row r="78" spans="1:11" ht="15.6" hidden="1" x14ac:dyDescent="0.3">
      <c r="B78" s="68" t="s">
        <v>117</v>
      </c>
      <c r="C78" s="72"/>
      <c r="D78" s="70"/>
      <c r="E78" s="70"/>
      <c r="F78" s="70"/>
      <c r="G78" s="66">
        <f t="shared" ref="G78:G85" si="6">SUM(D78:F78)</f>
        <v>0</v>
      </c>
      <c r="H78" s="71"/>
      <c r="I78" s="70"/>
      <c r="J78" s="69"/>
      <c r="K78" s="63"/>
    </row>
    <row r="79" spans="1:11" ht="15.6" hidden="1" x14ac:dyDescent="0.3">
      <c r="B79" s="68" t="s">
        <v>116</v>
      </c>
      <c r="C79" s="72"/>
      <c r="D79" s="70"/>
      <c r="E79" s="70"/>
      <c r="F79" s="70"/>
      <c r="G79" s="66">
        <f t="shared" si="6"/>
        <v>0</v>
      </c>
      <c r="H79" s="71"/>
      <c r="I79" s="70"/>
      <c r="J79" s="69"/>
      <c r="K79" s="63"/>
    </row>
    <row r="80" spans="1:11" ht="15.6" hidden="1" x14ac:dyDescent="0.3">
      <c r="B80" s="68" t="s">
        <v>115</v>
      </c>
      <c r="C80" s="72"/>
      <c r="D80" s="70"/>
      <c r="E80" s="70"/>
      <c r="F80" s="70"/>
      <c r="G80" s="66">
        <f t="shared" si="6"/>
        <v>0</v>
      </c>
      <c r="H80" s="71"/>
      <c r="I80" s="70"/>
      <c r="J80" s="69"/>
      <c r="K80" s="63"/>
    </row>
    <row r="81" spans="1:11" ht="15.6" hidden="1" x14ac:dyDescent="0.3">
      <c r="A81" s="3"/>
      <c r="B81" s="68" t="s">
        <v>114</v>
      </c>
      <c r="C81" s="72"/>
      <c r="D81" s="70"/>
      <c r="E81" s="70"/>
      <c r="F81" s="70"/>
      <c r="G81" s="66">
        <f t="shared" si="6"/>
        <v>0</v>
      </c>
      <c r="H81" s="71"/>
      <c r="I81" s="70"/>
      <c r="J81" s="69"/>
      <c r="K81" s="63"/>
    </row>
    <row r="82" spans="1:11" s="3" customFormat="1" ht="15.6" hidden="1" x14ac:dyDescent="0.3">
      <c r="A82" s="1"/>
      <c r="B82" s="68" t="s">
        <v>113</v>
      </c>
      <c r="C82" s="72"/>
      <c r="D82" s="70"/>
      <c r="E82" s="70"/>
      <c r="F82" s="70"/>
      <c r="G82" s="66">
        <f t="shared" si="6"/>
        <v>0</v>
      </c>
      <c r="H82" s="71"/>
      <c r="I82" s="70"/>
      <c r="J82" s="69"/>
      <c r="K82" s="63"/>
    </row>
    <row r="83" spans="1:11" ht="15.6" hidden="1" x14ac:dyDescent="0.3">
      <c r="B83" s="68" t="s">
        <v>112</v>
      </c>
      <c r="C83" s="72"/>
      <c r="D83" s="70"/>
      <c r="E83" s="70"/>
      <c r="F83" s="70"/>
      <c r="G83" s="66">
        <f t="shared" si="6"/>
        <v>0</v>
      </c>
      <c r="H83" s="71"/>
      <c r="I83" s="70"/>
      <c r="J83" s="69"/>
      <c r="K83" s="63"/>
    </row>
    <row r="84" spans="1:11" ht="15.6" hidden="1" x14ac:dyDescent="0.3">
      <c r="B84" s="68" t="s">
        <v>111</v>
      </c>
      <c r="C84" s="67"/>
      <c r="D84" s="64"/>
      <c r="E84" s="64"/>
      <c r="F84" s="64"/>
      <c r="G84" s="66">
        <f t="shared" si="6"/>
        <v>0</v>
      </c>
      <c r="H84" s="65"/>
      <c r="I84" s="64"/>
      <c r="J84" s="62"/>
      <c r="K84" s="63"/>
    </row>
    <row r="85" spans="1:11" ht="15.6" hidden="1" x14ac:dyDescent="0.3">
      <c r="B85" s="68" t="s">
        <v>110</v>
      </c>
      <c r="C85" s="67"/>
      <c r="D85" s="64"/>
      <c r="E85" s="64"/>
      <c r="F85" s="64"/>
      <c r="G85" s="66">
        <f t="shared" si="6"/>
        <v>0</v>
      </c>
      <c r="H85" s="65"/>
      <c r="I85" s="64"/>
      <c r="J85" s="62"/>
      <c r="K85" s="63"/>
    </row>
    <row r="86" spans="1:11" ht="15.6" hidden="1" x14ac:dyDescent="0.3">
      <c r="C86" s="61" t="s">
        <v>26</v>
      </c>
      <c r="D86" s="73">
        <f>SUM(D78:D85)</f>
        <v>0</v>
      </c>
      <c r="E86" s="73">
        <f>SUM(E78:E85)</f>
        <v>0</v>
      </c>
      <c r="F86" s="73">
        <f>SUM(F78:F85)</f>
        <v>0</v>
      </c>
      <c r="G86" s="73">
        <f>SUM(G78:G85)</f>
        <v>0</v>
      </c>
      <c r="H86" s="49">
        <f>(H78*G78)+(H79*G79)+(H80*G80)+(H81*G81)+(H82*G82)+(H83*G83)+(H84*G84)+(H85*G85)</f>
        <v>0</v>
      </c>
      <c r="I86" s="51">
        <f>SUM(I78:I85)</f>
        <v>0</v>
      </c>
      <c r="J86" s="62"/>
      <c r="K86" s="54"/>
    </row>
    <row r="87" spans="1:11" ht="51" hidden="1" customHeight="1" x14ac:dyDescent="0.3">
      <c r="B87" s="61" t="s">
        <v>109</v>
      </c>
      <c r="C87" s="216"/>
      <c r="D87" s="216"/>
      <c r="E87" s="216"/>
      <c r="F87" s="216"/>
      <c r="G87" s="216"/>
      <c r="H87" s="216"/>
      <c r="I87" s="217"/>
      <c r="J87" s="216"/>
      <c r="K87" s="15"/>
    </row>
    <row r="88" spans="1:11" ht="15.6" hidden="1" x14ac:dyDescent="0.3">
      <c r="B88" s="68" t="s">
        <v>108</v>
      </c>
      <c r="C88" s="72"/>
      <c r="D88" s="70"/>
      <c r="E88" s="70"/>
      <c r="F88" s="70"/>
      <c r="G88" s="66">
        <f t="shared" ref="G88:G95" si="7">SUM(D88:F88)</f>
        <v>0</v>
      </c>
      <c r="H88" s="71"/>
      <c r="I88" s="70"/>
      <c r="J88" s="69"/>
      <c r="K88" s="63"/>
    </row>
    <row r="89" spans="1:11" ht="15.6" hidden="1" x14ac:dyDescent="0.3">
      <c r="B89" s="68" t="s">
        <v>107</v>
      </c>
      <c r="C89" s="72"/>
      <c r="D89" s="70"/>
      <c r="E89" s="70"/>
      <c r="F89" s="70"/>
      <c r="G89" s="66">
        <f t="shared" si="7"/>
        <v>0</v>
      </c>
      <c r="H89" s="71"/>
      <c r="I89" s="70"/>
      <c r="J89" s="69"/>
      <c r="K89" s="63"/>
    </row>
    <row r="90" spans="1:11" ht="15.6" hidden="1" x14ac:dyDescent="0.3">
      <c r="B90" s="68" t="s">
        <v>106</v>
      </c>
      <c r="C90" s="72"/>
      <c r="D90" s="70"/>
      <c r="E90" s="70"/>
      <c r="F90" s="70"/>
      <c r="G90" s="66">
        <f t="shared" si="7"/>
        <v>0</v>
      </c>
      <c r="H90" s="71"/>
      <c r="I90" s="70"/>
      <c r="J90" s="69"/>
      <c r="K90" s="63"/>
    </row>
    <row r="91" spans="1:11" ht="15.6" hidden="1" x14ac:dyDescent="0.3">
      <c r="B91" s="68" t="s">
        <v>105</v>
      </c>
      <c r="C91" s="72"/>
      <c r="D91" s="70"/>
      <c r="E91" s="70"/>
      <c r="F91" s="70"/>
      <c r="G91" s="66">
        <f t="shared" si="7"/>
        <v>0</v>
      </c>
      <c r="H91" s="71"/>
      <c r="I91" s="70"/>
      <c r="J91" s="69"/>
      <c r="K91" s="63"/>
    </row>
    <row r="92" spans="1:11" ht="15.6" hidden="1" x14ac:dyDescent="0.3">
      <c r="B92" s="68" t="s">
        <v>104</v>
      </c>
      <c r="C92" s="72"/>
      <c r="D92" s="70"/>
      <c r="E92" s="70"/>
      <c r="F92" s="70"/>
      <c r="G92" s="66">
        <f t="shared" si="7"/>
        <v>0</v>
      </c>
      <c r="H92" s="71"/>
      <c r="I92" s="70"/>
      <c r="J92" s="69"/>
      <c r="K92" s="63"/>
    </row>
    <row r="93" spans="1:11" ht="15.6" hidden="1" x14ac:dyDescent="0.3">
      <c r="B93" s="68" t="s">
        <v>103</v>
      </c>
      <c r="C93" s="72"/>
      <c r="D93" s="70"/>
      <c r="E93" s="70"/>
      <c r="F93" s="70"/>
      <c r="G93" s="66">
        <f t="shared" si="7"/>
        <v>0</v>
      </c>
      <c r="H93" s="71"/>
      <c r="I93" s="70"/>
      <c r="J93" s="69"/>
      <c r="K93" s="63"/>
    </row>
    <row r="94" spans="1:11" ht="15.6" hidden="1" x14ac:dyDescent="0.3">
      <c r="B94" s="68" t="s">
        <v>102</v>
      </c>
      <c r="C94" s="67"/>
      <c r="D94" s="64"/>
      <c r="E94" s="64"/>
      <c r="F94" s="64"/>
      <c r="G94" s="66">
        <f t="shared" si="7"/>
        <v>0</v>
      </c>
      <c r="H94" s="65"/>
      <c r="I94" s="64"/>
      <c r="J94" s="62"/>
      <c r="K94" s="63"/>
    </row>
    <row r="95" spans="1:11" ht="15.6" hidden="1" x14ac:dyDescent="0.3">
      <c r="B95" s="68" t="s">
        <v>101</v>
      </c>
      <c r="C95" s="67"/>
      <c r="D95" s="64"/>
      <c r="E95" s="64"/>
      <c r="F95" s="64"/>
      <c r="G95" s="66">
        <f t="shared" si="7"/>
        <v>0</v>
      </c>
      <c r="H95" s="65"/>
      <c r="I95" s="64"/>
      <c r="J95" s="62"/>
      <c r="K95" s="63"/>
    </row>
    <row r="96" spans="1:11" ht="15.6" hidden="1" x14ac:dyDescent="0.3">
      <c r="C96" s="61" t="s">
        <v>26</v>
      </c>
      <c r="D96" s="49">
        <f>SUM(D88:D95)</f>
        <v>0</v>
      </c>
      <c r="E96" s="49">
        <f>SUM(E88:E95)</f>
        <v>0</v>
      </c>
      <c r="F96" s="49">
        <f>SUM(F88:F95)</f>
        <v>0</v>
      </c>
      <c r="G96" s="49">
        <f>SUM(G88:G95)</f>
        <v>0</v>
      </c>
      <c r="H96" s="49">
        <f>(H88*G88)+(H89*G89)+(H90*G90)+(H91*G91)+(H92*G92)+(H93*G93)+(H94*G94)+(H95*G95)</f>
        <v>0</v>
      </c>
      <c r="I96" s="51">
        <f>SUM(I88:I95)</f>
        <v>0</v>
      </c>
      <c r="J96" s="62"/>
      <c r="K96" s="54"/>
    </row>
    <row r="97" spans="2:11" ht="15.75" hidden="1" customHeight="1" x14ac:dyDescent="0.3">
      <c r="B97" s="38"/>
      <c r="C97" s="39"/>
      <c r="D97" s="47"/>
      <c r="E97" s="47"/>
      <c r="F97" s="47"/>
      <c r="G97" s="47"/>
      <c r="H97" s="47"/>
      <c r="I97" s="47"/>
      <c r="J97" s="39"/>
      <c r="K97" s="40"/>
    </row>
    <row r="98" spans="2:11" ht="51" hidden="1" customHeight="1" x14ac:dyDescent="0.3">
      <c r="B98" s="61" t="s">
        <v>100</v>
      </c>
      <c r="C98" s="218"/>
      <c r="D98" s="218"/>
      <c r="E98" s="218"/>
      <c r="F98" s="218"/>
      <c r="G98" s="218"/>
      <c r="H98" s="218"/>
      <c r="I98" s="212"/>
      <c r="J98" s="218"/>
      <c r="K98" s="74"/>
    </row>
    <row r="99" spans="2:11" ht="51" hidden="1" customHeight="1" x14ac:dyDescent="0.3">
      <c r="B99" s="61" t="s">
        <v>99</v>
      </c>
      <c r="C99" s="216"/>
      <c r="D99" s="216"/>
      <c r="E99" s="216"/>
      <c r="F99" s="216"/>
      <c r="G99" s="216"/>
      <c r="H99" s="216"/>
      <c r="I99" s="217"/>
      <c r="J99" s="216"/>
      <c r="K99" s="15"/>
    </row>
    <row r="100" spans="2:11" ht="15.6" hidden="1" x14ac:dyDescent="0.3">
      <c r="B100" s="68" t="s">
        <v>98</v>
      </c>
      <c r="C100" s="72"/>
      <c r="D100" s="70"/>
      <c r="E100" s="70"/>
      <c r="F100" s="70"/>
      <c r="G100" s="66">
        <f t="shared" ref="G100:G107" si="8">SUM(D100:F100)</f>
        <v>0</v>
      </c>
      <c r="H100" s="71"/>
      <c r="I100" s="70"/>
      <c r="J100" s="69"/>
      <c r="K100" s="63"/>
    </row>
    <row r="101" spans="2:11" ht="15.6" hidden="1" x14ac:dyDescent="0.3">
      <c r="B101" s="68" t="s">
        <v>97</v>
      </c>
      <c r="C101" s="72"/>
      <c r="D101" s="70"/>
      <c r="E101" s="70"/>
      <c r="F101" s="70"/>
      <c r="G101" s="66">
        <f t="shared" si="8"/>
        <v>0</v>
      </c>
      <c r="H101" s="71"/>
      <c r="I101" s="70"/>
      <c r="J101" s="69"/>
      <c r="K101" s="63"/>
    </row>
    <row r="102" spans="2:11" ht="15.6" hidden="1" x14ac:dyDescent="0.3">
      <c r="B102" s="68" t="s">
        <v>96</v>
      </c>
      <c r="C102" s="72"/>
      <c r="D102" s="70"/>
      <c r="E102" s="70"/>
      <c r="F102" s="70"/>
      <c r="G102" s="66">
        <f t="shared" si="8"/>
        <v>0</v>
      </c>
      <c r="H102" s="71"/>
      <c r="I102" s="70"/>
      <c r="J102" s="69"/>
      <c r="K102" s="63"/>
    </row>
    <row r="103" spans="2:11" ht="15.6" hidden="1" x14ac:dyDescent="0.3">
      <c r="B103" s="68" t="s">
        <v>95</v>
      </c>
      <c r="C103" s="72"/>
      <c r="D103" s="70"/>
      <c r="E103" s="70"/>
      <c r="F103" s="70"/>
      <c r="G103" s="66">
        <f t="shared" si="8"/>
        <v>0</v>
      </c>
      <c r="H103" s="71"/>
      <c r="I103" s="70"/>
      <c r="J103" s="69"/>
      <c r="K103" s="63"/>
    </row>
    <row r="104" spans="2:11" ht="15.6" hidden="1" x14ac:dyDescent="0.3">
      <c r="B104" s="68" t="s">
        <v>94</v>
      </c>
      <c r="C104" s="72"/>
      <c r="D104" s="70"/>
      <c r="E104" s="70"/>
      <c r="F104" s="70"/>
      <c r="G104" s="66">
        <f t="shared" si="8"/>
        <v>0</v>
      </c>
      <c r="H104" s="71"/>
      <c r="I104" s="70"/>
      <c r="J104" s="69"/>
      <c r="K104" s="63"/>
    </row>
    <row r="105" spans="2:11" ht="15.6" hidden="1" x14ac:dyDescent="0.3">
      <c r="B105" s="68" t="s">
        <v>93</v>
      </c>
      <c r="C105" s="72"/>
      <c r="D105" s="70"/>
      <c r="E105" s="70"/>
      <c r="F105" s="70"/>
      <c r="G105" s="66">
        <f t="shared" si="8"/>
        <v>0</v>
      </c>
      <c r="H105" s="71"/>
      <c r="I105" s="70"/>
      <c r="J105" s="69"/>
      <c r="K105" s="63"/>
    </row>
    <row r="106" spans="2:11" ht="15.6" hidden="1" x14ac:dyDescent="0.3">
      <c r="B106" s="68" t="s">
        <v>92</v>
      </c>
      <c r="C106" s="67"/>
      <c r="D106" s="64"/>
      <c r="E106" s="64"/>
      <c r="F106" s="64"/>
      <c r="G106" s="66">
        <f t="shared" si="8"/>
        <v>0</v>
      </c>
      <c r="H106" s="65"/>
      <c r="I106" s="64"/>
      <c r="J106" s="62"/>
      <c r="K106" s="63"/>
    </row>
    <row r="107" spans="2:11" ht="15.6" hidden="1" x14ac:dyDescent="0.3">
      <c r="B107" s="68" t="s">
        <v>91</v>
      </c>
      <c r="C107" s="67"/>
      <c r="D107" s="64"/>
      <c r="E107" s="64"/>
      <c r="F107" s="64"/>
      <c r="G107" s="66">
        <f t="shared" si="8"/>
        <v>0</v>
      </c>
      <c r="H107" s="65"/>
      <c r="I107" s="64"/>
      <c r="J107" s="62"/>
      <c r="K107" s="63"/>
    </row>
    <row r="108" spans="2:11" ht="15.6" hidden="1" x14ac:dyDescent="0.3">
      <c r="C108" s="61" t="s">
        <v>26</v>
      </c>
      <c r="D108" s="49">
        <f>SUM(D100:D107)</f>
        <v>0</v>
      </c>
      <c r="E108" s="49">
        <f>SUM(E100:E107)</f>
        <v>0</v>
      </c>
      <c r="F108" s="49">
        <f>SUM(F100:F107)</f>
        <v>0</v>
      </c>
      <c r="G108" s="73">
        <f>SUM(G100:G107)</f>
        <v>0</v>
      </c>
      <c r="H108" s="49">
        <f>(H100*G100)+(H101*G101)+(H102*G102)+(H103*G103)+(H104*G104)+(H105*G105)+(H106*G106)+(H107*G107)</f>
        <v>0</v>
      </c>
      <c r="I108" s="51">
        <f>SUM(I100:I107)</f>
        <v>0</v>
      </c>
      <c r="J108" s="62"/>
      <c r="K108" s="54"/>
    </row>
    <row r="109" spans="2:11" ht="51" hidden="1" customHeight="1" x14ac:dyDescent="0.3">
      <c r="B109" s="61" t="s">
        <v>90</v>
      </c>
      <c r="C109" s="216"/>
      <c r="D109" s="216"/>
      <c r="E109" s="216"/>
      <c r="F109" s="216"/>
      <c r="G109" s="216"/>
      <c r="H109" s="216"/>
      <c r="I109" s="217"/>
      <c r="J109" s="216"/>
      <c r="K109" s="15"/>
    </row>
    <row r="110" spans="2:11" ht="15.6" hidden="1" x14ac:dyDescent="0.3">
      <c r="B110" s="68" t="s">
        <v>89</v>
      </c>
      <c r="C110" s="72"/>
      <c r="D110" s="70"/>
      <c r="E110" s="70"/>
      <c r="F110" s="70"/>
      <c r="G110" s="66">
        <f t="shared" ref="G110:G117" si="9">SUM(D110:F110)</f>
        <v>0</v>
      </c>
      <c r="H110" s="71"/>
      <c r="I110" s="70"/>
      <c r="J110" s="69"/>
      <c r="K110" s="63"/>
    </row>
    <row r="111" spans="2:11" ht="15.6" hidden="1" x14ac:dyDescent="0.3">
      <c r="B111" s="68" t="s">
        <v>88</v>
      </c>
      <c r="C111" s="72"/>
      <c r="D111" s="70"/>
      <c r="E111" s="70"/>
      <c r="F111" s="70"/>
      <c r="G111" s="66">
        <f t="shared" si="9"/>
        <v>0</v>
      </c>
      <c r="H111" s="71"/>
      <c r="I111" s="70"/>
      <c r="J111" s="69"/>
      <c r="K111" s="63"/>
    </row>
    <row r="112" spans="2:11" ht="15.6" hidden="1" x14ac:dyDescent="0.3">
      <c r="B112" s="68" t="s">
        <v>87</v>
      </c>
      <c r="C112" s="72"/>
      <c r="D112" s="70"/>
      <c r="E112" s="70"/>
      <c r="F112" s="70"/>
      <c r="G112" s="66">
        <f t="shared" si="9"/>
        <v>0</v>
      </c>
      <c r="H112" s="71"/>
      <c r="I112" s="70"/>
      <c r="J112" s="69"/>
      <c r="K112" s="63"/>
    </row>
    <row r="113" spans="2:11" ht="15.6" hidden="1" x14ac:dyDescent="0.3">
      <c r="B113" s="68" t="s">
        <v>86</v>
      </c>
      <c r="C113" s="72"/>
      <c r="D113" s="70"/>
      <c r="E113" s="70"/>
      <c r="F113" s="70"/>
      <c r="G113" s="66">
        <f t="shared" si="9"/>
        <v>0</v>
      </c>
      <c r="H113" s="71"/>
      <c r="I113" s="70"/>
      <c r="J113" s="69"/>
      <c r="K113" s="63"/>
    </row>
    <row r="114" spans="2:11" ht="15.6" hidden="1" x14ac:dyDescent="0.3">
      <c r="B114" s="68" t="s">
        <v>85</v>
      </c>
      <c r="C114" s="72"/>
      <c r="D114" s="70"/>
      <c r="E114" s="70"/>
      <c r="F114" s="70"/>
      <c r="G114" s="66">
        <f t="shared" si="9"/>
        <v>0</v>
      </c>
      <c r="H114" s="71"/>
      <c r="I114" s="70"/>
      <c r="J114" s="69"/>
      <c r="K114" s="63"/>
    </row>
    <row r="115" spans="2:11" ht="15.6" hidden="1" x14ac:dyDescent="0.3">
      <c r="B115" s="68" t="s">
        <v>84</v>
      </c>
      <c r="C115" s="72"/>
      <c r="D115" s="70"/>
      <c r="E115" s="70"/>
      <c r="F115" s="70"/>
      <c r="G115" s="66">
        <f t="shared" si="9"/>
        <v>0</v>
      </c>
      <c r="H115" s="71"/>
      <c r="I115" s="70"/>
      <c r="J115" s="69"/>
      <c r="K115" s="63"/>
    </row>
    <row r="116" spans="2:11" ht="15.6" hidden="1" x14ac:dyDescent="0.3">
      <c r="B116" s="68" t="s">
        <v>83</v>
      </c>
      <c r="C116" s="67"/>
      <c r="D116" s="64"/>
      <c r="E116" s="64"/>
      <c r="F116" s="64"/>
      <c r="G116" s="66">
        <f t="shared" si="9"/>
        <v>0</v>
      </c>
      <c r="H116" s="65"/>
      <c r="I116" s="64"/>
      <c r="J116" s="62"/>
      <c r="K116" s="63"/>
    </row>
    <row r="117" spans="2:11" ht="15.6" hidden="1" x14ac:dyDescent="0.3">
      <c r="B117" s="68" t="s">
        <v>82</v>
      </c>
      <c r="C117" s="67"/>
      <c r="D117" s="64"/>
      <c r="E117" s="64"/>
      <c r="F117" s="64"/>
      <c r="G117" s="66">
        <f t="shared" si="9"/>
        <v>0</v>
      </c>
      <c r="H117" s="65"/>
      <c r="I117" s="64"/>
      <c r="J117" s="62"/>
      <c r="K117" s="63"/>
    </row>
    <row r="118" spans="2:11" ht="15.6" hidden="1" x14ac:dyDescent="0.3">
      <c r="C118" s="61" t="s">
        <v>26</v>
      </c>
      <c r="D118" s="73">
        <f>SUM(D110:D117)</f>
        <v>0</v>
      </c>
      <c r="E118" s="73">
        <f>SUM(E110:E117)</f>
        <v>0</v>
      </c>
      <c r="F118" s="73">
        <f>SUM(F110:F117)</f>
        <v>0</v>
      </c>
      <c r="G118" s="73">
        <f>SUM(G110:G117)</f>
        <v>0</v>
      </c>
      <c r="H118" s="49">
        <f>(H110*G110)+(H111*G111)+(H112*G112)+(H113*G113)+(H114*G114)+(H115*G115)+(H116*G116)+(H117*G117)</f>
        <v>0</v>
      </c>
      <c r="I118" s="51">
        <f>SUM(I110:I117)</f>
        <v>0</v>
      </c>
      <c r="J118" s="62"/>
      <c r="K118" s="54"/>
    </row>
    <row r="119" spans="2:11" ht="51" hidden="1" customHeight="1" x14ac:dyDescent="0.3">
      <c r="B119" s="61" t="s">
        <v>81</v>
      </c>
      <c r="C119" s="216"/>
      <c r="D119" s="216"/>
      <c r="E119" s="216"/>
      <c r="F119" s="216"/>
      <c r="G119" s="216"/>
      <c r="H119" s="216"/>
      <c r="I119" s="217"/>
      <c r="J119" s="216"/>
      <c r="K119" s="15"/>
    </row>
    <row r="120" spans="2:11" ht="15.6" hidden="1" x14ac:dyDescent="0.3">
      <c r="B120" s="68" t="s">
        <v>80</v>
      </c>
      <c r="C120" s="72"/>
      <c r="D120" s="70"/>
      <c r="E120" s="70"/>
      <c r="F120" s="70"/>
      <c r="G120" s="66">
        <f t="shared" ref="G120:G127" si="10">SUM(D120:F120)</f>
        <v>0</v>
      </c>
      <c r="H120" s="71"/>
      <c r="I120" s="70"/>
      <c r="J120" s="69"/>
      <c r="K120" s="63"/>
    </row>
    <row r="121" spans="2:11" ht="15.6" hidden="1" x14ac:dyDescent="0.3">
      <c r="B121" s="68" t="s">
        <v>79</v>
      </c>
      <c r="C121" s="72"/>
      <c r="D121" s="70"/>
      <c r="E121" s="70"/>
      <c r="F121" s="70"/>
      <c r="G121" s="66">
        <f t="shared" si="10"/>
        <v>0</v>
      </c>
      <c r="H121" s="71"/>
      <c r="I121" s="70"/>
      <c r="J121" s="69"/>
      <c r="K121" s="63"/>
    </row>
    <row r="122" spans="2:11" ht="15.6" hidden="1" x14ac:dyDescent="0.3">
      <c r="B122" s="68" t="s">
        <v>78</v>
      </c>
      <c r="C122" s="72"/>
      <c r="D122" s="70"/>
      <c r="E122" s="70"/>
      <c r="F122" s="70"/>
      <c r="G122" s="66">
        <f t="shared" si="10"/>
        <v>0</v>
      </c>
      <c r="H122" s="71"/>
      <c r="I122" s="70"/>
      <c r="J122" s="69"/>
      <c r="K122" s="63"/>
    </row>
    <row r="123" spans="2:11" ht="15.6" hidden="1" x14ac:dyDescent="0.3">
      <c r="B123" s="68" t="s">
        <v>77</v>
      </c>
      <c r="C123" s="72"/>
      <c r="D123" s="70"/>
      <c r="E123" s="70"/>
      <c r="F123" s="70"/>
      <c r="G123" s="66">
        <f t="shared" si="10"/>
        <v>0</v>
      </c>
      <c r="H123" s="71"/>
      <c r="I123" s="70"/>
      <c r="J123" s="69"/>
      <c r="K123" s="63"/>
    </row>
    <row r="124" spans="2:11" ht="15.6" hidden="1" x14ac:dyDescent="0.3">
      <c r="B124" s="68" t="s">
        <v>76</v>
      </c>
      <c r="C124" s="72"/>
      <c r="D124" s="70"/>
      <c r="E124" s="70"/>
      <c r="F124" s="70"/>
      <c r="G124" s="66">
        <f t="shared" si="10"/>
        <v>0</v>
      </c>
      <c r="H124" s="71"/>
      <c r="I124" s="70"/>
      <c r="J124" s="69"/>
      <c r="K124" s="63"/>
    </row>
    <row r="125" spans="2:11" ht="15.6" hidden="1" x14ac:dyDescent="0.3">
      <c r="B125" s="68" t="s">
        <v>75</v>
      </c>
      <c r="C125" s="72"/>
      <c r="D125" s="70"/>
      <c r="E125" s="70"/>
      <c r="F125" s="70"/>
      <c r="G125" s="66">
        <f t="shared" si="10"/>
        <v>0</v>
      </c>
      <c r="H125" s="71"/>
      <c r="I125" s="70"/>
      <c r="J125" s="69"/>
      <c r="K125" s="63"/>
    </row>
    <row r="126" spans="2:11" ht="15.6" hidden="1" x14ac:dyDescent="0.3">
      <c r="B126" s="68" t="s">
        <v>74</v>
      </c>
      <c r="C126" s="67"/>
      <c r="D126" s="64"/>
      <c r="E126" s="64"/>
      <c r="F126" s="64"/>
      <c r="G126" s="66">
        <f t="shared" si="10"/>
        <v>0</v>
      </c>
      <c r="H126" s="65"/>
      <c r="I126" s="64"/>
      <c r="J126" s="62"/>
      <c r="K126" s="63"/>
    </row>
    <row r="127" spans="2:11" ht="15.6" hidden="1" x14ac:dyDescent="0.3">
      <c r="B127" s="68" t="s">
        <v>73</v>
      </c>
      <c r="C127" s="67"/>
      <c r="D127" s="64"/>
      <c r="E127" s="64"/>
      <c r="F127" s="64"/>
      <c r="G127" s="66">
        <f t="shared" si="10"/>
        <v>0</v>
      </c>
      <c r="H127" s="65"/>
      <c r="I127" s="64"/>
      <c r="J127" s="62"/>
      <c r="K127" s="63"/>
    </row>
    <row r="128" spans="2:11" ht="15.6" hidden="1" x14ac:dyDescent="0.3">
      <c r="C128" s="61" t="s">
        <v>26</v>
      </c>
      <c r="D128" s="73">
        <f>SUM(D120:D127)</f>
        <v>0</v>
      </c>
      <c r="E128" s="73">
        <f>SUM(E120:E127)</f>
        <v>0</v>
      </c>
      <c r="F128" s="73">
        <f>SUM(F120:F127)</f>
        <v>0</v>
      </c>
      <c r="G128" s="73">
        <f>SUM(G120:G127)</f>
        <v>0</v>
      </c>
      <c r="H128" s="49">
        <f>(H120*G120)+(H121*G121)+(H122*G122)+(H123*G123)+(H124*G124)+(H125*G125)+(H126*G126)+(H127*G127)</f>
        <v>0</v>
      </c>
      <c r="I128" s="51">
        <f>SUM(I120:I127)</f>
        <v>0</v>
      </c>
      <c r="J128" s="62"/>
      <c r="K128" s="54"/>
    </row>
    <row r="129" spans="2:11" ht="51" hidden="1" customHeight="1" x14ac:dyDescent="0.3">
      <c r="B129" s="61" t="s">
        <v>72</v>
      </c>
      <c r="C129" s="216"/>
      <c r="D129" s="216"/>
      <c r="E129" s="216"/>
      <c r="F129" s="216"/>
      <c r="G129" s="216"/>
      <c r="H129" s="216"/>
      <c r="I129" s="217"/>
      <c r="J129" s="216"/>
      <c r="K129" s="15"/>
    </row>
    <row r="130" spans="2:11" ht="15.6" hidden="1" x14ac:dyDescent="0.3">
      <c r="B130" s="68" t="s">
        <v>71</v>
      </c>
      <c r="C130" s="72"/>
      <c r="D130" s="70"/>
      <c r="E130" s="70"/>
      <c r="F130" s="70"/>
      <c r="G130" s="66">
        <f t="shared" ref="G130:G137" si="11">SUM(D130:F130)</f>
        <v>0</v>
      </c>
      <c r="H130" s="71"/>
      <c r="I130" s="70"/>
      <c r="J130" s="69"/>
      <c r="K130" s="63"/>
    </row>
    <row r="131" spans="2:11" ht="15.6" hidden="1" x14ac:dyDescent="0.3">
      <c r="B131" s="68" t="s">
        <v>70</v>
      </c>
      <c r="C131" s="72"/>
      <c r="D131" s="70"/>
      <c r="E131" s="70"/>
      <c r="F131" s="70"/>
      <c r="G131" s="66">
        <f t="shared" si="11"/>
        <v>0</v>
      </c>
      <c r="H131" s="71"/>
      <c r="I131" s="70"/>
      <c r="J131" s="69"/>
      <c r="K131" s="63"/>
    </row>
    <row r="132" spans="2:11" ht="15.6" hidden="1" x14ac:dyDescent="0.3">
      <c r="B132" s="68" t="s">
        <v>69</v>
      </c>
      <c r="C132" s="72"/>
      <c r="D132" s="70"/>
      <c r="E132" s="70"/>
      <c r="F132" s="70"/>
      <c r="G132" s="66">
        <f t="shared" si="11"/>
        <v>0</v>
      </c>
      <c r="H132" s="71"/>
      <c r="I132" s="70"/>
      <c r="J132" s="69"/>
      <c r="K132" s="63"/>
    </row>
    <row r="133" spans="2:11" ht="15.6" hidden="1" x14ac:dyDescent="0.3">
      <c r="B133" s="68" t="s">
        <v>68</v>
      </c>
      <c r="C133" s="72"/>
      <c r="D133" s="70"/>
      <c r="E133" s="70"/>
      <c r="F133" s="70"/>
      <c r="G133" s="66">
        <f t="shared" si="11"/>
        <v>0</v>
      </c>
      <c r="H133" s="71"/>
      <c r="I133" s="70"/>
      <c r="J133" s="69"/>
      <c r="K133" s="63"/>
    </row>
    <row r="134" spans="2:11" ht="15.6" hidden="1" x14ac:dyDescent="0.3">
      <c r="B134" s="68" t="s">
        <v>67</v>
      </c>
      <c r="C134" s="72"/>
      <c r="D134" s="70"/>
      <c r="E134" s="70"/>
      <c r="F134" s="70"/>
      <c r="G134" s="66">
        <f t="shared" si="11"/>
        <v>0</v>
      </c>
      <c r="H134" s="71"/>
      <c r="I134" s="70"/>
      <c r="J134" s="69"/>
      <c r="K134" s="63"/>
    </row>
    <row r="135" spans="2:11" ht="15.6" hidden="1" x14ac:dyDescent="0.3">
      <c r="B135" s="68" t="s">
        <v>66</v>
      </c>
      <c r="C135" s="72"/>
      <c r="D135" s="70"/>
      <c r="E135" s="70"/>
      <c r="F135" s="70"/>
      <c r="G135" s="66">
        <f t="shared" si="11"/>
        <v>0</v>
      </c>
      <c r="H135" s="71"/>
      <c r="I135" s="70"/>
      <c r="J135" s="69"/>
      <c r="K135" s="63"/>
    </row>
    <row r="136" spans="2:11" ht="15.6" hidden="1" x14ac:dyDescent="0.3">
      <c r="B136" s="68" t="s">
        <v>65</v>
      </c>
      <c r="C136" s="67"/>
      <c r="D136" s="64"/>
      <c r="E136" s="64"/>
      <c r="F136" s="64"/>
      <c r="G136" s="66">
        <f t="shared" si="11"/>
        <v>0</v>
      </c>
      <c r="H136" s="65"/>
      <c r="I136" s="64"/>
      <c r="J136" s="62"/>
      <c r="K136" s="63"/>
    </row>
    <row r="137" spans="2:11" ht="15.6" hidden="1" x14ac:dyDescent="0.3">
      <c r="B137" s="68" t="s">
        <v>64</v>
      </c>
      <c r="C137" s="67"/>
      <c r="D137" s="64"/>
      <c r="E137" s="64"/>
      <c r="F137" s="64"/>
      <c r="G137" s="66">
        <f t="shared" si="11"/>
        <v>0</v>
      </c>
      <c r="H137" s="65"/>
      <c r="I137" s="64"/>
      <c r="J137" s="62"/>
      <c r="K137" s="63"/>
    </row>
    <row r="138" spans="2:11" ht="15.6" hidden="1" x14ac:dyDescent="0.3">
      <c r="C138" s="61" t="s">
        <v>26</v>
      </c>
      <c r="D138" s="49">
        <f>SUM(D130:D137)</f>
        <v>0</v>
      </c>
      <c r="E138" s="49">
        <f>SUM(E130:E137)</f>
        <v>0</v>
      </c>
      <c r="F138" s="49">
        <f>SUM(F130:F137)</f>
        <v>0</v>
      </c>
      <c r="G138" s="49">
        <f>SUM(G130:G137)</f>
        <v>0</v>
      </c>
      <c r="H138" s="49">
        <f>(H130*G130)+(H131*G131)+(H132*G132)+(H133*G133)+(H134*G134)+(H135*G135)+(H136*G136)+(H137*G137)</f>
        <v>0</v>
      </c>
      <c r="I138" s="51">
        <f>SUM(I130:I137)</f>
        <v>0</v>
      </c>
      <c r="J138" s="62"/>
      <c r="K138" s="54"/>
    </row>
    <row r="139" spans="2:11" ht="15.75" hidden="1" customHeight="1" x14ac:dyDescent="0.3">
      <c r="B139" s="38"/>
      <c r="C139" s="39"/>
      <c r="D139" s="47"/>
      <c r="E139" s="47"/>
      <c r="F139" s="47"/>
      <c r="G139" s="47"/>
      <c r="H139" s="47"/>
      <c r="I139" s="47"/>
      <c r="J139" s="75"/>
      <c r="K139" s="40"/>
    </row>
    <row r="140" spans="2:11" ht="51" hidden="1" customHeight="1" x14ac:dyDescent="0.3">
      <c r="B140" s="61" t="s">
        <v>63</v>
      </c>
      <c r="C140" s="218"/>
      <c r="D140" s="218"/>
      <c r="E140" s="218"/>
      <c r="F140" s="218"/>
      <c r="G140" s="218"/>
      <c r="H140" s="218"/>
      <c r="I140" s="212"/>
      <c r="J140" s="218"/>
      <c r="K140" s="74"/>
    </row>
    <row r="141" spans="2:11" ht="51" hidden="1" customHeight="1" x14ac:dyDescent="0.3">
      <c r="B141" s="61" t="s">
        <v>62</v>
      </c>
      <c r="C141" s="216"/>
      <c r="D141" s="216"/>
      <c r="E141" s="216"/>
      <c r="F141" s="216"/>
      <c r="G141" s="216"/>
      <c r="H141" s="216"/>
      <c r="I141" s="217"/>
      <c r="J141" s="216"/>
      <c r="K141" s="15"/>
    </row>
    <row r="142" spans="2:11" ht="15.6" hidden="1" x14ac:dyDescent="0.3">
      <c r="B142" s="68" t="s">
        <v>61</v>
      </c>
      <c r="C142" s="72"/>
      <c r="D142" s="70"/>
      <c r="E142" s="70"/>
      <c r="F142" s="70"/>
      <c r="G142" s="66">
        <f t="shared" ref="G142:G149" si="12">SUM(D142:F142)</f>
        <v>0</v>
      </c>
      <c r="H142" s="71"/>
      <c r="I142" s="70"/>
      <c r="J142" s="69"/>
      <c r="K142" s="63"/>
    </row>
    <row r="143" spans="2:11" ht="15.6" hidden="1" x14ac:dyDescent="0.3">
      <c r="B143" s="68" t="s">
        <v>60</v>
      </c>
      <c r="C143" s="72"/>
      <c r="D143" s="70"/>
      <c r="E143" s="70"/>
      <c r="F143" s="70"/>
      <c r="G143" s="66">
        <f t="shared" si="12"/>
        <v>0</v>
      </c>
      <c r="H143" s="71"/>
      <c r="I143" s="70"/>
      <c r="J143" s="69"/>
      <c r="K143" s="63"/>
    </row>
    <row r="144" spans="2:11" ht="15.6" hidden="1" x14ac:dyDescent="0.3">
      <c r="B144" s="68" t="s">
        <v>59</v>
      </c>
      <c r="C144" s="72"/>
      <c r="D144" s="70"/>
      <c r="E144" s="70"/>
      <c r="F144" s="70"/>
      <c r="G144" s="66">
        <f t="shared" si="12"/>
        <v>0</v>
      </c>
      <c r="H144" s="71"/>
      <c r="I144" s="70"/>
      <c r="J144" s="69"/>
      <c r="K144" s="63"/>
    </row>
    <row r="145" spans="2:11" ht="15.6" hidden="1" x14ac:dyDescent="0.3">
      <c r="B145" s="68" t="s">
        <v>58</v>
      </c>
      <c r="C145" s="72"/>
      <c r="D145" s="70"/>
      <c r="E145" s="70"/>
      <c r="F145" s="70"/>
      <c r="G145" s="66">
        <f t="shared" si="12"/>
        <v>0</v>
      </c>
      <c r="H145" s="71"/>
      <c r="I145" s="70"/>
      <c r="J145" s="69"/>
      <c r="K145" s="63"/>
    </row>
    <row r="146" spans="2:11" ht="15.6" hidden="1" x14ac:dyDescent="0.3">
      <c r="B146" s="68" t="s">
        <v>57</v>
      </c>
      <c r="C146" s="72"/>
      <c r="D146" s="70"/>
      <c r="E146" s="70"/>
      <c r="F146" s="70"/>
      <c r="G146" s="66">
        <f t="shared" si="12"/>
        <v>0</v>
      </c>
      <c r="H146" s="71"/>
      <c r="I146" s="70"/>
      <c r="J146" s="69"/>
      <c r="K146" s="63"/>
    </row>
    <row r="147" spans="2:11" ht="15.6" hidden="1" x14ac:dyDescent="0.3">
      <c r="B147" s="68" t="s">
        <v>56</v>
      </c>
      <c r="C147" s="72"/>
      <c r="D147" s="70"/>
      <c r="E147" s="70"/>
      <c r="F147" s="70"/>
      <c r="G147" s="66">
        <f t="shared" si="12"/>
        <v>0</v>
      </c>
      <c r="H147" s="71"/>
      <c r="I147" s="70"/>
      <c r="J147" s="69"/>
      <c r="K147" s="63"/>
    </row>
    <row r="148" spans="2:11" ht="15.6" hidden="1" x14ac:dyDescent="0.3">
      <c r="B148" s="68" t="s">
        <v>55</v>
      </c>
      <c r="C148" s="67"/>
      <c r="D148" s="64"/>
      <c r="E148" s="64"/>
      <c r="F148" s="64"/>
      <c r="G148" s="66">
        <f t="shared" si="12"/>
        <v>0</v>
      </c>
      <c r="H148" s="65"/>
      <c r="I148" s="64"/>
      <c r="J148" s="62"/>
      <c r="K148" s="63"/>
    </row>
    <row r="149" spans="2:11" ht="15.6" hidden="1" x14ac:dyDescent="0.3">
      <c r="B149" s="68" t="s">
        <v>54</v>
      </c>
      <c r="C149" s="67"/>
      <c r="D149" s="64"/>
      <c r="E149" s="64"/>
      <c r="F149" s="64"/>
      <c r="G149" s="66">
        <f t="shared" si="12"/>
        <v>0</v>
      </c>
      <c r="H149" s="65"/>
      <c r="I149" s="64"/>
      <c r="J149" s="62"/>
      <c r="K149" s="63"/>
    </row>
    <row r="150" spans="2:11" ht="15.6" hidden="1" x14ac:dyDescent="0.3">
      <c r="C150" s="61" t="s">
        <v>26</v>
      </c>
      <c r="D150" s="49">
        <f>SUM(D142:D149)</f>
        <v>0</v>
      </c>
      <c r="E150" s="49">
        <f>SUM(E142:E149)</f>
        <v>0</v>
      </c>
      <c r="F150" s="49">
        <f>SUM(F142:F149)</f>
        <v>0</v>
      </c>
      <c r="G150" s="73">
        <f>SUM(G142:G149)</f>
        <v>0</v>
      </c>
      <c r="H150" s="49">
        <f>(H142*G142)+(H143*G143)+(H144*G144)+(H145*G145)+(H146*G146)+(H147*G147)+(H148*G148)+(H149*G149)</f>
        <v>0</v>
      </c>
      <c r="I150" s="51">
        <f>SUM(I142:I149)</f>
        <v>0</v>
      </c>
      <c r="J150" s="62"/>
      <c r="K150" s="54"/>
    </row>
    <row r="151" spans="2:11" ht="51" hidden="1" customHeight="1" x14ac:dyDescent="0.3">
      <c r="B151" s="61" t="s">
        <v>53</v>
      </c>
      <c r="C151" s="216"/>
      <c r="D151" s="216"/>
      <c r="E151" s="216"/>
      <c r="F151" s="216"/>
      <c r="G151" s="216"/>
      <c r="H151" s="216"/>
      <c r="I151" s="217"/>
      <c r="J151" s="216"/>
      <c r="K151" s="15"/>
    </row>
    <row r="152" spans="2:11" ht="15.6" hidden="1" x14ac:dyDescent="0.3">
      <c r="B152" s="68" t="s">
        <v>52</v>
      </c>
      <c r="C152" s="72"/>
      <c r="D152" s="70"/>
      <c r="E152" s="70"/>
      <c r="F152" s="70"/>
      <c r="G152" s="66">
        <f t="shared" ref="G152:G159" si="13">SUM(D152:F152)</f>
        <v>0</v>
      </c>
      <c r="H152" s="71"/>
      <c r="I152" s="70"/>
      <c r="J152" s="69"/>
      <c r="K152" s="63"/>
    </row>
    <row r="153" spans="2:11" ht="15.6" hidden="1" x14ac:dyDescent="0.3">
      <c r="B153" s="68" t="s">
        <v>51</v>
      </c>
      <c r="C153" s="72"/>
      <c r="D153" s="70"/>
      <c r="E153" s="70"/>
      <c r="F153" s="70"/>
      <c r="G153" s="66">
        <f t="shared" si="13"/>
        <v>0</v>
      </c>
      <c r="H153" s="71"/>
      <c r="I153" s="70"/>
      <c r="J153" s="69"/>
      <c r="K153" s="63"/>
    </row>
    <row r="154" spans="2:11" ht="15.6" hidden="1" x14ac:dyDescent="0.3">
      <c r="B154" s="68" t="s">
        <v>50</v>
      </c>
      <c r="C154" s="72"/>
      <c r="D154" s="70"/>
      <c r="E154" s="70"/>
      <c r="F154" s="70"/>
      <c r="G154" s="66">
        <f t="shared" si="13"/>
        <v>0</v>
      </c>
      <c r="H154" s="71"/>
      <c r="I154" s="70"/>
      <c r="J154" s="69"/>
      <c r="K154" s="63"/>
    </row>
    <row r="155" spans="2:11" ht="15.6" hidden="1" x14ac:dyDescent="0.3">
      <c r="B155" s="68" t="s">
        <v>49</v>
      </c>
      <c r="C155" s="72"/>
      <c r="D155" s="70"/>
      <c r="E155" s="70"/>
      <c r="F155" s="70"/>
      <c r="G155" s="66">
        <f t="shared" si="13"/>
        <v>0</v>
      </c>
      <c r="H155" s="71"/>
      <c r="I155" s="70"/>
      <c r="J155" s="69"/>
      <c r="K155" s="63"/>
    </row>
    <row r="156" spans="2:11" ht="15.6" hidden="1" x14ac:dyDescent="0.3">
      <c r="B156" s="68" t="s">
        <v>48</v>
      </c>
      <c r="C156" s="72"/>
      <c r="D156" s="70"/>
      <c r="E156" s="70"/>
      <c r="F156" s="70"/>
      <c r="G156" s="66">
        <f t="shared" si="13"/>
        <v>0</v>
      </c>
      <c r="H156" s="71"/>
      <c r="I156" s="70"/>
      <c r="J156" s="69"/>
      <c r="K156" s="63"/>
    </row>
    <row r="157" spans="2:11" ht="15.6" hidden="1" x14ac:dyDescent="0.3">
      <c r="B157" s="68" t="s">
        <v>47</v>
      </c>
      <c r="C157" s="72"/>
      <c r="D157" s="70"/>
      <c r="E157" s="70"/>
      <c r="F157" s="70"/>
      <c r="G157" s="66">
        <f t="shared" si="13"/>
        <v>0</v>
      </c>
      <c r="H157" s="71"/>
      <c r="I157" s="70"/>
      <c r="J157" s="69"/>
      <c r="K157" s="63"/>
    </row>
    <row r="158" spans="2:11" ht="15.6" hidden="1" x14ac:dyDescent="0.3">
      <c r="B158" s="68" t="s">
        <v>46</v>
      </c>
      <c r="C158" s="67"/>
      <c r="D158" s="64"/>
      <c r="E158" s="64"/>
      <c r="F158" s="64"/>
      <c r="G158" s="66">
        <f t="shared" si="13"/>
        <v>0</v>
      </c>
      <c r="H158" s="65"/>
      <c r="I158" s="64"/>
      <c r="J158" s="62"/>
      <c r="K158" s="63"/>
    </row>
    <row r="159" spans="2:11" ht="15.6" hidden="1" x14ac:dyDescent="0.3">
      <c r="B159" s="68" t="s">
        <v>45</v>
      </c>
      <c r="C159" s="67"/>
      <c r="D159" s="64"/>
      <c r="E159" s="64"/>
      <c r="F159" s="64"/>
      <c r="G159" s="66">
        <f t="shared" si="13"/>
        <v>0</v>
      </c>
      <c r="H159" s="65"/>
      <c r="I159" s="64"/>
      <c r="J159" s="62"/>
      <c r="K159" s="63"/>
    </row>
    <row r="160" spans="2:11" ht="15.6" hidden="1" x14ac:dyDescent="0.3">
      <c r="C160" s="61" t="s">
        <v>26</v>
      </c>
      <c r="D160" s="73">
        <f>SUM(D152:D159)</f>
        <v>0</v>
      </c>
      <c r="E160" s="73">
        <f>SUM(E152:E159)</f>
        <v>0</v>
      </c>
      <c r="F160" s="73">
        <f>SUM(F152:F159)</f>
        <v>0</v>
      </c>
      <c r="G160" s="73">
        <f>SUM(G152:G159)</f>
        <v>0</v>
      </c>
      <c r="H160" s="49">
        <f>(H152*G152)+(H153*G153)+(H154*G154)+(H155*G155)+(H156*G156)+(H157*G157)+(H158*G158)+(H159*G159)</f>
        <v>0</v>
      </c>
      <c r="I160" s="51">
        <f>SUM(I152:I159)</f>
        <v>0</v>
      </c>
      <c r="J160" s="62"/>
      <c r="K160" s="54"/>
    </row>
    <row r="161" spans="2:11" ht="51" hidden="1" customHeight="1" x14ac:dyDescent="0.3">
      <c r="B161" s="61" t="s">
        <v>44</v>
      </c>
      <c r="C161" s="216"/>
      <c r="D161" s="216"/>
      <c r="E161" s="216"/>
      <c r="F161" s="216"/>
      <c r="G161" s="216"/>
      <c r="H161" s="216"/>
      <c r="I161" s="217"/>
      <c r="J161" s="216"/>
      <c r="K161" s="15"/>
    </row>
    <row r="162" spans="2:11" ht="15.6" hidden="1" x14ac:dyDescent="0.3">
      <c r="B162" s="68" t="s">
        <v>43</v>
      </c>
      <c r="C162" s="72"/>
      <c r="D162" s="70"/>
      <c r="E162" s="70"/>
      <c r="F162" s="70"/>
      <c r="G162" s="66">
        <f t="shared" ref="G162:G169" si="14">SUM(D162:F162)</f>
        <v>0</v>
      </c>
      <c r="H162" s="71"/>
      <c r="I162" s="70"/>
      <c r="J162" s="69"/>
      <c r="K162" s="63"/>
    </row>
    <row r="163" spans="2:11" ht="15.6" hidden="1" x14ac:dyDescent="0.3">
      <c r="B163" s="68" t="s">
        <v>42</v>
      </c>
      <c r="C163" s="72"/>
      <c r="D163" s="70"/>
      <c r="E163" s="70"/>
      <c r="F163" s="70"/>
      <c r="G163" s="66">
        <f t="shared" si="14"/>
        <v>0</v>
      </c>
      <c r="H163" s="71"/>
      <c r="I163" s="70"/>
      <c r="J163" s="69"/>
      <c r="K163" s="63"/>
    </row>
    <row r="164" spans="2:11" ht="15.6" hidden="1" x14ac:dyDescent="0.3">
      <c r="B164" s="68" t="s">
        <v>41</v>
      </c>
      <c r="C164" s="72"/>
      <c r="D164" s="70"/>
      <c r="E164" s="70"/>
      <c r="F164" s="70"/>
      <c r="G164" s="66">
        <f t="shared" si="14"/>
        <v>0</v>
      </c>
      <c r="H164" s="71"/>
      <c r="I164" s="70"/>
      <c r="J164" s="69"/>
      <c r="K164" s="63"/>
    </row>
    <row r="165" spans="2:11" ht="15.6" hidden="1" x14ac:dyDescent="0.3">
      <c r="B165" s="68" t="s">
        <v>40</v>
      </c>
      <c r="C165" s="72"/>
      <c r="D165" s="70"/>
      <c r="E165" s="70"/>
      <c r="F165" s="70"/>
      <c r="G165" s="66">
        <f t="shared" si="14"/>
        <v>0</v>
      </c>
      <c r="H165" s="71"/>
      <c r="I165" s="70"/>
      <c r="J165" s="69"/>
      <c r="K165" s="63"/>
    </row>
    <row r="166" spans="2:11" ht="15.6" hidden="1" x14ac:dyDescent="0.3">
      <c r="B166" s="68" t="s">
        <v>39</v>
      </c>
      <c r="C166" s="72"/>
      <c r="D166" s="70"/>
      <c r="E166" s="70"/>
      <c r="F166" s="70"/>
      <c r="G166" s="66">
        <f t="shared" si="14"/>
        <v>0</v>
      </c>
      <c r="H166" s="71"/>
      <c r="I166" s="70"/>
      <c r="J166" s="69"/>
      <c r="K166" s="63"/>
    </row>
    <row r="167" spans="2:11" ht="15.6" hidden="1" x14ac:dyDescent="0.3">
      <c r="B167" s="68" t="s">
        <v>38</v>
      </c>
      <c r="C167" s="72"/>
      <c r="D167" s="70"/>
      <c r="E167" s="70"/>
      <c r="F167" s="70"/>
      <c r="G167" s="66">
        <f t="shared" si="14"/>
        <v>0</v>
      </c>
      <c r="H167" s="71"/>
      <c r="I167" s="70"/>
      <c r="J167" s="69"/>
      <c r="K167" s="63"/>
    </row>
    <row r="168" spans="2:11" ht="15.6" hidden="1" x14ac:dyDescent="0.3">
      <c r="B168" s="68" t="s">
        <v>37</v>
      </c>
      <c r="C168" s="67"/>
      <c r="D168" s="64"/>
      <c r="E168" s="64"/>
      <c r="F168" s="64"/>
      <c r="G168" s="66">
        <f t="shared" si="14"/>
        <v>0</v>
      </c>
      <c r="H168" s="65"/>
      <c r="I168" s="64"/>
      <c r="J168" s="62"/>
      <c r="K168" s="63"/>
    </row>
    <row r="169" spans="2:11" ht="15.6" hidden="1" x14ac:dyDescent="0.3">
      <c r="B169" s="68" t="s">
        <v>36</v>
      </c>
      <c r="C169" s="67"/>
      <c r="D169" s="64"/>
      <c r="E169" s="64"/>
      <c r="F169" s="64"/>
      <c r="G169" s="66">
        <f t="shared" si="14"/>
        <v>0</v>
      </c>
      <c r="H169" s="65"/>
      <c r="I169" s="64"/>
      <c r="J169" s="62"/>
      <c r="K169" s="63"/>
    </row>
    <row r="170" spans="2:11" ht="15.6" hidden="1" x14ac:dyDescent="0.3">
      <c r="C170" s="61" t="s">
        <v>26</v>
      </c>
      <c r="D170" s="73">
        <f>SUM(D162:D169)</f>
        <v>0</v>
      </c>
      <c r="E170" s="73">
        <f>SUM(E162:E169)</f>
        <v>0</v>
      </c>
      <c r="F170" s="73">
        <f>SUM(F162:F169)</f>
        <v>0</v>
      </c>
      <c r="G170" s="73">
        <f>SUM(G162:G169)</f>
        <v>0</v>
      </c>
      <c r="H170" s="49">
        <f>(H162*G162)+(H163*G163)+(H164*G164)+(H165*G165)+(H166*G166)+(H167*G167)+(H168*G168)+(H169*G169)</f>
        <v>0</v>
      </c>
      <c r="I170" s="51">
        <f>SUM(I162:I169)</f>
        <v>0</v>
      </c>
      <c r="J170" s="62"/>
      <c r="K170" s="54"/>
    </row>
    <row r="171" spans="2:11" ht="51" hidden="1" customHeight="1" x14ac:dyDescent="0.3">
      <c r="B171" s="61" t="s">
        <v>35</v>
      </c>
      <c r="C171" s="216"/>
      <c r="D171" s="216"/>
      <c r="E171" s="216"/>
      <c r="F171" s="216"/>
      <c r="G171" s="216"/>
      <c r="H171" s="216"/>
      <c r="I171" s="217"/>
      <c r="J171" s="216"/>
      <c r="K171" s="15"/>
    </row>
    <row r="172" spans="2:11" ht="15.6" hidden="1" x14ac:dyDescent="0.3">
      <c r="B172" s="68" t="s">
        <v>34</v>
      </c>
      <c r="C172" s="72"/>
      <c r="D172" s="70"/>
      <c r="E172" s="70"/>
      <c r="F172" s="70"/>
      <c r="G172" s="66">
        <f t="shared" ref="G172:G179" si="15">SUM(D172:F172)</f>
        <v>0</v>
      </c>
      <c r="H172" s="71"/>
      <c r="I172" s="70"/>
      <c r="J172" s="69"/>
      <c r="K172" s="63"/>
    </row>
    <row r="173" spans="2:11" ht="15.6" hidden="1" x14ac:dyDescent="0.3">
      <c r="B173" s="68" t="s">
        <v>33</v>
      </c>
      <c r="C173" s="72"/>
      <c r="D173" s="70"/>
      <c r="E173" s="70"/>
      <c r="F173" s="70"/>
      <c r="G173" s="66">
        <f t="shared" si="15"/>
        <v>0</v>
      </c>
      <c r="H173" s="71"/>
      <c r="I173" s="70"/>
      <c r="J173" s="69"/>
      <c r="K173" s="63"/>
    </row>
    <row r="174" spans="2:11" ht="15.6" hidden="1" x14ac:dyDescent="0.3">
      <c r="B174" s="68" t="s">
        <v>32</v>
      </c>
      <c r="C174" s="72"/>
      <c r="D174" s="70"/>
      <c r="E174" s="70"/>
      <c r="F174" s="70"/>
      <c r="G174" s="66">
        <f t="shared" si="15"/>
        <v>0</v>
      </c>
      <c r="H174" s="71"/>
      <c r="I174" s="70"/>
      <c r="J174" s="69"/>
      <c r="K174" s="63"/>
    </row>
    <row r="175" spans="2:11" ht="15.6" hidden="1" x14ac:dyDescent="0.3">
      <c r="B175" s="68" t="s">
        <v>31</v>
      </c>
      <c r="C175" s="72"/>
      <c r="D175" s="70"/>
      <c r="E175" s="70"/>
      <c r="F175" s="70"/>
      <c r="G175" s="66">
        <f t="shared" si="15"/>
        <v>0</v>
      </c>
      <c r="H175" s="71"/>
      <c r="I175" s="70"/>
      <c r="J175" s="69"/>
      <c r="K175" s="63"/>
    </row>
    <row r="176" spans="2:11" ht="15.6" hidden="1" x14ac:dyDescent="0.3">
      <c r="B176" s="68" t="s">
        <v>30</v>
      </c>
      <c r="C176" s="72"/>
      <c r="D176" s="70"/>
      <c r="E176" s="70"/>
      <c r="F176" s="70"/>
      <c r="G176" s="66">
        <f t="shared" si="15"/>
        <v>0</v>
      </c>
      <c r="H176" s="71"/>
      <c r="I176" s="70"/>
      <c r="J176" s="69"/>
      <c r="K176" s="63"/>
    </row>
    <row r="177" spans="2:11" ht="15.6" hidden="1" x14ac:dyDescent="0.3">
      <c r="B177" s="68" t="s">
        <v>29</v>
      </c>
      <c r="C177" s="72"/>
      <c r="D177" s="70"/>
      <c r="E177" s="70"/>
      <c r="F177" s="70"/>
      <c r="G177" s="66">
        <f t="shared" si="15"/>
        <v>0</v>
      </c>
      <c r="H177" s="71"/>
      <c r="I177" s="70"/>
      <c r="J177" s="69"/>
      <c r="K177" s="63"/>
    </row>
    <row r="178" spans="2:11" ht="15.6" hidden="1" x14ac:dyDescent="0.3">
      <c r="B178" s="68" t="s">
        <v>28</v>
      </c>
      <c r="C178" s="67"/>
      <c r="D178" s="64"/>
      <c r="E178" s="64"/>
      <c r="F178" s="64"/>
      <c r="G178" s="66">
        <f t="shared" si="15"/>
        <v>0</v>
      </c>
      <c r="H178" s="65"/>
      <c r="I178" s="64"/>
      <c r="J178" s="62"/>
      <c r="K178" s="63"/>
    </row>
    <row r="179" spans="2:11" ht="15.6" hidden="1" x14ac:dyDescent="0.3">
      <c r="B179" s="68" t="s">
        <v>27</v>
      </c>
      <c r="C179" s="67"/>
      <c r="D179" s="64"/>
      <c r="E179" s="64"/>
      <c r="F179" s="64"/>
      <c r="G179" s="66">
        <f t="shared" si="15"/>
        <v>0</v>
      </c>
      <c r="H179" s="65"/>
      <c r="I179" s="64"/>
      <c r="J179" s="62"/>
      <c r="K179" s="63"/>
    </row>
    <row r="180" spans="2:11" ht="15.6" hidden="1" x14ac:dyDescent="0.3">
      <c r="C180" s="61" t="s">
        <v>26</v>
      </c>
      <c r="D180" s="49">
        <f>SUM(D172:D179)</f>
        <v>0</v>
      </c>
      <c r="E180" s="49">
        <f>SUM(E172:E179)</f>
        <v>0</v>
      </c>
      <c r="F180" s="49">
        <f>SUM(F172:F179)</f>
        <v>0</v>
      </c>
      <c r="G180" s="49">
        <f>SUM(G172:G179)</f>
        <v>0</v>
      </c>
      <c r="H180" s="49">
        <f>(H172*G172)+(H173*G173)+(H174*G174)+(H175*G175)+(H176*G176)+(H177*G177)+(H178*G178)+(H179*G179)</f>
        <v>0</v>
      </c>
      <c r="I180" s="51">
        <f>SUM(I172:I179)</f>
        <v>0</v>
      </c>
      <c r="J180" s="62"/>
      <c r="K180" s="54"/>
    </row>
    <row r="181" spans="2:11" ht="15.75" customHeight="1" x14ac:dyDescent="0.3">
      <c r="B181" s="38"/>
      <c r="C181" s="39"/>
      <c r="D181" s="47"/>
      <c r="E181" s="47"/>
      <c r="F181" s="47"/>
      <c r="G181" s="47"/>
      <c r="H181" s="47"/>
      <c r="I181" s="47"/>
      <c r="J181" s="39"/>
      <c r="K181" s="40"/>
    </row>
    <row r="182" spans="2:11" ht="15.75" customHeight="1" x14ac:dyDescent="0.3">
      <c r="B182" s="38"/>
      <c r="C182" s="39"/>
      <c r="D182" s="47"/>
      <c r="E182" s="47"/>
      <c r="F182" s="47"/>
      <c r="G182" s="47"/>
      <c r="H182" s="47"/>
      <c r="I182" s="47"/>
      <c r="J182" s="39"/>
      <c r="K182" s="40"/>
    </row>
    <row r="183" spans="2:11" ht="63.75" customHeight="1" x14ac:dyDescent="0.3">
      <c r="B183" s="61" t="s">
        <v>25</v>
      </c>
      <c r="C183" s="50"/>
      <c r="D183" s="56"/>
      <c r="E183" s="56"/>
      <c r="F183" s="56"/>
      <c r="G183" s="58">
        <f>SUM(D183:F183)</f>
        <v>0</v>
      </c>
      <c r="H183" s="57"/>
      <c r="I183" s="56"/>
      <c r="J183" s="55"/>
      <c r="K183" s="54"/>
    </row>
    <row r="184" spans="2:11" ht="69.75" customHeight="1" x14ac:dyDescent="0.3">
      <c r="B184" s="61" t="s">
        <v>24</v>
      </c>
      <c r="C184" s="50"/>
      <c r="D184" s="56"/>
      <c r="E184" s="56"/>
      <c r="F184" s="56"/>
      <c r="G184" s="58">
        <f>SUM(D184:F184)</f>
        <v>0</v>
      </c>
      <c r="H184" s="57"/>
      <c r="I184" s="56"/>
      <c r="J184" s="55"/>
      <c r="K184" s="54"/>
    </row>
    <row r="185" spans="2:11" ht="57" customHeight="1" x14ac:dyDescent="0.3">
      <c r="B185" s="61" t="s">
        <v>23</v>
      </c>
      <c r="C185" s="60" t="s">
        <v>22</v>
      </c>
      <c r="D185" s="56">
        <f>61634.05+0.299</f>
        <v>61634.349000000002</v>
      </c>
      <c r="E185" s="56"/>
      <c r="F185" s="56"/>
      <c r="G185" s="58">
        <f>SUM(D185:F185)</f>
        <v>61634.349000000002</v>
      </c>
      <c r="H185" s="57"/>
      <c r="I185" s="190">
        <f>2303.66+42665.52+16524.5</f>
        <v>61493.679999999993</v>
      </c>
      <c r="J185" s="55"/>
      <c r="K185" s="54"/>
    </row>
    <row r="186" spans="2:11" ht="65.25" customHeight="1" x14ac:dyDescent="0.3">
      <c r="B186" s="59" t="s">
        <v>21</v>
      </c>
      <c r="C186" s="50" t="s">
        <v>20</v>
      </c>
      <c r="D186" s="56">
        <v>30000</v>
      </c>
      <c r="E186" s="56"/>
      <c r="F186" s="56"/>
      <c r="G186" s="58">
        <f>SUM(D186:F186)</f>
        <v>30000</v>
      </c>
      <c r="H186" s="57"/>
      <c r="I186" s="194">
        <v>0</v>
      </c>
      <c r="J186" s="55"/>
      <c r="K186" s="54"/>
    </row>
    <row r="187" spans="2:11" ht="21.75" customHeight="1" x14ac:dyDescent="0.3">
      <c r="B187" s="38"/>
      <c r="C187" s="53" t="s">
        <v>19</v>
      </c>
      <c r="D187" s="52">
        <f>SUM(D183:D186)</f>
        <v>91634.349000000002</v>
      </c>
      <c r="E187" s="52">
        <f>SUM(E183:E186)</f>
        <v>0</v>
      </c>
      <c r="F187" s="52">
        <f>SUM(F183:F186)</f>
        <v>0</v>
      </c>
      <c r="G187" s="52">
        <f>SUM(G183:G186)</f>
        <v>91634.349000000002</v>
      </c>
      <c r="H187" s="49">
        <f>(H183*G183)+(H184*G184)+(H185*G185)+(H186*G186)</f>
        <v>0</v>
      </c>
      <c r="I187" s="195">
        <f>SUM(I183:I186)</f>
        <v>61493.679999999993</v>
      </c>
      <c r="J187" s="50"/>
      <c r="K187" s="179"/>
    </row>
    <row r="188" spans="2:11" ht="15.75" customHeight="1" x14ac:dyDescent="0.3">
      <c r="B188" s="38"/>
      <c r="C188" s="39"/>
      <c r="D188" s="47"/>
      <c r="E188" s="47"/>
      <c r="F188" s="47"/>
      <c r="G188" s="47"/>
      <c r="H188" s="47"/>
      <c r="I188" s="47"/>
      <c r="J188" s="39"/>
      <c r="K188" s="37"/>
    </row>
    <row r="189" spans="2:11" ht="15.75" customHeight="1" x14ac:dyDescent="0.3">
      <c r="B189" s="38"/>
      <c r="C189" s="39"/>
      <c r="D189" s="47"/>
      <c r="E189" s="47"/>
      <c r="F189" s="47"/>
      <c r="G189" s="47"/>
      <c r="H189" s="47"/>
      <c r="I189" s="47"/>
      <c r="J189" s="39"/>
      <c r="K189" s="180"/>
    </row>
    <row r="190" spans="2:11" ht="15.75" customHeight="1" x14ac:dyDescent="0.3">
      <c r="B190" s="38"/>
      <c r="C190" s="39"/>
      <c r="D190" s="47"/>
      <c r="E190" s="47"/>
      <c r="F190" s="47"/>
      <c r="G190" s="47"/>
      <c r="H190" s="47"/>
      <c r="I190" s="47"/>
      <c r="J190" s="39"/>
      <c r="K190" s="37"/>
    </row>
    <row r="191" spans="2:11" ht="15.75" customHeight="1" x14ac:dyDescent="0.3">
      <c r="B191" s="38"/>
      <c r="C191" s="39"/>
      <c r="D191" s="47"/>
      <c r="E191" s="47"/>
      <c r="F191" s="47"/>
      <c r="G191" s="47"/>
      <c r="H191" s="47"/>
      <c r="I191" s="47"/>
      <c r="J191" s="39"/>
      <c r="K191" s="37"/>
    </row>
    <row r="192" spans="2:11" ht="15.75" customHeight="1" x14ac:dyDescent="0.3">
      <c r="B192" s="38"/>
      <c r="C192" s="39"/>
      <c r="D192" s="47"/>
      <c r="E192" s="47"/>
      <c r="F192" s="47"/>
      <c r="G192" s="47"/>
      <c r="H192" s="47"/>
      <c r="I192" s="47"/>
      <c r="J192" s="39"/>
      <c r="K192" s="37"/>
    </row>
    <row r="193" spans="2:11" ht="15.75" customHeight="1" x14ac:dyDescent="0.3">
      <c r="B193" s="38"/>
      <c r="C193" s="39"/>
      <c r="D193" s="47"/>
      <c r="E193" s="47"/>
      <c r="F193" s="47"/>
      <c r="G193" s="47"/>
      <c r="H193" s="47"/>
      <c r="I193" s="47"/>
      <c r="J193" s="39"/>
      <c r="K193" s="37"/>
    </row>
    <row r="194" spans="2:11" ht="15.75" customHeight="1" thickBot="1" x14ac:dyDescent="0.35">
      <c r="B194" s="38"/>
      <c r="C194" s="39"/>
      <c r="D194" s="47"/>
      <c r="E194" s="47"/>
      <c r="F194" s="47"/>
      <c r="G194" s="47"/>
      <c r="H194" s="47"/>
      <c r="I194" s="47"/>
      <c r="J194" s="39"/>
      <c r="K194" s="37"/>
    </row>
    <row r="195" spans="2:11" ht="15.6" x14ac:dyDescent="0.3">
      <c r="B195" s="38"/>
      <c r="C195" s="219" t="s">
        <v>18</v>
      </c>
      <c r="D195" s="220"/>
      <c r="E195" s="220"/>
      <c r="F195" s="220"/>
      <c r="G195" s="221"/>
      <c r="H195" s="37"/>
      <c r="I195" s="47"/>
      <c r="J195" s="180"/>
    </row>
    <row r="196" spans="2:11" ht="40.5" customHeight="1" x14ac:dyDescent="0.3">
      <c r="B196" s="38"/>
      <c r="C196" s="222"/>
      <c r="D196" s="49" t="s">
        <v>14</v>
      </c>
      <c r="E196" s="49" t="s">
        <v>13</v>
      </c>
      <c r="F196" s="49" t="s">
        <v>12</v>
      </c>
      <c r="G196" s="224" t="s">
        <v>11</v>
      </c>
      <c r="H196" s="39"/>
      <c r="I196" s="47"/>
      <c r="J196" s="37"/>
    </row>
    <row r="197" spans="2:11" ht="24.75" customHeight="1" x14ac:dyDescent="0.3">
      <c r="B197" s="38"/>
      <c r="C197" s="223"/>
      <c r="D197" s="48">
        <f>D13</f>
        <v>0</v>
      </c>
      <c r="E197" s="48">
        <f>E13</f>
        <v>0</v>
      </c>
      <c r="F197" s="48">
        <f>F13</f>
        <v>0</v>
      </c>
      <c r="G197" s="225"/>
      <c r="H197" s="39"/>
      <c r="I197" s="47"/>
      <c r="J197" s="37"/>
    </row>
    <row r="198" spans="2:11" ht="41.25" customHeight="1" x14ac:dyDescent="0.3">
      <c r="B198" s="36"/>
      <c r="C198" s="46" t="s">
        <v>17</v>
      </c>
      <c r="D198" s="45">
        <f>SUM(D24,D34,D44,D54,D66,D76,D86,D96,D108,D118,D128,D138,D150,D160,D170,D180,D183,D184,D185,D186)</f>
        <v>1611858.879</v>
      </c>
      <c r="E198" s="45">
        <f>SUM(E24,E34,E44,E54,E66,E76,E86,E96,E108,E118,E128,E138,E150,E160,E170,E180,E183,E184,E185,E186)</f>
        <v>0</v>
      </c>
      <c r="F198" s="45">
        <f>SUM(F24,F34,F44,F54,F66,F76,F86,F96,F108,F118,F128,F138,F150,F160,F170,F180,F183,F184,F185,F186)</f>
        <v>0</v>
      </c>
      <c r="G198" s="44">
        <f>SUM(D198:F198)</f>
        <v>1611858.879</v>
      </c>
      <c r="H198" s="39"/>
      <c r="I198" s="43"/>
      <c r="J198" s="36"/>
    </row>
    <row r="199" spans="2:11" ht="51.75" customHeight="1" x14ac:dyDescent="0.3">
      <c r="B199" s="41"/>
      <c r="C199" s="46" t="s">
        <v>16</v>
      </c>
      <c r="D199" s="45">
        <f>D198*0.07</f>
        <v>112830.12153</v>
      </c>
      <c r="E199" s="45">
        <f>E198*0.07</f>
        <v>0</v>
      </c>
      <c r="F199" s="45">
        <f>F198*0.07</f>
        <v>0</v>
      </c>
      <c r="G199" s="44">
        <f>G198*0.07</f>
        <v>112830.12153</v>
      </c>
      <c r="H199" s="41"/>
      <c r="I199" s="43"/>
      <c r="J199" s="29"/>
    </row>
    <row r="200" spans="2:11" ht="51.75" customHeight="1" thickBot="1" x14ac:dyDescent="0.35">
      <c r="B200" s="41"/>
      <c r="C200" s="20" t="s">
        <v>11</v>
      </c>
      <c r="D200" s="19">
        <f>SUM(D198:D199)</f>
        <v>1724689.0005299998</v>
      </c>
      <c r="E200" s="19">
        <f>SUM(E198:E199)</f>
        <v>0</v>
      </c>
      <c r="F200" s="19">
        <f>SUM(F198:F199)</f>
        <v>0</v>
      </c>
      <c r="G200" s="42">
        <f>SUM(G198:G199)</f>
        <v>1724689.0005299998</v>
      </c>
      <c r="H200" s="41"/>
      <c r="J200" s="29"/>
    </row>
    <row r="201" spans="2:11" ht="42" customHeight="1" x14ac:dyDescent="0.3">
      <c r="B201" s="41"/>
      <c r="I201" s="21"/>
      <c r="J201" s="40"/>
      <c r="K201" s="29"/>
    </row>
    <row r="202" spans="2:11" s="3" customFormat="1" ht="29.25" customHeight="1" thickBot="1" x14ac:dyDescent="0.35">
      <c r="B202" s="39"/>
      <c r="C202" s="38"/>
      <c r="D202" s="14"/>
      <c r="E202" s="14"/>
      <c r="F202" s="14"/>
      <c r="G202" s="14"/>
      <c r="H202" s="14"/>
      <c r="I202" s="35"/>
      <c r="J202" s="37"/>
      <c r="K202" s="36"/>
    </row>
    <row r="203" spans="2:11" ht="23.25" customHeight="1" x14ac:dyDescent="0.3">
      <c r="B203" s="29"/>
      <c r="C203" s="226" t="s">
        <v>15</v>
      </c>
      <c r="D203" s="227"/>
      <c r="E203" s="228"/>
      <c r="F203" s="228"/>
      <c r="G203" s="228"/>
      <c r="H203" s="229"/>
      <c r="I203" s="35"/>
      <c r="J203" s="29"/>
    </row>
    <row r="204" spans="2:11" ht="41.25" customHeight="1" x14ac:dyDescent="0.3">
      <c r="B204" s="29"/>
      <c r="C204" s="34"/>
      <c r="D204" s="33" t="s">
        <v>14</v>
      </c>
      <c r="E204" s="33" t="s">
        <v>13</v>
      </c>
      <c r="F204" s="33" t="s">
        <v>12</v>
      </c>
      <c r="G204" s="230" t="s">
        <v>11</v>
      </c>
      <c r="H204" s="232" t="s">
        <v>10</v>
      </c>
      <c r="I204" s="35"/>
      <c r="J204" s="29"/>
    </row>
    <row r="205" spans="2:11" ht="27.75" customHeight="1" x14ac:dyDescent="0.3">
      <c r="B205" s="29"/>
      <c r="C205" s="34"/>
      <c r="D205" s="33">
        <f>D13</f>
        <v>0</v>
      </c>
      <c r="E205" s="33">
        <f>E13</f>
        <v>0</v>
      </c>
      <c r="F205" s="33">
        <f>F13</f>
        <v>0</v>
      </c>
      <c r="G205" s="231"/>
      <c r="H205" s="233"/>
      <c r="I205" s="30"/>
      <c r="J205" s="29"/>
    </row>
    <row r="206" spans="2:11" ht="55.5" customHeight="1" x14ac:dyDescent="0.3">
      <c r="B206" s="29"/>
      <c r="C206" s="32" t="s">
        <v>9</v>
      </c>
      <c r="D206" s="25">
        <f>$D$200*H206</f>
        <v>1207282.3003709998</v>
      </c>
      <c r="E206" s="24">
        <f>$E$200*H206</f>
        <v>0</v>
      </c>
      <c r="F206" s="24">
        <f>$F$200*H206</f>
        <v>0</v>
      </c>
      <c r="G206" s="24">
        <f>SUM(D206:F206)</f>
        <v>1207282.3003709998</v>
      </c>
      <c r="H206" s="31">
        <v>0.7</v>
      </c>
      <c r="I206" s="30"/>
      <c r="J206" s="29"/>
    </row>
    <row r="207" spans="2:11" ht="57.75" customHeight="1" x14ac:dyDescent="0.3">
      <c r="B207" s="234"/>
      <c r="C207" s="26" t="s">
        <v>8</v>
      </c>
      <c r="D207" s="25">
        <f>$D$200*H207</f>
        <v>517406.70015899994</v>
      </c>
      <c r="E207" s="24">
        <f>$E$200*H207</f>
        <v>0</v>
      </c>
      <c r="F207" s="24">
        <f>$F$200*H207</f>
        <v>0</v>
      </c>
      <c r="G207" s="23">
        <f>SUM(D207:F207)</f>
        <v>517406.70015899994</v>
      </c>
      <c r="H207" s="28">
        <v>0.3</v>
      </c>
      <c r="I207" s="27"/>
    </row>
    <row r="208" spans="2:11" ht="57.75" customHeight="1" x14ac:dyDescent="0.3">
      <c r="B208" s="234"/>
      <c r="C208" s="26" t="s">
        <v>7</v>
      </c>
      <c r="D208" s="25">
        <f>$D$200*H208</f>
        <v>0</v>
      </c>
      <c r="E208" s="24">
        <f>$E$200*H208</f>
        <v>0</v>
      </c>
      <c r="F208" s="24">
        <f>$F$200*H208</f>
        <v>0</v>
      </c>
      <c r="G208" s="23">
        <f>SUM(D208:F208)</f>
        <v>0</v>
      </c>
      <c r="H208" s="22">
        <v>0</v>
      </c>
      <c r="I208" s="21"/>
    </row>
    <row r="209" spans="2:11" ht="38.25" customHeight="1" thickBot="1" x14ac:dyDescent="0.35">
      <c r="B209" s="234"/>
      <c r="C209" s="20" t="s">
        <v>6</v>
      </c>
      <c r="D209" s="19">
        <f>SUM(D206:D208)</f>
        <v>1724689.0005299998</v>
      </c>
      <c r="E209" s="19">
        <f>SUM(E206:E208)</f>
        <v>0</v>
      </c>
      <c r="F209" s="19">
        <f>SUM(F206:F208)</f>
        <v>0</v>
      </c>
      <c r="G209" s="19">
        <f>SUM(G206:G208)</f>
        <v>1724689.0005299998</v>
      </c>
      <c r="H209" s="18">
        <f>SUM(H206:H208)</f>
        <v>1</v>
      </c>
      <c r="I209" s="15"/>
    </row>
    <row r="210" spans="2:11" ht="21.75" customHeight="1" thickBot="1" x14ac:dyDescent="0.35">
      <c r="B210" s="234"/>
      <c r="C210" s="17"/>
      <c r="D210" s="16"/>
      <c r="E210" s="16"/>
      <c r="F210" s="16"/>
      <c r="G210" s="16"/>
      <c r="H210" s="16"/>
      <c r="I210" s="15"/>
    </row>
    <row r="211" spans="2:11" ht="49.5" customHeight="1" x14ac:dyDescent="0.3">
      <c r="B211" s="234"/>
      <c r="C211" s="187" t="s">
        <v>247</v>
      </c>
      <c r="D211" s="188">
        <f>SUM(H24,H34,H44,H54,H66,H76,H86,H96,H108,H118,H128,H138,H150,H160,H170,H180,H187)*1.07</f>
        <v>325328.04942000005</v>
      </c>
      <c r="E211" s="14"/>
      <c r="F211" s="14"/>
      <c r="G211" s="14"/>
      <c r="H211" s="201" t="s">
        <v>5</v>
      </c>
      <c r="I211" s="202">
        <f>SUM(I187,I180,I170,I160,I150,I138,I128,I118,I108,I96,I86,I76,I66,I54,I44,I34,I24)</f>
        <v>1536368.73</v>
      </c>
      <c r="J211" s="177"/>
      <c r="K211" s="178"/>
    </row>
    <row r="212" spans="2:11" ht="28.5" customHeight="1" thickBot="1" x14ac:dyDescent="0.35">
      <c r="B212" s="234"/>
      <c r="C212" s="8" t="s">
        <v>4</v>
      </c>
      <c r="D212" s="7">
        <f>D211/G200</f>
        <v>0.18862997869182571</v>
      </c>
      <c r="E212" s="13"/>
      <c r="F212" s="13"/>
      <c r="G212" s="13"/>
      <c r="H212" s="12" t="s">
        <v>3</v>
      </c>
      <c r="I212" s="11">
        <f>I211/G198</f>
        <v>0.95316578269753105</v>
      </c>
      <c r="J212" s="196"/>
      <c r="K212" s="178"/>
    </row>
    <row r="213" spans="2:11" ht="28.5" customHeight="1" x14ac:dyDescent="0.3">
      <c r="B213" s="234"/>
      <c r="C213" s="235"/>
      <c r="D213" s="236"/>
      <c r="E213" s="10"/>
      <c r="F213" s="10"/>
      <c r="G213" s="182"/>
      <c r="H213" s="185"/>
      <c r="I213" s="186"/>
    </row>
    <row r="214" spans="2:11" ht="32.25" customHeight="1" x14ac:dyDescent="0.3">
      <c r="B214" s="234"/>
      <c r="C214" s="8" t="s">
        <v>2</v>
      </c>
      <c r="D214" s="9">
        <f>SUM(D185:F186)*1.07</f>
        <v>98048.753430000012</v>
      </c>
      <c r="E214" s="6"/>
      <c r="F214" s="6"/>
      <c r="G214" s="6"/>
      <c r="H214" s="185"/>
      <c r="I214" s="186"/>
    </row>
    <row r="215" spans="2:11" ht="23.25" customHeight="1" x14ac:dyDescent="0.3">
      <c r="B215" s="234"/>
      <c r="C215" s="8" t="s">
        <v>1</v>
      </c>
      <c r="D215" s="7">
        <f>D214/G200</f>
        <v>5.6850106540871699E-2</v>
      </c>
      <c r="E215" s="6"/>
      <c r="F215" s="6"/>
      <c r="G215" s="6"/>
      <c r="J215" s="5"/>
    </row>
    <row r="216" spans="2:11" ht="66.75" customHeight="1" thickBot="1" x14ac:dyDescent="0.35">
      <c r="B216" s="234"/>
      <c r="C216" s="237" t="s">
        <v>0</v>
      </c>
      <c r="D216" s="238"/>
      <c r="E216" s="4"/>
      <c r="F216" s="4"/>
      <c r="G216" s="4"/>
    </row>
    <row r="217" spans="2:11" ht="55.5" customHeight="1" x14ac:dyDescent="0.3">
      <c r="B217" s="234"/>
      <c r="K217" s="3"/>
    </row>
    <row r="218" spans="2:11" ht="42.75" customHeight="1" x14ac:dyDescent="0.3">
      <c r="B218" s="234"/>
      <c r="D218" s="178"/>
    </row>
    <row r="219" spans="2:11" ht="21.75" customHeight="1" x14ac:dyDescent="0.3">
      <c r="B219" s="234"/>
    </row>
    <row r="220" spans="2:11" ht="21.75" customHeight="1" x14ac:dyDescent="0.3">
      <c r="B220" s="234"/>
    </row>
    <row r="221" spans="2:11" ht="23.25" customHeight="1" x14ac:dyDescent="0.3">
      <c r="B221" s="234"/>
    </row>
    <row r="222" spans="2:11" ht="23.25" customHeight="1" x14ac:dyDescent="0.3"/>
    <row r="223" spans="2:11" ht="21.75" customHeight="1" x14ac:dyDescent="0.3"/>
    <row r="224" spans="2:11" ht="16.5" customHeight="1" x14ac:dyDescent="0.3"/>
    <row r="225" ht="29.25" customHeight="1" x14ac:dyDescent="0.3"/>
    <row r="226" ht="24.75" customHeight="1" x14ac:dyDescent="0.3"/>
    <row r="227" ht="33" customHeight="1" x14ac:dyDescent="0.3"/>
    <row r="229" ht="15" customHeight="1" x14ac:dyDescent="0.3"/>
    <row r="230" ht="25.5" customHeight="1" x14ac:dyDescent="0.3"/>
  </sheetData>
  <sheetProtection sheet="1" formatCells="0" formatColumns="0" formatRows="0"/>
  <mergeCells count="32">
    <mergeCell ref="C203:H203"/>
    <mergeCell ref="G204:G205"/>
    <mergeCell ref="H204:H205"/>
    <mergeCell ref="B207:B221"/>
    <mergeCell ref="C213:D213"/>
    <mergeCell ref="C216:D216"/>
    <mergeCell ref="C151:J151"/>
    <mergeCell ref="C161:J161"/>
    <mergeCell ref="C171:J171"/>
    <mergeCell ref="C195:G195"/>
    <mergeCell ref="C196:C197"/>
    <mergeCell ref="G196:G197"/>
    <mergeCell ref="C109:J109"/>
    <mergeCell ref="C119:J119"/>
    <mergeCell ref="C129:J129"/>
    <mergeCell ref="C140:J140"/>
    <mergeCell ref="C141:J141"/>
    <mergeCell ref="C67:J67"/>
    <mergeCell ref="C77:J77"/>
    <mergeCell ref="C87:J87"/>
    <mergeCell ref="C98:J98"/>
    <mergeCell ref="C99:J99"/>
    <mergeCell ref="C25:J25"/>
    <mergeCell ref="C35:J35"/>
    <mergeCell ref="C45:J45"/>
    <mergeCell ref="C56:J56"/>
    <mergeCell ref="C57:J57"/>
    <mergeCell ref="B2:E2"/>
    <mergeCell ref="B6:J6"/>
    <mergeCell ref="B9:H9"/>
    <mergeCell ref="C14:J14"/>
    <mergeCell ref="C15:J15"/>
  </mergeCells>
  <conditionalFormatting sqref="D212">
    <cfRule type="cellIs" dxfId="25" priority="3" operator="lessThan">
      <formula>0.15</formula>
    </cfRule>
  </conditionalFormatting>
  <conditionalFormatting sqref="D215">
    <cfRule type="cellIs" dxfId="24" priority="2" operator="lessThan">
      <formula>0.05</formula>
    </cfRule>
  </conditionalFormatting>
  <conditionalFormatting sqref="H209 I208">
    <cfRule type="cellIs" dxfId="23" priority="1" operator="greaterThan">
      <formula>1</formula>
    </cfRule>
  </conditionalFormatting>
  <dataValidations xWindow="1036" yWindow="680" count="7">
    <dataValidation allowBlank="1" showInputMessage="1" showErrorMessage="1" prompt="% Towards Gender Equality and Women's Empowerment Must be Higher than 15%_x000a_" sqref="D212:G212" xr:uid="{4979B6C4-06B8-4784-AAB0-C431170ED5B3}"/>
    <dataValidation allowBlank="1" showInputMessage="1" showErrorMessage="1" prompt="M&amp;E Budget Cannot be Less than 5%_x000a_" sqref="D215:G215" xr:uid="{5DD76CEF-1D73-4843-A705-56901C9572B3}"/>
    <dataValidation allowBlank="1" showInputMessage="1" showErrorMessage="1" prompt="Insert *text* description of Outcome here" sqref="C14:J14 C56:J56 C98:J98 C140:J140" xr:uid="{218C6430-415E-43D4-AE6C-2D0CC3410877}"/>
    <dataValidation allowBlank="1" showInputMessage="1" showErrorMessage="1" prompt="Insert *text* description of Output here" sqref="C15 C25 C35 C45 C57 C67 C77 C87 C99 C109 C119 C129 C141 C151 C161 C171" xr:uid="{EB909E54-E839-42F5-828E-3D6B3C898CA2}"/>
    <dataValidation allowBlank="1" showInputMessage="1" showErrorMessage="1" prompt="Insert *text* description of Activity here" sqref="C16 C26 C36 C46 C58 C68 C78 C88 C100 C110 C120 C130 C142 C152 C162 C172" xr:uid="{5720FB55-8BAE-470E-99C2-DA7018A4606B}"/>
    <dataValidation allowBlank="1" showInputMessage="1" showErrorMessage="1" prompt="Insert name of recipient agency here _x000a_" sqref="D13:G13" xr:uid="{C556D178-47C6-46B2-A6BD-2AF6972936B8}"/>
    <dataValidation allowBlank="1" showErrorMessage="1" prompt="% Towards Gender Equality and Women's Empowerment Must be Higher than 15%_x000a_" sqref="D214:G214" xr:uid="{EABA1A48-8A50-4BE0-A247-C1930882C7FE}"/>
  </dataValidations>
  <pageMargins left="0.7" right="0.7" top="0.75" bottom="0.75" header="0.3" footer="0.3"/>
  <pageSetup scale="74" orientation="landscape" r:id="rId1"/>
  <rowBreaks count="1" manualBreakCount="1">
    <brk id="6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3B18F1-D0F4-41EA-904A-162969982BB0}">
  <sheetPr>
    <tabColor theme="0"/>
  </sheetPr>
  <dimension ref="B1:N254"/>
  <sheetViews>
    <sheetView showGridLines="0" showZeros="0" topLeftCell="A202" zoomScale="60" zoomScaleNormal="60" workbookViewId="0">
      <selection activeCell="H199" sqref="H199"/>
    </sheetView>
  </sheetViews>
  <sheetFormatPr defaultColWidth="9.21875" defaultRowHeight="15.6" x14ac:dyDescent="0.3"/>
  <cols>
    <col min="1" max="1" width="4.44140625" style="93" customWidth="1"/>
    <col min="2" max="2" width="3.21875" style="93" customWidth="1"/>
    <col min="3" max="3" width="51.44140625" style="93" customWidth="1"/>
    <col min="4" max="4" width="34.21875" style="94" customWidth="1"/>
    <col min="5" max="5" width="35" style="94" customWidth="1"/>
    <col min="6" max="6" width="34" style="94" customWidth="1"/>
    <col min="7" max="7" width="25.77734375" style="93" customWidth="1"/>
    <col min="8" max="8" width="21.44140625" style="93" customWidth="1"/>
    <col min="9" max="9" width="16.77734375" style="93" customWidth="1"/>
    <col min="10" max="10" width="19.44140625" style="93" customWidth="1"/>
    <col min="11" max="11" width="19" style="93" customWidth="1"/>
    <col min="12" max="12" width="26" style="93" customWidth="1"/>
    <col min="13" max="13" width="21.21875" style="93" customWidth="1"/>
    <col min="14" max="14" width="7" style="93" customWidth="1"/>
    <col min="15" max="15" width="24.21875" style="93" customWidth="1"/>
    <col min="16" max="16" width="26.44140625" style="93" customWidth="1"/>
    <col min="17" max="17" width="30.21875" style="93" customWidth="1"/>
    <col min="18" max="18" width="33" style="93" customWidth="1"/>
    <col min="19" max="20" width="22.77734375" style="93" customWidth="1"/>
    <col min="21" max="21" width="23.44140625" style="93" customWidth="1"/>
    <col min="22" max="22" width="32.21875" style="93" customWidth="1"/>
    <col min="23" max="23" width="9.21875" style="93"/>
    <col min="24" max="24" width="17.77734375" style="93" customWidth="1"/>
    <col min="25" max="25" width="26.44140625" style="93" customWidth="1"/>
    <col min="26" max="26" width="22.44140625" style="93" customWidth="1"/>
    <col min="27" max="27" width="29.77734375" style="93" customWidth="1"/>
    <col min="28" max="28" width="23.44140625" style="93" customWidth="1"/>
    <col min="29" max="29" width="18.44140625" style="93" customWidth="1"/>
    <col min="30" max="30" width="17.44140625" style="93" customWidth="1"/>
    <col min="31" max="31" width="25.21875" style="93" customWidth="1"/>
    <col min="32" max="16384" width="9.21875" style="93"/>
  </cols>
  <sheetData>
    <row r="1" spans="2:13" ht="24" customHeight="1" x14ac:dyDescent="0.3">
      <c r="L1" s="140"/>
      <c r="M1" s="139"/>
    </row>
    <row r="2" spans="2:13" ht="46.2" x14ac:dyDescent="0.85">
      <c r="C2" s="203" t="s">
        <v>197</v>
      </c>
      <c r="D2" s="203"/>
      <c r="E2" s="203"/>
      <c r="F2" s="203"/>
      <c r="G2" s="92"/>
      <c r="H2" s="90"/>
      <c r="I2" s="90"/>
      <c r="L2" s="140"/>
      <c r="M2" s="139"/>
    </row>
    <row r="3" spans="2:13" ht="24" customHeight="1" x14ac:dyDescent="0.3">
      <c r="C3" s="89"/>
      <c r="D3" s="1"/>
      <c r="E3" s="1"/>
      <c r="F3" s="1"/>
      <c r="G3" s="1"/>
      <c r="H3" s="1"/>
      <c r="I3" s="1"/>
      <c r="L3" s="140"/>
      <c r="M3" s="139"/>
    </row>
    <row r="4" spans="2:13" ht="24" customHeight="1" thickBot="1" x14ac:dyDescent="0.35">
      <c r="C4" s="89"/>
      <c r="D4" s="1"/>
      <c r="E4" s="1"/>
      <c r="F4" s="1"/>
      <c r="G4" s="1"/>
      <c r="H4" s="1"/>
      <c r="I4" s="1"/>
      <c r="L4" s="140"/>
      <c r="M4" s="139"/>
    </row>
    <row r="5" spans="2:13" ht="30" customHeight="1" x14ac:dyDescent="0.7">
      <c r="C5" s="239" t="s">
        <v>196</v>
      </c>
      <c r="D5" s="240"/>
      <c r="E5" s="240"/>
      <c r="F5" s="240"/>
      <c r="G5" s="241"/>
      <c r="J5" s="140"/>
      <c r="K5" s="139"/>
    </row>
    <row r="6" spans="2:13" ht="24" customHeight="1" x14ac:dyDescent="0.3">
      <c r="C6" s="242" t="s">
        <v>222</v>
      </c>
      <c r="D6" s="243"/>
      <c r="E6" s="243"/>
      <c r="F6" s="243"/>
      <c r="G6" s="244"/>
      <c r="J6" s="140"/>
      <c r="K6" s="139"/>
    </row>
    <row r="7" spans="2:13" ht="24" customHeight="1" x14ac:dyDescent="0.3">
      <c r="C7" s="242"/>
      <c r="D7" s="243"/>
      <c r="E7" s="243"/>
      <c r="F7" s="243"/>
      <c r="G7" s="244"/>
      <c r="J7" s="140"/>
      <c r="K7" s="139"/>
    </row>
    <row r="8" spans="2:13" ht="24" customHeight="1" thickBot="1" x14ac:dyDescent="0.35">
      <c r="C8" s="245"/>
      <c r="D8" s="246"/>
      <c r="E8" s="246"/>
      <c r="F8" s="246"/>
      <c r="G8" s="247"/>
      <c r="J8" s="140"/>
      <c r="K8" s="139"/>
    </row>
    <row r="9" spans="2:13" ht="24" customHeight="1" thickBot="1" x14ac:dyDescent="0.35">
      <c r="C9" s="141"/>
      <c r="D9" s="141"/>
      <c r="E9" s="141"/>
      <c r="F9" s="141"/>
      <c r="L9" s="140"/>
      <c r="M9" s="139"/>
    </row>
    <row r="10" spans="2:13" ht="24" customHeight="1" thickBot="1" x14ac:dyDescent="0.35">
      <c r="C10" s="248" t="s">
        <v>221</v>
      </c>
      <c r="D10" s="249"/>
      <c r="E10" s="249"/>
      <c r="F10" s="250"/>
      <c r="L10" s="140"/>
      <c r="M10" s="139"/>
    </row>
    <row r="11" spans="2:13" ht="24" customHeight="1" x14ac:dyDescent="0.3">
      <c r="C11" s="141"/>
      <c r="D11" s="141"/>
      <c r="E11" s="141"/>
      <c r="F11" s="141"/>
      <c r="L11" s="140"/>
      <c r="M11" s="139"/>
    </row>
    <row r="12" spans="2:13" ht="24" customHeight="1" x14ac:dyDescent="0.3">
      <c r="C12" s="141"/>
      <c r="D12" s="73" t="s">
        <v>220</v>
      </c>
      <c r="E12" s="73" t="s">
        <v>219</v>
      </c>
      <c r="F12" s="73" t="s">
        <v>218</v>
      </c>
      <c r="G12" s="230" t="s">
        <v>11</v>
      </c>
      <c r="L12" s="140"/>
      <c r="M12" s="139"/>
    </row>
    <row r="13" spans="2:13" ht="24" customHeight="1" x14ac:dyDescent="0.3">
      <c r="C13" s="141"/>
      <c r="D13" s="48">
        <v>0</v>
      </c>
      <c r="E13" s="48">
        <v>0</v>
      </c>
      <c r="F13" s="48">
        <v>0</v>
      </c>
      <c r="G13" s="231"/>
      <c r="L13" s="140"/>
      <c r="M13" s="139"/>
    </row>
    <row r="14" spans="2:13" ht="45.45" customHeight="1" x14ac:dyDescent="0.3">
      <c r="B14" s="251" t="s">
        <v>248</v>
      </c>
      <c r="C14" s="252"/>
      <c r="D14" s="252"/>
      <c r="E14" s="252"/>
      <c r="F14" s="252"/>
      <c r="G14" s="253"/>
      <c r="L14" s="140"/>
      <c r="M14" s="139"/>
    </row>
    <row r="15" spans="2:13" s="29" customFormat="1" ht="31.5" customHeight="1" x14ac:dyDescent="0.3">
      <c r="C15" s="251" t="s">
        <v>249</v>
      </c>
      <c r="D15" s="252"/>
      <c r="E15" s="252"/>
      <c r="F15" s="252"/>
      <c r="G15" s="253"/>
      <c r="L15" s="140"/>
      <c r="M15" s="139"/>
    </row>
    <row r="16" spans="2:13" ht="24.75" customHeight="1" thickBot="1" x14ac:dyDescent="0.35">
      <c r="C16" s="130" t="s">
        <v>211</v>
      </c>
      <c r="D16" s="129">
        <v>260031.5</v>
      </c>
      <c r="E16" s="129">
        <v>0</v>
      </c>
      <c r="F16" s="129">
        <v>0</v>
      </c>
      <c r="G16" s="128">
        <f t="shared" ref="G16:G24" si="0">SUM(D16:F16)</f>
        <v>260031.5</v>
      </c>
      <c r="L16" s="140"/>
      <c r="M16" s="139"/>
    </row>
    <row r="17" spans="3:7" ht="21.75" customHeight="1" x14ac:dyDescent="0.3">
      <c r="C17" s="127" t="s">
        <v>207</v>
      </c>
      <c r="D17" s="126">
        <v>81196</v>
      </c>
      <c r="E17" s="125"/>
      <c r="F17" s="125"/>
      <c r="G17" s="124">
        <f t="shared" si="0"/>
        <v>81196</v>
      </c>
    </row>
    <row r="18" spans="3:7" x14ac:dyDescent="0.3">
      <c r="C18" s="122" t="s">
        <v>206</v>
      </c>
      <c r="D18" s="121"/>
      <c r="E18" s="64"/>
      <c r="F18" s="64"/>
      <c r="G18" s="119">
        <f t="shared" si="0"/>
        <v>0</v>
      </c>
    </row>
    <row r="19" spans="3:7" ht="15.75" customHeight="1" x14ac:dyDescent="0.3">
      <c r="C19" s="122" t="s">
        <v>205</v>
      </c>
      <c r="D19" s="121"/>
      <c r="E19" s="121"/>
      <c r="F19" s="121"/>
      <c r="G19" s="119">
        <f t="shared" si="0"/>
        <v>0</v>
      </c>
    </row>
    <row r="20" spans="3:7" x14ac:dyDescent="0.3">
      <c r="C20" s="123" t="s">
        <v>204</v>
      </c>
      <c r="D20" s="121">
        <f>178835.5-D21</f>
        <v>146865.54999999999</v>
      </c>
      <c r="E20" s="121"/>
      <c r="F20" s="121"/>
      <c r="G20" s="119">
        <f t="shared" si="0"/>
        <v>146865.54999999999</v>
      </c>
    </row>
    <row r="21" spans="3:7" x14ac:dyDescent="0.3">
      <c r="C21" s="122" t="s">
        <v>203</v>
      </c>
      <c r="D21" s="121">
        <v>31969.95</v>
      </c>
      <c r="E21" s="121"/>
      <c r="F21" s="121"/>
      <c r="G21" s="119">
        <f t="shared" si="0"/>
        <v>31969.95</v>
      </c>
    </row>
    <row r="22" spans="3:7" ht="21.75" customHeight="1" x14ac:dyDescent="0.3">
      <c r="C22" s="122" t="s">
        <v>202</v>
      </c>
      <c r="D22" s="121"/>
      <c r="E22" s="121"/>
      <c r="F22" s="121"/>
      <c r="G22" s="119">
        <f t="shared" si="0"/>
        <v>0</v>
      </c>
    </row>
    <row r="23" spans="3:7" ht="21.75" customHeight="1" x14ac:dyDescent="0.3">
      <c r="C23" s="122" t="s">
        <v>201</v>
      </c>
      <c r="D23" s="121"/>
      <c r="E23" s="121"/>
      <c r="F23" s="121"/>
      <c r="G23" s="119">
        <f t="shared" si="0"/>
        <v>0</v>
      </c>
    </row>
    <row r="24" spans="3:7" ht="15.75" customHeight="1" x14ac:dyDescent="0.3">
      <c r="C24" s="120" t="s">
        <v>208</v>
      </c>
      <c r="D24" s="120">
        <f>SUM(D17:D23)</f>
        <v>260031.5</v>
      </c>
      <c r="E24" s="120">
        <f>SUM(E17:E23)</f>
        <v>0</v>
      </c>
      <c r="F24" s="120">
        <f>SUM(F17:F23)</f>
        <v>0</v>
      </c>
      <c r="G24" s="138">
        <f t="shared" si="0"/>
        <v>260031.5</v>
      </c>
    </row>
    <row r="25" spans="3:7" s="94" customFormat="1" x14ac:dyDescent="0.3">
      <c r="C25" s="133"/>
      <c r="D25" s="132"/>
      <c r="E25" s="132"/>
      <c r="F25" s="132"/>
      <c r="G25" s="137"/>
    </row>
    <row r="26" spans="3:7" s="29" customFormat="1" ht="30" customHeight="1" x14ac:dyDescent="0.3">
      <c r="C26" s="251" t="s">
        <v>250</v>
      </c>
      <c r="D26" s="252"/>
      <c r="E26" s="252"/>
      <c r="F26" s="252"/>
      <c r="G26" s="253"/>
    </row>
    <row r="27" spans="3:7" ht="27" customHeight="1" thickBot="1" x14ac:dyDescent="0.35">
      <c r="C27" s="130" t="s">
        <v>211</v>
      </c>
      <c r="D27" s="129">
        <v>509284</v>
      </c>
      <c r="E27" s="129">
        <v>0</v>
      </c>
      <c r="F27" s="129">
        <v>0</v>
      </c>
      <c r="G27" s="128">
        <f t="shared" ref="G27:G35" si="1">SUM(D27:F27)</f>
        <v>509284</v>
      </c>
    </row>
    <row r="28" spans="3:7" x14ac:dyDescent="0.3">
      <c r="C28" s="127" t="s">
        <v>207</v>
      </c>
      <c r="D28" s="126">
        <f>102433.02-170.02</f>
        <v>102263</v>
      </c>
      <c r="E28" s="125"/>
      <c r="F28" s="125"/>
      <c r="G28" s="124">
        <f t="shared" si="1"/>
        <v>102263</v>
      </c>
    </row>
    <row r="29" spans="3:7" x14ac:dyDescent="0.3">
      <c r="C29" s="122" t="s">
        <v>206</v>
      </c>
      <c r="D29" s="121">
        <f>6200+8000</f>
        <v>14200</v>
      </c>
      <c r="E29" s="64"/>
      <c r="F29" s="64"/>
      <c r="G29" s="119">
        <f t="shared" si="1"/>
        <v>14200</v>
      </c>
    </row>
    <row r="30" spans="3:7" ht="31.2" x14ac:dyDescent="0.3">
      <c r="C30" s="122" t="s">
        <v>205</v>
      </c>
      <c r="D30" s="121"/>
      <c r="E30" s="121"/>
      <c r="F30" s="121"/>
      <c r="G30" s="119">
        <f t="shared" si="1"/>
        <v>0</v>
      </c>
    </row>
    <row r="31" spans="3:7" x14ac:dyDescent="0.3">
      <c r="C31" s="123" t="s">
        <v>204</v>
      </c>
      <c r="D31" s="121">
        <f>392650.98-67500.09+117.93</f>
        <v>325268.82</v>
      </c>
      <c r="E31" s="121"/>
      <c r="F31" s="121"/>
      <c r="G31" s="119">
        <f t="shared" si="1"/>
        <v>325268.82</v>
      </c>
    </row>
    <row r="32" spans="3:7" x14ac:dyDescent="0.3">
      <c r="C32" s="122" t="s">
        <v>203</v>
      </c>
      <c r="D32" s="121">
        <f>67500.09+52.09</f>
        <v>67552.179999999993</v>
      </c>
      <c r="E32" s="121"/>
      <c r="F32" s="121"/>
      <c r="G32" s="119">
        <f t="shared" si="1"/>
        <v>67552.179999999993</v>
      </c>
    </row>
    <row r="33" spans="3:7" x14ac:dyDescent="0.3">
      <c r="C33" s="122" t="s">
        <v>202</v>
      </c>
      <c r="D33" s="121"/>
      <c r="E33" s="121"/>
      <c r="F33" s="121"/>
      <c r="G33" s="119">
        <f t="shared" si="1"/>
        <v>0</v>
      </c>
    </row>
    <row r="34" spans="3:7" x14ac:dyDescent="0.3">
      <c r="C34" s="122" t="s">
        <v>201</v>
      </c>
      <c r="D34" s="121"/>
      <c r="E34" s="121"/>
      <c r="F34" s="121"/>
      <c r="G34" s="119">
        <f t="shared" si="1"/>
        <v>0</v>
      </c>
    </row>
    <row r="35" spans="3:7" x14ac:dyDescent="0.3">
      <c r="C35" s="120" t="s">
        <v>208</v>
      </c>
      <c r="D35" s="120">
        <f>SUM(D28:D34)</f>
        <v>509284</v>
      </c>
      <c r="E35" s="120">
        <f>SUM(E28:E34)</f>
        <v>0</v>
      </c>
      <c r="F35" s="120">
        <f>SUM(F28:F34)</f>
        <v>0</v>
      </c>
      <c r="G35" s="119">
        <f t="shared" si="1"/>
        <v>509284</v>
      </c>
    </row>
    <row r="36" spans="3:7" s="94" customFormat="1" x14ac:dyDescent="0.3">
      <c r="C36" s="133"/>
      <c r="D36" s="132"/>
      <c r="E36" s="132"/>
      <c r="F36" s="132"/>
      <c r="G36" s="131"/>
    </row>
    <row r="37" spans="3:7" ht="30.45" customHeight="1" x14ac:dyDescent="0.3">
      <c r="C37" s="251" t="s">
        <v>251</v>
      </c>
      <c r="D37" s="252"/>
      <c r="E37" s="252"/>
      <c r="F37" s="252"/>
      <c r="G37" s="253"/>
    </row>
    <row r="38" spans="3:7" ht="21.75" customHeight="1" thickBot="1" x14ac:dyDescent="0.35">
      <c r="C38" s="130" t="s">
        <v>211</v>
      </c>
      <c r="D38" s="129">
        <v>750909.03</v>
      </c>
      <c r="E38" s="129">
        <v>0</v>
      </c>
      <c r="F38" s="129">
        <v>0</v>
      </c>
      <c r="G38" s="128">
        <f t="shared" ref="G38:G46" si="2">SUM(D38:F38)</f>
        <v>750909.03</v>
      </c>
    </row>
    <row r="39" spans="3:7" x14ac:dyDescent="0.3">
      <c r="C39" s="127" t="s">
        <v>207</v>
      </c>
      <c r="D39" s="126">
        <v>324288</v>
      </c>
      <c r="E39" s="125"/>
      <c r="F39" s="125"/>
      <c r="G39" s="124">
        <f t="shared" si="2"/>
        <v>324288</v>
      </c>
    </row>
    <row r="40" spans="3:7" s="94" customFormat="1" ht="15.75" customHeight="1" x14ac:dyDescent="0.3">
      <c r="C40" s="122" t="s">
        <v>206</v>
      </c>
      <c r="D40" s="121">
        <v>2750</v>
      </c>
      <c r="E40" s="64"/>
      <c r="F40" s="64"/>
      <c r="G40" s="119">
        <f t="shared" si="2"/>
        <v>2750</v>
      </c>
    </row>
    <row r="41" spans="3:7" s="94" customFormat="1" ht="31.2" x14ac:dyDescent="0.3">
      <c r="C41" s="122" t="s">
        <v>205</v>
      </c>
      <c r="D41" s="121">
        <v>5000</v>
      </c>
      <c r="E41" s="121"/>
      <c r="F41" s="121"/>
      <c r="G41" s="119">
        <f t="shared" si="2"/>
        <v>5000</v>
      </c>
    </row>
    <row r="42" spans="3:7" s="94" customFormat="1" x14ac:dyDescent="0.3">
      <c r="C42" s="123" t="s">
        <v>204</v>
      </c>
      <c r="D42" s="121">
        <f>368075.98-D43</f>
        <v>285956.27999999997</v>
      </c>
      <c r="E42" s="121"/>
      <c r="F42" s="121"/>
      <c r="G42" s="119">
        <f t="shared" si="2"/>
        <v>285956.27999999997</v>
      </c>
    </row>
    <row r="43" spans="3:7" x14ac:dyDescent="0.3">
      <c r="C43" s="122" t="s">
        <v>203</v>
      </c>
      <c r="D43" s="121">
        <v>82119.7</v>
      </c>
      <c r="E43" s="121"/>
      <c r="F43" s="121"/>
      <c r="G43" s="119">
        <f t="shared" si="2"/>
        <v>82119.7</v>
      </c>
    </row>
    <row r="44" spans="3:7" x14ac:dyDescent="0.3">
      <c r="C44" s="122" t="s">
        <v>202</v>
      </c>
      <c r="D44" s="121"/>
      <c r="E44" s="121"/>
      <c r="F44" s="121"/>
      <c r="G44" s="119">
        <f t="shared" si="2"/>
        <v>0</v>
      </c>
    </row>
    <row r="45" spans="3:7" x14ac:dyDescent="0.3">
      <c r="C45" s="122" t="s">
        <v>201</v>
      </c>
      <c r="D45" s="121">
        <v>50795.05</v>
      </c>
      <c r="E45" s="121"/>
      <c r="F45" s="121"/>
      <c r="G45" s="119">
        <f t="shared" si="2"/>
        <v>50795.05</v>
      </c>
    </row>
    <row r="46" spans="3:7" x14ac:dyDescent="0.3">
      <c r="C46" s="120" t="s">
        <v>208</v>
      </c>
      <c r="D46" s="120">
        <f>SUM(D39:D45)</f>
        <v>750909.03</v>
      </c>
      <c r="E46" s="120">
        <f>SUM(E39:E45)</f>
        <v>0</v>
      </c>
      <c r="F46" s="120">
        <f>SUM(F39:F45)</f>
        <v>0</v>
      </c>
      <c r="G46" s="119">
        <f t="shared" si="2"/>
        <v>750909.03</v>
      </c>
    </row>
    <row r="47" spans="3:7" hidden="1" x14ac:dyDescent="0.3">
      <c r="C47" s="254" t="s">
        <v>217</v>
      </c>
      <c r="D47" s="255"/>
      <c r="E47" s="255"/>
      <c r="F47" s="255"/>
      <c r="G47" s="256"/>
    </row>
    <row r="48" spans="3:7" s="94" customFormat="1" x14ac:dyDescent="0.3">
      <c r="C48" s="136"/>
      <c r="D48" s="135"/>
      <c r="E48" s="135"/>
      <c r="F48" s="135"/>
      <c r="G48" s="134"/>
    </row>
    <row r="49" spans="2:7" ht="19.95" hidden="1" customHeight="1" thickBot="1" x14ac:dyDescent="0.35">
      <c r="C49" s="130" t="s">
        <v>211</v>
      </c>
      <c r="D49" s="129">
        <v>0</v>
      </c>
      <c r="E49" s="129">
        <v>0</v>
      </c>
      <c r="F49" s="129">
        <v>0</v>
      </c>
      <c r="G49" s="128">
        <f t="shared" ref="G49:G57" si="3">SUM(D49:F49)</f>
        <v>0</v>
      </c>
    </row>
    <row r="50" spans="2:7" hidden="1" x14ac:dyDescent="0.3">
      <c r="C50" s="127" t="s">
        <v>207</v>
      </c>
      <c r="D50" s="126"/>
      <c r="E50" s="125"/>
      <c r="F50" s="125"/>
      <c r="G50" s="124">
        <f t="shared" si="3"/>
        <v>0</v>
      </c>
    </row>
    <row r="51" spans="2:7" ht="15.75" hidden="1" customHeight="1" x14ac:dyDescent="0.3">
      <c r="C51" s="122" t="s">
        <v>206</v>
      </c>
      <c r="D51" s="121"/>
      <c r="E51" s="64"/>
      <c r="F51" s="64"/>
      <c r="G51" s="119">
        <f t="shared" si="3"/>
        <v>0</v>
      </c>
    </row>
    <row r="52" spans="2:7" ht="32.25" hidden="1" customHeight="1" x14ac:dyDescent="0.3">
      <c r="C52" s="122" t="s">
        <v>205</v>
      </c>
      <c r="D52" s="121"/>
      <c r="E52" s="121"/>
      <c r="F52" s="121"/>
      <c r="G52" s="119">
        <f t="shared" si="3"/>
        <v>0</v>
      </c>
    </row>
    <row r="53" spans="2:7" s="94" customFormat="1" hidden="1" x14ac:dyDescent="0.3">
      <c r="C53" s="123" t="s">
        <v>204</v>
      </c>
      <c r="D53" s="121"/>
      <c r="E53" s="121"/>
      <c r="F53" s="121"/>
      <c r="G53" s="119">
        <f t="shared" si="3"/>
        <v>0</v>
      </c>
    </row>
    <row r="54" spans="2:7" hidden="1" x14ac:dyDescent="0.3">
      <c r="C54" s="122" t="s">
        <v>203</v>
      </c>
      <c r="D54" s="121"/>
      <c r="E54" s="121"/>
      <c r="F54" s="121"/>
      <c r="G54" s="119">
        <f t="shared" si="3"/>
        <v>0</v>
      </c>
    </row>
    <row r="55" spans="2:7" hidden="1" x14ac:dyDescent="0.3">
      <c r="C55" s="122" t="s">
        <v>202</v>
      </c>
      <c r="D55" s="121"/>
      <c r="E55" s="121"/>
      <c r="F55" s="121"/>
      <c r="G55" s="119">
        <f t="shared" si="3"/>
        <v>0</v>
      </c>
    </row>
    <row r="56" spans="2:7" hidden="1" x14ac:dyDescent="0.3">
      <c r="C56" s="122" t="s">
        <v>201</v>
      </c>
      <c r="D56" s="121"/>
      <c r="E56" s="121"/>
      <c r="F56" s="121"/>
      <c r="G56" s="119">
        <f t="shared" si="3"/>
        <v>0</v>
      </c>
    </row>
    <row r="57" spans="2:7" ht="21" hidden="1" customHeight="1" x14ac:dyDescent="0.3">
      <c r="C57" s="120" t="s">
        <v>208</v>
      </c>
      <c r="D57" s="120">
        <f>SUM(D50:D56)</f>
        <v>0</v>
      </c>
      <c r="E57" s="120">
        <f>SUM(E50:E56)</f>
        <v>0</v>
      </c>
      <c r="F57" s="120">
        <f>SUM(F50:F56)</f>
        <v>0</v>
      </c>
      <c r="G57" s="119">
        <f t="shared" si="3"/>
        <v>0</v>
      </c>
    </row>
    <row r="58" spans="2:7" s="94" customFormat="1" ht="22.5" hidden="1" customHeight="1" x14ac:dyDescent="0.3">
      <c r="C58" s="132"/>
      <c r="D58" s="132"/>
      <c r="E58" s="132"/>
      <c r="F58" s="132"/>
      <c r="G58" s="131"/>
    </row>
    <row r="59" spans="2:7" hidden="1" x14ac:dyDescent="0.3">
      <c r="B59" s="254" t="s">
        <v>216</v>
      </c>
      <c r="C59" s="255"/>
      <c r="D59" s="255"/>
      <c r="E59" s="255"/>
      <c r="F59" s="255"/>
      <c r="G59" s="256"/>
    </row>
    <row r="60" spans="2:7" hidden="1" x14ac:dyDescent="0.3">
      <c r="C60" s="254" t="s">
        <v>215</v>
      </c>
      <c r="D60" s="255"/>
      <c r="E60" s="255"/>
      <c r="F60" s="255"/>
      <c r="G60" s="256"/>
    </row>
    <row r="61" spans="2:7" ht="24" hidden="1" customHeight="1" thickBot="1" x14ac:dyDescent="0.35">
      <c r="C61" s="130" t="s">
        <v>211</v>
      </c>
      <c r="D61" s="129">
        <v>0</v>
      </c>
      <c r="E61" s="129">
        <v>0</v>
      </c>
      <c r="F61" s="129">
        <v>0</v>
      </c>
      <c r="G61" s="128">
        <f t="shared" ref="G61:G69" si="4">SUM(D61:F61)</f>
        <v>0</v>
      </c>
    </row>
    <row r="62" spans="2:7" ht="15.75" hidden="1" customHeight="1" x14ac:dyDescent="0.3">
      <c r="C62" s="127" t="s">
        <v>207</v>
      </c>
      <c r="D62" s="126"/>
      <c r="E62" s="125"/>
      <c r="F62" s="125"/>
      <c r="G62" s="124">
        <f t="shared" si="4"/>
        <v>0</v>
      </c>
    </row>
    <row r="63" spans="2:7" ht="15.75" hidden="1" customHeight="1" x14ac:dyDescent="0.3">
      <c r="C63" s="122" t="s">
        <v>206</v>
      </c>
      <c r="D63" s="121"/>
      <c r="E63" s="64"/>
      <c r="F63" s="64"/>
      <c r="G63" s="119">
        <f t="shared" si="4"/>
        <v>0</v>
      </c>
    </row>
    <row r="64" spans="2:7" ht="15.75" hidden="1" customHeight="1" x14ac:dyDescent="0.3">
      <c r="C64" s="122" t="s">
        <v>205</v>
      </c>
      <c r="D64" s="121"/>
      <c r="E64" s="121"/>
      <c r="F64" s="121"/>
      <c r="G64" s="119">
        <f t="shared" si="4"/>
        <v>0</v>
      </c>
    </row>
    <row r="65" spans="2:7" ht="18.75" hidden="1" customHeight="1" x14ac:dyDescent="0.3">
      <c r="C65" s="123" t="s">
        <v>204</v>
      </c>
      <c r="D65" s="121"/>
      <c r="E65" s="121"/>
      <c r="F65" s="121"/>
      <c r="G65" s="119">
        <f t="shared" si="4"/>
        <v>0</v>
      </c>
    </row>
    <row r="66" spans="2:7" hidden="1" x14ac:dyDescent="0.3">
      <c r="C66" s="122" t="s">
        <v>203</v>
      </c>
      <c r="D66" s="121"/>
      <c r="E66" s="121"/>
      <c r="F66" s="121"/>
      <c r="G66" s="119">
        <f t="shared" si="4"/>
        <v>0</v>
      </c>
    </row>
    <row r="67" spans="2:7" s="94" customFormat="1" ht="21.75" hidden="1" customHeight="1" x14ac:dyDescent="0.3">
      <c r="B67" s="93"/>
      <c r="C67" s="122" t="s">
        <v>202</v>
      </c>
      <c r="D67" s="121"/>
      <c r="E67" s="121"/>
      <c r="F67" s="121"/>
      <c r="G67" s="119">
        <f t="shared" si="4"/>
        <v>0</v>
      </c>
    </row>
    <row r="68" spans="2:7" s="94" customFormat="1" hidden="1" x14ac:dyDescent="0.3">
      <c r="B68" s="93"/>
      <c r="C68" s="122" t="s">
        <v>201</v>
      </c>
      <c r="D68" s="121"/>
      <c r="E68" s="121"/>
      <c r="F68" s="121"/>
      <c r="G68" s="119">
        <f t="shared" si="4"/>
        <v>0</v>
      </c>
    </row>
    <row r="69" spans="2:7" hidden="1" x14ac:dyDescent="0.3">
      <c r="C69" s="120" t="s">
        <v>208</v>
      </c>
      <c r="D69" s="120">
        <f>SUM(D62:D68)</f>
        <v>0</v>
      </c>
      <c r="E69" s="120">
        <f>SUM(E62:E68)</f>
        <v>0</v>
      </c>
      <c r="F69" s="120">
        <f>SUM(F62:F68)</f>
        <v>0</v>
      </c>
      <c r="G69" s="119">
        <f t="shared" si="4"/>
        <v>0</v>
      </c>
    </row>
    <row r="70" spans="2:7" s="94" customFormat="1" hidden="1" x14ac:dyDescent="0.3">
      <c r="C70" s="133"/>
      <c r="D70" s="132"/>
      <c r="E70" s="132"/>
      <c r="F70" s="132"/>
      <c r="G70" s="131"/>
    </row>
    <row r="71" spans="2:7" hidden="1" x14ac:dyDescent="0.3">
      <c r="B71" s="94"/>
      <c r="C71" s="254" t="s">
        <v>127</v>
      </c>
      <c r="D71" s="255"/>
      <c r="E71" s="255"/>
      <c r="F71" s="255"/>
      <c r="G71" s="256"/>
    </row>
    <row r="72" spans="2:7" ht="21.75" hidden="1" customHeight="1" thickBot="1" x14ac:dyDescent="0.35">
      <c r="C72" s="130" t="s">
        <v>211</v>
      </c>
      <c r="D72" s="129">
        <v>0</v>
      </c>
      <c r="E72" s="129">
        <v>0</v>
      </c>
      <c r="F72" s="129">
        <v>0</v>
      </c>
      <c r="G72" s="128">
        <f t="shared" ref="G72:G80" si="5">SUM(D72:F72)</f>
        <v>0</v>
      </c>
    </row>
    <row r="73" spans="2:7" ht="15.75" hidden="1" customHeight="1" x14ac:dyDescent="0.3">
      <c r="C73" s="127" t="s">
        <v>207</v>
      </c>
      <c r="D73" s="126"/>
      <c r="E73" s="125"/>
      <c r="F73" s="125"/>
      <c r="G73" s="124">
        <f t="shared" si="5"/>
        <v>0</v>
      </c>
    </row>
    <row r="74" spans="2:7" ht="15.75" hidden="1" customHeight="1" x14ac:dyDescent="0.3">
      <c r="C74" s="122" t="s">
        <v>206</v>
      </c>
      <c r="D74" s="121"/>
      <c r="E74" s="64"/>
      <c r="F74" s="64"/>
      <c r="G74" s="119">
        <f t="shared" si="5"/>
        <v>0</v>
      </c>
    </row>
    <row r="75" spans="2:7" ht="15.75" hidden="1" customHeight="1" x14ac:dyDescent="0.3">
      <c r="C75" s="122" t="s">
        <v>205</v>
      </c>
      <c r="D75" s="121"/>
      <c r="E75" s="121"/>
      <c r="F75" s="121"/>
      <c r="G75" s="119">
        <f t="shared" si="5"/>
        <v>0</v>
      </c>
    </row>
    <row r="76" spans="2:7" hidden="1" x14ac:dyDescent="0.3">
      <c r="C76" s="123" t="s">
        <v>204</v>
      </c>
      <c r="D76" s="121"/>
      <c r="E76" s="121"/>
      <c r="F76" s="121"/>
      <c r="G76" s="119">
        <f t="shared" si="5"/>
        <v>0</v>
      </c>
    </row>
    <row r="77" spans="2:7" hidden="1" x14ac:dyDescent="0.3">
      <c r="C77" s="122" t="s">
        <v>203</v>
      </c>
      <c r="D77" s="121"/>
      <c r="E77" s="121"/>
      <c r="F77" s="121"/>
      <c r="G77" s="119">
        <f t="shared" si="5"/>
        <v>0</v>
      </c>
    </row>
    <row r="78" spans="2:7" hidden="1" x14ac:dyDescent="0.3">
      <c r="C78" s="122" t="s">
        <v>202</v>
      </c>
      <c r="D78" s="121"/>
      <c r="E78" s="121"/>
      <c r="F78" s="121"/>
      <c r="G78" s="119">
        <f t="shared" si="5"/>
        <v>0</v>
      </c>
    </row>
    <row r="79" spans="2:7" hidden="1" x14ac:dyDescent="0.3">
      <c r="C79" s="122" t="s">
        <v>201</v>
      </c>
      <c r="D79" s="121"/>
      <c r="E79" s="121"/>
      <c r="F79" s="121"/>
      <c r="G79" s="119">
        <f t="shared" si="5"/>
        <v>0</v>
      </c>
    </row>
    <row r="80" spans="2:7" hidden="1" x14ac:dyDescent="0.3">
      <c r="C80" s="120" t="s">
        <v>208</v>
      </c>
      <c r="D80" s="120">
        <f>SUM(D73:D79)</f>
        <v>0</v>
      </c>
      <c r="E80" s="120">
        <f>SUM(E73:E79)</f>
        <v>0</v>
      </c>
      <c r="F80" s="120">
        <f>SUM(F73:F79)</f>
        <v>0</v>
      </c>
      <c r="G80" s="119">
        <f t="shared" si="5"/>
        <v>0</v>
      </c>
    </row>
    <row r="81" spans="2:7" s="94" customFormat="1" hidden="1" x14ac:dyDescent="0.3">
      <c r="C81" s="133"/>
      <c r="D81" s="132"/>
      <c r="E81" s="132"/>
      <c r="F81" s="132"/>
      <c r="G81" s="131"/>
    </row>
    <row r="82" spans="2:7" hidden="1" x14ac:dyDescent="0.3">
      <c r="C82" s="254" t="s">
        <v>118</v>
      </c>
      <c r="D82" s="255"/>
      <c r="E82" s="255"/>
      <c r="F82" s="255"/>
      <c r="G82" s="256"/>
    </row>
    <row r="83" spans="2:7" ht="21.75" hidden="1" customHeight="1" thickBot="1" x14ac:dyDescent="0.35">
      <c r="B83" s="94"/>
      <c r="C83" s="130" t="s">
        <v>211</v>
      </c>
      <c r="D83" s="129">
        <v>0</v>
      </c>
      <c r="E83" s="129">
        <v>0</v>
      </c>
      <c r="F83" s="129">
        <v>0</v>
      </c>
      <c r="G83" s="128">
        <f t="shared" ref="G83:G91" si="6">SUM(D83:F83)</f>
        <v>0</v>
      </c>
    </row>
    <row r="84" spans="2:7" ht="18" hidden="1" customHeight="1" x14ac:dyDescent="0.3">
      <c r="C84" s="127" t="s">
        <v>207</v>
      </c>
      <c r="D84" s="126"/>
      <c r="E84" s="125"/>
      <c r="F84" s="125"/>
      <c r="G84" s="124">
        <f t="shared" si="6"/>
        <v>0</v>
      </c>
    </row>
    <row r="85" spans="2:7" ht="15.75" hidden="1" customHeight="1" x14ac:dyDescent="0.3">
      <c r="C85" s="122" t="s">
        <v>206</v>
      </c>
      <c r="D85" s="121"/>
      <c r="E85" s="64"/>
      <c r="F85" s="64"/>
      <c r="G85" s="119">
        <f t="shared" si="6"/>
        <v>0</v>
      </c>
    </row>
    <row r="86" spans="2:7" s="94" customFormat="1" ht="15.75" hidden="1" customHeight="1" x14ac:dyDescent="0.3">
      <c r="B86" s="93"/>
      <c r="C86" s="122" t="s">
        <v>205</v>
      </c>
      <c r="D86" s="121"/>
      <c r="E86" s="121"/>
      <c r="F86" s="121"/>
      <c r="G86" s="119">
        <f t="shared" si="6"/>
        <v>0</v>
      </c>
    </row>
    <row r="87" spans="2:7" hidden="1" x14ac:dyDescent="0.3">
      <c r="B87" s="94"/>
      <c r="C87" s="123" t="s">
        <v>204</v>
      </c>
      <c r="D87" s="121"/>
      <c r="E87" s="121"/>
      <c r="F87" s="121"/>
      <c r="G87" s="119">
        <f t="shared" si="6"/>
        <v>0</v>
      </c>
    </row>
    <row r="88" spans="2:7" hidden="1" x14ac:dyDescent="0.3">
      <c r="B88" s="94"/>
      <c r="C88" s="122" t="s">
        <v>203</v>
      </c>
      <c r="D88" s="121"/>
      <c r="E88" s="121"/>
      <c r="F88" s="121"/>
      <c r="G88" s="119">
        <f t="shared" si="6"/>
        <v>0</v>
      </c>
    </row>
    <row r="89" spans="2:7" hidden="1" x14ac:dyDescent="0.3">
      <c r="B89" s="94"/>
      <c r="C89" s="122" t="s">
        <v>202</v>
      </c>
      <c r="D89" s="121"/>
      <c r="E89" s="121"/>
      <c r="F89" s="121"/>
      <c r="G89" s="119">
        <f t="shared" si="6"/>
        <v>0</v>
      </c>
    </row>
    <row r="90" spans="2:7" hidden="1" x14ac:dyDescent="0.3">
      <c r="C90" s="122" t="s">
        <v>201</v>
      </c>
      <c r="D90" s="121"/>
      <c r="E90" s="121"/>
      <c r="F90" s="121"/>
      <c r="G90" s="119">
        <f t="shared" si="6"/>
        <v>0</v>
      </c>
    </row>
    <row r="91" spans="2:7" hidden="1" x14ac:dyDescent="0.3">
      <c r="C91" s="120" t="s">
        <v>208</v>
      </c>
      <c r="D91" s="120">
        <f>SUM(D84:D90)</f>
        <v>0</v>
      </c>
      <c r="E91" s="120">
        <f>SUM(E84:E90)</f>
        <v>0</v>
      </c>
      <c r="F91" s="120">
        <f>SUM(F84:F90)</f>
        <v>0</v>
      </c>
      <c r="G91" s="119">
        <f t="shared" si="6"/>
        <v>0</v>
      </c>
    </row>
    <row r="92" spans="2:7" s="94" customFormat="1" hidden="1" x14ac:dyDescent="0.3">
      <c r="C92" s="133"/>
      <c r="D92" s="132"/>
      <c r="E92" s="132"/>
      <c r="F92" s="132"/>
      <c r="G92" s="131"/>
    </row>
    <row r="93" spans="2:7" hidden="1" x14ac:dyDescent="0.3">
      <c r="C93" s="254" t="s">
        <v>109</v>
      </c>
      <c r="D93" s="255"/>
      <c r="E93" s="255"/>
      <c r="F93" s="255"/>
      <c r="G93" s="256"/>
    </row>
    <row r="94" spans="2:7" ht="21.75" hidden="1" customHeight="1" thickBot="1" x14ac:dyDescent="0.35">
      <c r="C94" s="130" t="s">
        <v>211</v>
      </c>
      <c r="D94" s="129">
        <v>0</v>
      </c>
      <c r="E94" s="129">
        <v>0</v>
      </c>
      <c r="F94" s="129">
        <v>0</v>
      </c>
      <c r="G94" s="128">
        <f t="shared" ref="G94:G102" si="7">SUM(D94:F94)</f>
        <v>0</v>
      </c>
    </row>
    <row r="95" spans="2:7" ht="15.75" hidden="1" customHeight="1" x14ac:dyDescent="0.3">
      <c r="C95" s="127" t="s">
        <v>207</v>
      </c>
      <c r="D95" s="126"/>
      <c r="E95" s="125"/>
      <c r="F95" s="125"/>
      <c r="G95" s="124">
        <f t="shared" si="7"/>
        <v>0</v>
      </c>
    </row>
    <row r="96" spans="2:7" ht="15.75" hidden="1" customHeight="1" x14ac:dyDescent="0.3">
      <c r="B96" s="94"/>
      <c r="C96" s="122" t="s">
        <v>206</v>
      </c>
      <c r="D96" s="121"/>
      <c r="E96" s="64"/>
      <c r="F96" s="64"/>
      <c r="G96" s="119">
        <f t="shared" si="7"/>
        <v>0</v>
      </c>
    </row>
    <row r="97" spans="2:7" ht="15.75" hidden="1" customHeight="1" x14ac:dyDescent="0.3">
      <c r="C97" s="122" t="s">
        <v>205</v>
      </c>
      <c r="D97" s="121"/>
      <c r="E97" s="121"/>
      <c r="F97" s="121"/>
      <c r="G97" s="119">
        <f t="shared" si="7"/>
        <v>0</v>
      </c>
    </row>
    <row r="98" spans="2:7" hidden="1" x14ac:dyDescent="0.3">
      <c r="C98" s="123" t="s">
        <v>204</v>
      </c>
      <c r="D98" s="121"/>
      <c r="E98" s="121"/>
      <c r="F98" s="121"/>
      <c r="G98" s="119">
        <f t="shared" si="7"/>
        <v>0</v>
      </c>
    </row>
    <row r="99" spans="2:7" hidden="1" x14ac:dyDescent="0.3">
      <c r="C99" s="122" t="s">
        <v>203</v>
      </c>
      <c r="D99" s="121"/>
      <c r="E99" s="121"/>
      <c r="F99" s="121"/>
      <c r="G99" s="119">
        <f t="shared" si="7"/>
        <v>0</v>
      </c>
    </row>
    <row r="100" spans="2:7" ht="25.5" hidden="1" customHeight="1" x14ac:dyDescent="0.3">
      <c r="C100" s="122" t="s">
        <v>202</v>
      </c>
      <c r="D100" s="121"/>
      <c r="E100" s="121"/>
      <c r="F100" s="121"/>
      <c r="G100" s="119">
        <f t="shared" si="7"/>
        <v>0</v>
      </c>
    </row>
    <row r="101" spans="2:7" hidden="1" x14ac:dyDescent="0.3">
      <c r="B101" s="94"/>
      <c r="C101" s="122" t="s">
        <v>201</v>
      </c>
      <c r="D101" s="121"/>
      <c r="E101" s="121"/>
      <c r="F101" s="121"/>
      <c r="G101" s="119">
        <f t="shared" si="7"/>
        <v>0</v>
      </c>
    </row>
    <row r="102" spans="2:7" ht="15.75" hidden="1" customHeight="1" x14ac:dyDescent="0.3">
      <c r="C102" s="120" t="s">
        <v>208</v>
      </c>
      <c r="D102" s="120">
        <f>SUM(D95:D101)</f>
        <v>0</v>
      </c>
      <c r="E102" s="120">
        <f>SUM(E95:E101)</f>
        <v>0</v>
      </c>
      <c r="F102" s="120">
        <f>SUM(F95:F101)</f>
        <v>0</v>
      </c>
      <c r="G102" s="119">
        <f t="shared" si="7"/>
        <v>0</v>
      </c>
    </row>
    <row r="103" spans="2:7" ht="25.5" hidden="1" customHeight="1" x14ac:dyDescent="0.3">
      <c r="D103" s="93"/>
      <c r="E103" s="93"/>
      <c r="F103" s="93"/>
    </row>
    <row r="104" spans="2:7" hidden="1" x14ac:dyDescent="0.3">
      <c r="B104" s="254" t="s">
        <v>214</v>
      </c>
      <c r="C104" s="255"/>
      <c r="D104" s="255"/>
      <c r="E104" s="255"/>
      <c r="F104" s="255"/>
      <c r="G104" s="256"/>
    </row>
    <row r="105" spans="2:7" hidden="1" x14ac:dyDescent="0.3">
      <c r="C105" s="254" t="s">
        <v>99</v>
      </c>
      <c r="D105" s="255"/>
      <c r="E105" s="255"/>
      <c r="F105" s="255"/>
      <c r="G105" s="256"/>
    </row>
    <row r="106" spans="2:7" ht="22.5" hidden="1" customHeight="1" thickBot="1" x14ac:dyDescent="0.35">
      <c r="C106" s="130" t="s">
        <v>211</v>
      </c>
      <c r="D106" s="129">
        <v>0</v>
      </c>
      <c r="E106" s="129">
        <v>0</v>
      </c>
      <c r="F106" s="129">
        <v>0</v>
      </c>
      <c r="G106" s="128">
        <f t="shared" ref="G106:G114" si="8">SUM(D106:F106)</f>
        <v>0</v>
      </c>
    </row>
    <row r="107" spans="2:7" hidden="1" x14ac:dyDescent="0.3">
      <c r="C107" s="127" t="s">
        <v>207</v>
      </c>
      <c r="D107" s="126"/>
      <c r="E107" s="125"/>
      <c r="F107" s="125"/>
      <c r="G107" s="124">
        <f t="shared" si="8"/>
        <v>0</v>
      </c>
    </row>
    <row r="108" spans="2:7" hidden="1" x14ac:dyDescent="0.3">
      <c r="C108" s="122" t="s">
        <v>206</v>
      </c>
      <c r="D108" s="121"/>
      <c r="E108" s="64"/>
      <c r="F108" s="64"/>
      <c r="G108" s="119">
        <f t="shared" si="8"/>
        <v>0</v>
      </c>
    </row>
    <row r="109" spans="2:7" ht="15.75" hidden="1" customHeight="1" x14ac:dyDescent="0.3">
      <c r="C109" s="122" t="s">
        <v>205</v>
      </c>
      <c r="D109" s="121"/>
      <c r="E109" s="121"/>
      <c r="F109" s="121"/>
      <c r="G109" s="119">
        <f t="shared" si="8"/>
        <v>0</v>
      </c>
    </row>
    <row r="110" spans="2:7" hidden="1" x14ac:dyDescent="0.3">
      <c r="C110" s="123" t="s">
        <v>204</v>
      </c>
      <c r="D110" s="121"/>
      <c r="E110" s="121"/>
      <c r="F110" s="121"/>
      <c r="G110" s="119">
        <f t="shared" si="8"/>
        <v>0</v>
      </c>
    </row>
    <row r="111" spans="2:7" hidden="1" x14ac:dyDescent="0.3">
      <c r="C111" s="122" t="s">
        <v>203</v>
      </c>
      <c r="D111" s="121"/>
      <c r="E111" s="121"/>
      <c r="F111" s="121"/>
      <c r="G111" s="119">
        <f t="shared" si="8"/>
        <v>0</v>
      </c>
    </row>
    <row r="112" spans="2:7" hidden="1" x14ac:dyDescent="0.3">
      <c r="C112" s="122" t="s">
        <v>202</v>
      </c>
      <c r="D112" s="121"/>
      <c r="E112" s="121"/>
      <c r="F112" s="121"/>
      <c r="G112" s="119">
        <f t="shared" si="8"/>
        <v>0</v>
      </c>
    </row>
    <row r="113" spans="3:7" hidden="1" x14ac:dyDescent="0.3">
      <c r="C113" s="122" t="s">
        <v>201</v>
      </c>
      <c r="D113" s="121"/>
      <c r="E113" s="121"/>
      <c r="F113" s="121"/>
      <c r="G113" s="119">
        <f t="shared" si="8"/>
        <v>0</v>
      </c>
    </row>
    <row r="114" spans="3:7" hidden="1" x14ac:dyDescent="0.3">
      <c r="C114" s="120" t="s">
        <v>208</v>
      </c>
      <c r="D114" s="120">
        <f>SUM(D107:D113)</f>
        <v>0</v>
      </c>
      <c r="E114" s="120">
        <f>SUM(E107:E113)</f>
        <v>0</v>
      </c>
      <c r="F114" s="120">
        <f>SUM(F107:F113)</f>
        <v>0</v>
      </c>
      <c r="G114" s="119">
        <f t="shared" si="8"/>
        <v>0</v>
      </c>
    </row>
    <row r="115" spans="3:7" s="94" customFormat="1" hidden="1" x14ac:dyDescent="0.3">
      <c r="C115" s="133"/>
      <c r="D115" s="132"/>
      <c r="E115" s="132"/>
      <c r="F115" s="132"/>
      <c r="G115" s="131"/>
    </row>
    <row r="116" spans="3:7" ht="15.75" hidden="1" customHeight="1" x14ac:dyDescent="0.3">
      <c r="C116" s="254" t="s">
        <v>213</v>
      </c>
      <c r="D116" s="255"/>
      <c r="E116" s="255"/>
      <c r="F116" s="255"/>
      <c r="G116" s="256"/>
    </row>
    <row r="117" spans="3:7" ht="21.75" hidden="1" customHeight="1" thickBot="1" x14ac:dyDescent="0.35">
      <c r="C117" s="130" t="s">
        <v>211</v>
      </c>
      <c r="D117" s="129">
        <v>0</v>
      </c>
      <c r="E117" s="129">
        <v>0</v>
      </c>
      <c r="F117" s="129">
        <v>0</v>
      </c>
      <c r="G117" s="128">
        <f t="shared" ref="G117:G125" si="9">SUM(D117:F117)</f>
        <v>0</v>
      </c>
    </row>
    <row r="118" spans="3:7" hidden="1" x14ac:dyDescent="0.3">
      <c r="C118" s="127" t="s">
        <v>207</v>
      </c>
      <c r="D118" s="126"/>
      <c r="E118" s="125"/>
      <c r="F118" s="125"/>
      <c r="G118" s="124">
        <f t="shared" si="9"/>
        <v>0</v>
      </c>
    </row>
    <row r="119" spans="3:7" hidden="1" x14ac:dyDescent="0.3">
      <c r="C119" s="122" t="s">
        <v>206</v>
      </c>
      <c r="D119" s="121"/>
      <c r="E119" s="64"/>
      <c r="F119" s="64"/>
      <c r="G119" s="119">
        <f t="shared" si="9"/>
        <v>0</v>
      </c>
    </row>
    <row r="120" spans="3:7" ht="31.2" hidden="1" x14ac:dyDescent="0.3">
      <c r="C120" s="122" t="s">
        <v>205</v>
      </c>
      <c r="D120" s="121"/>
      <c r="E120" s="121"/>
      <c r="F120" s="121"/>
      <c r="G120" s="119">
        <f t="shared" si="9"/>
        <v>0</v>
      </c>
    </row>
    <row r="121" spans="3:7" hidden="1" x14ac:dyDescent="0.3">
      <c r="C121" s="123" t="s">
        <v>204</v>
      </c>
      <c r="D121" s="121"/>
      <c r="E121" s="121"/>
      <c r="F121" s="121"/>
      <c r="G121" s="119">
        <f t="shared" si="9"/>
        <v>0</v>
      </c>
    </row>
    <row r="122" spans="3:7" hidden="1" x14ac:dyDescent="0.3">
      <c r="C122" s="122" t="s">
        <v>203</v>
      </c>
      <c r="D122" s="121"/>
      <c r="E122" s="121"/>
      <c r="F122" s="121"/>
      <c r="G122" s="119">
        <f t="shared" si="9"/>
        <v>0</v>
      </c>
    </row>
    <row r="123" spans="3:7" hidden="1" x14ac:dyDescent="0.3">
      <c r="C123" s="122" t="s">
        <v>202</v>
      </c>
      <c r="D123" s="121"/>
      <c r="E123" s="121"/>
      <c r="F123" s="121"/>
      <c r="G123" s="119">
        <f t="shared" si="9"/>
        <v>0</v>
      </c>
    </row>
    <row r="124" spans="3:7" hidden="1" x14ac:dyDescent="0.3">
      <c r="C124" s="122" t="s">
        <v>201</v>
      </c>
      <c r="D124" s="121"/>
      <c r="E124" s="121"/>
      <c r="F124" s="121"/>
      <c r="G124" s="119">
        <f t="shared" si="9"/>
        <v>0</v>
      </c>
    </row>
    <row r="125" spans="3:7" hidden="1" x14ac:dyDescent="0.3">
      <c r="C125" s="120" t="s">
        <v>208</v>
      </c>
      <c r="D125" s="120">
        <f>SUM(D118:D124)</f>
        <v>0</v>
      </c>
      <c r="E125" s="120">
        <f>SUM(E118:E124)</f>
        <v>0</v>
      </c>
      <c r="F125" s="120">
        <f>SUM(F118:F124)</f>
        <v>0</v>
      </c>
      <c r="G125" s="119">
        <f t="shared" si="9"/>
        <v>0</v>
      </c>
    </row>
    <row r="126" spans="3:7" s="94" customFormat="1" hidden="1" x14ac:dyDescent="0.3">
      <c r="C126" s="133"/>
      <c r="D126" s="132"/>
      <c r="E126" s="132"/>
      <c r="F126" s="132"/>
      <c r="G126" s="131"/>
    </row>
    <row r="127" spans="3:7" hidden="1" x14ac:dyDescent="0.3">
      <c r="C127" s="254" t="s">
        <v>81</v>
      </c>
      <c r="D127" s="255"/>
      <c r="E127" s="255"/>
      <c r="F127" s="255"/>
      <c r="G127" s="256"/>
    </row>
    <row r="128" spans="3:7" ht="21" hidden="1" customHeight="1" thickBot="1" x14ac:dyDescent="0.35">
      <c r="C128" s="130" t="s">
        <v>211</v>
      </c>
      <c r="D128" s="129">
        <v>0</v>
      </c>
      <c r="E128" s="129">
        <v>0</v>
      </c>
      <c r="F128" s="129">
        <v>0</v>
      </c>
      <c r="G128" s="128">
        <f t="shared" ref="G128:G136" si="10">SUM(D128:F128)</f>
        <v>0</v>
      </c>
    </row>
    <row r="129" spans="3:7" hidden="1" x14ac:dyDescent="0.3">
      <c r="C129" s="127" t="s">
        <v>207</v>
      </c>
      <c r="D129" s="126"/>
      <c r="E129" s="125"/>
      <c r="F129" s="125"/>
      <c r="G129" s="124">
        <f t="shared" si="10"/>
        <v>0</v>
      </c>
    </row>
    <row r="130" spans="3:7" hidden="1" x14ac:dyDescent="0.3">
      <c r="C130" s="122" t="s">
        <v>206</v>
      </c>
      <c r="D130" s="121"/>
      <c r="E130" s="64"/>
      <c r="F130" s="64"/>
      <c r="G130" s="119">
        <f t="shared" si="10"/>
        <v>0</v>
      </c>
    </row>
    <row r="131" spans="3:7" ht="31.2" hidden="1" x14ac:dyDescent="0.3">
      <c r="C131" s="122" t="s">
        <v>205</v>
      </c>
      <c r="D131" s="121"/>
      <c r="E131" s="121"/>
      <c r="F131" s="121"/>
      <c r="G131" s="119">
        <f t="shared" si="10"/>
        <v>0</v>
      </c>
    </row>
    <row r="132" spans="3:7" hidden="1" x14ac:dyDescent="0.3">
      <c r="C132" s="123" t="s">
        <v>204</v>
      </c>
      <c r="D132" s="121"/>
      <c r="E132" s="121"/>
      <c r="F132" s="121"/>
      <c r="G132" s="119">
        <f t="shared" si="10"/>
        <v>0</v>
      </c>
    </row>
    <row r="133" spans="3:7" hidden="1" x14ac:dyDescent="0.3">
      <c r="C133" s="122" t="s">
        <v>203</v>
      </c>
      <c r="D133" s="121"/>
      <c r="E133" s="121"/>
      <c r="F133" s="121"/>
      <c r="G133" s="119">
        <f t="shared" si="10"/>
        <v>0</v>
      </c>
    </row>
    <row r="134" spans="3:7" hidden="1" x14ac:dyDescent="0.3">
      <c r="C134" s="122" t="s">
        <v>202</v>
      </c>
      <c r="D134" s="121"/>
      <c r="E134" s="121"/>
      <c r="F134" s="121"/>
      <c r="G134" s="119">
        <f t="shared" si="10"/>
        <v>0</v>
      </c>
    </row>
    <row r="135" spans="3:7" hidden="1" x14ac:dyDescent="0.3">
      <c r="C135" s="122" t="s">
        <v>201</v>
      </c>
      <c r="D135" s="121"/>
      <c r="E135" s="121"/>
      <c r="F135" s="121"/>
      <c r="G135" s="119">
        <f t="shared" si="10"/>
        <v>0</v>
      </c>
    </row>
    <row r="136" spans="3:7" hidden="1" x14ac:dyDescent="0.3">
      <c r="C136" s="120" t="s">
        <v>208</v>
      </c>
      <c r="D136" s="120">
        <f>SUM(D129:D135)</f>
        <v>0</v>
      </c>
      <c r="E136" s="120">
        <f>SUM(E129:E135)</f>
        <v>0</v>
      </c>
      <c r="F136" s="120">
        <f>SUM(F129:F135)</f>
        <v>0</v>
      </c>
      <c r="G136" s="119">
        <f t="shared" si="10"/>
        <v>0</v>
      </c>
    </row>
    <row r="137" spans="3:7" s="94" customFormat="1" hidden="1" x14ac:dyDescent="0.3">
      <c r="C137" s="133"/>
      <c r="D137" s="132"/>
      <c r="E137" s="132"/>
      <c r="F137" s="132"/>
      <c r="G137" s="131"/>
    </row>
    <row r="138" spans="3:7" hidden="1" x14ac:dyDescent="0.3">
      <c r="C138" s="254" t="s">
        <v>72</v>
      </c>
      <c r="D138" s="255"/>
      <c r="E138" s="255"/>
      <c r="F138" s="255"/>
      <c r="G138" s="256"/>
    </row>
    <row r="139" spans="3:7" ht="24" hidden="1" customHeight="1" thickBot="1" x14ac:dyDescent="0.35">
      <c r="C139" s="130" t="s">
        <v>211</v>
      </c>
      <c r="D139" s="129">
        <v>0</v>
      </c>
      <c r="E139" s="129">
        <v>0</v>
      </c>
      <c r="F139" s="129">
        <v>0</v>
      </c>
      <c r="G139" s="128">
        <f t="shared" ref="G139:G147" si="11">SUM(D139:F139)</f>
        <v>0</v>
      </c>
    </row>
    <row r="140" spans="3:7" ht="15.75" hidden="1" customHeight="1" x14ac:dyDescent="0.3">
      <c r="C140" s="127" t="s">
        <v>207</v>
      </c>
      <c r="D140" s="126"/>
      <c r="E140" s="125"/>
      <c r="F140" s="125"/>
      <c r="G140" s="124">
        <f t="shared" si="11"/>
        <v>0</v>
      </c>
    </row>
    <row r="141" spans="3:7" hidden="1" x14ac:dyDescent="0.3">
      <c r="C141" s="122" t="s">
        <v>206</v>
      </c>
      <c r="D141" s="121"/>
      <c r="E141" s="64"/>
      <c r="F141" s="64"/>
      <c r="G141" s="119">
        <f t="shared" si="11"/>
        <v>0</v>
      </c>
    </row>
    <row r="142" spans="3:7" ht="15.75" hidden="1" customHeight="1" x14ac:dyDescent="0.3">
      <c r="C142" s="122" t="s">
        <v>205</v>
      </c>
      <c r="D142" s="121"/>
      <c r="E142" s="121"/>
      <c r="F142" s="121"/>
      <c r="G142" s="119">
        <f t="shared" si="11"/>
        <v>0</v>
      </c>
    </row>
    <row r="143" spans="3:7" hidden="1" x14ac:dyDescent="0.3">
      <c r="C143" s="123" t="s">
        <v>204</v>
      </c>
      <c r="D143" s="121"/>
      <c r="E143" s="121"/>
      <c r="F143" s="121"/>
      <c r="G143" s="119">
        <f t="shared" si="11"/>
        <v>0</v>
      </c>
    </row>
    <row r="144" spans="3:7" hidden="1" x14ac:dyDescent="0.3">
      <c r="C144" s="122" t="s">
        <v>203</v>
      </c>
      <c r="D144" s="121"/>
      <c r="E144" s="121"/>
      <c r="F144" s="121"/>
      <c r="G144" s="119">
        <f t="shared" si="11"/>
        <v>0</v>
      </c>
    </row>
    <row r="145" spans="2:7" ht="15.75" hidden="1" customHeight="1" x14ac:dyDescent="0.3">
      <c r="C145" s="122" t="s">
        <v>202</v>
      </c>
      <c r="D145" s="121"/>
      <c r="E145" s="121"/>
      <c r="F145" s="121"/>
      <c r="G145" s="119">
        <f t="shared" si="11"/>
        <v>0</v>
      </c>
    </row>
    <row r="146" spans="2:7" hidden="1" x14ac:dyDescent="0.3">
      <c r="C146" s="122" t="s">
        <v>201</v>
      </c>
      <c r="D146" s="121"/>
      <c r="E146" s="121"/>
      <c r="F146" s="121"/>
      <c r="G146" s="119">
        <f t="shared" si="11"/>
        <v>0</v>
      </c>
    </row>
    <row r="147" spans="2:7" hidden="1" x14ac:dyDescent="0.3">
      <c r="C147" s="120" t="s">
        <v>208</v>
      </c>
      <c r="D147" s="120">
        <f>SUM(D140:D146)</f>
        <v>0</v>
      </c>
      <c r="E147" s="120">
        <f>SUM(E140:E146)</f>
        <v>0</v>
      </c>
      <c r="F147" s="120">
        <f>SUM(F140:F146)</f>
        <v>0</v>
      </c>
      <c r="G147" s="119">
        <f t="shared" si="11"/>
        <v>0</v>
      </c>
    </row>
    <row r="148" spans="2:7" hidden="1" x14ac:dyDescent="0.3"/>
    <row r="149" spans="2:7" hidden="1" x14ac:dyDescent="0.3">
      <c r="B149" s="254" t="s">
        <v>212</v>
      </c>
      <c r="C149" s="255"/>
      <c r="D149" s="255"/>
      <c r="E149" s="255"/>
      <c r="F149" s="255"/>
      <c r="G149" s="256"/>
    </row>
    <row r="150" spans="2:7" hidden="1" x14ac:dyDescent="0.3">
      <c r="C150" s="254" t="s">
        <v>62</v>
      </c>
      <c r="D150" s="255"/>
      <c r="E150" s="255"/>
      <c r="F150" s="255"/>
      <c r="G150" s="256"/>
    </row>
    <row r="151" spans="2:7" ht="24" hidden="1" customHeight="1" thickBot="1" x14ac:dyDescent="0.35">
      <c r="C151" s="130" t="s">
        <v>211</v>
      </c>
      <c r="D151" s="129">
        <v>0</v>
      </c>
      <c r="E151" s="129">
        <v>0</v>
      </c>
      <c r="F151" s="129">
        <v>0</v>
      </c>
      <c r="G151" s="128">
        <f t="shared" ref="G151:G159" si="12">SUM(D151:F151)</f>
        <v>0</v>
      </c>
    </row>
    <row r="152" spans="2:7" ht="24.75" hidden="1" customHeight="1" x14ac:dyDescent="0.3">
      <c r="C152" s="127" t="s">
        <v>207</v>
      </c>
      <c r="D152" s="126"/>
      <c r="E152" s="125"/>
      <c r="F152" s="125"/>
      <c r="G152" s="124">
        <f t="shared" si="12"/>
        <v>0</v>
      </c>
    </row>
    <row r="153" spans="2:7" ht="15.75" hidden="1" customHeight="1" x14ac:dyDescent="0.3">
      <c r="C153" s="122" t="s">
        <v>206</v>
      </c>
      <c r="D153" s="121"/>
      <c r="E153" s="64"/>
      <c r="F153" s="64"/>
      <c r="G153" s="119">
        <f t="shared" si="12"/>
        <v>0</v>
      </c>
    </row>
    <row r="154" spans="2:7" ht="15.75" hidden="1" customHeight="1" x14ac:dyDescent="0.3">
      <c r="C154" s="122" t="s">
        <v>205</v>
      </c>
      <c r="D154" s="121"/>
      <c r="E154" s="121"/>
      <c r="F154" s="121"/>
      <c r="G154" s="119">
        <f t="shared" si="12"/>
        <v>0</v>
      </c>
    </row>
    <row r="155" spans="2:7" ht="15.75" hidden="1" customHeight="1" x14ac:dyDescent="0.3">
      <c r="C155" s="123" t="s">
        <v>204</v>
      </c>
      <c r="D155" s="121"/>
      <c r="E155" s="121"/>
      <c r="F155" s="121"/>
      <c r="G155" s="119">
        <f t="shared" si="12"/>
        <v>0</v>
      </c>
    </row>
    <row r="156" spans="2:7" ht="15.75" hidden="1" customHeight="1" x14ac:dyDescent="0.3">
      <c r="C156" s="122" t="s">
        <v>203</v>
      </c>
      <c r="D156" s="121"/>
      <c r="E156" s="121"/>
      <c r="F156" s="121"/>
      <c r="G156" s="119">
        <f t="shared" si="12"/>
        <v>0</v>
      </c>
    </row>
    <row r="157" spans="2:7" ht="15.75" hidden="1" customHeight="1" x14ac:dyDescent="0.3">
      <c r="C157" s="122" t="s">
        <v>202</v>
      </c>
      <c r="D157" s="121"/>
      <c r="E157" s="121"/>
      <c r="F157" s="121"/>
      <c r="G157" s="119">
        <f t="shared" si="12"/>
        <v>0</v>
      </c>
    </row>
    <row r="158" spans="2:7" ht="15.75" hidden="1" customHeight="1" x14ac:dyDescent="0.3">
      <c r="C158" s="122" t="s">
        <v>201</v>
      </c>
      <c r="D158" s="121"/>
      <c r="E158" s="121"/>
      <c r="F158" s="121"/>
      <c r="G158" s="119">
        <f t="shared" si="12"/>
        <v>0</v>
      </c>
    </row>
    <row r="159" spans="2:7" ht="15.75" hidden="1" customHeight="1" x14ac:dyDescent="0.3">
      <c r="C159" s="120" t="s">
        <v>208</v>
      </c>
      <c r="D159" s="120">
        <f>SUM(D152:D158)</f>
        <v>0</v>
      </c>
      <c r="E159" s="120">
        <f>SUM(E152:E158)</f>
        <v>0</v>
      </c>
      <c r="F159" s="120">
        <f>SUM(F152:F158)</f>
        <v>0</v>
      </c>
      <c r="G159" s="119">
        <f t="shared" si="12"/>
        <v>0</v>
      </c>
    </row>
    <row r="160" spans="2:7" s="94" customFormat="1" ht="15.75" hidden="1" customHeight="1" x14ac:dyDescent="0.3">
      <c r="C160" s="133"/>
      <c r="D160" s="132"/>
      <c r="E160" s="132"/>
      <c r="F160" s="132"/>
      <c r="G160" s="131"/>
    </row>
    <row r="161" spans="3:7" ht="15.75" hidden="1" customHeight="1" x14ac:dyDescent="0.3">
      <c r="C161" s="254" t="s">
        <v>53</v>
      </c>
      <c r="D161" s="255"/>
      <c r="E161" s="255"/>
      <c r="F161" s="255"/>
      <c r="G161" s="256"/>
    </row>
    <row r="162" spans="3:7" ht="21" hidden="1" customHeight="1" thickBot="1" x14ac:dyDescent="0.35">
      <c r="C162" s="130" t="s">
        <v>211</v>
      </c>
      <c r="D162" s="129">
        <v>0</v>
      </c>
      <c r="E162" s="129">
        <v>0</v>
      </c>
      <c r="F162" s="129">
        <v>0</v>
      </c>
      <c r="G162" s="128">
        <f t="shared" ref="G162:G170" si="13">SUM(D162:F162)</f>
        <v>0</v>
      </c>
    </row>
    <row r="163" spans="3:7" ht="15.75" hidden="1" customHeight="1" x14ac:dyDescent="0.3">
      <c r="C163" s="127" t="s">
        <v>207</v>
      </c>
      <c r="D163" s="126"/>
      <c r="E163" s="125"/>
      <c r="F163" s="125"/>
      <c r="G163" s="124">
        <f t="shared" si="13"/>
        <v>0</v>
      </c>
    </row>
    <row r="164" spans="3:7" ht="15.75" hidden="1" customHeight="1" x14ac:dyDescent="0.3">
      <c r="C164" s="122" t="s">
        <v>206</v>
      </c>
      <c r="D164" s="121"/>
      <c r="E164" s="64"/>
      <c r="F164" s="64"/>
      <c r="G164" s="119">
        <f t="shared" si="13"/>
        <v>0</v>
      </c>
    </row>
    <row r="165" spans="3:7" ht="15.75" hidden="1" customHeight="1" x14ac:dyDescent="0.3">
      <c r="C165" s="122" t="s">
        <v>205</v>
      </c>
      <c r="D165" s="121"/>
      <c r="E165" s="121"/>
      <c r="F165" s="121"/>
      <c r="G165" s="119">
        <f t="shared" si="13"/>
        <v>0</v>
      </c>
    </row>
    <row r="166" spans="3:7" ht="15.75" hidden="1" customHeight="1" x14ac:dyDescent="0.3">
      <c r="C166" s="123" t="s">
        <v>204</v>
      </c>
      <c r="D166" s="121"/>
      <c r="E166" s="121"/>
      <c r="F166" s="121"/>
      <c r="G166" s="119">
        <f t="shared" si="13"/>
        <v>0</v>
      </c>
    </row>
    <row r="167" spans="3:7" ht="15.75" hidden="1" customHeight="1" x14ac:dyDescent="0.3">
      <c r="C167" s="122" t="s">
        <v>203</v>
      </c>
      <c r="D167" s="121"/>
      <c r="E167" s="121"/>
      <c r="F167" s="121"/>
      <c r="G167" s="119">
        <f t="shared" si="13"/>
        <v>0</v>
      </c>
    </row>
    <row r="168" spans="3:7" ht="15.75" hidden="1" customHeight="1" x14ac:dyDescent="0.3">
      <c r="C168" s="122" t="s">
        <v>202</v>
      </c>
      <c r="D168" s="121"/>
      <c r="E168" s="121"/>
      <c r="F168" s="121"/>
      <c r="G168" s="119">
        <f t="shared" si="13"/>
        <v>0</v>
      </c>
    </row>
    <row r="169" spans="3:7" ht="15.75" hidden="1" customHeight="1" x14ac:dyDescent="0.3">
      <c r="C169" s="122" t="s">
        <v>201</v>
      </c>
      <c r="D169" s="121"/>
      <c r="E169" s="121"/>
      <c r="F169" s="121"/>
      <c r="G169" s="119">
        <f t="shared" si="13"/>
        <v>0</v>
      </c>
    </row>
    <row r="170" spans="3:7" ht="15.75" hidden="1" customHeight="1" x14ac:dyDescent="0.3">
      <c r="C170" s="120" t="s">
        <v>208</v>
      </c>
      <c r="D170" s="120">
        <f>SUM(D163:D169)</f>
        <v>0</v>
      </c>
      <c r="E170" s="120">
        <f>SUM(E163:E169)</f>
        <v>0</v>
      </c>
      <c r="F170" s="120">
        <f>SUM(F163:F169)</f>
        <v>0</v>
      </c>
      <c r="G170" s="119">
        <f t="shared" si="13"/>
        <v>0</v>
      </c>
    </row>
    <row r="171" spans="3:7" s="94" customFormat="1" ht="15.75" hidden="1" customHeight="1" x14ac:dyDescent="0.3">
      <c r="C171" s="133"/>
      <c r="D171" s="132"/>
      <c r="E171" s="132"/>
      <c r="F171" s="132"/>
      <c r="G171" s="131"/>
    </row>
    <row r="172" spans="3:7" ht="15.75" hidden="1" customHeight="1" x14ac:dyDescent="0.3">
      <c r="C172" s="254" t="s">
        <v>44</v>
      </c>
      <c r="D172" s="255"/>
      <c r="E172" s="255"/>
      <c r="F172" s="255"/>
      <c r="G172" s="256"/>
    </row>
    <row r="173" spans="3:7" ht="19.5" hidden="1" customHeight="1" thickBot="1" x14ac:dyDescent="0.35">
      <c r="C173" s="130" t="s">
        <v>211</v>
      </c>
      <c r="D173" s="129">
        <v>0</v>
      </c>
      <c r="E173" s="129">
        <v>0</v>
      </c>
      <c r="F173" s="129">
        <v>0</v>
      </c>
      <c r="G173" s="128">
        <f t="shared" ref="G173:G181" si="14">SUM(D173:F173)</f>
        <v>0</v>
      </c>
    </row>
    <row r="174" spans="3:7" ht="15.75" hidden="1" customHeight="1" x14ac:dyDescent="0.3">
      <c r="C174" s="127" t="s">
        <v>207</v>
      </c>
      <c r="D174" s="126"/>
      <c r="E174" s="125"/>
      <c r="F174" s="125"/>
      <c r="G174" s="124">
        <f t="shared" si="14"/>
        <v>0</v>
      </c>
    </row>
    <row r="175" spans="3:7" ht="15.75" hidden="1" customHeight="1" x14ac:dyDescent="0.3">
      <c r="C175" s="122" t="s">
        <v>206</v>
      </c>
      <c r="D175" s="121"/>
      <c r="E175" s="64"/>
      <c r="F175" s="64"/>
      <c r="G175" s="119">
        <f t="shared" si="14"/>
        <v>0</v>
      </c>
    </row>
    <row r="176" spans="3:7" ht="15.75" hidden="1" customHeight="1" x14ac:dyDescent="0.3">
      <c r="C176" s="122" t="s">
        <v>205</v>
      </c>
      <c r="D176" s="121"/>
      <c r="E176" s="121"/>
      <c r="F176" s="121"/>
      <c r="G176" s="119">
        <f t="shared" si="14"/>
        <v>0</v>
      </c>
    </row>
    <row r="177" spans="3:7" ht="15.75" hidden="1" customHeight="1" x14ac:dyDescent="0.3">
      <c r="C177" s="123" t="s">
        <v>204</v>
      </c>
      <c r="D177" s="121"/>
      <c r="E177" s="121"/>
      <c r="F177" s="121"/>
      <c r="G177" s="119">
        <f t="shared" si="14"/>
        <v>0</v>
      </c>
    </row>
    <row r="178" spans="3:7" ht="15.75" hidden="1" customHeight="1" x14ac:dyDescent="0.3">
      <c r="C178" s="122" t="s">
        <v>203</v>
      </c>
      <c r="D178" s="121"/>
      <c r="E178" s="121"/>
      <c r="F178" s="121"/>
      <c r="G178" s="119">
        <f t="shared" si="14"/>
        <v>0</v>
      </c>
    </row>
    <row r="179" spans="3:7" ht="15.75" hidden="1" customHeight="1" x14ac:dyDescent="0.3">
      <c r="C179" s="122" t="s">
        <v>202</v>
      </c>
      <c r="D179" s="121"/>
      <c r="E179" s="121"/>
      <c r="F179" s="121"/>
      <c r="G179" s="119">
        <f t="shared" si="14"/>
        <v>0</v>
      </c>
    </row>
    <row r="180" spans="3:7" ht="15.75" hidden="1" customHeight="1" x14ac:dyDescent="0.3">
      <c r="C180" s="122" t="s">
        <v>201</v>
      </c>
      <c r="D180" s="121"/>
      <c r="E180" s="121"/>
      <c r="F180" s="121"/>
      <c r="G180" s="119">
        <f t="shared" si="14"/>
        <v>0</v>
      </c>
    </row>
    <row r="181" spans="3:7" ht="15.75" hidden="1" customHeight="1" x14ac:dyDescent="0.3">
      <c r="C181" s="120" t="s">
        <v>208</v>
      </c>
      <c r="D181" s="120">
        <f>SUM(D174:D180)</f>
        <v>0</v>
      </c>
      <c r="E181" s="120">
        <f>SUM(E174:E180)</f>
        <v>0</v>
      </c>
      <c r="F181" s="120">
        <f>SUM(F174:F180)</f>
        <v>0</v>
      </c>
      <c r="G181" s="119">
        <f t="shared" si="14"/>
        <v>0</v>
      </c>
    </row>
    <row r="182" spans="3:7" s="94" customFormat="1" ht="15.75" hidden="1" customHeight="1" x14ac:dyDescent="0.3">
      <c r="C182" s="133"/>
      <c r="D182" s="132"/>
      <c r="E182" s="132"/>
      <c r="F182" s="132"/>
      <c r="G182" s="131"/>
    </row>
    <row r="183" spans="3:7" ht="15.75" hidden="1" customHeight="1" x14ac:dyDescent="0.3">
      <c r="C183" s="254" t="s">
        <v>35</v>
      </c>
      <c r="D183" s="255"/>
      <c r="E183" s="255"/>
      <c r="F183" s="255"/>
      <c r="G183" s="256"/>
    </row>
    <row r="184" spans="3:7" ht="22.5" hidden="1" customHeight="1" thickBot="1" x14ac:dyDescent="0.35">
      <c r="C184" s="130" t="s">
        <v>211</v>
      </c>
      <c r="D184" s="129">
        <v>0</v>
      </c>
      <c r="E184" s="129">
        <v>0</v>
      </c>
      <c r="F184" s="129">
        <v>0</v>
      </c>
      <c r="G184" s="128">
        <f t="shared" ref="G184:G192" si="15">SUM(D184:F184)</f>
        <v>0</v>
      </c>
    </row>
    <row r="185" spans="3:7" ht="15.75" hidden="1" customHeight="1" x14ac:dyDescent="0.3">
      <c r="C185" s="127" t="s">
        <v>207</v>
      </c>
      <c r="D185" s="126"/>
      <c r="E185" s="125"/>
      <c r="F185" s="125"/>
      <c r="G185" s="124">
        <f t="shared" si="15"/>
        <v>0</v>
      </c>
    </row>
    <row r="186" spans="3:7" ht="15.75" hidden="1" customHeight="1" x14ac:dyDescent="0.3">
      <c r="C186" s="122" t="s">
        <v>206</v>
      </c>
      <c r="D186" s="121"/>
      <c r="E186" s="64"/>
      <c r="F186" s="64"/>
      <c r="G186" s="119">
        <f t="shared" si="15"/>
        <v>0</v>
      </c>
    </row>
    <row r="187" spans="3:7" ht="15.75" hidden="1" customHeight="1" x14ac:dyDescent="0.3">
      <c r="C187" s="122" t="s">
        <v>205</v>
      </c>
      <c r="D187" s="121"/>
      <c r="E187" s="121"/>
      <c r="F187" s="121"/>
      <c r="G187" s="119">
        <f t="shared" si="15"/>
        <v>0</v>
      </c>
    </row>
    <row r="188" spans="3:7" ht="15.75" hidden="1" customHeight="1" x14ac:dyDescent="0.3">
      <c r="C188" s="123" t="s">
        <v>204</v>
      </c>
      <c r="D188" s="121"/>
      <c r="E188" s="121"/>
      <c r="F188" s="121"/>
      <c r="G188" s="119">
        <f t="shared" si="15"/>
        <v>0</v>
      </c>
    </row>
    <row r="189" spans="3:7" ht="15.75" hidden="1" customHeight="1" x14ac:dyDescent="0.3">
      <c r="C189" s="122" t="s">
        <v>203</v>
      </c>
      <c r="D189" s="121"/>
      <c r="E189" s="121"/>
      <c r="F189" s="121"/>
      <c r="G189" s="119">
        <f t="shared" si="15"/>
        <v>0</v>
      </c>
    </row>
    <row r="190" spans="3:7" ht="15.75" hidden="1" customHeight="1" x14ac:dyDescent="0.3">
      <c r="C190" s="122" t="s">
        <v>202</v>
      </c>
      <c r="D190" s="121"/>
      <c r="E190" s="121"/>
      <c r="F190" s="121"/>
      <c r="G190" s="119">
        <f t="shared" si="15"/>
        <v>0</v>
      </c>
    </row>
    <row r="191" spans="3:7" ht="15.75" hidden="1" customHeight="1" x14ac:dyDescent="0.3">
      <c r="C191" s="122" t="s">
        <v>201</v>
      </c>
      <c r="D191" s="121"/>
      <c r="E191" s="121"/>
      <c r="F191" s="121"/>
      <c r="G191" s="119">
        <f t="shared" si="15"/>
        <v>0</v>
      </c>
    </row>
    <row r="192" spans="3:7" ht="15.75" hidden="1" customHeight="1" x14ac:dyDescent="0.3">
      <c r="C192" s="120" t="s">
        <v>208</v>
      </c>
      <c r="D192" s="120">
        <f>SUM(D185:D191)</f>
        <v>0</v>
      </c>
      <c r="E192" s="120">
        <f>SUM(E185:E191)</f>
        <v>0</v>
      </c>
      <c r="F192" s="120">
        <f>SUM(F185:F191)</f>
        <v>0</v>
      </c>
      <c r="G192" s="119">
        <f t="shared" si="15"/>
        <v>0</v>
      </c>
    </row>
    <row r="193" spans="3:7" ht="15.75" customHeight="1" x14ac:dyDescent="0.3"/>
    <row r="194" spans="3:7" ht="15.75" customHeight="1" x14ac:dyDescent="0.3">
      <c r="C194" s="254" t="s">
        <v>210</v>
      </c>
      <c r="D194" s="255"/>
      <c r="E194" s="255"/>
      <c r="F194" s="255"/>
      <c r="G194" s="256"/>
    </row>
    <row r="195" spans="3:7" ht="19.5" customHeight="1" thickBot="1" x14ac:dyDescent="0.35">
      <c r="C195" s="130" t="s">
        <v>209</v>
      </c>
      <c r="D195" s="129">
        <v>91634.349000000002</v>
      </c>
      <c r="E195" s="129">
        <v>0</v>
      </c>
      <c r="F195" s="129">
        <v>0</v>
      </c>
      <c r="G195" s="128">
        <f t="shared" ref="G195:G202" si="16">SUM(D195:F195)</f>
        <v>91634.349000000002</v>
      </c>
    </row>
    <row r="196" spans="3:7" ht="15.75" customHeight="1" x14ac:dyDescent="0.3">
      <c r="C196" s="127" t="s">
        <v>207</v>
      </c>
      <c r="D196" s="126"/>
      <c r="E196" s="125"/>
      <c r="F196" s="125"/>
      <c r="G196" s="124">
        <f t="shared" si="16"/>
        <v>0</v>
      </c>
    </row>
    <row r="197" spans="3:7" ht="15.75" customHeight="1" x14ac:dyDescent="0.3">
      <c r="C197" s="122" t="s">
        <v>206</v>
      </c>
      <c r="D197" s="121"/>
      <c r="E197" s="64"/>
      <c r="F197" s="64"/>
      <c r="G197" s="119">
        <f t="shared" si="16"/>
        <v>0</v>
      </c>
    </row>
    <row r="198" spans="3:7" ht="15.75" customHeight="1" x14ac:dyDescent="0.3">
      <c r="C198" s="122" t="s">
        <v>205</v>
      </c>
      <c r="D198" s="121"/>
      <c r="E198" s="121"/>
      <c r="F198" s="121"/>
      <c r="G198" s="119">
        <f t="shared" si="16"/>
        <v>0</v>
      </c>
    </row>
    <row r="199" spans="3:7" ht="15.75" customHeight="1" x14ac:dyDescent="0.3">
      <c r="C199" s="123" t="s">
        <v>204</v>
      </c>
      <c r="D199" s="121">
        <f>30000+61634.35</f>
        <v>91634.35</v>
      </c>
      <c r="E199" s="121"/>
      <c r="F199" s="121"/>
      <c r="G199" s="119">
        <f t="shared" si="16"/>
        <v>91634.35</v>
      </c>
    </row>
    <row r="200" spans="3:7" ht="15.75" customHeight="1" x14ac:dyDescent="0.3">
      <c r="C200" s="122" t="s">
        <v>203</v>
      </c>
      <c r="D200" s="121"/>
      <c r="E200" s="121"/>
      <c r="F200" s="121"/>
      <c r="G200" s="119">
        <f t="shared" si="16"/>
        <v>0</v>
      </c>
    </row>
    <row r="201" spans="3:7" ht="15.75" customHeight="1" x14ac:dyDescent="0.3">
      <c r="C201" s="122" t="s">
        <v>202</v>
      </c>
      <c r="D201" s="121"/>
      <c r="E201" s="121"/>
      <c r="F201" s="121"/>
      <c r="G201" s="119">
        <f t="shared" si="16"/>
        <v>0</v>
      </c>
    </row>
    <row r="202" spans="3:7" ht="15.75" customHeight="1" x14ac:dyDescent="0.3">
      <c r="C202" s="122" t="s">
        <v>201</v>
      </c>
      <c r="D202" s="121"/>
      <c r="E202" s="121"/>
      <c r="F202" s="121"/>
      <c r="G202" s="119">
        <f t="shared" si="16"/>
        <v>0</v>
      </c>
    </row>
    <row r="203" spans="3:7" ht="15.75" customHeight="1" x14ac:dyDescent="0.3">
      <c r="C203" s="120" t="s">
        <v>208</v>
      </c>
      <c r="D203" s="120">
        <f>SUM(D196:D202)</f>
        <v>91634.35</v>
      </c>
      <c r="E203" s="120">
        <f>SUM(E196:E202)</f>
        <v>0</v>
      </c>
      <c r="F203" s="120">
        <f>SUM(F196:F202)</f>
        <v>0</v>
      </c>
      <c r="G203" s="120">
        <v>91634.35</v>
      </c>
    </row>
    <row r="204" spans="3:7" ht="15.75" customHeight="1" thickBot="1" x14ac:dyDescent="0.35"/>
    <row r="205" spans="3:7" ht="19.5" customHeight="1" thickBot="1" x14ac:dyDescent="0.35">
      <c r="C205" s="257" t="s">
        <v>18</v>
      </c>
      <c r="D205" s="258"/>
      <c r="E205" s="258"/>
      <c r="F205" s="258"/>
      <c r="G205" s="259"/>
    </row>
    <row r="206" spans="3:7" ht="19.5" customHeight="1" x14ac:dyDescent="0.3">
      <c r="C206" s="117"/>
      <c r="D206" s="118" t="s">
        <v>14</v>
      </c>
      <c r="E206" s="118" t="s">
        <v>13</v>
      </c>
      <c r="F206" s="118" t="s">
        <v>12</v>
      </c>
      <c r="G206" s="260" t="s">
        <v>18</v>
      </c>
    </row>
    <row r="207" spans="3:7" ht="19.5" customHeight="1" x14ac:dyDescent="0.3">
      <c r="C207" s="117"/>
      <c r="D207" s="116">
        <v>0</v>
      </c>
      <c r="E207" s="116">
        <v>0</v>
      </c>
      <c r="F207" s="116">
        <v>0</v>
      </c>
      <c r="G207" s="233"/>
    </row>
    <row r="208" spans="3:7" ht="19.5" customHeight="1" x14ac:dyDescent="0.3">
      <c r="C208" s="112" t="s">
        <v>207</v>
      </c>
      <c r="D208" s="113">
        <f t="shared" ref="D208:F214" si="17">SUM(D185,D174,D163,D152,D140,D129,D118,D107,D95,D84,D73,D62,D50,D39,D28,D17,D196)</f>
        <v>507747</v>
      </c>
      <c r="E208" s="113">
        <f t="shared" si="17"/>
        <v>0</v>
      </c>
      <c r="F208" s="113">
        <f t="shared" si="17"/>
        <v>0</v>
      </c>
      <c r="G208" s="115">
        <f t="shared" ref="G208:G215" si="18">SUM(D208:F208)</f>
        <v>507747</v>
      </c>
    </row>
    <row r="209" spans="3:13" ht="34.5" customHeight="1" x14ac:dyDescent="0.3">
      <c r="C209" s="112" t="s">
        <v>206</v>
      </c>
      <c r="D209" s="113">
        <f t="shared" si="17"/>
        <v>16950</v>
      </c>
      <c r="E209" s="113">
        <f t="shared" si="17"/>
        <v>0</v>
      </c>
      <c r="F209" s="113">
        <f t="shared" si="17"/>
        <v>0</v>
      </c>
      <c r="G209" s="110">
        <f t="shared" si="18"/>
        <v>16950</v>
      </c>
    </row>
    <row r="210" spans="3:13" ht="48" customHeight="1" x14ac:dyDescent="0.3">
      <c r="C210" s="112" t="s">
        <v>205</v>
      </c>
      <c r="D210" s="113">
        <f t="shared" si="17"/>
        <v>5000</v>
      </c>
      <c r="E210" s="113">
        <f t="shared" si="17"/>
        <v>0</v>
      </c>
      <c r="F210" s="113">
        <f t="shared" si="17"/>
        <v>0</v>
      </c>
      <c r="G210" s="110">
        <f t="shared" si="18"/>
        <v>5000</v>
      </c>
    </row>
    <row r="211" spans="3:13" ht="33" customHeight="1" x14ac:dyDescent="0.3">
      <c r="C211" s="114" t="s">
        <v>204</v>
      </c>
      <c r="D211" s="113">
        <f t="shared" si="17"/>
        <v>849724.99999999988</v>
      </c>
      <c r="E211" s="113">
        <f t="shared" si="17"/>
        <v>0</v>
      </c>
      <c r="F211" s="113">
        <f t="shared" si="17"/>
        <v>0</v>
      </c>
      <c r="G211" s="110">
        <f t="shared" si="18"/>
        <v>849724.99999999988</v>
      </c>
    </row>
    <row r="212" spans="3:13" ht="21" customHeight="1" x14ac:dyDescent="0.3">
      <c r="C212" s="112" t="s">
        <v>203</v>
      </c>
      <c r="D212" s="113">
        <f t="shared" si="17"/>
        <v>181641.83000000002</v>
      </c>
      <c r="E212" s="113">
        <f t="shared" si="17"/>
        <v>0</v>
      </c>
      <c r="F212" s="113">
        <f t="shared" si="17"/>
        <v>0</v>
      </c>
      <c r="G212" s="110">
        <f t="shared" si="18"/>
        <v>181641.83000000002</v>
      </c>
      <c r="H212" s="47"/>
      <c r="I212" s="47"/>
      <c r="J212" s="47"/>
      <c r="K212" s="47"/>
      <c r="L212" s="47"/>
      <c r="M212" s="106"/>
    </row>
    <row r="213" spans="3:13" ht="39.75" customHeight="1" x14ac:dyDescent="0.3">
      <c r="C213" s="112" t="s">
        <v>202</v>
      </c>
      <c r="D213" s="113">
        <f t="shared" si="17"/>
        <v>0</v>
      </c>
      <c r="E213" s="113">
        <f t="shared" si="17"/>
        <v>0</v>
      </c>
      <c r="F213" s="113">
        <f t="shared" si="17"/>
        <v>0</v>
      </c>
      <c r="G213" s="110">
        <f t="shared" si="18"/>
        <v>0</v>
      </c>
      <c r="H213" s="47"/>
      <c r="I213" s="47"/>
      <c r="J213" s="47"/>
      <c r="K213" s="47"/>
      <c r="L213" s="47"/>
      <c r="M213" s="106"/>
    </row>
    <row r="214" spans="3:13" ht="23.25" customHeight="1" x14ac:dyDescent="0.3">
      <c r="C214" s="112" t="s">
        <v>201</v>
      </c>
      <c r="D214" s="111">
        <f t="shared" si="17"/>
        <v>50795.05</v>
      </c>
      <c r="E214" s="111">
        <f t="shared" si="17"/>
        <v>0</v>
      </c>
      <c r="F214" s="111">
        <f t="shared" si="17"/>
        <v>0</v>
      </c>
      <c r="G214" s="110">
        <f t="shared" si="18"/>
        <v>50795.05</v>
      </c>
      <c r="H214" s="47"/>
      <c r="I214" s="47"/>
      <c r="J214" s="47"/>
      <c r="K214" s="47"/>
      <c r="L214" s="47"/>
      <c r="M214" s="106"/>
    </row>
    <row r="215" spans="3:13" ht="22.5" customHeight="1" x14ac:dyDescent="0.3">
      <c r="C215" s="109" t="s">
        <v>200</v>
      </c>
      <c r="D215" s="108">
        <f>SUM(D208:D214)</f>
        <v>1611858.8800000001</v>
      </c>
      <c r="E215" s="108">
        <f>SUM(E208:E214)</f>
        <v>0</v>
      </c>
      <c r="F215" s="108">
        <f>SUM(F208:F214)</f>
        <v>0</v>
      </c>
      <c r="G215" s="107">
        <f t="shared" si="18"/>
        <v>1611858.8800000001</v>
      </c>
      <c r="H215" s="47"/>
      <c r="I215" s="47"/>
      <c r="J215" s="47"/>
      <c r="K215" s="47"/>
      <c r="L215" s="47"/>
      <c r="M215" s="106"/>
    </row>
    <row r="216" spans="3:13" ht="26.25" customHeight="1" thickBot="1" x14ac:dyDescent="0.35">
      <c r="C216" s="105" t="s">
        <v>199</v>
      </c>
      <c r="D216" s="104">
        <f>D215*0.07</f>
        <v>112830.12160000001</v>
      </c>
      <c r="E216" s="104">
        <f>E215*0.07</f>
        <v>0</v>
      </c>
      <c r="F216" s="104">
        <f>F215*0.07</f>
        <v>0</v>
      </c>
      <c r="G216" s="103">
        <f>G215*0.07</f>
        <v>112830.12160000001</v>
      </c>
      <c r="H216" s="14"/>
      <c r="I216" s="14"/>
      <c r="J216" s="14"/>
      <c r="K216" s="14"/>
      <c r="L216" s="99"/>
      <c r="M216" s="94"/>
    </row>
    <row r="217" spans="3:13" ht="23.25" customHeight="1" thickBot="1" x14ac:dyDescent="0.35">
      <c r="C217" s="102" t="s">
        <v>198</v>
      </c>
      <c r="D217" s="101">
        <f>SUM(D215:D216)</f>
        <v>1724689.0016000001</v>
      </c>
      <c r="E217" s="101">
        <f>SUM(E215:E216)</f>
        <v>0</v>
      </c>
      <c r="F217" s="101">
        <f>SUM(F215:F216)</f>
        <v>0</v>
      </c>
      <c r="G217" s="100">
        <f>SUM(G215:G216)</f>
        <v>1724689.0016000001</v>
      </c>
      <c r="H217" s="14"/>
      <c r="I217" s="14"/>
      <c r="J217" s="14"/>
      <c r="K217" s="14"/>
      <c r="L217" s="99"/>
      <c r="M217" s="94"/>
    </row>
    <row r="218" spans="3:13" ht="15.75" customHeight="1" x14ac:dyDescent="0.3">
      <c r="L218" s="95"/>
    </row>
    <row r="219" spans="3:13" ht="15.75" customHeight="1" x14ac:dyDescent="0.3">
      <c r="H219" s="96"/>
      <c r="I219" s="96"/>
      <c r="L219" s="95"/>
    </row>
    <row r="220" spans="3:13" ht="15.75" customHeight="1" x14ac:dyDescent="0.3">
      <c r="H220" s="96"/>
      <c r="I220" s="96"/>
    </row>
    <row r="221" spans="3:13" ht="40.5" customHeight="1" x14ac:dyDescent="0.3">
      <c r="H221" s="96"/>
      <c r="I221" s="96"/>
      <c r="L221" s="97"/>
    </row>
    <row r="222" spans="3:13" ht="24.75" customHeight="1" x14ac:dyDescent="0.3">
      <c r="H222" s="96"/>
      <c r="I222" s="96"/>
      <c r="L222" s="97"/>
    </row>
    <row r="223" spans="3:13" ht="41.25" customHeight="1" x14ac:dyDescent="0.3">
      <c r="H223" s="98"/>
      <c r="I223" s="96"/>
      <c r="L223" s="97"/>
    </row>
    <row r="224" spans="3:13" ht="51.75" customHeight="1" x14ac:dyDescent="0.3">
      <c r="H224" s="98"/>
      <c r="I224" s="96"/>
      <c r="L224" s="97"/>
    </row>
    <row r="225" spans="3:14" ht="42" customHeight="1" x14ac:dyDescent="0.3">
      <c r="H225" s="96"/>
      <c r="I225" s="96"/>
      <c r="L225" s="97"/>
    </row>
    <row r="226" spans="3:14" s="94" customFormat="1" ht="42" customHeight="1" x14ac:dyDescent="0.3">
      <c r="C226" s="93"/>
      <c r="G226" s="93"/>
      <c r="H226" s="93"/>
      <c r="I226" s="96"/>
      <c r="J226" s="93"/>
      <c r="K226" s="93"/>
      <c r="L226" s="97"/>
      <c r="M226" s="93"/>
    </row>
    <row r="227" spans="3:14" s="94" customFormat="1" ht="42" customHeight="1" x14ac:dyDescent="0.3">
      <c r="C227" s="93"/>
      <c r="G227" s="93"/>
      <c r="H227" s="93"/>
      <c r="I227" s="96"/>
      <c r="J227" s="93"/>
      <c r="K227" s="93"/>
      <c r="L227" s="93"/>
      <c r="M227" s="93"/>
    </row>
    <row r="228" spans="3:14" s="94" customFormat="1" ht="63.75" customHeight="1" x14ac:dyDescent="0.3">
      <c r="C228" s="93"/>
      <c r="G228" s="93"/>
      <c r="H228" s="93"/>
      <c r="I228" s="95"/>
      <c r="J228" s="93"/>
      <c r="K228" s="93"/>
      <c r="L228" s="93"/>
      <c r="M228" s="93"/>
    </row>
    <row r="229" spans="3:14" s="94" customFormat="1" ht="42" customHeight="1" x14ac:dyDescent="0.3">
      <c r="C229" s="93"/>
      <c r="G229" s="93"/>
      <c r="H229" s="93"/>
      <c r="I229" s="93"/>
      <c r="J229" s="93"/>
      <c r="K229" s="93"/>
      <c r="L229" s="93"/>
      <c r="M229" s="95"/>
    </row>
    <row r="230" spans="3:14" ht="23.25" customHeight="1" x14ac:dyDescent="0.3"/>
    <row r="231" spans="3:14" ht="27.75" customHeight="1" x14ac:dyDescent="0.3"/>
    <row r="232" spans="3:14" ht="55.5" customHeight="1" x14ac:dyDescent="0.3"/>
    <row r="233" spans="3:14" ht="57.75" customHeight="1" x14ac:dyDescent="0.3"/>
    <row r="234" spans="3:14" ht="21.75" customHeight="1" x14ac:dyDescent="0.3"/>
    <row r="235" spans="3:14" ht="49.5" customHeight="1" x14ac:dyDescent="0.3"/>
    <row r="236" spans="3:14" ht="28.5" customHeight="1" x14ac:dyDescent="0.3"/>
    <row r="237" spans="3:14" ht="28.5" customHeight="1" x14ac:dyDescent="0.3"/>
    <row r="238" spans="3:14" ht="28.5" customHeight="1" x14ac:dyDescent="0.3"/>
    <row r="239" spans="3:14" ht="23.25" customHeight="1" x14ac:dyDescent="0.3">
      <c r="N239" s="95"/>
    </row>
    <row r="240" spans="3:14" ht="43.5" customHeight="1" x14ac:dyDescent="0.3">
      <c r="N240" s="95"/>
    </row>
    <row r="241" spans="14:14" ht="55.5" customHeight="1" x14ac:dyDescent="0.3"/>
    <row r="242" spans="14:14" ht="42.75" customHeight="1" x14ac:dyDescent="0.3">
      <c r="N242" s="95"/>
    </row>
    <row r="243" spans="14:14" ht="21.75" customHeight="1" x14ac:dyDescent="0.3">
      <c r="N243" s="95"/>
    </row>
    <row r="244" spans="14:14" ht="21.75" customHeight="1" x14ac:dyDescent="0.3">
      <c r="N244" s="95"/>
    </row>
    <row r="245" spans="14:14" ht="23.25" customHeight="1" x14ac:dyDescent="0.3"/>
    <row r="246" spans="14:14" ht="23.25" customHeight="1" x14ac:dyDescent="0.3"/>
    <row r="247" spans="14:14" ht="21.75" customHeight="1" x14ac:dyDescent="0.3"/>
    <row r="248" spans="14:14" ht="16.5" customHeight="1" x14ac:dyDescent="0.3"/>
    <row r="249" spans="14:14" ht="29.25" customHeight="1" x14ac:dyDescent="0.3"/>
    <row r="250" spans="14:14" ht="24.75" customHeight="1" x14ac:dyDescent="0.3"/>
    <row r="251" spans="14:14" ht="33" customHeight="1" x14ac:dyDescent="0.3"/>
    <row r="253" spans="14:14" ht="15" customHeight="1" x14ac:dyDescent="0.3"/>
    <row r="254" spans="14:14" ht="25.5" customHeight="1" x14ac:dyDescent="0.3"/>
  </sheetData>
  <sheetProtection sheet="1" insertColumns="0" insertRows="0" deleteRows="0"/>
  <mergeCells count="28">
    <mergeCell ref="C205:G205"/>
    <mergeCell ref="G206:G207"/>
    <mergeCell ref="C127:G127"/>
    <mergeCell ref="C138:G138"/>
    <mergeCell ref="B149:G149"/>
    <mergeCell ref="C150:G150"/>
    <mergeCell ref="C161:G161"/>
    <mergeCell ref="C172:G172"/>
    <mergeCell ref="B104:G104"/>
    <mergeCell ref="C105:G105"/>
    <mergeCell ref="C116:G116"/>
    <mergeCell ref="C183:G183"/>
    <mergeCell ref="C194:G194"/>
    <mergeCell ref="B59:G59"/>
    <mergeCell ref="C60:G60"/>
    <mergeCell ref="C71:G71"/>
    <mergeCell ref="C82:G82"/>
    <mergeCell ref="C93:G93"/>
    <mergeCell ref="B14:G14"/>
    <mergeCell ref="C15:G15"/>
    <mergeCell ref="C26:G26"/>
    <mergeCell ref="C37:G37"/>
    <mergeCell ref="C47:G47"/>
    <mergeCell ref="C2:F2"/>
    <mergeCell ref="C5:G5"/>
    <mergeCell ref="C6:G8"/>
    <mergeCell ref="C10:F10"/>
    <mergeCell ref="G12:G13"/>
  </mergeCells>
  <conditionalFormatting sqref="G24">
    <cfRule type="cellIs" dxfId="22" priority="18" operator="notEqual">
      <formula>$G$16</formula>
    </cfRule>
  </conditionalFormatting>
  <conditionalFormatting sqref="G35">
    <cfRule type="cellIs" dxfId="21" priority="17" operator="notEqual">
      <formula>$G$27</formula>
    </cfRule>
  </conditionalFormatting>
  <conditionalFormatting sqref="G46">
    <cfRule type="cellIs" dxfId="20" priority="16" operator="notEqual">
      <formula>$G$38</formula>
    </cfRule>
  </conditionalFormatting>
  <conditionalFormatting sqref="G57">
    <cfRule type="cellIs" dxfId="19" priority="15" operator="notEqual">
      <formula>$G$49</formula>
    </cfRule>
  </conditionalFormatting>
  <conditionalFormatting sqref="G69">
    <cfRule type="cellIs" dxfId="18" priority="14" operator="notEqual">
      <formula>$G$61</formula>
    </cfRule>
  </conditionalFormatting>
  <conditionalFormatting sqref="G80">
    <cfRule type="cellIs" dxfId="17" priority="13" operator="notEqual">
      <formula>$G$72</formula>
    </cfRule>
  </conditionalFormatting>
  <conditionalFormatting sqref="G91">
    <cfRule type="cellIs" dxfId="16" priority="12" operator="notEqual">
      <formula>$G$83</formula>
    </cfRule>
  </conditionalFormatting>
  <conditionalFormatting sqref="G102">
    <cfRule type="cellIs" dxfId="15" priority="11" operator="notEqual">
      <formula>$G$94</formula>
    </cfRule>
  </conditionalFormatting>
  <conditionalFormatting sqref="G114">
    <cfRule type="cellIs" dxfId="14" priority="10" operator="notEqual">
      <formula>$G$106</formula>
    </cfRule>
  </conditionalFormatting>
  <conditionalFormatting sqref="G125">
    <cfRule type="cellIs" dxfId="13" priority="9" operator="notEqual">
      <formula>$G$117</formula>
    </cfRule>
  </conditionalFormatting>
  <conditionalFormatting sqref="G136">
    <cfRule type="cellIs" dxfId="12" priority="8" operator="notEqual">
      <formula>$G$128</formula>
    </cfRule>
  </conditionalFormatting>
  <conditionalFormatting sqref="G147">
    <cfRule type="cellIs" dxfId="11" priority="7" operator="notEqual">
      <formula>$G$139</formula>
    </cfRule>
  </conditionalFormatting>
  <conditionalFormatting sqref="G159">
    <cfRule type="cellIs" dxfId="10" priority="6" operator="notEqual">
      <formula>$G$151</formula>
    </cfRule>
  </conditionalFormatting>
  <conditionalFormatting sqref="G170">
    <cfRule type="cellIs" dxfId="9" priority="5" operator="notEqual">
      <formula>$G$162</formula>
    </cfRule>
  </conditionalFormatting>
  <conditionalFormatting sqref="G181">
    <cfRule type="cellIs" dxfId="8" priority="4" operator="notEqual">
      <formula>$G$162</formula>
    </cfRule>
  </conditionalFormatting>
  <conditionalFormatting sqref="G192">
    <cfRule type="cellIs" dxfId="7" priority="3" operator="notEqual">
      <formula>$G$184</formula>
    </cfRule>
  </conditionalFormatting>
  <dataValidations count="8">
    <dataValidation allowBlank="1" showInputMessage="1" showErrorMessage="1" prompt=" Includes all general operating costs for running an office. Examples include telecommunication, rents, finance charges and other costs which cannot be mapped to other expense categories." sqref="C23 C34 C45 C56 C68 C79 C90 C101 C113 C124 C135 C146 C158 C169 C180 C191 C214 C202" xr:uid="{A880C8AB-2EF1-4B11-96F6-3E81BFD1CAD4}"/>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C22 C33 C44 C55 C67 C78 C89 C100 C112 C123 C134 C145 C157 C168 C179 C190 C213 C201" xr:uid="{FA04C32E-DE3A-423E-A1D3-C326D19A267E}"/>
    <dataValidation allowBlank="1" showInputMessage="1" showErrorMessage="1" prompt="Services contracted by an organization which follow the normal procurement processes." sqref="C20 C31 C42 C53 C65 C76 C87 C98 C110 C121 C132 C143 C155 C166 C177 C188 C211 C199" xr:uid="{0EFF8CA8-9200-4EC5-B13E-9C493F6F6F1F}"/>
    <dataValidation allowBlank="1" showInputMessage="1" showErrorMessage="1" prompt="Includes staff and non-staff travel paid for by the organization directly related to a project." sqref="C21 C32 C43 C54 C66 C77 C88 C99 C111 C122 C133 C144 C156 C167 C178 C189 C212 C200" xr:uid="{F8A5E1B6-6D8D-4843-A845-C8773C5A1D84}"/>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C19 C30 C41 C52 C64 C75 C86 C97 C109 C120 C131 C142 C154 C165 C176 C187 C210 C198" xr:uid="{A7EA8D25-302F-494F-939D-4D0E358671E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C18 C29 C40 C51 C63 C74 C85 C96 C108 C119 C130 C141 C153 C164 C175 C186 C209 C197" xr:uid="{8A05CD82-E6C7-4620-BF06-DF0A67286876}"/>
    <dataValidation allowBlank="1" showInputMessage="1" showErrorMessage="1" prompt="Includes all related staff and temporary staff costs including base salary, post adjustment and all staff entitlements." sqref="C17 C28 C39 C50 C62 C73 C84 C95 C107 C118 C129 C140 C152 C163 C174 C185 C208 C196" xr:uid="{1B2A7BC9-C33A-4592-B68C-AFEEB31D172D}"/>
    <dataValidation allowBlank="1" showInputMessage="1" showErrorMessage="1" prompt="Output totals must match the original total from Table 1, and will show as red if not. " sqref="G24" xr:uid="{11E344C9-59FB-4FAD-A7B2-CB38B20D2449}"/>
  </dataValidations>
  <pageMargins left="0.7" right="0.7" top="0.75" bottom="0.75" header="0.3" footer="0.3"/>
  <pageSetup scale="74" orientation="landscape" r:id="rId1"/>
  <rowBreaks count="1" manualBreakCount="1">
    <brk id="70" max="16383" man="1"/>
  </rowBreaks>
  <extLst>
    <ext xmlns:x14="http://schemas.microsoft.com/office/spreadsheetml/2009/9/main" uri="{78C0D931-6437-407d-A8EE-F0AAD7539E65}">
      <x14:conditionalFormattings>
        <x14:conditionalFormatting xmlns:xm="http://schemas.microsoft.com/office/excel/2006/main">
          <x14:cfRule type="cellIs" priority="1" operator="notEqual" id="{39440C66-2817-4C8C-9728-00269CDE4610}">
            <xm:f>'C:\Users\carlos.paredes\OneDrive - United Nations Development Programme\M&amp;E\2019\INFORMES\ANUAL\Finales\Dialogo honduras\[PBF Project Document Template 2019-Diálogo.xlsx]1) Budget Table'!#REF!</xm:f>
            <x14:dxf>
              <font>
                <color rgb="FF9C0006"/>
              </font>
              <fill>
                <patternFill>
                  <bgColor rgb="FFFFC7CE"/>
                </patternFill>
              </fill>
            </x14:dxf>
          </x14:cfRule>
          <xm:sqref>G217</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F85FD0-5897-409E-A397-29FE0EC6FC12}">
  <sheetPr>
    <tabColor theme="2" tint="-0.499984740745262"/>
  </sheetPr>
  <dimension ref="B1:B16"/>
  <sheetViews>
    <sheetView showGridLines="0" topLeftCell="A7" workbookViewId="0"/>
  </sheetViews>
  <sheetFormatPr defaultColWidth="8.77734375" defaultRowHeight="14.4" x14ac:dyDescent="0.3"/>
  <cols>
    <col min="2" max="2" width="73.21875" customWidth="1"/>
  </cols>
  <sheetData>
    <row r="1" spans="2:2" ht="15" thickBot="1" x14ac:dyDescent="0.35"/>
    <row r="2" spans="2:2" ht="15" thickBot="1" x14ac:dyDescent="0.35">
      <c r="B2" s="145" t="s">
        <v>230</v>
      </c>
    </row>
    <row r="3" spans="2:2" x14ac:dyDescent="0.3">
      <c r="B3" s="144"/>
    </row>
    <row r="4" spans="2:2" ht="30.75" customHeight="1" x14ac:dyDescent="0.3">
      <c r="B4" s="143" t="s">
        <v>229</v>
      </c>
    </row>
    <row r="5" spans="2:2" ht="30.75" customHeight="1" x14ac:dyDescent="0.3">
      <c r="B5" s="143"/>
    </row>
    <row r="6" spans="2:2" ht="43.2" x14ac:dyDescent="0.3">
      <c r="B6" s="143" t="s">
        <v>228</v>
      </c>
    </row>
    <row r="7" spans="2:2" x14ac:dyDescent="0.3">
      <c r="B7" s="143"/>
    </row>
    <row r="8" spans="2:2" ht="57.6" x14ac:dyDescent="0.3">
      <c r="B8" s="143" t="s">
        <v>227</v>
      </c>
    </row>
    <row r="9" spans="2:2" x14ac:dyDescent="0.3">
      <c r="B9" s="143"/>
    </row>
    <row r="10" spans="2:2" ht="57.6" x14ac:dyDescent="0.3">
      <c r="B10" s="143" t="s">
        <v>226</v>
      </c>
    </row>
    <row r="11" spans="2:2" x14ac:dyDescent="0.3">
      <c r="B11" s="143"/>
    </row>
    <row r="12" spans="2:2" ht="28.8" x14ac:dyDescent="0.3">
      <c r="B12" s="143" t="s">
        <v>225</v>
      </c>
    </row>
    <row r="13" spans="2:2" x14ac:dyDescent="0.3">
      <c r="B13" s="143"/>
    </row>
    <row r="14" spans="2:2" ht="57.6" x14ac:dyDescent="0.3">
      <c r="B14" s="143" t="s">
        <v>224</v>
      </c>
    </row>
    <row r="15" spans="2:2" x14ac:dyDescent="0.3">
      <c r="B15" s="143"/>
    </row>
    <row r="16" spans="2:2" ht="43.8" thickBot="1" x14ac:dyDescent="0.35">
      <c r="B16" s="142" t="s">
        <v>223</v>
      </c>
    </row>
  </sheetData>
  <sheetProtection sheet="1" objects="1" scenarios="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CCC5EE-5026-4C65-9CEA-FD604FADDF56}">
  <sheetPr>
    <tabColor theme="2" tint="-0.499984740745262"/>
  </sheetPr>
  <dimension ref="B1:D47"/>
  <sheetViews>
    <sheetView showGridLines="0" showZeros="0" zoomScale="80" zoomScaleNormal="80" zoomScaleSheetLayoutView="70" workbookViewId="0">
      <selection activeCell="F20" sqref="F20"/>
    </sheetView>
  </sheetViews>
  <sheetFormatPr defaultColWidth="8.77734375" defaultRowHeight="14.4" x14ac:dyDescent="0.3"/>
  <cols>
    <col min="2" max="2" width="61.77734375" customWidth="1"/>
    <col min="4" max="4" width="17.77734375" customWidth="1"/>
  </cols>
  <sheetData>
    <row r="1" spans="2:4" ht="15" thickBot="1" x14ac:dyDescent="0.35"/>
    <row r="2" spans="2:4" x14ac:dyDescent="0.3">
      <c r="B2" s="263" t="s">
        <v>240</v>
      </c>
      <c r="C2" s="264"/>
      <c r="D2" s="265"/>
    </row>
    <row r="3" spans="2:4" ht="15" thickBot="1" x14ac:dyDescent="0.35">
      <c r="B3" s="266"/>
      <c r="C3" s="267"/>
      <c r="D3" s="268"/>
    </row>
    <row r="4" spans="2:4" ht="15" thickBot="1" x14ac:dyDescent="0.35"/>
    <row r="5" spans="2:4" x14ac:dyDescent="0.3">
      <c r="B5" s="269" t="s">
        <v>239</v>
      </c>
      <c r="C5" s="270"/>
      <c r="D5" s="271"/>
    </row>
    <row r="6" spans="2:4" ht="15" thickBot="1" x14ac:dyDescent="0.35">
      <c r="B6" s="272"/>
      <c r="C6" s="273"/>
      <c r="D6" s="274"/>
    </row>
    <row r="7" spans="2:4" x14ac:dyDescent="0.3">
      <c r="B7" s="156" t="s">
        <v>235</v>
      </c>
      <c r="C7" s="261">
        <f>SUM('[2]1) Budget Table'!D24:F24,'[2]1) Budget Table'!D34:F34,'[2]1) Budget Table'!D44:F44,'[2]1) Budget Table'!D54:F54)</f>
        <v>1520224.53</v>
      </c>
      <c r="D7" s="262"/>
    </row>
    <row r="8" spans="2:4" x14ac:dyDescent="0.3">
      <c r="B8" s="156" t="s">
        <v>234</v>
      </c>
      <c r="C8" s="275">
        <f>SUM(D10:D14)</f>
        <v>0</v>
      </c>
      <c r="D8" s="276"/>
    </row>
    <row r="9" spans="2:4" x14ac:dyDescent="0.3">
      <c r="B9" s="155" t="s">
        <v>233</v>
      </c>
      <c r="C9" s="154" t="s">
        <v>232</v>
      </c>
      <c r="D9" s="153" t="s">
        <v>231</v>
      </c>
    </row>
    <row r="10" spans="2:4" ht="35.1" customHeight="1" x14ac:dyDescent="0.3">
      <c r="B10" s="159"/>
      <c r="C10" s="147"/>
      <c r="D10" s="149">
        <f>$C$7*C10</f>
        <v>0</v>
      </c>
    </row>
    <row r="11" spans="2:4" ht="35.1" customHeight="1" x14ac:dyDescent="0.3">
      <c r="B11" s="159"/>
      <c r="C11" s="147"/>
      <c r="D11" s="149">
        <f>C7*C11</f>
        <v>0</v>
      </c>
    </row>
    <row r="12" spans="2:4" ht="35.1" customHeight="1" x14ac:dyDescent="0.3">
      <c r="B12" s="158"/>
      <c r="C12" s="147"/>
      <c r="D12" s="149">
        <f>C7*C12</f>
        <v>0</v>
      </c>
    </row>
    <row r="13" spans="2:4" ht="35.1" customHeight="1" x14ac:dyDescent="0.3">
      <c r="B13" s="158"/>
      <c r="C13" s="147"/>
      <c r="D13" s="149">
        <f>C7*C13</f>
        <v>0</v>
      </c>
    </row>
    <row r="14" spans="2:4" ht="35.1" customHeight="1" thickBot="1" x14ac:dyDescent="0.35">
      <c r="B14" s="157"/>
      <c r="C14" s="147"/>
      <c r="D14" s="146">
        <f>C7*C14</f>
        <v>0</v>
      </c>
    </row>
    <row r="15" spans="2:4" ht="15" thickBot="1" x14ac:dyDescent="0.35"/>
    <row r="16" spans="2:4" x14ac:dyDescent="0.3">
      <c r="B16" s="269" t="s">
        <v>238</v>
      </c>
      <c r="C16" s="270"/>
      <c r="D16" s="271"/>
    </row>
    <row r="17" spans="2:4" ht="15" thickBot="1" x14ac:dyDescent="0.35">
      <c r="B17" s="277"/>
      <c r="C17" s="278"/>
      <c r="D17" s="279"/>
    </row>
    <row r="18" spans="2:4" x14ac:dyDescent="0.3">
      <c r="B18" s="156" t="s">
        <v>235</v>
      </c>
      <c r="C18" s="261">
        <f>SUM('[2]1) Budget Table'!D66:F66,'[2]1) Budget Table'!D76:F76,'[2]1) Budget Table'!D86:F86,'[2]1) Budget Table'!D96:F96)</f>
        <v>0</v>
      </c>
      <c r="D18" s="262"/>
    </row>
    <row r="19" spans="2:4" x14ac:dyDescent="0.3">
      <c r="B19" s="156" t="s">
        <v>234</v>
      </c>
      <c r="C19" s="275">
        <f>SUM(D21:D25)</f>
        <v>0</v>
      </c>
      <c r="D19" s="276"/>
    </row>
    <row r="20" spans="2:4" x14ac:dyDescent="0.3">
      <c r="B20" s="155" t="s">
        <v>233</v>
      </c>
      <c r="C20" s="154" t="s">
        <v>232</v>
      </c>
      <c r="D20" s="153" t="s">
        <v>231</v>
      </c>
    </row>
    <row r="21" spans="2:4" ht="35.1" customHeight="1" x14ac:dyDescent="0.3">
      <c r="B21" s="152"/>
      <c r="C21" s="147"/>
      <c r="D21" s="149">
        <f>$C$18*C21</f>
        <v>0</v>
      </c>
    </row>
    <row r="22" spans="2:4" ht="35.1" customHeight="1" x14ac:dyDescent="0.3">
      <c r="B22" s="151"/>
      <c r="C22" s="147"/>
      <c r="D22" s="149">
        <f>$C$18*C22</f>
        <v>0</v>
      </c>
    </row>
    <row r="23" spans="2:4" ht="35.1" customHeight="1" x14ac:dyDescent="0.3">
      <c r="B23" s="150"/>
      <c r="C23" s="147"/>
      <c r="D23" s="149">
        <f>$C$18*C23</f>
        <v>0</v>
      </c>
    </row>
    <row r="24" spans="2:4" ht="35.1" customHeight="1" x14ac:dyDescent="0.3">
      <c r="B24" s="150"/>
      <c r="C24" s="147"/>
      <c r="D24" s="149">
        <f>$C$18*C24</f>
        <v>0</v>
      </c>
    </row>
    <row r="25" spans="2:4" ht="35.1" customHeight="1" thickBot="1" x14ac:dyDescent="0.35">
      <c r="B25" s="148"/>
      <c r="C25" s="147"/>
      <c r="D25" s="149">
        <f>$C$18*C25</f>
        <v>0</v>
      </c>
    </row>
    <row r="26" spans="2:4" ht="15" thickBot="1" x14ac:dyDescent="0.35"/>
    <row r="27" spans="2:4" x14ac:dyDescent="0.3">
      <c r="B27" s="269" t="s">
        <v>237</v>
      </c>
      <c r="C27" s="270"/>
      <c r="D27" s="271"/>
    </row>
    <row r="28" spans="2:4" ht="15" thickBot="1" x14ac:dyDescent="0.35">
      <c r="B28" s="272"/>
      <c r="C28" s="273"/>
      <c r="D28" s="274"/>
    </row>
    <row r="29" spans="2:4" x14ac:dyDescent="0.3">
      <c r="B29" s="156" t="s">
        <v>235</v>
      </c>
      <c r="C29" s="261">
        <f>SUM('[2]1) Budget Table'!D108:F108,'[2]1) Budget Table'!D118:F118,'[2]1) Budget Table'!D128:F128,'[2]1) Budget Table'!D138:F138)</f>
        <v>0</v>
      </c>
      <c r="D29" s="262"/>
    </row>
    <row r="30" spans="2:4" x14ac:dyDescent="0.3">
      <c r="B30" s="156" t="s">
        <v>234</v>
      </c>
      <c r="C30" s="275">
        <f>SUM(D32:D36)</f>
        <v>0</v>
      </c>
      <c r="D30" s="276"/>
    </row>
    <row r="31" spans="2:4" x14ac:dyDescent="0.3">
      <c r="B31" s="155" t="s">
        <v>233</v>
      </c>
      <c r="C31" s="154" t="s">
        <v>232</v>
      </c>
      <c r="D31" s="153" t="s">
        <v>231</v>
      </c>
    </row>
    <row r="32" spans="2:4" ht="35.1" customHeight="1" x14ac:dyDescent="0.3">
      <c r="B32" s="152"/>
      <c r="C32" s="147"/>
      <c r="D32" s="149">
        <f>$C$29*C32</f>
        <v>0</v>
      </c>
    </row>
    <row r="33" spans="2:4" ht="35.1" customHeight="1" x14ac:dyDescent="0.3">
      <c r="B33" s="151"/>
      <c r="C33" s="147"/>
      <c r="D33" s="149">
        <f>$C$29*C33</f>
        <v>0</v>
      </c>
    </row>
    <row r="34" spans="2:4" ht="35.1" customHeight="1" x14ac:dyDescent="0.3">
      <c r="B34" s="150"/>
      <c r="C34" s="147"/>
      <c r="D34" s="149">
        <f>$C$29*C34</f>
        <v>0</v>
      </c>
    </row>
    <row r="35" spans="2:4" ht="35.1" customHeight="1" x14ac:dyDescent="0.3">
      <c r="B35" s="150"/>
      <c r="C35" s="147"/>
      <c r="D35" s="149">
        <f>$C$29*C35</f>
        <v>0</v>
      </c>
    </row>
    <row r="36" spans="2:4" ht="35.1" customHeight="1" thickBot="1" x14ac:dyDescent="0.35">
      <c r="B36" s="148"/>
      <c r="C36" s="147"/>
      <c r="D36" s="149">
        <f>$C$29*C36</f>
        <v>0</v>
      </c>
    </row>
    <row r="37" spans="2:4" ht="15" thickBot="1" x14ac:dyDescent="0.35"/>
    <row r="38" spans="2:4" x14ac:dyDescent="0.3">
      <c r="B38" s="269" t="s">
        <v>236</v>
      </c>
      <c r="C38" s="270"/>
      <c r="D38" s="271"/>
    </row>
    <row r="39" spans="2:4" ht="15" thickBot="1" x14ac:dyDescent="0.35">
      <c r="B39" s="272"/>
      <c r="C39" s="273"/>
      <c r="D39" s="274"/>
    </row>
    <row r="40" spans="2:4" x14ac:dyDescent="0.3">
      <c r="B40" s="156" t="s">
        <v>235</v>
      </c>
      <c r="C40" s="261">
        <f>SUM('[2]1) Budget Table'!D150:F150,'[2]1) Budget Table'!D160:F160,'[2]1) Budget Table'!D170:F170,'[2]1) Budget Table'!D180:F180)</f>
        <v>0</v>
      </c>
      <c r="D40" s="262"/>
    </row>
    <row r="41" spans="2:4" x14ac:dyDescent="0.3">
      <c r="B41" s="156" t="s">
        <v>234</v>
      </c>
      <c r="C41" s="275">
        <f>SUM(D43:D47)</f>
        <v>0</v>
      </c>
      <c r="D41" s="276"/>
    </row>
    <row r="42" spans="2:4" x14ac:dyDescent="0.3">
      <c r="B42" s="155" t="s">
        <v>233</v>
      </c>
      <c r="C42" s="154" t="s">
        <v>232</v>
      </c>
      <c r="D42" s="153" t="s">
        <v>231</v>
      </c>
    </row>
    <row r="43" spans="2:4" ht="35.1" customHeight="1" x14ac:dyDescent="0.3">
      <c r="B43" s="152"/>
      <c r="C43" s="147"/>
      <c r="D43" s="149">
        <f>$C$40*C43</f>
        <v>0</v>
      </c>
    </row>
    <row r="44" spans="2:4" ht="35.1" customHeight="1" x14ac:dyDescent="0.3">
      <c r="B44" s="151"/>
      <c r="C44" s="147"/>
      <c r="D44" s="149">
        <f>$C$40*C44</f>
        <v>0</v>
      </c>
    </row>
    <row r="45" spans="2:4" ht="35.1" customHeight="1" x14ac:dyDescent="0.3">
      <c r="B45" s="150"/>
      <c r="C45" s="147"/>
      <c r="D45" s="149">
        <f>$C$40*C45</f>
        <v>0</v>
      </c>
    </row>
    <row r="46" spans="2:4" ht="35.1" customHeight="1" x14ac:dyDescent="0.3">
      <c r="B46" s="150"/>
      <c r="C46" s="147"/>
      <c r="D46" s="149">
        <f>$C$40*C46</f>
        <v>0</v>
      </c>
    </row>
    <row r="47" spans="2:4" ht="35.1" customHeight="1" thickBot="1" x14ac:dyDescent="0.35">
      <c r="B47" s="148"/>
      <c r="C47" s="147"/>
      <c r="D47" s="146">
        <f>$C$40*C47</f>
        <v>0</v>
      </c>
    </row>
  </sheetData>
  <sheetProtection sheet="1" objects="1" scenarios="1"/>
  <mergeCells count="17">
    <mergeCell ref="C30:D30"/>
    <mergeCell ref="B38:D38"/>
    <mergeCell ref="B39:D39"/>
    <mergeCell ref="C40:D40"/>
    <mergeCell ref="C41:D41"/>
    <mergeCell ref="C29:D29"/>
    <mergeCell ref="B2:D3"/>
    <mergeCell ref="B5:D5"/>
    <mergeCell ref="B6:D6"/>
    <mergeCell ref="C7:D7"/>
    <mergeCell ref="C8:D8"/>
    <mergeCell ref="B16:D16"/>
    <mergeCell ref="B17:D17"/>
    <mergeCell ref="C18:D18"/>
    <mergeCell ref="C19:D19"/>
    <mergeCell ref="B27:D27"/>
    <mergeCell ref="B28:D28"/>
  </mergeCells>
  <conditionalFormatting sqref="C30:D30">
    <cfRule type="cellIs" dxfId="5" priority="2" operator="greaterThan">
      <formula>$C$29</formula>
    </cfRule>
    <cfRule type="cellIs" dxfId="4" priority="5" operator="greaterThan">
      <formula>$C$29</formula>
    </cfRule>
  </conditionalFormatting>
  <conditionalFormatting sqref="C8:D8">
    <cfRule type="cellIs" dxfId="3" priority="4" operator="greaterThan">
      <formula>$C$7</formula>
    </cfRule>
  </conditionalFormatting>
  <conditionalFormatting sqref="C19:D19">
    <cfRule type="cellIs" dxfId="2" priority="3" operator="greaterThan">
      <formula>$C$18</formula>
    </cfRule>
  </conditionalFormatting>
  <conditionalFormatting sqref="C41:D41">
    <cfRule type="cellIs" dxfId="1" priority="1" operator="greaterThan">
      <formula>$C$40</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C19A4529-B7BF-4E00-B3F0-823299499B42}">
          <x14:formula1>
            <xm:f>'C:\Users\carlos.paredes\OneDrive - United Nations Development Programme\M&amp;E\2019\INFORMES\ANUAL\Finales\Dialogo honduras\[PBF Project Document Template 2019-Diálogo.xlsx]Sheet2'!#REF!</xm:f>
          </x14:formula1>
          <xm:sqref>B10:B14 B21:B25 B32:B36 B43:B47</xm:sqref>
        </x14:dataValidation>
        <x14:dataValidation type="list" allowBlank="1" showInputMessage="1" showErrorMessage="1" xr:uid="{E8D42E3E-A073-4D6C-8BAF-DB41221C995B}">
          <x14:formula1>
            <xm:f>'C:\Users\carlos.paredes\OneDrive - United Nations Development Programme\M&amp;E\2019\INFORMES\ANUAL\Finales\Dialogo honduras\[PBF Project Document Template 2019-Diálogo.xlsx]Dropdowns'!#REF!</xm:f>
          </x14:formula1>
          <xm:sqref>C10:C14 C21:C25 C32:C36 C43:C47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C8DE4C-7338-4B5D-8869-06C8D37B43B1}">
  <sheetPr>
    <tabColor theme="2" tint="-0.499984740745262"/>
  </sheetPr>
  <dimension ref="B1:G25"/>
  <sheetViews>
    <sheetView showGridLines="0" topLeftCell="A16" zoomScale="80" zoomScaleNormal="80" workbookViewId="0">
      <selection activeCell="J22" sqref="J22"/>
    </sheetView>
  </sheetViews>
  <sheetFormatPr defaultColWidth="8.77734375" defaultRowHeight="14.4" x14ac:dyDescent="0.3"/>
  <cols>
    <col min="1" max="1" width="12.44140625" customWidth="1"/>
    <col min="2" max="2" width="20.44140625" customWidth="1"/>
    <col min="3" max="5" width="25.44140625" customWidth="1"/>
    <col min="6" max="6" width="24.44140625" customWidth="1"/>
    <col min="7" max="7" width="18.44140625" customWidth="1"/>
    <col min="8" max="8" width="21.77734375" customWidth="1"/>
    <col min="9" max="10" width="15.77734375" bestFit="1" customWidth="1"/>
    <col min="11" max="11" width="11.21875" bestFit="1" customWidth="1"/>
  </cols>
  <sheetData>
    <row r="1" spans="2:6" ht="15" thickBot="1" x14ac:dyDescent="0.35"/>
    <row r="2" spans="2:6" s="167" customFormat="1" ht="15.6" x14ac:dyDescent="0.3">
      <c r="B2" s="280" t="s">
        <v>246</v>
      </c>
      <c r="C2" s="281"/>
      <c r="D2" s="281"/>
      <c r="E2" s="281"/>
      <c r="F2" s="282"/>
    </row>
    <row r="3" spans="2:6" s="167" customFormat="1" ht="16.2" thickBot="1" x14ac:dyDescent="0.35">
      <c r="B3" s="283"/>
      <c r="C3" s="284"/>
      <c r="D3" s="284"/>
      <c r="E3" s="284"/>
      <c r="F3" s="285"/>
    </row>
    <row r="4" spans="2:6" s="167" customFormat="1" ht="16.2" thickBot="1" x14ac:dyDescent="0.35"/>
    <row r="5" spans="2:6" s="167" customFormat="1" ht="16.2" thickBot="1" x14ac:dyDescent="0.35">
      <c r="B5" s="257" t="s">
        <v>18</v>
      </c>
      <c r="C5" s="258"/>
      <c r="D5" s="258"/>
      <c r="E5" s="258"/>
      <c r="F5" s="259"/>
    </row>
    <row r="6" spans="2:6" s="167" customFormat="1" ht="15.6" x14ac:dyDescent="0.3">
      <c r="B6" s="117"/>
      <c r="C6" s="118" t="s">
        <v>220</v>
      </c>
      <c r="D6" s="118" t="s">
        <v>219</v>
      </c>
      <c r="E6" s="118" t="s">
        <v>218</v>
      </c>
      <c r="F6" s="260" t="s">
        <v>18</v>
      </c>
    </row>
    <row r="7" spans="2:6" s="167" customFormat="1" ht="15.6" x14ac:dyDescent="0.3">
      <c r="B7" s="117"/>
      <c r="C7" s="116">
        <f>'[2]1) Budget Table'!D13</f>
        <v>0</v>
      </c>
      <c r="D7" s="116">
        <f>'[2]1) Budget Table'!E13</f>
        <v>0</v>
      </c>
      <c r="E7" s="116">
        <f>'[2]1) Budget Table'!F13</f>
        <v>0</v>
      </c>
      <c r="F7" s="233"/>
    </row>
    <row r="8" spans="2:6" s="167" customFormat="1" ht="31.2" x14ac:dyDescent="0.3">
      <c r="B8" s="112" t="s">
        <v>207</v>
      </c>
      <c r="C8" s="113">
        <f>'[2]2) By Category'!D208</f>
        <v>507747</v>
      </c>
      <c r="D8" s="113">
        <f>'[2]2) By Category'!E208</f>
        <v>0</v>
      </c>
      <c r="E8" s="113">
        <f>'[2]2) By Category'!F208</f>
        <v>0</v>
      </c>
      <c r="F8" s="115">
        <f t="shared" ref="F8:F15" si="0">SUM(C8:E8)</f>
        <v>507747</v>
      </c>
    </row>
    <row r="9" spans="2:6" s="167" customFormat="1" ht="46.8" x14ac:dyDescent="0.3">
      <c r="B9" s="112" t="s">
        <v>206</v>
      </c>
      <c r="C9" s="113">
        <f>'[2]2) By Category'!D209</f>
        <v>16950</v>
      </c>
      <c r="D9" s="113">
        <f>'[2]2) By Category'!E209</f>
        <v>0</v>
      </c>
      <c r="E9" s="113">
        <f>'[2]2) By Category'!F209</f>
        <v>0</v>
      </c>
      <c r="F9" s="110">
        <f t="shared" si="0"/>
        <v>16950</v>
      </c>
    </row>
    <row r="10" spans="2:6" s="167" customFormat="1" ht="62.4" x14ac:dyDescent="0.3">
      <c r="B10" s="112" t="s">
        <v>205</v>
      </c>
      <c r="C10" s="113">
        <f>'[2]2) By Category'!D210</f>
        <v>5000</v>
      </c>
      <c r="D10" s="113">
        <f>'[2]2) By Category'!E210</f>
        <v>0</v>
      </c>
      <c r="E10" s="113">
        <f>'[2]2) By Category'!F210</f>
        <v>0</v>
      </c>
      <c r="F10" s="110">
        <f t="shared" si="0"/>
        <v>5000</v>
      </c>
    </row>
    <row r="11" spans="2:6" s="167" customFormat="1" ht="31.2" x14ac:dyDescent="0.3">
      <c r="B11" s="114" t="s">
        <v>204</v>
      </c>
      <c r="C11" s="113">
        <f>'[2]2) By Category'!D211</f>
        <v>849724.99999999988</v>
      </c>
      <c r="D11" s="113">
        <f>'[2]2) By Category'!E211</f>
        <v>0</v>
      </c>
      <c r="E11" s="113">
        <f>'[2]2) By Category'!F211</f>
        <v>0</v>
      </c>
      <c r="F11" s="110">
        <f t="shared" si="0"/>
        <v>849724.99999999988</v>
      </c>
    </row>
    <row r="12" spans="2:6" s="167" customFormat="1" ht="15.6" x14ac:dyDescent="0.3">
      <c r="B12" s="112" t="s">
        <v>203</v>
      </c>
      <c r="C12" s="113">
        <f>'[2]2) By Category'!D212</f>
        <v>181641.83000000002</v>
      </c>
      <c r="D12" s="113">
        <f>'[2]2) By Category'!E212</f>
        <v>0</v>
      </c>
      <c r="E12" s="113">
        <f>'[2]2) By Category'!F212</f>
        <v>0</v>
      </c>
      <c r="F12" s="110">
        <f t="shared" si="0"/>
        <v>181641.83000000002</v>
      </c>
    </row>
    <row r="13" spans="2:6" s="167" customFormat="1" ht="46.8" x14ac:dyDescent="0.3">
      <c r="B13" s="112" t="s">
        <v>202</v>
      </c>
      <c r="C13" s="113">
        <f>'[2]2) By Category'!D213</f>
        <v>0</v>
      </c>
      <c r="D13" s="113">
        <f>'[2]2) By Category'!E213</f>
        <v>0</v>
      </c>
      <c r="E13" s="113">
        <f>'[2]2) By Category'!F213</f>
        <v>0</v>
      </c>
      <c r="F13" s="110">
        <f t="shared" si="0"/>
        <v>0</v>
      </c>
    </row>
    <row r="14" spans="2:6" s="167" customFormat="1" ht="47.4" thickBot="1" x14ac:dyDescent="0.35">
      <c r="B14" s="176" t="s">
        <v>201</v>
      </c>
      <c r="C14" s="104">
        <f>'[2]2) By Category'!D214</f>
        <v>50795.05</v>
      </c>
      <c r="D14" s="104">
        <f>'[2]2) By Category'!E214</f>
        <v>0</v>
      </c>
      <c r="E14" s="104">
        <f>'[2]2) By Category'!F214</f>
        <v>0</v>
      </c>
      <c r="F14" s="175">
        <f t="shared" si="0"/>
        <v>50795.05</v>
      </c>
    </row>
    <row r="15" spans="2:6" s="167" customFormat="1" ht="30" customHeight="1" x14ac:dyDescent="0.3">
      <c r="B15" s="174" t="s">
        <v>245</v>
      </c>
      <c r="C15" s="173">
        <f>SUM(C8:C14)</f>
        <v>1611858.8800000001</v>
      </c>
      <c r="D15" s="173">
        <f>SUM(D8:D14)</f>
        <v>0</v>
      </c>
      <c r="E15" s="173">
        <f>SUM(E8:E14)</f>
        <v>0</v>
      </c>
      <c r="F15" s="172">
        <f t="shared" si="0"/>
        <v>1611858.8800000001</v>
      </c>
    </row>
    <row r="16" spans="2:6" s="167" customFormat="1" ht="19.5" customHeight="1" x14ac:dyDescent="0.3">
      <c r="B16" s="109" t="s">
        <v>199</v>
      </c>
      <c r="C16" s="171">
        <f>C15*0.07</f>
        <v>112830.12160000001</v>
      </c>
      <c r="D16" s="171">
        <f>D15*0.07</f>
        <v>0</v>
      </c>
      <c r="E16" s="171">
        <f>E15*0.07</f>
        <v>0</v>
      </c>
      <c r="F16" s="171">
        <f>F15*0.07</f>
        <v>112830.12160000001</v>
      </c>
    </row>
    <row r="17" spans="2:7" s="167" customFormat="1" ht="25.5" customHeight="1" thickBot="1" x14ac:dyDescent="0.35">
      <c r="B17" s="170" t="s">
        <v>11</v>
      </c>
      <c r="C17" s="169">
        <f>C15+C16</f>
        <v>1724689.0016000001</v>
      </c>
      <c r="D17" s="169">
        <f>D15+D16</f>
        <v>0</v>
      </c>
      <c r="E17" s="169">
        <f>E15+E16</f>
        <v>0</v>
      </c>
      <c r="F17" s="169">
        <f>F15+F16</f>
        <v>1724689.0016000001</v>
      </c>
    </row>
    <row r="18" spans="2:7" s="167" customFormat="1" ht="16.2" thickBot="1" x14ac:dyDescent="0.35"/>
    <row r="19" spans="2:7" s="167" customFormat="1" ht="15.75" customHeight="1" x14ac:dyDescent="0.3">
      <c r="B19" s="226" t="s">
        <v>15</v>
      </c>
      <c r="C19" s="227"/>
      <c r="D19" s="227"/>
      <c r="E19" s="227"/>
      <c r="F19" s="228"/>
      <c r="G19" s="168"/>
    </row>
    <row r="20" spans="2:7" ht="15.6" x14ac:dyDescent="0.3">
      <c r="B20" s="34"/>
      <c r="C20" s="33" t="s">
        <v>244</v>
      </c>
      <c r="D20" s="33" t="s">
        <v>243</v>
      </c>
      <c r="E20" s="33" t="s">
        <v>242</v>
      </c>
      <c r="F20" s="166" t="s">
        <v>198</v>
      </c>
      <c r="G20" s="165" t="s">
        <v>10</v>
      </c>
    </row>
    <row r="21" spans="2:7" ht="15.6" x14ac:dyDescent="0.3">
      <c r="B21" s="34"/>
      <c r="C21" s="33">
        <f>'[2]1) Budget Table'!D13</f>
        <v>0</v>
      </c>
      <c r="D21" s="33">
        <f>'[2]1) Budget Table'!E13</f>
        <v>0</v>
      </c>
      <c r="E21" s="33">
        <f>'[2]1) Budget Table'!F13</f>
        <v>0</v>
      </c>
      <c r="F21" s="166"/>
      <c r="G21" s="165"/>
    </row>
    <row r="22" spans="2:7" ht="23.25" customHeight="1" x14ac:dyDescent="0.3">
      <c r="B22" s="32" t="s">
        <v>9</v>
      </c>
      <c r="C22" s="58">
        <f>'[2]1) Budget Table'!D206</f>
        <v>1207282.3003709998</v>
      </c>
      <c r="D22" s="58">
        <f>'[2]1) Budget Table'!E206</f>
        <v>0</v>
      </c>
      <c r="E22" s="58">
        <f>'[2]1) Budget Table'!F206</f>
        <v>0</v>
      </c>
      <c r="F22" s="164">
        <f>'[2]1) Budget Table'!G206</f>
        <v>1207282.3003709998</v>
      </c>
      <c r="G22" s="163">
        <f>'[2]1) Budget Table'!H206</f>
        <v>0.7</v>
      </c>
    </row>
    <row r="23" spans="2:7" ht="24.75" customHeight="1" x14ac:dyDescent="0.3">
      <c r="B23" s="32" t="s">
        <v>8</v>
      </c>
      <c r="C23" s="58">
        <f>'[2]1) Budget Table'!D207</f>
        <v>517406.70015899994</v>
      </c>
      <c r="D23" s="58">
        <f>'[2]1) Budget Table'!E207</f>
        <v>0</v>
      </c>
      <c r="E23" s="58">
        <f>'[2]1) Budget Table'!F207</f>
        <v>0</v>
      </c>
      <c r="F23" s="164">
        <f>'[2]1) Budget Table'!G207</f>
        <v>517406.70015899994</v>
      </c>
      <c r="G23" s="163">
        <f>'[2]1) Budget Table'!H207</f>
        <v>0.3</v>
      </c>
    </row>
    <row r="24" spans="2:7" ht="24.75" customHeight="1" x14ac:dyDescent="0.3">
      <c r="B24" s="32" t="s">
        <v>241</v>
      </c>
      <c r="C24" s="58">
        <f>'[2]1) Budget Table'!D208</f>
        <v>0</v>
      </c>
      <c r="D24" s="58">
        <f>'[2]1) Budget Table'!E208</f>
        <v>0</v>
      </c>
      <c r="E24" s="58">
        <f>'[2]1) Budget Table'!F208</f>
        <v>0</v>
      </c>
      <c r="F24" s="164">
        <f>'[2]1) Budget Table'!G208</f>
        <v>0</v>
      </c>
      <c r="G24" s="163">
        <f>'[2]1) Budget Table'!H208</f>
        <v>0</v>
      </c>
    </row>
    <row r="25" spans="2:7" ht="16.2" thickBot="1" x14ac:dyDescent="0.35">
      <c r="B25" s="20" t="s">
        <v>198</v>
      </c>
      <c r="C25" s="162">
        <f>'[2]1) Budget Table'!D209</f>
        <v>1724689.0005299998</v>
      </c>
      <c r="D25" s="162">
        <f>'[2]1) Budget Table'!E209</f>
        <v>0</v>
      </c>
      <c r="E25" s="162">
        <f>'[2]1) Budget Table'!F209</f>
        <v>0</v>
      </c>
      <c r="F25" s="161">
        <f>'[2]1) Budget Table'!G209</f>
        <v>1724689.0005299998</v>
      </c>
      <c r="G25" s="160"/>
    </row>
  </sheetData>
  <sheetProtection sheet="1" objects="1" scenarios="1" formatCells="0" formatColumns="0" formatRows="0"/>
  <mergeCells count="4">
    <mergeCell ref="B2:F3"/>
    <mergeCell ref="B5:F5"/>
    <mergeCell ref="F6:F7"/>
    <mergeCell ref="B19:F19"/>
  </mergeCells>
  <dataValidations count="7">
    <dataValidation allowBlank="1" showInputMessage="1" showErrorMessage="1" prompt="Includes all related staff and temporary staff costs including base salary, post adjustment and all staff entitlements." sqref="B8" xr:uid="{37E03A65-3036-4F22-8066-703C890A01F3}"/>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B9" xr:uid="{D876C8DD-F22C-4E0A-9086-6E4AA4D97EA9}"/>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B10" xr:uid="{654A741F-A00F-4323-8821-8F912A22EB98}"/>
    <dataValidation allowBlank="1" showInputMessage="1" showErrorMessage="1" prompt="Includes staff and non-staff travel paid for by the organization directly related to a project." sqref="B12" xr:uid="{DA373D31-9815-4FE6-B3DD-7F062EC2D71D}"/>
    <dataValidation allowBlank="1" showInputMessage="1" showErrorMessage="1" prompt="Services contracted by an organization which follow the normal procurement processes." sqref="B11" xr:uid="{9998E87D-DF1F-4856-9672-BB0CF2BC91A3}"/>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B13" xr:uid="{0E6525E9-314E-4081-A944-269EEC1B4AD9}"/>
    <dataValidation allowBlank="1" showInputMessage="1" showErrorMessage="1" prompt=" Includes all general operating costs for running an office. Examples include telecommunication, rents, finance charges and other costs which cannot be mapped to other expense categories." sqref="B14" xr:uid="{7E5497F5-4DC3-4400-94C3-78C122522D90}"/>
  </dataValidations>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cellIs" priority="1" operator="notEqual" id="{58D89C21-8B0B-487F-A054-FE6AEF61CA42}">
            <xm:f>'C:\Users\carlos.paredes\OneDrive - United Nations Development Programme\M&amp;E\2019\INFORMES\ANUAL\Finales\Dialogo honduras\[PBF Project Document Template 2019-Diálogo.xlsx]1) Budget Table'!#REF!</xm:f>
            <x14:dxf>
              <font>
                <color rgb="FF9C0006"/>
              </font>
              <fill>
                <patternFill>
                  <bgColor rgb="FFFFC7CE"/>
                </patternFill>
              </fill>
            </x14:dxf>
          </x14:cfRule>
          <xm:sqref>F17</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4BC6AB1E27C0494D8A0730F6D0193880" ma:contentTypeVersion="12" ma:contentTypeDescription="Create a new document." ma:contentTypeScope="" ma:versionID="0e879310fc90632d807f0d3edd0f43eb">
  <xsd:schema xmlns:xsd="http://www.w3.org/2001/XMLSchema" xmlns:xs="http://www.w3.org/2001/XMLSchema" xmlns:p="http://schemas.microsoft.com/office/2006/metadata/properties" xmlns:ns2="e8eceb46-3d7f-444f-b8d5-464fc83af10c" xmlns:ns3="716898fa-4b0e-4922-99ec-5b10421895c8" targetNamespace="http://schemas.microsoft.com/office/2006/metadata/properties" ma:root="true" ma:fieldsID="13ce98d86733a4e5dca48ebac67ef4a5" ns2:_="" ns3:_="">
    <xsd:import namespace="e8eceb46-3d7f-444f-b8d5-464fc83af10c"/>
    <xsd:import namespace="716898fa-4b0e-4922-99ec-5b10421895c8"/>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2:MediaServiceLocation" minOccurs="0"/>
                <xsd:element ref="ns2:MediaServiceGenerationTime" minOccurs="0"/>
                <xsd:element ref="ns2:MediaServiceEventHashCode" minOccurs="0"/>
                <xsd:element ref="ns3:SharedWithUsers" minOccurs="0"/>
                <xsd:element ref="ns3:SharedWithDetail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8eceb46-3d7f-444f-b8d5-464fc83af10c"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AutoTags" ma:index="10" nillable="true" ma:displayName="MediaServiceAutoTags" ma:description="" ma:internalName="MediaServiceAutoTags" ma:readOnly="true">
      <xsd:simpleType>
        <xsd:restriction base="dms:Text"/>
      </xsd:simpleType>
    </xsd:element>
    <xsd:element name="MediaServiceOCR" ma:index="11" nillable="true" ma:displayName="MediaServiceOCR"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MediaServiceLocation"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16898fa-4b0e-4922-99ec-5b10421895c8"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6136DCE-1577-4C90-BF92-B84C125EF43E}">
  <ds:schemaRefs>
    <ds:schemaRef ds:uri="http://purl.org/dc/terms/"/>
    <ds:schemaRef ds:uri="http://www.w3.org/XML/1998/namespace"/>
    <ds:schemaRef ds:uri="http://purl.org/dc/dcmitype/"/>
    <ds:schemaRef ds:uri="http://purl.org/dc/elements/1.1/"/>
    <ds:schemaRef ds:uri="http://schemas.microsoft.com/office/2006/documentManagement/types"/>
    <ds:schemaRef ds:uri="http://schemas.microsoft.com/office/infopath/2007/PartnerControls"/>
    <ds:schemaRef ds:uri="http://schemas.openxmlformats.org/package/2006/metadata/core-properties"/>
    <ds:schemaRef ds:uri="e2af6b8c-4d20-4372-b88c-b12d0b7e3859"/>
    <ds:schemaRef ds:uri="67f028dc-29f5-4115-86c5-155597dfe6aa"/>
    <ds:schemaRef ds:uri="http://schemas.microsoft.com/office/2006/metadata/properties"/>
  </ds:schemaRefs>
</ds:datastoreItem>
</file>

<file path=customXml/itemProps2.xml><?xml version="1.0" encoding="utf-8"?>
<ds:datastoreItem xmlns:ds="http://schemas.openxmlformats.org/officeDocument/2006/customXml" ds:itemID="{9C001C56-B5C0-4AF3-B30C-202A56589380}"/>
</file>

<file path=customXml/itemProps3.xml><?xml version="1.0" encoding="utf-8"?>
<ds:datastoreItem xmlns:ds="http://schemas.openxmlformats.org/officeDocument/2006/customXml" ds:itemID="{667A4E36-3535-4C91-8115-A0341A99804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1) Budget Table (3)</vt:lpstr>
      <vt:lpstr>2) By Category (3)</vt:lpstr>
      <vt:lpstr>3) Explanatory Notes (3)</vt:lpstr>
      <vt:lpstr>4) -For PBSO Use- (3)</vt:lpstr>
      <vt:lpstr>5) -For MPTF Use- (3)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Carlos Paredes</dc:creator>
  <cp:lastModifiedBy>Jorge  Ramos</cp:lastModifiedBy>
  <dcterms:created xsi:type="dcterms:W3CDTF">2020-06-14T15:05:41Z</dcterms:created>
  <dcterms:modified xsi:type="dcterms:W3CDTF">2021-02-19T01:13:45Z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0x0101004BC6AB1E27C0494D8A0730F6D0193880</vt:lpwstr>
  </property>
</Properties>
</file>