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ICT_PROVIDER\Documents\00. Hanitriniony RASON\00. PBF 2020\00. PRODOC\PROJET PBF 2020-2021\03. RAPPORT FINANCIER\Rapport annuel\01. SECTEC (OK)\"/>
    </mc:Choice>
  </mc:AlternateContent>
  <xr:revisionPtr revIDLastSave="0" documentId="13_ncr:1_{3975DED4-A2D7-4D65-A47A-3F90CDA11618}" xr6:coauthVersionLast="45" xr6:coauthVersionMax="45" xr10:uidLastSave="{00000000-0000-0000-0000-000000000000}"/>
  <bookViews>
    <workbookView xWindow="-28920" yWindow="-4785" windowWidth="29040" windowHeight="15840" xr2:uid="{00000000-000D-0000-FFFF-FFFF00000000}"/>
  </bookViews>
  <sheets>
    <sheet name="1) RF - Par produits" sheetId="17" r:id="rId1"/>
    <sheet name="2) RF - Par catégories budgétai" sheetId="14" r:id="rId2"/>
    <sheet name="IFR Nov 20" sheetId="18" state="hidden" r:id="rId3"/>
  </sheets>
  <definedNames>
    <definedName name="_xlnm.Print_Titles" localSheetId="0">'1) RF - Par produits'!$5:$5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17" l="1"/>
  <c r="F18" i="17"/>
  <c r="F14" i="17"/>
  <c r="F15" i="17"/>
  <c r="F9" i="17" l="1"/>
  <c r="C13" i="14" l="1"/>
  <c r="C15" i="14" s="1"/>
  <c r="D40" i="17" l="1"/>
  <c r="F28" i="17"/>
  <c r="D28" i="17"/>
  <c r="F24" i="17"/>
  <c r="D24" i="17"/>
  <c r="F16" i="17"/>
  <c r="D16" i="17"/>
  <c r="F12" i="17"/>
  <c r="D12" i="17"/>
  <c r="D7" i="17"/>
  <c r="D22" i="17" l="1"/>
  <c r="D35" i="17"/>
  <c r="F7" i="17"/>
  <c r="F22" i="17" s="1"/>
  <c r="F35" i="17"/>
  <c r="D36" i="17" l="1"/>
  <c r="D42" i="17"/>
  <c r="F36" i="17"/>
  <c r="F42" i="17"/>
  <c r="B13" i="14" l="1"/>
  <c r="B15" i="14" s="1"/>
</calcChain>
</file>

<file path=xl/sharedStrings.xml><?xml version="1.0" encoding="utf-8"?>
<sst xmlns="http://schemas.openxmlformats.org/spreadsheetml/2006/main" count="162" uniqueCount="131">
  <si>
    <t>Nombre de resultat/ produit</t>
  </si>
  <si>
    <t>Formulation du resultat/ produit/ activite</t>
  </si>
  <si>
    <t>Budget par agence recipiendiaire en USD - Secrétariat Technique du PBF</t>
  </si>
  <si>
    <t xml:space="preserve">Pourcentage du budget pour chaque produit ou activite reserve pour action directe sur le genre (cas echeant) </t>
  </si>
  <si>
    <t>Notes quelconque le cas echeant (.e.g sur types des entrants ou justification du budget)</t>
  </si>
  <si>
    <t>Activite 1.1.1:</t>
  </si>
  <si>
    <t>Le Personnel du Secrétariat Technique est maintenu</t>
  </si>
  <si>
    <t>Activite 1.1.2:</t>
  </si>
  <si>
    <t xml:space="preserve">Les Bureaux du Secrétariat Techniques sont opérationnels </t>
  </si>
  <si>
    <t>Activite 1.1.3:</t>
  </si>
  <si>
    <t xml:space="preserve">Formation du staff du Secrétariat Technique </t>
  </si>
  <si>
    <t>Activite 1.2.1:</t>
  </si>
  <si>
    <t>Soutenir, monitorer, et assurer la coordination entre les différentes agences et partenaires de mise en œuvre dans le cadre des projets du PPCP</t>
  </si>
  <si>
    <t>Activite 1.2.2:</t>
  </si>
  <si>
    <t xml:space="preserve">Soutien au développement de projets de qualité dans le cadre du PPCP. Mener une étude anthropologique sur les défis de stabilisation dans le Grand sud, dans le cadre du troisième domaine prioritaire </t>
  </si>
  <si>
    <t>Activite 1.2.4:</t>
  </si>
  <si>
    <t>S'assurer de l'intégration systématique des aspects genre, des jeunes et des droits de l'homme dans les projets FCP</t>
  </si>
  <si>
    <t>Activite 1.3.1:</t>
  </si>
  <si>
    <t xml:space="preserve">Revoir le PPCP et développer et mettre en œuvre un plan de suivi et évaluation (S&amp;E) pour le plan prioritaire </t>
  </si>
  <si>
    <t>Activite 1.3.2:</t>
  </si>
  <si>
    <t xml:space="preserve">Mettre en place les mécanismes de suivi et évaluation  </t>
  </si>
  <si>
    <t>Activite 1.3.4:</t>
  </si>
  <si>
    <t xml:space="preserve">Etudes sur le niveau de référence et des enquêtes de perception et de qualité </t>
  </si>
  <si>
    <t>Activite 1.3.5:</t>
  </si>
  <si>
    <t>Revoir les cadres logiques des projets FCP et s'assurer qu'ils sont consistants avec le PPCP</t>
  </si>
  <si>
    <t>Activite 1.3.6 - 1.3.9 :</t>
  </si>
  <si>
    <t xml:space="preserve">Révision à mi-parcours, y compris missions PBSO et consultantces locales pour l'évaluation de fin de financement  </t>
  </si>
  <si>
    <t>TOTAL $ pour Resultat 1:</t>
  </si>
  <si>
    <t>Produit 2.1:</t>
  </si>
  <si>
    <t>Activite 2.1.1:</t>
  </si>
  <si>
    <t>Mettre en place le flux d'information régulièrement, réunions du CdP et des CTC</t>
  </si>
  <si>
    <t>Activite 2.1.2:</t>
  </si>
  <si>
    <t>Identifier et répondre aux besoins en renforcements des capacités de supervision, conseils stratégiques et fonctions de S&amp;E des partenaires du FCP (CdP, partenaires nationaux, ONURs, et tout autre partenaire pertinent au FCP),</t>
  </si>
  <si>
    <t>Activite 2.1.5:</t>
  </si>
  <si>
    <t xml:space="preserve">Faciliter l'organisation de missions de monitoring par le Comité de Pilotage pour revoir la mise en œuvre du Plan Prioritaire, tel que requis </t>
  </si>
  <si>
    <t>Produit 2.2:</t>
  </si>
  <si>
    <t>Activite 2.2.1:</t>
  </si>
  <si>
    <t>Activite 2.2.2:</t>
  </si>
  <si>
    <t>Promouvoir la visibilité des activités du FCP dans le pays et parmi les parties intéressées</t>
  </si>
  <si>
    <t>Activite 2.2.4:</t>
  </si>
  <si>
    <t xml:space="preserve">Appuyer le Système des Nations-Unies et le Comité de Pilotage à améliorer la visibilité des activités du FCP dans le pays </t>
  </si>
  <si>
    <t>Activite 2.2.5:</t>
  </si>
  <si>
    <t xml:space="preserve">Développer et mettre en œuvre le plan de communication stratégique du FCP </t>
  </si>
  <si>
    <t>TOTAL $ pour Resultat 2:</t>
  </si>
  <si>
    <t>Cout de personnel du projet si pas inclus dans les activites si-dessus</t>
  </si>
  <si>
    <t>Couts operationnels si pas inclus dans les activites si-dessus</t>
  </si>
  <si>
    <t>Budget S&amp;E du projet</t>
  </si>
  <si>
    <t xml:space="preserve"> </t>
  </si>
  <si>
    <t>SOUS TOTAL DU BUDGET DE PROJET:</t>
  </si>
  <si>
    <t>Couts indirects (7%):</t>
  </si>
  <si>
    <t>BUDGET TOTAL DU PROJET:</t>
  </si>
  <si>
    <t xml:space="preserve">Résultat 1: La Coordination, monitoring et rapportage des résultats de l'intervention du Fonds pour la Consolidation de la Paix et de ses projets est maintenue et renforcée à travers l'appui du Secrétariat Technique </t>
  </si>
  <si>
    <t>Le staff du Secrétariat Techniue est maintenu et ses capacités sont renforcées</t>
  </si>
  <si>
    <t>Produit 1.1:</t>
  </si>
  <si>
    <t>Produit 1.2:</t>
  </si>
  <si>
    <t xml:space="preserve">Le soutien du FCP est coordonné à travers l'établissement de mécanismes de coordination entre les projets et les partenaires clés contribuant au Plan Prioritaire pour la Consolidation de la Paix et à la cohérence entre les projets et les activités </t>
  </si>
  <si>
    <t>Produit 1.3:</t>
  </si>
  <si>
    <t xml:space="preserve">Assurer le suivi et évaluation du Plan Prioritaire pour la Consolidation de la Paix en soutenant et conseillant le Comité de Pilotage sur les questions de suivi et évaluation dans le contexte de consolidation de la paix </t>
  </si>
  <si>
    <t>Résultat 2: Le Comité de Pilotage, les Comités Techniques conjoints et le Bureau du Coordonnateur Résident du Système des Nations-Unies sont soutenus afin d'assurer leur rôle de direction stratégique et de S&amp;E à haut niveau du PPCP</t>
  </si>
  <si>
    <t xml:space="preserve">Capacités renforcées du Comité de Pilotage, du Secrétariat Technique et des autres partenaires pertinents pour mettre en œuvre la supervision, monitoring et pour guider les activités du FCP </t>
  </si>
  <si>
    <t xml:space="preserve">Plaidoyer, communication et partenariat / création de réseaux: promouvoir une meilleure compréhension et connaissance du Plan des Prioritaires et de ses résultats au sein des autorités nationales, de la société civile et du grand public </t>
  </si>
  <si>
    <t>Activite 2.2.8:</t>
  </si>
  <si>
    <t xml:space="preserve">Lancer une campagne d'information et de visibilité sur les programmes financés par le PBF, ainsi que sur les sujets relatifs à la consolidation de la paix à Madagascar </t>
  </si>
  <si>
    <t>CATEGORIES</t>
  </si>
  <si>
    <t>Budget</t>
  </si>
  <si>
    <t>Dépense</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</si>
  <si>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</si>
  <si>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</si>
  <si>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</si>
  <si>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</si>
  <si>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</si>
  <si>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</si>
  <si>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</si>
  <si>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</si>
  <si>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</si>
  <si>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t>
  </si>
  <si>
    <t>Tableau 1 - Budget du Secrétariat Technique du PBF par categorie de coût de l'ONU</t>
  </si>
  <si>
    <t>SECTEC</t>
  </si>
  <si>
    <t xml:space="preserve">Développer et mettre en œuvre une stratégie de mobilisation de ressources supplémentaires pour les programmes financés par le PBF. </t>
  </si>
  <si>
    <t>Activite 2.2.9:</t>
  </si>
  <si>
    <t>TOTAL (RESULTAT 1+RESULTAT 2)</t>
  </si>
  <si>
    <t>Activite 1.1.4:</t>
  </si>
  <si>
    <t>Phase pilote échanges PBSO NY et PBF Madagascar</t>
  </si>
  <si>
    <t>Tableau 1 - Rapport financier SECRETARIAT TECHNIQUE DU PBF  par résultat, produit et activité</t>
  </si>
  <si>
    <r>
      <rPr>
        <sz val="11"/>
        <color rgb="FF0070C0"/>
        <rFont val="Calibri"/>
        <family val="2"/>
        <scheme val="minor"/>
      </rPr>
      <t xml:space="preserve">Assurer la compréhension des orientations du Fonds pour la Consolidation de la Paix, y compris les questions de genre et les demandes et matière de rapportage </t>
    </r>
  </si>
  <si>
    <t>Niveau de depense/ engagement actuel en USD (a remplir au moment des rapports de projet) - Fin octobre 2020</t>
  </si>
  <si>
    <t>Annexe D - RAPPORT FINANCIER SECRETARIAT TECHNIQUE DU PBF - 01 JANVIER 2020 au 31 OCTOBRE 2020</t>
  </si>
  <si>
    <r>
      <rPr>
        <b/>
        <sz val="10"/>
        <color rgb="FF000000"/>
        <rFont val="Calibri"/>
      </rPr>
      <t xml:space="preserve">United Nations Development Programme
</t>
    </r>
    <r>
      <rPr>
        <b/>
        <sz val="10"/>
        <color rgb="FF000000"/>
        <rFont val="Calibri"/>
      </rPr>
      <t xml:space="preserve">Interim Financial Report to the </t>
    </r>
    <r>
      <rPr>
        <b/>
        <sz val="10"/>
        <color rgb="FF000000"/>
        <rFont val="Calibri"/>
      </rPr>
      <t xml:space="preserve">Madagascar
</t>
    </r>
    <r>
      <rPr>
        <b/>
        <sz val="10"/>
        <color rgb="FF000000"/>
        <rFont val="Calibri"/>
      </rPr>
      <t xml:space="preserve">As of </t>
    </r>
    <r>
      <rPr>
        <b/>
        <sz val="10"/>
        <color rgb="FF000000"/>
        <rFont val="Calibri"/>
      </rPr>
      <t>9 November 2020</t>
    </r>
  </si>
  <si>
    <r>
      <rPr>
        <b/>
        <sz val="9"/>
        <color rgb="FF000000"/>
        <rFont val="calibri"/>
      </rPr>
      <t xml:space="preserve">Contributions reference no:
</t>
    </r>
    <r>
      <rPr>
        <b/>
        <sz val="9"/>
        <color rgb="FF000000"/>
        <rFont val="calibri"/>
      </rPr>
      <t xml:space="preserve">Country:
</t>
    </r>
    <r>
      <rPr>
        <b/>
        <sz val="9"/>
        <color rgb="FF000000"/>
        <rFont val="calibri"/>
      </rPr>
      <t xml:space="preserve">Project:
</t>
    </r>
    <r>
      <rPr>
        <b/>
        <sz val="9"/>
        <color rgb="FF000000"/>
        <rFont val="calibri"/>
      </rPr>
      <t xml:space="preserve">Output:
</t>
    </r>
    <r>
      <rPr>
        <b/>
        <sz val="9"/>
        <color rgb="FF000000"/>
        <rFont val="calibri"/>
      </rPr>
      <t xml:space="preserve">Output status:
</t>
    </r>
    <r>
      <rPr>
        <b/>
        <sz val="9"/>
        <color rgb="FF000000"/>
        <rFont val="calibri"/>
      </rPr>
      <t>Fund:</t>
    </r>
  </si>
  <si>
    <r>
      <rPr>
        <b/>
        <sz val="9"/>
        <color rgb="FF000000"/>
        <rFont val="calibri"/>
      </rPr>
      <t xml:space="preserve">00101727
</t>
    </r>
    <r>
      <rPr>
        <b/>
        <sz val="9"/>
        <color rgb="FF000000"/>
        <rFont val="calibri"/>
      </rPr>
      <t xml:space="preserve">Madagascar
</t>
    </r>
    <r>
      <rPr>
        <b/>
        <sz val="9"/>
        <color rgb="FF000000"/>
        <rFont val="calibri"/>
      </rPr>
      <t>00098696</t>
    </r>
    <r>
      <rPr>
        <b/>
        <sz val="9"/>
        <color rgb="FF000000"/>
        <rFont val="calibri"/>
      </rPr>
      <t xml:space="preserve"> - </t>
    </r>
    <r>
      <rPr>
        <b/>
        <sz val="9"/>
        <color rgb="FF000000"/>
        <rFont val="calibri"/>
      </rPr>
      <t xml:space="preserve">Appui au Secrétariat Technique du Fonds
</t>
    </r>
    <r>
      <rPr>
        <b/>
        <sz val="9"/>
        <color rgb="FF000000"/>
        <rFont val="calibri"/>
      </rPr>
      <t>00101926,00103573</t>
    </r>
    <r>
      <rPr>
        <b/>
        <sz val="9"/>
        <color rgb="FF000000"/>
        <rFont val="calibri"/>
      </rPr>
      <t xml:space="preserve"> - </t>
    </r>
    <r>
      <rPr>
        <b/>
        <sz val="9"/>
        <color rgb="FF000000"/>
        <rFont val="calibri"/>
      </rPr>
      <t xml:space="preserve">Appui au Secrétariat Technique
</t>
    </r>
    <r>
      <rPr>
        <b/>
        <sz val="9"/>
        <color rgb="FF000000"/>
        <rFont val="calibri"/>
      </rPr>
      <t xml:space="preserve">On Going
</t>
    </r>
    <r>
      <rPr>
        <b/>
        <sz val="9"/>
        <color rgb="FF000000"/>
        <rFont val="calibri"/>
      </rPr>
      <t>Programme Cost Sharing</t>
    </r>
  </si>
  <si>
    <t/>
  </si>
  <si>
    <t>(in United States dollars)</t>
  </si>
  <si>
    <t>Prior years</t>
  </si>
  <si>
    <t>2020</t>
  </si>
  <si>
    <r>
      <rPr>
        <b/>
        <sz val="9"/>
        <color rgb="FF000000"/>
        <rFont val="calibri"/>
      </rPr>
      <t xml:space="preserve">Cumulative to </t>
    </r>
    <r>
      <rPr>
        <b/>
        <sz val="9"/>
        <color rgb="FF000000"/>
        <rFont val="calibri"/>
      </rPr>
      <t>2020</t>
    </r>
  </si>
  <si>
    <t>(1)</t>
  </si>
  <si>
    <t>(2)</t>
  </si>
  <si>
    <t>(3)</t>
  </si>
  <si>
    <t>Income/Revenue</t>
  </si>
  <si>
    <t>Annual Contributions Revenueᵃ</t>
  </si>
  <si>
    <t>Other Revenueᵇ</t>
  </si>
  <si>
    <t>Transfer to/from other funds</t>
  </si>
  <si>
    <t>Refunds to donors</t>
  </si>
  <si>
    <t>Total - Income/Revenue</t>
  </si>
  <si>
    <t>Expenses</t>
  </si>
  <si>
    <t>Staff and other personnel costs</t>
  </si>
  <si>
    <t>Supplies, commodities, materials</t>
  </si>
  <si>
    <t>Equipment, vehicle and furniture including depreciation</t>
  </si>
  <si>
    <t>Contractual services</t>
  </si>
  <si>
    <t>Travel</t>
  </si>
  <si>
    <t>Transfers and grants to counterparts</t>
  </si>
  <si>
    <t>General operating and other direct costs</t>
  </si>
  <si>
    <t>Subtotal</t>
  </si>
  <si>
    <t>Programme support costsᶜ</t>
  </si>
  <si>
    <t>Total Expenses</t>
  </si>
  <si>
    <t>Balanceᵈ</t>
  </si>
  <si>
    <t>Future Expensesᵉ</t>
  </si>
  <si>
    <t>Balance of un-depreciated assets &amp; inventory purchased</t>
  </si>
  <si>
    <t>Commitments</t>
  </si>
  <si>
    <r>
      <rPr>
        <b/>
        <sz val="9"/>
        <color rgb="FF000000"/>
        <rFont val="calibri"/>
      </rPr>
      <t>Receivables Past due, less advance receipts</t>
    </r>
    <r>
      <rPr>
        <b/>
        <sz val="9"/>
        <color rgb="FF000000"/>
        <rFont val="calibri"/>
      </rPr>
      <t>ᵉ</t>
    </r>
  </si>
  <si>
    <t>Less: Contributions receivable from donors</t>
  </si>
  <si>
    <t>Available Resourcesᶠ</t>
  </si>
  <si>
    <r>
      <rPr>
        <b/>
        <sz val="9"/>
        <color rgb="FF000000"/>
        <rFont val="calibri"/>
      </rPr>
      <t>Total Contributions Revenue</t>
    </r>
    <r>
      <rPr>
        <b/>
        <sz val="9"/>
        <color rgb="FF000000"/>
        <rFont val="calibri"/>
      </rPr>
      <t xml:space="preserve"> ᵍ</t>
    </r>
  </si>
  <si>
    <t>Total Contributions Revenue Received ʰ</t>
  </si>
  <si>
    <r>
      <rPr>
        <b/>
        <sz val="9"/>
        <color rgb="FF000000"/>
        <rFont val="calibri"/>
      </rPr>
      <t>Total Receivables</t>
    </r>
    <r>
      <rPr>
        <b/>
        <sz val="9"/>
        <color rgb="FF000000"/>
        <rFont val="calibri"/>
      </rPr>
      <t xml:space="preserve"> ⁱ</t>
    </r>
  </si>
  <si>
    <r>
      <rPr>
        <b/>
        <sz val="9"/>
        <color rgb="FF000000"/>
        <rFont val="calibri"/>
      </rPr>
      <t>Deferred Revenue and Advance Receipts</t>
    </r>
    <r>
      <rPr>
        <b/>
        <sz val="9"/>
        <color rgb="FF000000"/>
        <rFont val="calibri"/>
      </rPr>
      <t xml:space="preserve"> ʲ</t>
    </r>
  </si>
  <si>
    <r>
      <rPr>
        <sz val="8"/>
        <color rgb="FF000000"/>
        <rFont val="Calibri"/>
      </rPr>
      <t xml:space="preserve">a. Contributions represent recognized revenue based on the payment schedule dates of signed agreements.
</t>
    </r>
    <r>
      <rPr>
        <sz val="8"/>
        <color rgb="FF000000"/>
        <rFont val="Calibri"/>
      </rPr>
      <t xml:space="preserve">b. Other Revenue represents revenue resulting from miscellaneous activities.
</t>
    </r>
    <r>
      <rPr>
        <sz val="8"/>
        <color rgb="FF000000"/>
        <rFont val="Calibri"/>
      </rPr>
      <t xml:space="preserve">c. Programme support (indirect) cost is calculated based on the expenses excluding amounts of foreign exchange gain/loss.
</t>
    </r>
    <r>
      <rPr>
        <sz val="8"/>
        <color rgb="FF000000"/>
        <rFont val="Calibri"/>
      </rPr>
      <t xml:space="preserve">d. Balance in column (2) is inclusive of balance in column (1).
</t>
    </r>
    <r>
      <rPr>
        <sz val="8"/>
        <color rgb="FF000000"/>
        <rFont val="Calibri"/>
      </rPr>
      <t>e. Amounts in column (2) are the balances outstanding as of the report date which are included in the available resources. Amounts in column (1) are shown for information purpose only.</t>
    </r>
  </si>
  <si>
    <r>
      <rPr>
        <sz val="8"/>
        <color rgb="FF000000"/>
        <rFont val="Calibri"/>
      </rPr>
      <t xml:space="preserve">f. Balance after future expenses, and contributions receivable from donors (i.e. amounts past due) have been accounted for.
</t>
    </r>
    <r>
      <rPr>
        <sz val="8"/>
        <color rgb="FF000000"/>
        <rFont val="Calibri"/>
      </rPr>
      <t xml:space="preserve">g. Total value of donor contribution as per the signed date of the agreement.
</t>
    </r>
    <r>
      <rPr>
        <sz val="8"/>
        <color rgb="FF000000"/>
        <rFont val="Calibri"/>
      </rPr>
      <t xml:space="preserve">h. Total cash received to-date.
</t>
    </r>
    <r>
      <rPr>
        <sz val="8"/>
        <color rgb="FF000000"/>
        <rFont val="Calibri"/>
      </rPr>
      <t xml:space="preserve">i. Total outstanding amount due from donors, comprising both past due and future due receivables.
</t>
    </r>
    <r>
      <rPr>
        <sz val="8"/>
        <color rgb="FF000000"/>
        <rFont val="Calibri"/>
      </rPr>
      <t>j. Contributions that have been received from donors but yet to be recognized as revenue in future years when payment schedules are realized.</t>
    </r>
  </si>
  <si>
    <t>This is to certify that the above statement of revenue, expenses and available resources is correct and that the expenses were incurred in connection with the approved projects for which funds have been received.</t>
  </si>
  <si>
    <r>
      <rPr>
        <sz val="9"/>
        <color rgb="FF000000"/>
        <rFont val="Calibri"/>
      </rPr>
      <t xml:space="preserve">Name:
</t>
    </r>
    <r>
      <rPr>
        <sz val="9"/>
        <color rgb="FF000000"/>
        <rFont val="Calibri"/>
      </rPr>
      <t>Title:</t>
    </r>
  </si>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</sst>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10409]#,##0.00;\(#,##0.00\);&quot;-&quot;"/>
  </numFmts>
  <fonts count="20">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1"/>
      <color rgb="FF0070C0"/>
      <name val="Calibri"/>
      <family val="2"/>
      <scheme val="minor"/>
    </font>
    <font>
      <i/>
      <sz val="11"/>
      <color rgb="FF0070C0"/>
      <name val="Calibri"/>
      <family val="2"/>
      <scheme val="minor"/>
    </font>
    <font>
      <b/>
      <sz val="10"/>
      <color theme="1"/>
      <name val="Arial"/>
      <family val="2"/>
    </font>
    <font>
      <sz val="10"/>
      <color theme="1"/>
      <name val="Arial"/>
      <family val="2"/>
    </font>
    <font>
      <b/>
      <sz val="36"/>
      <color rgb="FF00B0F0"/>
      <name val="Calibri"/>
      <family val="2"/>
      <scheme val="minor"/>
    </font>
    <font>
      <b/>
      <sz val="36"/>
      <color theme="1"/>
      <name val="Calibri"/>
      <family val="2"/>
      <scheme val="minor"/>
    </font>
    <font>
      <b/>
      <sz val="24"/>
      <color rgb="FF00B0F0"/>
      <name val="Calibri"/>
      <family val="2"/>
      <scheme val="minor"/>
    </font>
    <font>
      <b/>
      <sz val="22"/>
      <color theme="1"/>
      <name val="Calibri"/>
      <family val="2"/>
      <scheme val="minor"/>
    </font>
    <font>
      <b/>
      <i/>
      <sz val="11"/>
      <color theme="1"/>
      <name val="Calibri"/>
      <family val="2"/>
      <scheme val="minor"/>
    </font>
    <font>
      <i/>
      <sz val="12"/>
      <color rgb="FF0070C0"/>
      <name val="Calibri"/>
      <family val="2"/>
      <scheme val="minor"/>
    </font>
    <font>
      <b/>
      <i/>
      <sz val="12"/>
      <color theme="1"/>
      <name val="Calibri"/>
      <family val="2"/>
      <scheme val="minor"/>
    </font>
    <font>
      <sz val="11"/>
      <name val="Calibri"/>
    </font>
    <font>
      <b/>
      <sz val="10"/>
      <color rgb="FF000000"/>
      <name val="Calibri"/>
    </font>
    <font>
      <b/>
      <sz val="9"/>
      <color rgb="FF000000"/>
      <name val="calibri"/>
    </font>
    <font>
      <sz val="9"/>
      <color rgb="FF000000"/>
      <name val="Calibri"/>
    </font>
    <font>
      <sz val="8"/>
      <color rgb="FF000000"/>
      <name val="Calibri"/>
    </font>
  </fonts>
  <fills count="12">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8" tint="0.79998168889431442"/>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ck">
        <color rgb="FF000000"/>
      </bottom>
      <diagonal/>
    </border>
    <border>
      <left/>
      <right/>
      <top style="thin">
        <color rgb="FF000000"/>
      </top>
      <bottom style="thick">
        <color rgb="FF000000"/>
      </bottom>
      <diagonal/>
    </border>
    <border>
      <left/>
      <right style="thin">
        <color rgb="FF000000"/>
      </right>
      <top style="thin">
        <color rgb="FF000000"/>
      </top>
      <bottom style="thick">
        <color rgb="FF00000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8">
    <xf numFmtId="0" fontId="0" fillId="0" borderId="0" xfId="0"/>
    <xf numFmtId="0" fontId="6" fillId="0" borderId="0" xfId="0" applyFont="1"/>
    <xf numFmtId="0" fontId="7" fillId="0" borderId="0" xfId="0" applyFont="1"/>
    <xf numFmtId="0" fontId="6" fillId="9" borderId="24" xfId="0" applyFont="1" applyFill="1" applyBorder="1" applyAlignment="1">
      <alignment horizontal="center" vertical="center" wrapText="1"/>
    </xf>
    <xf numFmtId="0" fontId="7" fillId="0" borderId="20" xfId="0" applyFont="1" applyBorder="1" applyAlignment="1">
      <alignment vertical="center" wrapText="1"/>
    </xf>
    <xf numFmtId="0" fontId="6" fillId="10" borderId="20" xfId="0" applyFont="1" applyFill="1" applyBorder="1" applyAlignment="1">
      <alignment vertical="center" wrapText="1"/>
    </xf>
    <xf numFmtId="0" fontId="6" fillId="10" borderId="22" xfId="0" applyFont="1" applyFill="1" applyBorder="1" applyAlignment="1">
      <alignment vertical="center" wrapText="1"/>
    </xf>
    <xf numFmtId="164" fontId="6" fillId="10" borderId="21" xfId="1" applyFont="1" applyFill="1" applyBorder="1" applyAlignment="1">
      <alignment horizontal="left" vertical="center" wrapText="1"/>
    </xf>
    <xf numFmtId="164" fontId="7" fillId="0" borderId="24" xfId="1" applyFont="1" applyBorder="1" applyAlignment="1">
      <alignment horizontal="right" vertical="center"/>
    </xf>
    <xf numFmtId="164" fontId="6" fillId="10" borderId="24" xfId="1" applyFont="1" applyFill="1" applyBorder="1" applyAlignment="1">
      <alignment horizontal="center" vertical="center" wrapText="1"/>
    </xf>
    <xf numFmtId="164" fontId="7" fillId="0" borderId="24" xfId="1" applyFont="1" applyBorder="1" applyAlignment="1">
      <alignment horizontal="center" vertical="center" wrapText="1"/>
    </xf>
    <xf numFmtId="164" fontId="7" fillId="0" borderId="21" xfId="1" applyFont="1" applyFill="1" applyBorder="1" applyAlignment="1">
      <alignment horizontal="left" vertical="center"/>
    </xf>
    <xf numFmtId="164" fontId="7" fillId="0" borderId="21" xfId="1" applyFont="1" applyFill="1" applyBorder="1" applyAlignment="1">
      <alignment horizontal="center" vertical="center" wrapText="1"/>
    </xf>
    <xf numFmtId="164" fontId="6" fillId="10" borderId="25" xfId="1" applyFont="1" applyFill="1" applyBorder="1" applyAlignment="1">
      <alignment horizontal="center" vertical="center" wrapText="1"/>
    </xf>
    <xf numFmtId="164" fontId="6" fillId="10" borderId="26" xfId="1" applyFont="1" applyFill="1" applyBorder="1" applyAlignment="1">
      <alignment horizontal="center" vertical="center" wrapText="1"/>
    </xf>
    <xf numFmtId="0" fontId="6" fillId="9" borderId="21" xfId="0" applyFont="1" applyFill="1" applyBorder="1" applyAlignment="1">
      <alignment horizontal="center" vertical="center" wrapText="1"/>
    </xf>
    <xf numFmtId="0" fontId="8" fillId="0" borderId="0" xfId="0" applyFont="1" applyBorder="1" applyAlignment="1">
      <alignment vertical="top"/>
    </xf>
    <xf numFmtId="0" fontId="9" fillId="0" borderId="0" xfId="0" applyFont="1" applyBorder="1" applyAlignment="1">
      <alignment wrapText="1"/>
    </xf>
    <xf numFmtId="0" fontId="0" fillId="0" borderId="0" xfId="0" applyFont="1" applyBorder="1" applyAlignment="1">
      <alignment wrapText="1"/>
    </xf>
    <xf numFmtId="0" fontId="3" fillId="0" borderId="0" xfId="0" applyFont="1" applyBorder="1" applyAlignment="1">
      <alignment wrapText="1"/>
    </xf>
    <xf numFmtId="0" fontId="10" fillId="0" borderId="0" xfId="0" applyFont="1" applyBorder="1" applyAlignment="1">
      <alignment vertical="top"/>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2" fillId="4" borderId="9" xfId="0" applyFont="1" applyFill="1" applyBorder="1" applyAlignment="1">
      <alignment vertical="center" wrapText="1"/>
    </xf>
    <xf numFmtId="0" fontId="12" fillId="4" borderId="3" xfId="0" applyFont="1" applyFill="1" applyBorder="1" applyAlignment="1">
      <alignment vertical="center" wrapText="1"/>
    </xf>
    <xf numFmtId="164" fontId="3" fillId="4" borderId="3" xfId="0" applyNumberFormat="1" applyFont="1" applyFill="1" applyBorder="1" applyAlignment="1">
      <alignment vertical="center" wrapText="1"/>
    </xf>
    <xf numFmtId="9" fontId="3" fillId="4" borderId="3" xfId="2" applyFont="1" applyFill="1" applyBorder="1" applyAlignment="1">
      <alignment horizontal="center" vertical="center" wrapText="1"/>
    </xf>
    <xf numFmtId="9" fontId="3" fillId="4" borderId="10" xfId="2" applyFont="1" applyFill="1" applyBorder="1" applyAlignment="1">
      <alignment vertical="center" wrapText="1"/>
    </xf>
    <xf numFmtId="164" fontId="2" fillId="5" borderId="1" xfId="0" applyNumberFormat="1" applyFont="1" applyFill="1" applyBorder="1" applyAlignment="1">
      <alignment vertical="center" wrapText="1"/>
    </xf>
    <xf numFmtId="9" fontId="2" fillId="5" borderId="1" xfId="2" applyFont="1" applyFill="1" applyBorder="1" applyAlignment="1">
      <alignment horizontal="center" vertical="center" wrapText="1"/>
    </xf>
    <xf numFmtId="9" fontId="2" fillId="5" borderId="12" xfId="2" applyFont="1" applyFill="1" applyBorder="1" applyAlignment="1">
      <alignment vertical="center" wrapText="1"/>
    </xf>
    <xf numFmtId="164" fontId="2" fillId="5" borderId="3" xfId="0" applyNumberFormat="1" applyFont="1" applyFill="1" applyBorder="1" applyAlignment="1">
      <alignment vertical="center" wrapText="1"/>
    </xf>
    <xf numFmtId="9" fontId="2" fillId="5" borderId="3" xfId="2" applyFont="1" applyFill="1" applyBorder="1" applyAlignment="1">
      <alignment horizontal="center" vertical="center" wrapText="1"/>
    </xf>
    <xf numFmtId="9" fontId="2" fillId="5" borderId="10" xfId="2" applyFont="1" applyFill="1" applyBorder="1" applyAlignment="1">
      <alignment vertical="center" wrapText="1"/>
    </xf>
    <xf numFmtId="0" fontId="3" fillId="6" borderId="1" xfId="0" applyFont="1" applyFill="1" applyBorder="1" applyAlignment="1">
      <alignment vertical="center" wrapText="1"/>
    </xf>
    <xf numFmtId="0" fontId="3" fillId="6" borderId="12" xfId="0" applyFont="1" applyFill="1" applyBorder="1" applyAlignment="1">
      <alignment vertical="center" wrapText="1"/>
    </xf>
    <xf numFmtId="164" fontId="14" fillId="5" borderId="1" xfId="1" applyFont="1" applyFill="1" applyBorder="1" applyAlignment="1">
      <alignment vertical="center" wrapText="1"/>
    </xf>
    <xf numFmtId="0" fontId="14" fillId="5" borderId="1" xfId="0" applyFont="1" applyFill="1" applyBorder="1" applyAlignment="1">
      <alignment vertical="center" wrapText="1"/>
    </xf>
    <xf numFmtId="0" fontId="14" fillId="5" borderId="12" xfId="0" applyFont="1" applyFill="1" applyBorder="1" applyAlignment="1">
      <alignment vertical="center" wrapText="1"/>
    </xf>
    <xf numFmtId="164" fontId="2" fillId="7" borderId="14" xfId="0" applyNumberFormat="1" applyFont="1" applyFill="1" applyBorder="1" applyAlignment="1">
      <alignment vertical="center" wrapText="1"/>
    </xf>
    <xf numFmtId="9" fontId="2" fillId="7" borderId="14" xfId="2" applyFont="1" applyFill="1" applyBorder="1" applyAlignment="1">
      <alignment horizontal="center" vertical="center" wrapText="1"/>
    </xf>
    <xf numFmtId="9" fontId="2" fillId="7" borderId="15" xfId="2" applyFont="1" applyFill="1" applyBorder="1" applyAlignment="1">
      <alignment vertical="center" wrapText="1"/>
    </xf>
    <xf numFmtId="0" fontId="13" fillId="0" borderId="29" xfId="0" applyFont="1" applyBorder="1" applyAlignment="1">
      <alignment horizontal="right" vertical="center" wrapText="1"/>
    </xf>
    <xf numFmtId="0" fontId="5" fillId="0" borderId="27" xfId="0" applyFont="1" applyBorder="1" applyAlignment="1">
      <alignment vertical="center" wrapText="1"/>
    </xf>
    <xf numFmtId="164" fontId="13" fillId="0" borderId="27" xfId="1" applyFont="1" applyBorder="1" applyAlignment="1">
      <alignment vertical="center" wrapText="1"/>
    </xf>
    <xf numFmtId="9" fontId="13" fillId="0" borderId="27" xfId="2" applyFont="1" applyBorder="1" applyAlignment="1">
      <alignment horizontal="center" vertical="center" wrapText="1"/>
    </xf>
    <xf numFmtId="164" fontId="13" fillId="0" borderId="27" xfId="1" applyFont="1" applyFill="1" applyBorder="1" applyAlignment="1">
      <alignment vertical="center" wrapText="1"/>
    </xf>
    <xf numFmtId="9" fontId="13" fillId="0" borderId="30" xfId="2" applyFont="1" applyBorder="1" applyAlignment="1">
      <alignment vertical="center" wrapText="1"/>
    </xf>
    <xf numFmtId="0" fontId="13" fillId="0" borderId="31" xfId="0" applyFont="1" applyBorder="1" applyAlignment="1">
      <alignment horizontal="right" vertical="center" wrapText="1"/>
    </xf>
    <xf numFmtId="0" fontId="5" fillId="0" borderId="28" xfId="0" applyFont="1" applyBorder="1" applyAlignment="1">
      <alignment vertical="center" wrapText="1"/>
    </xf>
    <xf numFmtId="164" fontId="13" fillId="0" borderId="28" xfId="1" applyFont="1" applyBorder="1" applyAlignment="1">
      <alignment vertical="center" wrapText="1"/>
    </xf>
    <xf numFmtId="9" fontId="13" fillId="0" borderId="28" xfId="2" applyFont="1" applyBorder="1" applyAlignment="1">
      <alignment horizontal="center" vertical="center" wrapText="1"/>
    </xf>
    <xf numFmtId="164" fontId="13" fillId="0" borderId="28" xfId="1" applyFont="1" applyFill="1" applyBorder="1" applyAlignment="1">
      <alignment vertical="center" wrapText="1"/>
    </xf>
    <xf numFmtId="9" fontId="13" fillId="0" borderId="32" xfId="2" applyFont="1" applyBorder="1" applyAlignment="1">
      <alignment vertical="center" wrapText="1"/>
    </xf>
    <xf numFmtId="0" fontId="13" fillId="0" borderId="33" xfId="0" applyFont="1" applyBorder="1" applyAlignment="1">
      <alignment horizontal="right" vertical="center" wrapText="1"/>
    </xf>
    <xf numFmtId="0" fontId="5" fillId="0" borderId="34" xfId="0" applyFont="1" applyBorder="1" applyAlignment="1">
      <alignment vertical="center" wrapText="1"/>
    </xf>
    <xf numFmtId="164" fontId="13" fillId="0" borderId="34" xfId="1" applyFont="1" applyBorder="1" applyAlignment="1">
      <alignment vertical="center" wrapText="1"/>
    </xf>
    <xf numFmtId="9" fontId="13" fillId="0" borderId="34" xfId="2" applyFont="1" applyBorder="1" applyAlignment="1">
      <alignment horizontal="center" vertical="center" wrapText="1"/>
    </xf>
    <xf numFmtId="164" fontId="13" fillId="0" borderId="34" xfId="1" applyFont="1" applyFill="1" applyBorder="1" applyAlignment="1">
      <alignment vertical="center" wrapText="1"/>
    </xf>
    <xf numFmtId="9" fontId="13" fillId="0" borderId="35" xfId="2" applyFont="1" applyBorder="1" applyAlignment="1">
      <alignment vertical="center" wrapText="1"/>
    </xf>
    <xf numFmtId="3" fontId="13" fillId="0" borderId="27" xfId="0" applyNumberFormat="1" applyFont="1" applyFill="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2" fillId="4" borderId="29" xfId="0" applyFont="1" applyFill="1" applyBorder="1" applyAlignment="1">
      <alignment vertical="center" wrapText="1"/>
    </xf>
    <xf numFmtId="0" fontId="13" fillId="0" borderId="36" xfId="0" applyFont="1" applyBorder="1" applyAlignment="1">
      <alignment horizontal="right" vertical="center" wrapText="1"/>
    </xf>
    <xf numFmtId="3" fontId="13" fillId="0" borderId="30" xfId="0" applyNumberFormat="1" applyFont="1" applyBorder="1" applyAlignment="1">
      <alignment vertical="center" wrapText="1"/>
    </xf>
    <xf numFmtId="0" fontId="12" fillId="4" borderId="31" xfId="0" applyFont="1" applyFill="1" applyBorder="1" applyAlignment="1">
      <alignment vertical="center" wrapText="1"/>
    </xf>
    <xf numFmtId="0" fontId="13" fillId="0" borderId="37" xfId="0" applyFont="1" applyBorder="1" applyAlignment="1">
      <alignment horizontal="right" vertical="center" wrapText="1"/>
    </xf>
    <xf numFmtId="3" fontId="13" fillId="0" borderId="32" xfId="0" applyNumberFormat="1" applyFont="1" applyBorder="1" applyAlignment="1">
      <alignment vertical="center" wrapText="1"/>
    </xf>
    <xf numFmtId="0" fontId="12" fillId="4" borderId="33" xfId="0" applyFont="1" applyFill="1" applyBorder="1" applyAlignment="1">
      <alignment vertical="center" wrapText="1"/>
    </xf>
    <xf numFmtId="0" fontId="13" fillId="0" borderId="38" xfId="0" applyFont="1" applyBorder="1" applyAlignment="1">
      <alignment horizontal="right" vertical="center" wrapText="1"/>
    </xf>
    <xf numFmtId="0" fontId="13" fillId="0" borderId="34" xfId="0" applyFont="1" applyBorder="1" applyAlignment="1">
      <alignment vertical="center" wrapText="1"/>
    </xf>
    <xf numFmtId="3" fontId="13" fillId="0" borderId="35" xfId="0" applyNumberFormat="1" applyFont="1" applyBorder="1" applyAlignment="1">
      <alignment vertical="center" wrapText="1"/>
    </xf>
    <xf numFmtId="164" fontId="7" fillId="0" borderId="0" xfId="0" applyNumberFormat="1" applyFont="1"/>
    <xf numFmtId="164" fontId="14" fillId="6" borderId="1" xfId="1" applyFont="1" applyFill="1" applyBorder="1" applyAlignment="1">
      <alignment vertical="center" wrapText="1"/>
    </xf>
    <xf numFmtId="0" fontId="15" fillId="0" borderId="0" xfId="0" applyFont="1"/>
    <xf numFmtId="4" fontId="15" fillId="0" borderId="0" xfId="0" applyNumberFormat="1" applyFont="1"/>
    <xf numFmtId="164" fontId="13" fillId="0" borderId="30" xfId="2" applyNumberFormat="1" applyFont="1" applyBorder="1" applyAlignment="1">
      <alignment vertical="center" wrapText="1"/>
    </xf>
    <xf numFmtId="164" fontId="0" fillId="0" borderId="0" xfId="0" applyNumberFormat="1"/>
    <xf numFmtId="164" fontId="0" fillId="0" borderId="0" xfId="1" applyFont="1"/>
    <xf numFmtId="164" fontId="3" fillId="0" borderId="0" xfId="1" applyFont="1" applyFill="1"/>
    <xf numFmtId="0" fontId="0" fillId="0" borderId="0" xfId="0" applyFill="1"/>
    <xf numFmtId="164" fontId="0" fillId="0" borderId="0" xfId="1" applyFont="1" applyFill="1"/>
    <xf numFmtId="164" fontId="0" fillId="0" borderId="0" xfId="0" applyNumberFormat="1" applyFill="1"/>
    <xf numFmtId="0" fontId="14" fillId="5" borderId="1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11" fillId="11" borderId="16" xfId="0" applyFont="1" applyFill="1" applyBorder="1" applyAlignment="1">
      <alignment horizontal="left" wrapText="1"/>
    </xf>
    <xf numFmtId="0" fontId="11" fillId="11" borderId="2" xfId="0" applyFont="1" applyFill="1" applyBorder="1" applyAlignment="1">
      <alignment horizontal="left" wrapText="1"/>
    </xf>
    <xf numFmtId="0" fontId="11" fillId="11" borderId="17" xfId="0" applyFont="1" applyFill="1" applyBorder="1" applyAlignment="1">
      <alignment horizontal="left" wrapText="1"/>
    </xf>
    <xf numFmtId="0" fontId="3" fillId="3" borderId="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2" fillId="5" borderId="1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0" borderId="17" xfId="0" applyFont="1" applyBorder="1" applyAlignment="1">
      <alignment horizontal="center" vertical="center" wrapText="1"/>
    </xf>
    <xf numFmtId="0" fontId="3" fillId="6" borderId="1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18" fillId="0" borderId="0" xfId="0" applyFont="1" applyAlignment="1">
      <alignment vertical="top" wrapText="1" readingOrder="1"/>
    </xf>
    <xf numFmtId="0" fontId="15" fillId="0" borderId="0" xfId="0" applyFont="1"/>
    <xf numFmtId="0" fontId="17" fillId="0" borderId="39" xfId="0" applyFont="1" applyBorder="1" applyAlignment="1">
      <alignment horizontal="center" vertical="top" wrapText="1" readingOrder="1"/>
    </xf>
    <xf numFmtId="0" fontId="15" fillId="0" borderId="40" xfId="0" applyFont="1" applyBorder="1" applyAlignment="1">
      <alignment vertical="top" wrapText="1"/>
    </xf>
    <xf numFmtId="0" fontId="15" fillId="0" borderId="41" xfId="0" applyFont="1" applyBorder="1" applyAlignment="1">
      <alignment vertical="top" wrapText="1"/>
    </xf>
    <xf numFmtId="0" fontId="16" fillId="0" borderId="0" xfId="0" applyFont="1" applyAlignment="1">
      <alignment horizontal="center" vertical="center" wrapText="1" readingOrder="1"/>
    </xf>
    <xf numFmtId="0" fontId="17" fillId="0" borderId="0" xfId="0" applyFont="1" applyAlignment="1">
      <alignment vertical="top" wrapText="1" readingOrder="1"/>
    </xf>
    <xf numFmtId="0" fontId="18" fillId="0" borderId="0" xfId="0" applyFont="1" applyAlignment="1">
      <alignment horizontal="center" vertical="top" wrapText="1" readingOrder="1"/>
    </xf>
    <xf numFmtId="165" fontId="18" fillId="0" borderId="42" xfId="0" applyNumberFormat="1" applyFont="1" applyBorder="1" applyAlignment="1">
      <alignment vertical="top" wrapText="1" readingOrder="1"/>
    </xf>
    <xf numFmtId="0" fontId="15" fillId="0" borderId="43" xfId="0" applyFont="1" applyBorder="1" applyAlignment="1">
      <alignment vertical="top" wrapText="1"/>
    </xf>
    <xf numFmtId="165" fontId="18" fillId="0" borderId="0" xfId="0" applyNumberFormat="1" applyFont="1" applyAlignment="1">
      <alignment vertical="top" wrapText="1" readingOrder="1"/>
    </xf>
    <xf numFmtId="0" fontId="18" fillId="0" borderId="42" xfId="0" applyFont="1" applyBorder="1" applyAlignment="1">
      <alignment vertical="top" wrapText="1" readingOrder="1"/>
    </xf>
    <xf numFmtId="165" fontId="18" fillId="0" borderId="42" xfId="0" applyNumberFormat="1" applyFont="1" applyFill="1" applyBorder="1" applyAlignment="1">
      <alignment vertical="top" wrapText="1" readingOrder="1"/>
    </xf>
    <xf numFmtId="0" fontId="15" fillId="0" borderId="0" xfId="0" applyFont="1" applyFill="1"/>
    <xf numFmtId="0" fontId="15" fillId="0" borderId="43" xfId="0" applyFont="1" applyFill="1" applyBorder="1" applyAlignment="1">
      <alignment vertical="top" wrapText="1"/>
    </xf>
    <xf numFmtId="165" fontId="18" fillId="0" borderId="39" xfId="0" applyNumberFormat="1" applyFont="1" applyBorder="1" applyAlignment="1">
      <alignment vertical="top" wrapText="1" readingOrder="1"/>
    </xf>
    <xf numFmtId="165" fontId="18" fillId="0" borderId="44" xfId="0" applyNumberFormat="1" applyFont="1" applyBorder="1" applyAlignment="1">
      <alignment vertical="top" wrapText="1" readingOrder="1"/>
    </xf>
    <xf numFmtId="0" fontId="15" fillId="0" borderId="45" xfId="0" applyFont="1" applyBorder="1" applyAlignment="1">
      <alignment vertical="top" wrapText="1"/>
    </xf>
    <xf numFmtId="0" fontId="15" fillId="0" borderId="46" xfId="0" applyFont="1" applyBorder="1" applyAlignment="1">
      <alignment vertical="top" wrapText="1"/>
    </xf>
    <xf numFmtId="165" fontId="18" fillId="0" borderId="45" xfId="0" applyNumberFormat="1" applyFont="1" applyBorder="1" applyAlignment="1">
      <alignment vertical="top" wrapText="1" readingOrder="1"/>
    </xf>
    <xf numFmtId="165" fontId="18" fillId="0" borderId="44" xfId="0" applyNumberFormat="1" applyFont="1" applyFill="1" applyBorder="1" applyAlignment="1">
      <alignment vertical="top" wrapText="1" readingOrder="1"/>
    </xf>
    <xf numFmtId="0" fontId="15" fillId="0" borderId="45" xfId="0" applyFont="1" applyFill="1" applyBorder="1" applyAlignment="1">
      <alignment vertical="top" wrapText="1"/>
    </xf>
    <xf numFmtId="0" fontId="15" fillId="0" borderId="46" xfId="0" applyFont="1" applyFill="1" applyBorder="1" applyAlignment="1">
      <alignment vertical="top" wrapText="1"/>
    </xf>
    <xf numFmtId="0" fontId="18" fillId="0" borderId="42" xfId="0" applyFont="1" applyFill="1" applyBorder="1" applyAlignment="1">
      <alignment vertical="top" wrapText="1" readingOrder="1"/>
    </xf>
    <xf numFmtId="165" fontId="18" fillId="0" borderId="47" xfId="0" applyNumberFormat="1" applyFont="1" applyBorder="1" applyAlignment="1">
      <alignment vertical="top" wrapText="1" readingOrder="1"/>
    </xf>
    <xf numFmtId="0" fontId="15" fillId="0" borderId="48" xfId="0" applyFont="1" applyBorder="1" applyAlignment="1">
      <alignment vertical="top" wrapText="1"/>
    </xf>
    <xf numFmtId="0" fontId="15" fillId="0" borderId="49" xfId="0" applyFont="1" applyBorder="1" applyAlignment="1">
      <alignment vertical="top" wrapText="1"/>
    </xf>
    <xf numFmtId="165" fontId="18" fillId="0" borderId="48" xfId="0" applyNumberFormat="1" applyFont="1" applyBorder="1" applyAlignment="1">
      <alignment vertical="top" wrapText="1" readingOrder="1"/>
    </xf>
    <xf numFmtId="0" fontId="18" fillId="0" borderId="44" xfId="0" applyFont="1" applyBorder="1" applyAlignment="1">
      <alignment vertical="top" wrapText="1" readingOrder="1"/>
    </xf>
    <xf numFmtId="0" fontId="18" fillId="0" borderId="45" xfId="0" applyFont="1" applyBorder="1" applyAlignment="1">
      <alignment vertical="top" wrapText="1" readingOrder="1"/>
    </xf>
    <xf numFmtId="0" fontId="18" fillId="0" borderId="45" xfId="0" applyFont="1" applyBorder="1" applyAlignment="1">
      <alignment horizontal="left" vertical="top" wrapText="1" readingOrder="1"/>
    </xf>
    <xf numFmtId="0" fontId="18" fillId="0" borderId="45" xfId="0" applyFont="1" applyBorder="1" applyAlignment="1">
      <alignment horizontal="center" vertical="top" wrapText="1" readingOrder="1"/>
    </xf>
    <xf numFmtId="0" fontId="19" fillId="0" borderId="0" xfId="0" applyFont="1" applyAlignment="1">
      <alignment vertical="top" wrapText="1" readingOrder="1"/>
    </xf>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FF66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675985</xdr:colOff>
      <xdr:row>2</xdr:row>
      <xdr:rowOff>787400</xdr:rowOff>
    </xdr:to>
    <xdr:pic>
      <xdr:nvPicPr>
        <xdr:cNvPr id="2" name="Picture 1">
          <a:extLst>
            <a:ext uri="{FF2B5EF4-FFF2-40B4-BE49-F238E27FC236}">
              <a16:creationId xmlns:a16="http://schemas.microsoft.com/office/drawing/2014/main" id="{4194659F-059F-4544-B763-7A67B5B007BF}"/>
            </a:ext>
          </a:extLst>
        </xdr:cNvPr>
        <xdr:cNvPicPr/>
      </xdr:nvPicPr>
      <xdr:blipFill>
        <a:blip xmlns:r="http://schemas.openxmlformats.org/officeDocument/2006/relationships" r:embed="rId1" cstate="print"/>
        <a:stretch>
          <a:fillRect/>
        </a:stretch>
      </xdr:blipFill>
      <xdr:spPr>
        <a:xfrm>
          <a:off x="6315075" y="0"/>
          <a:ext cx="675985" cy="1520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45"/>
  <sheetViews>
    <sheetView tabSelected="1" topLeftCell="B31" zoomScale="75" zoomScaleNormal="75" workbookViewId="0">
      <selection activeCell="C55" sqref="C55"/>
    </sheetView>
  </sheetViews>
  <sheetFormatPr baseColWidth="10" defaultColWidth="9.140625" defaultRowHeight="15"/>
  <cols>
    <col min="2" max="2" width="29.85546875" customWidth="1"/>
    <col min="3" max="3" width="60.28515625" customWidth="1"/>
    <col min="4" max="4" width="30.7109375" customWidth="1"/>
    <col min="5" max="5" width="28.85546875" customWidth="1"/>
    <col min="6" max="6" width="22.140625" customWidth="1"/>
    <col min="7" max="7" width="28.140625" customWidth="1"/>
    <col min="9" max="9" width="20.42578125" customWidth="1"/>
    <col min="10" max="10" width="19.42578125" style="80" customWidth="1"/>
    <col min="11" max="11" width="15" customWidth="1"/>
    <col min="12" max="12" width="11.7109375" bestFit="1" customWidth="1"/>
  </cols>
  <sheetData>
    <row r="1" spans="2:12" ht="31.5" customHeight="1">
      <c r="B1" s="20" t="s">
        <v>86</v>
      </c>
      <c r="C1" s="16"/>
      <c r="D1" s="16"/>
      <c r="E1" s="16"/>
      <c r="F1" s="17"/>
      <c r="G1" s="17"/>
    </row>
    <row r="2" spans="2:12" ht="16.5" thickBot="1">
      <c r="B2" s="19"/>
      <c r="C2" s="18"/>
      <c r="D2" s="18"/>
      <c r="E2" s="18"/>
      <c r="F2" s="18"/>
      <c r="G2" s="18"/>
    </row>
    <row r="3" spans="2:12" ht="29.25" thickBot="1">
      <c r="B3" s="89" t="s">
        <v>83</v>
      </c>
      <c r="C3" s="90"/>
      <c r="D3" s="90"/>
      <c r="E3" s="90"/>
      <c r="F3" s="90"/>
      <c r="G3" s="91"/>
    </row>
    <row r="4" spans="2:12" ht="15.75" thickBot="1"/>
    <row r="5" spans="2:12" ht="96" thickTop="1" thickBot="1">
      <c r="B5" s="21" t="s">
        <v>0</v>
      </c>
      <c r="C5" s="22" t="s">
        <v>1</v>
      </c>
      <c r="D5" s="22" t="s">
        <v>2</v>
      </c>
      <c r="E5" s="22" t="s">
        <v>3</v>
      </c>
      <c r="F5" s="22" t="s">
        <v>85</v>
      </c>
      <c r="G5" s="23" t="s">
        <v>4</v>
      </c>
    </row>
    <row r="6" spans="2:12" ht="34.5" customHeight="1" thickBot="1">
      <c r="B6" s="92" t="s">
        <v>51</v>
      </c>
      <c r="C6" s="93"/>
      <c r="D6" s="93"/>
      <c r="E6" s="93"/>
      <c r="F6" s="93"/>
      <c r="G6" s="94"/>
    </row>
    <row r="7" spans="2:12" ht="30.75" thickBot="1">
      <c r="B7" s="24" t="s">
        <v>53</v>
      </c>
      <c r="C7" s="25" t="s">
        <v>52</v>
      </c>
      <c r="D7" s="26">
        <f>SUM(D8:D11)</f>
        <v>1582057</v>
      </c>
      <c r="E7" s="27"/>
      <c r="F7" s="26">
        <f>SUM(F8:F11)</f>
        <v>1233041.0499999998</v>
      </c>
      <c r="G7" s="28"/>
    </row>
    <row r="8" spans="2:12" ht="33" customHeight="1">
      <c r="B8" s="43" t="s">
        <v>5</v>
      </c>
      <c r="C8" s="44" t="s">
        <v>6</v>
      </c>
      <c r="D8" s="45">
        <v>972639</v>
      </c>
      <c r="E8" s="46"/>
      <c r="F8" s="47">
        <v>846072</v>
      </c>
      <c r="G8" s="48"/>
    </row>
    <row r="9" spans="2:12" ht="33" customHeight="1">
      <c r="B9" s="49" t="s">
        <v>7</v>
      </c>
      <c r="C9" s="50" t="s">
        <v>8</v>
      </c>
      <c r="D9" s="51">
        <v>480038</v>
      </c>
      <c r="E9" s="52"/>
      <c r="F9" s="53">
        <f>+'IFR Nov 20'!J16+'IFR Nov 20'!J17+'IFR Nov 20'!J21</f>
        <v>327958.92</v>
      </c>
      <c r="G9" s="54"/>
    </row>
    <row r="10" spans="2:12" ht="33" customHeight="1">
      <c r="B10" s="49" t="s">
        <v>9</v>
      </c>
      <c r="C10" s="50" t="s">
        <v>10</v>
      </c>
      <c r="D10" s="51">
        <v>84380</v>
      </c>
      <c r="E10" s="52"/>
      <c r="F10" s="53">
        <v>12367.65</v>
      </c>
      <c r="G10" s="54"/>
      <c r="I10" s="79"/>
    </row>
    <row r="11" spans="2:12" ht="33" customHeight="1" thickBot="1">
      <c r="B11" s="55" t="s">
        <v>81</v>
      </c>
      <c r="C11" s="56" t="s">
        <v>82</v>
      </c>
      <c r="D11" s="57">
        <v>45000</v>
      </c>
      <c r="E11" s="58"/>
      <c r="F11" s="59">
        <v>46642.48</v>
      </c>
      <c r="G11" s="60"/>
    </row>
    <row r="12" spans="2:12" ht="60.75" thickBot="1">
      <c r="B12" s="24" t="s">
        <v>54</v>
      </c>
      <c r="C12" s="25" t="s">
        <v>55</v>
      </c>
      <c r="D12" s="26">
        <f>SUM(D13:D15)</f>
        <v>137382.24029180125</v>
      </c>
      <c r="E12" s="27"/>
      <c r="F12" s="26">
        <f>SUM(F13:F15)</f>
        <v>174381.91000000003</v>
      </c>
      <c r="G12" s="28"/>
    </row>
    <row r="13" spans="2:12" ht="45">
      <c r="B13" s="43" t="s">
        <v>11</v>
      </c>
      <c r="C13" s="44" t="s">
        <v>12</v>
      </c>
      <c r="D13" s="45">
        <v>45672.240291801252</v>
      </c>
      <c r="E13" s="46"/>
      <c r="F13" s="47">
        <v>46020.420000000006</v>
      </c>
      <c r="G13" s="78"/>
      <c r="K13" s="79"/>
      <c r="L13" s="79"/>
    </row>
    <row r="14" spans="2:12" ht="60">
      <c r="B14" s="49" t="s">
        <v>13</v>
      </c>
      <c r="C14" s="50" t="s">
        <v>14</v>
      </c>
      <c r="D14" s="51">
        <v>49000</v>
      </c>
      <c r="E14" s="52"/>
      <c r="F14" s="53">
        <f>77193.35+6149.12</f>
        <v>83342.47</v>
      </c>
      <c r="G14" s="54"/>
      <c r="K14" s="79"/>
    </row>
    <row r="15" spans="2:12" ht="42.75" customHeight="1" thickBot="1">
      <c r="B15" s="55" t="s">
        <v>15</v>
      </c>
      <c r="C15" s="56" t="s">
        <v>16</v>
      </c>
      <c r="D15" s="57">
        <v>42710</v>
      </c>
      <c r="E15" s="58"/>
      <c r="F15" s="59">
        <f>20762.56+2184+2149.64+17476.71+2446.11</f>
        <v>45019.020000000004</v>
      </c>
      <c r="G15" s="60"/>
      <c r="J15" s="81"/>
    </row>
    <row r="16" spans="2:12" ht="72" customHeight="1" thickBot="1">
      <c r="B16" s="24" t="s">
        <v>56</v>
      </c>
      <c r="C16" s="25" t="s">
        <v>57</v>
      </c>
      <c r="D16" s="26">
        <f>SUM(D17:D21)</f>
        <v>477043</v>
      </c>
      <c r="E16" s="27"/>
      <c r="F16" s="26">
        <f>SUM(F17:F21)</f>
        <v>480331.54000000004</v>
      </c>
      <c r="G16" s="28"/>
    </row>
    <row r="17" spans="2:11" ht="30">
      <c r="B17" s="43" t="s">
        <v>17</v>
      </c>
      <c r="C17" s="44" t="s">
        <v>18</v>
      </c>
      <c r="D17" s="45">
        <v>0</v>
      </c>
      <c r="E17" s="46"/>
      <c r="F17" s="61"/>
      <c r="G17" s="48"/>
      <c r="I17" s="82"/>
      <c r="J17" s="83"/>
      <c r="K17" s="82"/>
    </row>
    <row r="18" spans="2:11" ht="22.5" customHeight="1">
      <c r="B18" s="49" t="s">
        <v>19</v>
      </c>
      <c r="C18" s="50" t="s">
        <v>20</v>
      </c>
      <c r="D18" s="51">
        <v>75413</v>
      </c>
      <c r="E18" s="52"/>
      <c r="F18" s="53">
        <f>22983.48+56077.51</f>
        <v>79060.990000000005</v>
      </c>
      <c r="G18" s="53">
        <v>22376</v>
      </c>
      <c r="I18" s="82"/>
      <c r="J18" s="83"/>
      <c r="K18" s="82"/>
    </row>
    <row r="19" spans="2:11" ht="30">
      <c r="B19" s="49" t="s">
        <v>21</v>
      </c>
      <c r="C19" s="50" t="s">
        <v>22</v>
      </c>
      <c r="D19" s="51">
        <v>330070</v>
      </c>
      <c r="E19" s="52"/>
      <c r="F19" s="53">
        <v>336150.59</v>
      </c>
      <c r="G19" s="53">
        <v>306902.69</v>
      </c>
      <c r="I19" s="82"/>
      <c r="J19" s="81"/>
      <c r="K19" s="82"/>
    </row>
    <row r="20" spans="2:11" ht="30">
      <c r="B20" s="49" t="s">
        <v>23</v>
      </c>
      <c r="C20" s="50" t="s">
        <v>24</v>
      </c>
      <c r="D20" s="51">
        <v>0</v>
      </c>
      <c r="E20" s="52"/>
      <c r="F20" s="53"/>
      <c r="G20" s="53"/>
      <c r="I20" s="82"/>
      <c r="J20" s="83"/>
      <c r="K20" s="82"/>
    </row>
    <row r="21" spans="2:11" ht="36" customHeight="1" thickBot="1">
      <c r="B21" s="55" t="s">
        <v>25</v>
      </c>
      <c r="C21" s="56" t="s">
        <v>26</v>
      </c>
      <c r="D21" s="57">
        <v>71560</v>
      </c>
      <c r="E21" s="58"/>
      <c r="F21" s="59">
        <v>65119.96</v>
      </c>
      <c r="G21" s="59">
        <v>62167.96</v>
      </c>
      <c r="I21" s="84"/>
      <c r="J21" s="83"/>
      <c r="K21" s="84"/>
    </row>
    <row r="22" spans="2:11" ht="19.5" thickBot="1">
      <c r="B22" s="95" t="s">
        <v>27</v>
      </c>
      <c r="C22" s="96"/>
      <c r="D22" s="29">
        <f>+D7+D12+D16</f>
        <v>2196482.2402918013</v>
      </c>
      <c r="E22" s="30"/>
      <c r="F22" s="29">
        <f>+F7+F12+F16</f>
        <v>1887754.5</v>
      </c>
      <c r="G22" s="31"/>
      <c r="I22" s="82"/>
      <c r="J22" s="83"/>
      <c r="K22" s="84"/>
    </row>
    <row r="23" spans="2:11" ht="41.25" customHeight="1" thickBot="1">
      <c r="B23" s="92" t="s">
        <v>58</v>
      </c>
      <c r="C23" s="93"/>
      <c r="D23" s="93"/>
      <c r="E23" s="93"/>
      <c r="F23" s="93"/>
      <c r="G23" s="94"/>
      <c r="I23" s="82"/>
      <c r="J23" s="81"/>
      <c r="K23" s="82"/>
    </row>
    <row r="24" spans="2:11" ht="60.75" thickBot="1">
      <c r="B24" s="24" t="s">
        <v>28</v>
      </c>
      <c r="C24" s="25" t="s">
        <v>59</v>
      </c>
      <c r="D24" s="26">
        <f>SUM(D25:D27)</f>
        <v>93633.959334080864</v>
      </c>
      <c r="E24" s="27"/>
      <c r="F24" s="26">
        <f t="shared" ref="F24" si="0">SUM(F25:F27)</f>
        <v>0</v>
      </c>
      <c r="G24" s="28"/>
    </row>
    <row r="25" spans="2:11" ht="30">
      <c r="B25" s="43" t="s">
        <v>29</v>
      </c>
      <c r="C25" s="44" t="s">
        <v>30</v>
      </c>
      <c r="D25" s="45">
        <v>7813.9593340808551</v>
      </c>
      <c r="E25" s="46"/>
      <c r="F25" s="47">
        <v>0</v>
      </c>
      <c r="G25" s="48"/>
    </row>
    <row r="26" spans="2:11" ht="60">
      <c r="B26" s="49" t="s">
        <v>31</v>
      </c>
      <c r="C26" s="50" t="s">
        <v>32</v>
      </c>
      <c r="D26" s="51">
        <v>27667</v>
      </c>
      <c r="E26" s="52"/>
      <c r="F26" s="53">
        <v>0</v>
      </c>
      <c r="G26" s="54"/>
    </row>
    <row r="27" spans="2:11" ht="45.75" thickBot="1">
      <c r="B27" s="55" t="s">
        <v>33</v>
      </c>
      <c r="C27" s="56" t="s">
        <v>34</v>
      </c>
      <c r="D27" s="57">
        <v>58153</v>
      </c>
      <c r="E27" s="58"/>
      <c r="F27" s="59">
        <v>0</v>
      </c>
      <c r="G27" s="60"/>
    </row>
    <row r="28" spans="2:11" ht="60.75" thickBot="1">
      <c r="B28" s="24" t="s">
        <v>35</v>
      </c>
      <c r="C28" s="25" t="s">
        <v>60</v>
      </c>
      <c r="D28" s="26">
        <f>SUM(D29:D34)</f>
        <v>98030</v>
      </c>
      <c r="E28" s="27"/>
      <c r="F28" s="26">
        <f>SUM(F29:F34)</f>
        <v>47958.04</v>
      </c>
      <c r="G28" s="28"/>
    </row>
    <row r="29" spans="2:11" ht="54" customHeight="1">
      <c r="B29" s="43" t="s">
        <v>36</v>
      </c>
      <c r="C29" s="44" t="s">
        <v>84</v>
      </c>
      <c r="D29" s="45">
        <v>0</v>
      </c>
      <c r="E29" s="62"/>
      <c r="F29" s="47">
        <v>0</v>
      </c>
      <c r="G29" s="48"/>
    </row>
    <row r="30" spans="2:11" ht="54" customHeight="1">
      <c r="B30" s="49" t="s">
        <v>37</v>
      </c>
      <c r="C30" s="50" t="s">
        <v>38</v>
      </c>
      <c r="D30" s="51">
        <v>61030</v>
      </c>
      <c r="E30" s="52"/>
      <c r="F30" s="53">
        <v>45468.67</v>
      </c>
      <c r="G30" s="54"/>
    </row>
    <row r="31" spans="2:11" ht="54" customHeight="1">
      <c r="B31" s="49" t="s">
        <v>39</v>
      </c>
      <c r="C31" s="50" t="s">
        <v>40</v>
      </c>
      <c r="D31" s="51">
        <v>0</v>
      </c>
      <c r="E31" s="63"/>
      <c r="F31" s="53">
        <v>0</v>
      </c>
      <c r="G31" s="54"/>
    </row>
    <row r="32" spans="2:11" ht="54" customHeight="1">
      <c r="B32" s="49" t="s">
        <v>41</v>
      </c>
      <c r="C32" s="50" t="s">
        <v>42</v>
      </c>
      <c r="D32" s="51">
        <v>0</v>
      </c>
      <c r="E32" s="63"/>
      <c r="F32" s="53">
        <v>0</v>
      </c>
      <c r="G32" s="54"/>
    </row>
    <row r="33" spans="2:7" ht="54" customHeight="1">
      <c r="B33" s="49" t="s">
        <v>61</v>
      </c>
      <c r="C33" s="50" t="s">
        <v>62</v>
      </c>
      <c r="D33" s="51">
        <v>25000</v>
      </c>
      <c r="E33" s="52"/>
      <c r="F33" s="53">
        <f>1972.37+517</f>
        <v>2489.37</v>
      </c>
      <c r="G33" s="54"/>
    </row>
    <row r="34" spans="2:7" ht="54" customHeight="1" thickBot="1">
      <c r="B34" s="55" t="s">
        <v>79</v>
      </c>
      <c r="C34" s="56" t="s">
        <v>78</v>
      </c>
      <c r="D34" s="57">
        <v>12000</v>
      </c>
      <c r="E34" s="58"/>
      <c r="F34" s="59">
        <v>0</v>
      </c>
      <c r="G34" s="60"/>
    </row>
    <row r="35" spans="2:7" ht="19.5" thickBot="1">
      <c r="B35" s="95" t="s">
        <v>43</v>
      </c>
      <c r="C35" s="96"/>
      <c r="D35" s="29">
        <f>+D24+D28</f>
        <v>191663.95933408086</v>
      </c>
      <c r="E35" s="30"/>
      <c r="F35" s="29">
        <f t="shared" ref="F35" si="1">+F24+F28</f>
        <v>47958.04</v>
      </c>
      <c r="G35" s="31"/>
    </row>
    <row r="36" spans="2:7" ht="19.5" thickBot="1">
      <c r="B36" s="97" t="s">
        <v>80</v>
      </c>
      <c r="C36" s="98"/>
      <c r="D36" s="32">
        <f>D22+D35</f>
        <v>2388146.1996258823</v>
      </c>
      <c r="E36" s="33"/>
      <c r="F36" s="32">
        <f>+F22+F35</f>
        <v>1935712.54</v>
      </c>
      <c r="G36" s="34"/>
    </row>
    <row r="37" spans="2:7" ht="45">
      <c r="B37" s="64" t="s">
        <v>44</v>
      </c>
      <c r="C37" s="65"/>
      <c r="D37" s="44">
        <v>0</v>
      </c>
      <c r="E37" s="45"/>
      <c r="F37" s="62">
        <v>0</v>
      </c>
      <c r="G37" s="66"/>
    </row>
    <row r="38" spans="2:7" ht="45">
      <c r="B38" s="67" t="s">
        <v>45</v>
      </c>
      <c r="C38" s="68"/>
      <c r="D38" s="50">
        <v>0</v>
      </c>
      <c r="E38" s="51"/>
      <c r="F38" s="63">
        <v>0</v>
      </c>
      <c r="G38" s="69"/>
    </row>
    <row r="39" spans="2:7" ht="38.25" customHeight="1" thickBot="1">
      <c r="B39" s="70" t="s">
        <v>46</v>
      </c>
      <c r="C39" s="71" t="s">
        <v>47</v>
      </c>
      <c r="D39" s="56">
        <v>0</v>
      </c>
      <c r="E39" s="57"/>
      <c r="F39" s="72">
        <v>0</v>
      </c>
      <c r="G39" s="73"/>
    </row>
    <row r="40" spans="2:7" ht="16.5" thickBot="1">
      <c r="B40" s="99" t="s">
        <v>48</v>
      </c>
      <c r="C40" s="100"/>
      <c r="D40" s="35">
        <f>SUM(D37:D39)</f>
        <v>0</v>
      </c>
      <c r="E40" s="35"/>
      <c r="F40" s="35">
        <v>0</v>
      </c>
      <c r="G40" s="36"/>
    </row>
    <row r="41" spans="2:7" ht="16.5" thickBot="1">
      <c r="B41" s="85" t="s">
        <v>49</v>
      </c>
      <c r="C41" s="86"/>
      <c r="D41" s="37">
        <v>167169</v>
      </c>
      <c r="E41" s="38"/>
      <c r="F41" s="75">
        <v>132460</v>
      </c>
      <c r="G41" s="39"/>
    </row>
    <row r="42" spans="2:7" ht="19.5" thickBot="1">
      <c r="B42" s="87" t="s">
        <v>50</v>
      </c>
      <c r="C42" s="88"/>
      <c r="D42" s="40">
        <f>+D22+D35+D40+D41</f>
        <v>2555315.1996258823</v>
      </c>
      <c r="E42" s="41"/>
      <c r="F42" s="40">
        <f t="shared" ref="F42" si="2">+F22+F35+F40+F41</f>
        <v>2068172.54</v>
      </c>
      <c r="G42" s="42"/>
    </row>
    <row r="43" spans="2:7" ht="15.75" thickTop="1"/>
    <row r="45" spans="2:7">
      <c r="F45" s="79"/>
    </row>
  </sheetData>
  <mergeCells count="9">
    <mergeCell ref="B41:C41"/>
    <mergeCell ref="B42:C42"/>
    <mergeCell ref="B3:G3"/>
    <mergeCell ref="B6:G6"/>
    <mergeCell ref="B22:C22"/>
    <mergeCell ref="B23:G23"/>
    <mergeCell ref="B35:C35"/>
    <mergeCell ref="B36:C36"/>
    <mergeCell ref="B40:C40"/>
  </mergeCells>
  <pageMargins left="0.70866141732283472" right="0.70866141732283472" top="0.74803149606299213" bottom="0.74803149606299213" header="0.31496062992125984" footer="0.31496062992125984"/>
  <pageSetup paperSize="9" scale="62"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7"/>
  <sheetViews>
    <sheetView topLeftCell="A4" workbookViewId="0">
      <selection activeCell="C24" sqref="C24"/>
    </sheetView>
  </sheetViews>
  <sheetFormatPr baseColWidth="10" defaultColWidth="9.140625" defaultRowHeight="15"/>
  <cols>
    <col min="1" max="1" width="47" style="2" customWidth="1"/>
    <col min="2" max="2" width="22" style="2" customWidth="1"/>
    <col min="3" max="3" width="19.140625" style="2" customWidth="1"/>
  </cols>
  <sheetData>
    <row r="1" spans="1:3">
      <c r="A1" s="1" t="s">
        <v>76</v>
      </c>
      <c r="B1" s="1"/>
      <c r="C1" s="1"/>
    </row>
    <row r="2" spans="1:3">
      <c r="A2" s="1"/>
      <c r="B2" s="1"/>
      <c r="C2" s="1"/>
    </row>
    <row r="3" spans="1:3" ht="15.75" thickBot="1"/>
    <row r="4" spans="1:3" ht="26.25" customHeight="1">
      <c r="A4" s="101" t="s">
        <v>63</v>
      </c>
      <c r="B4" s="103" t="s">
        <v>77</v>
      </c>
      <c r="C4" s="104"/>
    </row>
    <row r="5" spans="1:3">
      <c r="A5" s="102"/>
      <c r="B5" s="3" t="s">
        <v>64</v>
      </c>
      <c r="C5" s="15" t="s">
        <v>65</v>
      </c>
    </row>
    <row r="6" spans="1:3" ht="26.25" customHeight="1">
      <c r="A6" s="4" t="s">
        <v>66</v>
      </c>
      <c r="B6" s="8">
        <v>972639</v>
      </c>
      <c r="C6" s="11">
        <v>846072.61</v>
      </c>
    </row>
    <row r="7" spans="1:3" ht="26.25" customHeight="1">
      <c r="A7" s="4" t="s">
        <v>67</v>
      </c>
      <c r="B7" s="8">
        <v>42670</v>
      </c>
      <c r="C7" s="11">
        <v>13126.78</v>
      </c>
    </row>
    <row r="8" spans="1:3" ht="34.5" customHeight="1">
      <c r="A8" s="4" t="s">
        <v>68</v>
      </c>
      <c r="B8" s="8">
        <v>116158</v>
      </c>
      <c r="C8" s="11">
        <v>52421.47</v>
      </c>
    </row>
    <row r="9" spans="1:3" ht="26.25" customHeight="1">
      <c r="A9" s="4" t="s">
        <v>69</v>
      </c>
      <c r="B9" s="8">
        <v>717798.04</v>
      </c>
      <c r="C9" s="11">
        <v>590817.69999999995</v>
      </c>
    </row>
    <row r="10" spans="1:3" ht="26.25" customHeight="1">
      <c r="A10" s="4" t="s">
        <v>70</v>
      </c>
      <c r="B10" s="8">
        <v>199471</v>
      </c>
      <c r="C10" s="11">
        <v>170290.42</v>
      </c>
    </row>
    <row r="11" spans="1:3" ht="26.25" customHeight="1">
      <c r="A11" s="4" t="s">
        <v>71</v>
      </c>
      <c r="B11" s="8">
        <v>0</v>
      </c>
      <c r="C11" s="11">
        <v>572.58000000000004</v>
      </c>
    </row>
    <row r="12" spans="1:3" ht="41.25" customHeight="1">
      <c r="A12" s="4" t="s">
        <v>72</v>
      </c>
      <c r="B12" s="8">
        <v>339409.6</v>
      </c>
      <c r="C12" s="11">
        <v>262410.67</v>
      </c>
    </row>
    <row r="13" spans="1:3" ht="26.25" customHeight="1">
      <c r="A13" s="5" t="s">
        <v>73</v>
      </c>
      <c r="B13" s="9">
        <f>SUM(B6:B12)</f>
        <v>2388145.64</v>
      </c>
      <c r="C13" s="7">
        <f>SUM(C6:C12)</f>
        <v>1935712.23</v>
      </c>
    </row>
    <row r="14" spans="1:3" ht="26.25" customHeight="1">
      <c r="A14" s="4" t="s">
        <v>74</v>
      </c>
      <c r="B14" s="10">
        <v>167169</v>
      </c>
      <c r="C14" s="12">
        <v>132460.31</v>
      </c>
    </row>
    <row r="15" spans="1:3" ht="26.25" customHeight="1" thickBot="1">
      <c r="A15" s="6" t="s">
        <v>75</v>
      </c>
      <c r="B15" s="13">
        <f>+B13+B14</f>
        <v>2555314.64</v>
      </c>
      <c r="C15" s="14">
        <f>+C13+C14</f>
        <v>2068172.54</v>
      </c>
    </row>
    <row r="17" spans="3:3">
      <c r="C17" s="74"/>
    </row>
  </sheetData>
  <mergeCells count="2">
    <mergeCell ref="A4:A5"/>
    <mergeCell ref="B4:C4"/>
  </mergeCells>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1217F-7C27-4FBF-8538-C74B08E0D00D}">
  <sheetPr>
    <pageSetUpPr fitToPage="1"/>
  </sheetPr>
  <dimension ref="A1:P47"/>
  <sheetViews>
    <sheetView topLeftCell="A10" workbookViewId="0">
      <selection activeCell="D26" sqref="D26:G26"/>
    </sheetView>
  </sheetViews>
  <sheetFormatPr baseColWidth="10" defaultRowHeight="15"/>
  <cols>
    <col min="1" max="1" width="13.7109375" style="76" customWidth="1"/>
    <col min="2" max="2" width="8.28515625" style="76" customWidth="1"/>
    <col min="3" max="3" width="30.140625" style="76" customWidth="1"/>
    <col min="4" max="4" width="2.7109375" style="76" customWidth="1"/>
    <col min="5" max="5" width="0.7109375" style="76" customWidth="1"/>
    <col min="6" max="6" width="11.7109375" style="76" customWidth="1"/>
    <col min="7" max="7" width="4.140625" style="76" customWidth="1"/>
    <col min="8" max="8" width="15.140625" style="76" customWidth="1"/>
    <col min="9" max="9" width="4.140625" style="76" customWidth="1"/>
    <col min="10" max="10" width="2.5703125" style="76" customWidth="1"/>
    <col min="11" max="11" width="1" style="76" customWidth="1"/>
    <col min="12" max="12" width="0.42578125" style="76" customWidth="1"/>
    <col min="13" max="13" width="14.7109375" style="76" customWidth="1"/>
    <col min="14" max="14" width="0.42578125" style="76" customWidth="1"/>
    <col min="15" max="15" width="0.140625" style="76" customWidth="1"/>
    <col min="16" max="16384" width="11.42578125" style="76"/>
  </cols>
  <sheetData>
    <row r="1" spans="1:15" ht="54" customHeight="1">
      <c r="B1" s="110" t="s">
        <v>87</v>
      </c>
      <c r="C1" s="106"/>
      <c r="D1" s="106"/>
      <c r="E1" s="106"/>
      <c r="F1" s="106"/>
      <c r="G1" s="106"/>
      <c r="H1" s="106"/>
      <c r="I1" s="106"/>
      <c r="J1" s="106"/>
      <c r="M1" s="106"/>
    </row>
    <row r="2" spans="1:15" ht="4.9000000000000004" customHeight="1">
      <c r="M2" s="106"/>
    </row>
    <row r="3" spans="1:15" ht="62.1" customHeight="1">
      <c r="A3" s="111" t="s">
        <v>88</v>
      </c>
      <c r="B3" s="106"/>
      <c r="C3" s="111" t="s">
        <v>89</v>
      </c>
      <c r="D3" s="106"/>
      <c r="E3" s="106"/>
      <c r="F3" s="106"/>
      <c r="G3" s="106"/>
      <c r="H3" s="106"/>
      <c r="I3" s="106"/>
      <c r="J3" s="106"/>
      <c r="K3" s="106"/>
      <c r="M3" s="106"/>
    </row>
    <row r="4" spans="1:15">
      <c r="A4" s="106"/>
      <c r="B4" s="106"/>
      <c r="C4" s="106"/>
      <c r="D4" s="106"/>
      <c r="E4" s="106"/>
      <c r="F4" s="106"/>
      <c r="G4" s="106"/>
      <c r="H4" s="106"/>
      <c r="I4" s="106"/>
      <c r="J4" s="106"/>
      <c r="K4" s="106"/>
    </row>
    <row r="5" spans="1:15" ht="10.9" customHeight="1">
      <c r="A5" s="105" t="s">
        <v>90</v>
      </c>
      <c r="B5" s="106"/>
      <c r="C5" s="106"/>
      <c r="D5" s="112" t="s">
        <v>91</v>
      </c>
      <c r="E5" s="106"/>
      <c r="F5" s="106"/>
      <c r="G5" s="106"/>
      <c r="H5" s="106"/>
      <c r="I5" s="106"/>
      <c r="J5" s="106"/>
      <c r="K5" s="106"/>
      <c r="L5" s="106"/>
      <c r="M5" s="106"/>
      <c r="N5" s="106"/>
      <c r="O5" s="106"/>
    </row>
    <row r="6" spans="1:15" ht="10.9" customHeight="1">
      <c r="A6" s="105" t="s">
        <v>90</v>
      </c>
      <c r="B6" s="106"/>
      <c r="C6" s="106"/>
      <c r="D6" s="107" t="s">
        <v>92</v>
      </c>
      <c r="E6" s="108"/>
      <c r="F6" s="108"/>
      <c r="G6" s="109"/>
      <c r="H6" s="107" t="s">
        <v>93</v>
      </c>
      <c r="I6" s="109"/>
      <c r="J6" s="107" t="s">
        <v>94</v>
      </c>
      <c r="K6" s="108"/>
      <c r="L6" s="108"/>
      <c r="M6" s="108"/>
      <c r="N6" s="108"/>
      <c r="O6" s="109"/>
    </row>
    <row r="7" spans="1:15" ht="10.9" customHeight="1">
      <c r="A7" s="105" t="s">
        <v>90</v>
      </c>
      <c r="B7" s="106"/>
      <c r="C7" s="106"/>
      <c r="D7" s="107" t="s">
        <v>95</v>
      </c>
      <c r="E7" s="108"/>
      <c r="F7" s="108"/>
      <c r="G7" s="109"/>
      <c r="H7" s="107" t="s">
        <v>96</v>
      </c>
      <c r="I7" s="109"/>
      <c r="J7" s="107" t="s">
        <v>97</v>
      </c>
      <c r="K7" s="108"/>
      <c r="L7" s="108"/>
      <c r="M7" s="108"/>
      <c r="N7" s="108"/>
      <c r="O7" s="109"/>
    </row>
    <row r="8" spans="1:15" ht="10.9" customHeight="1">
      <c r="A8" s="111" t="s">
        <v>98</v>
      </c>
      <c r="B8" s="106"/>
      <c r="C8" s="106"/>
      <c r="D8" s="116" t="s">
        <v>90</v>
      </c>
      <c r="E8" s="106"/>
      <c r="F8" s="106"/>
      <c r="G8" s="114"/>
      <c r="H8" s="105" t="s">
        <v>90</v>
      </c>
      <c r="I8" s="106"/>
      <c r="J8" s="116" t="s">
        <v>90</v>
      </c>
      <c r="K8" s="106"/>
      <c r="L8" s="106"/>
      <c r="M8" s="106"/>
      <c r="N8" s="106"/>
      <c r="O8" s="114"/>
    </row>
    <row r="9" spans="1:15" ht="10.9" customHeight="1">
      <c r="A9" s="105" t="s">
        <v>99</v>
      </c>
      <c r="B9" s="106"/>
      <c r="C9" s="106"/>
      <c r="D9" s="113">
        <v>1995911</v>
      </c>
      <c r="E9" s="106"/>
      <c r="F9" s="106"/>
      <c r="G9" s="114"/>
      <c r="H9" s="115">
        <v>559404</v>
      </c>
      <c r="I9" s="106"/>
      <c r="J9" s="113">
        <v>2555315</v>
      </c>
      <c r="K9" s="106"/>
      <c r="L9" s="106"/>
      <c r="M9" s="106"/>
      <c r="N9" s="106"/>
      <c r="O9" s="114"/>
    </row>
    <row r="10" spans="1:15" ht="10.9" customHeight="1">
      <c r="A10" s="105" t="s">
        <v>100</v>
      </c>
      <c r="B10" s="106"/>
      <c r="C10" s="106"/>
      <c r="D10" s="113">
        <v>0</v>
      </c>
      <c r="E10" s="106"/>
      <c r="F10" s="106"/>
      <c r="G10" s="114"/>
      <c r="H10" s="115">
        <v>0</v>
      </c>
      <c r="I10" s="106"/>
      <c r="J10" s="113">
        <v>0</v>
      </c>
      <c r="K10" s="106"/>
      <c r="L10" s="106"/>
      <c r="M10" s="106"/>
      <c r="N10" s="106"/>
      <c r="O10" s="114"/>
    </row>
    <row r="11" spans="1:15" ht="10.9" customHeight="1">
      <c r="A11" s="105" t="s">
        <v>101</v>
      </c>
      <c r="B11" s="106"/>
      <c r="C11" s="106"/>
      <c r="D11" s="113">
        <v>0</v>
      </c>
      <c r="E11" s="106"/>
      <c r="F11" s="106"/>
      <c r="G11" s="114"/>
      <c r="H11" s="115">
        <v>0</v>
      </c>
      <c r="I11" s="106"/>
      <c r="J11" s="113">
        <v>0</v>
      </c>
      <c r="K11" s="106"/>
      <c r="L11" s="106"/>
      <c r="M11" s="106"/>
      <c r="N11" s="106"/>
      <c r="O11" s="114"/>
    </row>
    <row r="12" spans="1:15" ht="10.9" customHeight="1">
      <c r="A12" s="105" t="s">
        <v>102</v>
      </c>
      <c r="B12" s="106"/>
      <c r="C12" s="106"/>
      <c r="D12" s="113">
        <v>0</v>
      </c>
      <c r="E12" s="106"/>
      <c r="F12" s="106"/>
      <c r="G12" s="114"/>
      <c r="H12" s="115">
        <v>0</v>
      </c>
      <c r="I12" s="106"/>
      <c r="J12" s="113">
        <v>0</v>
      </c>
      <c r="K12" s="106"/>
      <c r="L12" s="106"/>
      <c r="M12" s="106"/>
      <c r="N12" s="106"/>
      <c r="O12" s="114"/>
    </row>
    <row r="13" spans="1:15" ht="10.9" customHeight="1">
      <c r="A13" s="111" t="s">
        <v>103</v>
      </c>
      <c r="B13" s="106"/>
      <c r="C13" s="106"/>
      <c r="D13" s="120">
        <v>1995911</v>
      </c>
      <c r="E13" s="108"/>
      <c r="F13" s="108"/>
      <c r="G13" s="109"/>
      <c r="H13" s="120">
        <v>559404</v>
      </c>
      <c r="I13" s="109"/>
      <c r="J13" s="120">
        <v>2555315</v>
      </c>
      <c r="K13" s="108"/>
      <c r="L13" s="108"/>
      <c r="M13" s="108"/>
      <c r="N13" s="108"/>
      <c r="O13" s="109"/>
    </row>
    <row r="14" spans="1:15" ht="10.9" customHeight="1">
      <c r="A14" s="111" t="s">
        <v>104</v>
      </c>
      <c r="B14" s="106"/>
      <c r="C14" s="106"/>
      <c r="D14" s="116" t="s">
        <v>90</v>
      </c>
      <c r="E14" s="106"/>
      <c r="F14" s="106"/>
      <c r="G14" s="114"/>
      <c r="H14" s="105" t="s">
        <v>90</v>
      </c>
      <c r="I14" s="106"/>
      <c r="J14" s="116" t="s">
        <v>90</v>
      </c>
      <c r="K14" s="106"/>
      <c r="L14" s="106"/>
      <c r="M14" s="106"/>
      <c r="N14" s="106"/>
      <c r="O14" s="114"/>
    </row>
    <row r="15" spans="1:15" ht="10.9" customHeight="1">
      <c r="A15" s="105" t="s">
        <v>105</v>
      </c>
      <c r="B15" s="106"/>
      <c r="C15" s="106"/>
      <c r="D15" s="113">
        <v>556387.429999999</v>
      </c>
      <c r="E15" s="106"/>
      <c r="F15" s="106"/>
      <c r="G15" s="114"/>
      <c r="H15" s="115">
        <v>289685.18</v>
      </c>
      <c r="I15" s="106"/>
      <c r="J15" s="117">
        <v>846072.60999999905</v>
      </c>
      <c r="K15" s="118"/>
      <c r="L15" s="118"/>
      <c r="M15" s="118"/>
      <c r="N15" s="118"/>
      <c r="O15" s="119"/>
    </row>
    <row r="16" spans="1:15" ht="10.9" customHeight="1">
      <c r="A16" s="105" t="s">
        <v>106</v>
      </c>
      <c r="B16" s="106"/>
      <c r="C16" s="106"/>
      <c r="D16" s="113">
        <v>11653.74</v>
      </c>
      <c r="E16" s="106"/>
      <c r="F16" s="106"/>
      <c r="G16" s="114"/>
      <c r="H16" s="115">
        <v>1473.04</v>
      </c>
      <c r="I16" s="106"/>
      <c r="J16" s="117">
        <v>13126.78</v>
      </c>
      <c r="K16" s="118"/>
      <c r="L16" s="118"/>
      <c r="M16" s="118"/>
      <c r="N16" s="118"/>
      <c r="O16" s="119"/>
    </row>
    <row r="17" spans="1:16" ht="10.9" customHeight="1">
      <c r="A17" s="105" t="s">
        <v>107</v>
      </c>
      <c r="B17" s="106"/>
      <c r="C17" s="106"/>
      <c r="D17" s="113">
        <v>40968.93</v>
      </c>
      <c r="E17" s="106"/>
      <c r="F17" s="106"/>
      <c r="G17" s="114"/>
      <c r="H17" s="115">
        <v>11452.54</v>
      </c>
      <c r="I17" s="106"/>
      <c r="J17" s="117">
        <v>52421.47</v>
      </c>
      <c r="K17" s="118"/>
      <c r="L17" s="118"/>
      <c r="M17" s="118"/>
      <c r="N17" s="118"/>
      <c r="O17" s="119"/>
    </row>
    <row r="18" spans="1:16" ht="10.9" customHeight="1">
      <c r="A18" s="105" t="s">
        <v>108</v>
      </c>
      <c r="B18" s="106"/>
      <c r="C18" s="106"/>
      <c r="D18" s="113">
        <v>511579.04</v>
      </c>
      <c r="E18" s="106"/>
      <c r="F18" s="106"/>
      <c r="G18" s="114"/>
      <c r="H18" s="115">
        <v>79238.66</v>
      </c>
      <c r="I18" s="106"/>
      <c r="J18" s="117">
        <v>590817.69999999995</v>
      </c>
      <c r="K18" s="118"/>
      <c r="L18" s="118"/>
      <c r="M18" s="118"/>
      <c r="N18" s="118"/>
      <c r="O18" s="119"/>
    </row>
    <row r="19" spans="1:16" ht="10.9" customHeight="1">
      <c r="A19" s="105" t="s">
        <v>109</v>
      </c>
      <c r="B19" s="106"/>
      <c r="C19" s="106"/>
      <c r="D19" s="113">
        <v>140884.23000000001</v>
      </c>
      <c r="E19" s="106"/>
      <c r="F19" s="106"/>
      <c r="G19" s="114"/>
      <c r="H19" s="115">
        <v>29406.19</v>
      </c>
      <c r="I19" s="106"/>
      <c r="J19" s="117">
        <v>170290.42</v>
      </c>
      <c r="K19" s="118"/>
      <c r="L19" s="118"/>
      <c r="M19" s="118"/>
      <c r="N19" s="118"/>
      <c r="O19" s="119"/>
      <c r="P19" s="77"/>
    </row>
    <row r="20" spans="1:16" ht="10.9" customHeight="1">
      <c r="A20" s="105" t="s">
        <v>110</v>
      </c>
      <c r="B20" s="106"/>
      <c r="C20" s="106"/>
      <c r="D20" s="113">
        <v>572.58000000000004</v>
      </c>
      <c r="E20" s="106"/>
      <c r="F20" s="106"/>
      <c r="G20" s="114"/>
      <c r="H20" s="115">
        <v>0</v>
      </c>
      <c r="I20" s="106"/>
      <c r="J20" s="117">
        <v>572.58000000000004</v>
      </c>
      <c r="K20" s="118"/>
      <c r="L20" s="118"/>
      <c r="M20" s="118"/>
      <c r="N20" s="118"/>
      <c r="O20" s="119"/>
    </row>
    <row r="21" spans="1:16" ht="10.9" customHeight="1">
      <c r="A21" s="105" t="s">
        <v>111</v>
      </c>
      <c r="B21" s="106"/>
      <c r="C21" s="106"/>
      <c r="D21" s="113">
        <v>226900.54</v>
      </c>
      <c r="E21" s="106"/>
      <c r="F21" s="106"/>
      <c r="G21" s="114"/>
      <c r="H21" s="115">
        <v>35510.129999999997</v>
      </c>
      <c r="I21" s="106"/>
      <c r="J21" s="117">
        <v>262410.67</v>
      </c>
      <c r="K21" s="118"/>
      <c r="L21" s="118"/>
      <c r="M21" s="118"/>
      <c r="N21" s="118"/>
      <c r="O21" s="119"/>
      <c r="P21" s="77"/>
    </row>
    <row r="22" spans="1:16" ht="10.9" customHeight="1">
      <c r="A22" s="105" t="s">
        <v>112</v>
      </c>
      <c r="B22" s="106"/>
      <c r="C22" s="106"/>
      <c r="D22" s="121">
        <v>1488946.49</v>
      </c>
      <c r="E22" s="122"/>
      <c r="F22" s="122"/>
      <c r="G22" s="123"/>
      <c r="H22" s="124">
        <v>446765.74</v>
      </c>
      <c r="I22" s="122"/>
      <c r="J22" s="125">
        <v>1935712.23</v>
      </c>
      <c r="K22" s="126"/>
      <c r="L22" s="126"/>
      <c r="M22" s="126"/>
      <c r="N22" s="126"/>
      <c r="O22" s="127"/>
    </row>
    <row r="23" spans="1:16" ht="10.9" customHeight="1">
      <c r="A23" s="105" t="s">
        <v>90</v>
      </c>
      <c r="B23" s="106"/>
      <c r="C23" s="106"/>
      <c r="D23" s="116" t="s">
        <v>90</v>
      </c>
      <c r="E23" s="106"/>
      <c r="F23" s="106"/>
      <c r="G23" s="114"/>
      <c r="H23" s="105" t="s">
        <v>90</v>
      </c>
      <c r="I23" s="106"/>
      <c r="J23" s="128" t="s">
        <v>90</v>
      </c>
      <c r="K23" s="118"/>
      <c r="L23" s="118"/>
      <c r="M23" s="118"/>
      <c r="N23" s="118"/>
      <c r="O23" s="119"/>
    </row>
    <row r="24" spans="1:16" ht="10.9" customHeight="1">
      <c r="A24" s="105" t="s">
        <v>113</v>
      </c>
      <c r="B24" s="106"/>
      <c r="C24" s="106"/>
      <c r="D24" s="113">
        <v>104455.51</v>
      </c>
      <c r="E24" s="106"/>
      <c r="F24" s="106"/>
      <c r="G24" s="114"/>
      <c r="H24" s="115">
        <v>28004.799999999999</v>
      </c>
      <c r="I24" s="106"/>
      <c r="J24" s="117">
        <v>132460.31</v>
      </c>
      <c r="K24" s="118"/>
      <c r="L24" s="118"/>
      <c r="M24" s="118"/>
      <c r="N24" s="118"/>
      <c r="O24" s="119"/>
    </row>
    <row r="25" spans="1:16" ht="10.9" customHeight="1">
      <c r="A25" s="111" t="s">
        <v>114</v>
      </c>
      <c r="B25" s="106"/>
      <c r="C25" s="106"/>
      <c r="D25" s="121">
        <v>1593402</v>
      </c>
      <c r="E25" s="122"/>
      <c r="F25" s="122"/>
      <c r="G25" s="123"/>
      <c r="H25" s="124">
        <v>474770.54</v>
      </c>
      <c r="I25" s="122"/>
      <c r="J25" s="121">
        <v>2068172.54</v>
      </c>
      <c r="K25" s="122"/>
      <c r="L25" s="122"/>
      <c r="M25" s="122"/>
      <c r="N25" s="122"/>
      <c r="O25" s="123"/>
    </row>
    <row r="26" spans="1:16" ht="10.9" customHeight="1" thickBot="1">
      <c r="A26" s="111" t="s">
        <v>115</v>
      </c>
      <c r="B26" s="106"/>
      <c r="C26" s="106"/>
      <c r="D26" s="129">
        <v>402509.00000000099</v>
      </c>
      <c r="E26" s="130"/>
      <c r="F26" s="130"/>
      <c r="G26" s="131"/>
      <c r="H26" s="132">
        <v>487142.46000000101</v>
      </c>
      <c r="I26" s="130"/>
      <c r="J26" s="129">
        <v>487142.46000000101</v>
      </c>
      <c r="K26" s="130"/>
      <c r="L26" s="130"/>
      <c r="M26" s="130"/>
      <c r="N26" s="130"/>
      <c r="O26" s="131"/>
    </row>
    <row r="27" spans="1:16" ht="7.15" customHeight="1" thickTop="1">
      <c r="A27" s="111" t="s">
        <v>90</v>
      </c>
      <c r="B27" s="106"/>
      <c r="C27" s="106"/>
      <c r="D27" s="105" t="s">
        <v>90</v>
      </c>
      <c r="E27" s="106"/>
      <c r="F27" s="106"/>
      <c r="G27" s="106"/>
      <c r="H27" s="105" t="s">
        <v>90</v>
      </c>
      <c r="I27" s="106"/>
      <c r="J27" s="105" t="s">
        <v>90</v>
      </c>
      <c r="K27" s="106"/>
      <c r="L27" s="106"/>
      <c r="M27" s="106"/>
      <c r="N27" s="106"/>
      <c r="O27" s="106"/>
    </row>
    <row r="28" spans="1:16" ht="10.9" customHeight="1">
      <c r="A28" s="111" t="s">
        <v>116</v>
      </c>
      <c r="B28" s="106"/>
      <c r="C28" s="106"/>
      <c r="D28" s="133" t="s">
        <v>90</v>
      </c>
      <c r="E28" s="122"/>
      <c r="F28" s="122"/>
      <c r="G28" s="123"/>
      <c r="H28" s="134" t="s">
        <v>90</v>
      </c>
      <c r="I28" s="122"/>
      <c r="J28" s="133" t="s">
        <v>90</v>
      </c>
      <c r="K28" s="122"/>
      <c r="L28" s="122"/>
      <c r="M28" s="122"/>
      <c r="N28" s="122"/>
      <c r="O28" s="123"/>
    </row>
    <row r="29" spans="1:16" ht="10.9" customHeight="1">
      <c r="A29" s="105" t="s">
        <v>117</v>
      </c>
      <c r="B29" s="106"/>
      <c r="C29" s="106"/>
      <c r="D29" s="113">
        <v>53476.36</v>
      </c>
      <c r="E29" s="106"/>
      <c r="F29" s="106"/>
      <c r="G29" s="114"/>
      <c r="H29" s="115">
        <v>47403.16</v>
      </c>
      <c r="I29" s="106"/>
      <c r="J29" s="113">
        <v>47403.16</v>
      </c>
      <c r="K29" s="106"/>
      <c r="L29" s="106"/>
      <c r="M29" s="106"/>
      <c r="N29" s="106"/>
      <c r="O29" s="114"/>
    </row>
    <row r="30" spans="1:16" ht="10.9" customHeight="1">
      <c r="A30" s="105" t="s">
        <v>118</v>
      </c>
      <c r="B30" s="106"/>
      <c r="C30" s="106"/>
      <c r="D30" s="113">
        <v>20256.12</v>
      </c>
      <c r="E30" s="106"/>
      <c r="F30" s="106"/>
      <c r="G30" s="114"/>
      <c r="H30" s="115">
        <v>0</v>
      </c>
      <c r="I30" s="106"/>
      <c r="J30" s="113">
        <v>0</v>
      </c>
      <c r="K30" s="106"/>
      <c r="L30" s="106"/>
      <c r="M30" s="106"/>
      <c r="N30" s="106"/>
      <c r="O30" s="114"/>
    </row>
    <row r="31" spans="1:16" ht="10.9" customHeight="1">
      <c r="A31" s="105" t="s">
        <v>112</v>
      </c>
      <c r="B31" s="106"/>
      <c r="C31" s="106"/>
      <c r="D31" s="121">
        <v>73732.479999999996</v>
      </c>
      <c r="E31" s="122"/>
      <c r="F31" s="122"/>
      <c r="G31" s="123"/>
      <c r="H31" s="124">
        <v>47403.16</v>
      </c>
      <c r="I31" s="122"/>
      <c r="J31" s="121">
        <v>47403.16</v>
      </c>
      <c r="K31" s="122"/>
      <c r="L31" s="122"/>
      <c r="M31" s="122"/>
      <c r="N31" s="122"/>
      <c r="O31" s="123"/>
    </row>
    <row r="32" spans="1:16" ht="10.9" customHeight="1">
      <c r="A32" s="105" t="s">
        <v>90</v>
      </c>
      <c r="B32" s="106"/>
      <c r="C32" s="106"/>
      <c r="D32" s="116" t="s">
        <v>90</v>
      </c>
      <c r="E32" s="106"/>
      <c r="F32" s="106"/>
      <c r="G32" s="114"/>
      <c r="H32" s="105" t="s">
        <v>90</v>
      </c>
      <c r="I32" s="106"/>
      <c r="J32" s="116" t="s">
        <v>90</v>
      </c>
      <c r="K32" s="106"/>
      <c r="L32" s="106"/>
      <c r="M32" s="106"/>
      <c r="N32" s="106"/>
      <c r="O32" s="114"/>
    </row>
    <row r="33" spans="1:15" ht="10.9" customHeight="1">
      <c r="A33" s="111" t="s">
        <v>119</v>
      </c>
      <c r="B33" s="106"/>
      <c r="C33" s="106"/>
      <c r="D33" s="116" t="s">
        <v>90</v>
      </c>
      <c r="E33" s="106"/>
      <c r="F33" s="106"/>
      <c r="G33" s="114"/>
      <c r="H33" s="105" t="s">
        <v>90</v>
      </c>
      <c r="I33" s="106"/>
      <c r="J33" s="116" t="s">
        <v>90</v>
      </c>
      <c r="K33" s="106"/>
      <c r="L33" s="106"/>
      <c r="M33" s="106"/>
      <c r="N33" s="106"/>
      <c r="O33" s="114"/>
    </row>
    <row r="34" spans="1:15" ht="10.9" customHeight="1">
      <c r="A34" s="105" t="s">
        <v>120</v>
      </c>
      <c r="B34" s="106"/>
      <c r="C34" s="106"/>
      <c r="D34" s="113">
        <v>0</v>
      </c>
      <c r="E34" s="106"/>
      <c r="F34" s="106"/>
      <c r="G34" s="114"/>
      <c r="H34" s="115">
        <v>0</v>
      </c>
      <c r="I34" s="106"/>
      <c r="J34" s="113">
        <v>0</v>
      </c>
      <c r="K34" s="106"/>
      <c r="L34" s="106"/>
      <c r="M34" s="106"/>
      <c r="N34" s="106"/>
      <c r="O34" s="114"/>
    </row>
    <row r="35" spans="1:15" ht="10.9" customHeight="1" thickBot="1">
      <c r="A35" s="111" t="s">
        <v>121</v>
      </c>
      <c r="B35" s="106"/>
      <c r="C35" s="106"/>
      <c r="D35" s="129">
        <v>328776.52000000101</v>
      </c>
      <c r="E35" s="130"/>
      <c r="F35" s="130"/>
      <c r="G35" s="131"/>
      <c r="H35" s="132">
        <v>439739.3</v>
      </c>
      <c r="I35" s="130"/>
      <c r="J35" s="129">
        <v>439739.3</v>
      </c>
      <c r="K35" s="130"/>
      <c r="L35" s="130"/>
      <c r="M35" s="130"/>
      <c r="N35" s="130"/>
      <c r="O35" s="131"/>
    </row>
    <row r="36" spans="1:15" ht="7.15" customHeight="1" thickTop="1">
      <c r="A36" s="111" t="s">
        <v>90</v>
      </c>
      <c r="B36" s="106"/>
      <c r="C36" s="106"/>
      <c r="D36" s="105" t="s">
        <v>90</v>
      </c>
      <c r="E36" s="106"/>
      <c r="F36" s="106"/>
      <c r="G36" s="106"/>
      <c r="H36" s="105" t="s">
        <v>90</v>
      </c>
      <c r="I36" s="106"/>
      <c r="J36" s="105" t="s">
        <v>90</v>
      </c>
      <c r="K36" s="106"/>
      <c r="L36" s="106"/>
      <c r="M36" s="106"/>
      <c r="N36" s="106"/>
      <c r="O36" s="106"/>
    </row>
    <row r="37" spans="1:15" ht="10.9" customHeight="1">
      <c r="A37" s="111" t="s">
        <v>122</v>
      </c>
      <c r="B37" s="106"/>
      <c r="C37" s="106"/>
      <c r="D37" s="120">
        <v>2555315</v>
      </c>
      <c r="E37" s="108"/>
      <c r="F37" s="108"/>
      <c r="G37" s="109"/>
      <c r="H37" s="120">
        <v>0</v>
      </c>
      <c r="I37" s="109"/>
      <c r="J37" s="120">
        <v>2555315</v>
      </c>
      <c r="K37" s="108"/>
      <c r="L37" s="108"/>
      <c r="M37" s="108"/>
      <c r="N37" s="108"/>
      <c r="O37" s="109"/>
    </row>
    <row r="38" spans="1:15" ht="10.9" customHeight="1">
      <c r="A38" s="111" t="s">
        <v>123</v>
      </c>
      <c r="B38" s="106"/>
      <c r="C38" s="106"/>
      <c r="D38" s="120">
        <v>1995911</v>
      </c>
      <c r="E38" s="108"/>
      <c r="F38" s="108"/>
      <c r="G38" s="109"/>
      <c r="H38" s="120">
        <v>559404</v>
      </c>
      <c r="I38" s="109"/>
      <c r="J38" s="120">
        <v>2555315</v>
      </c>
      <c r="K38" s="108"/>
      <c r="L38" s="108"/>
      <c r="M38" s="108"/>
      <c r="N38" s="108"/>
      <c r="O38" s="109"/>
    </row>
    <row r="39" spans="1:15" ht="10.9" customHeight="1">
      <c r="A39" s="111" t="s">
        <v>124</v>
      </c>
      <c r="B39" s="106"/>
      <c r="C39" s="106"/>
      <c r="D39" s="120">
        <v>559404</v>
      </c>
      <c r="E39" s="108"/>
      <c r="F39" s="108"/>
      <c r="G39" s="109"/>
      <c r="H39" s="120">
        <v>0</v>
      </c>
      <c r="I39" s="109"/>
      <c r="J39" s="120">
        <v>0</v>
      </c>
      <c r="K39" s="108"/>
      <c r="L39" s="108"/>
      <c r="M39" s="108"/>
      <c r="N39" s="108"/>
      <c r="O39" s="109"/>
    </row>
    <row r="40" spans="1:15" ht="10.9" customHeight="1">
      <c r="A40" s="111" t="s">
        <v>125</v>
      </c>
      <c r="B40" s="106"/>
      <c r="C40" s="106"/>
      <c r="D40" s="120">
        <v>0</v>
      </c>
      <c r="E40" s="108"/>
      <c r="F40" s="108"/>
      <c r="G40" s="109"/>
      <c r="H40" s="120">
        <v>0</v>
      </c>
      <c r="I40" s="109"/>
      <c r="J40" s="120">
        <v>0</v>
      </c>
      <c r="K40" s="108"/>
      <c r="L40" s="108"/>
      <c r="M40" s="108"/>
      <c r="N40" s="108"/>
      <c r="O40" s="109"/>
    </row>
    <row r="41" spans="1:15" ht="3.6" customHeight="1"/>
    <row r="42" spans="1:15" ht="90" customHeight="1">
      <c r="A42" s="137" t="s">
        <v>126</v>
      </c>
      <c r="B42" s="106"/>
      <c r="C42" s="106"/>
      <c r="D42" s="106"/>
      <c r="E42" s="137" t="s">
        <v>127</v>
      </c>
      <c r="F42" s="106"/>
      <c r="G42" s="106"/>
      <c r="H42" s="106"/>
      <c r="I42" s="106"/>
      <c r="J42" s="106"/>
      <c r="K42" s="106"/>
      <c r="L42" s="106"/>
      <c r="M42" s="106"/>
      <c r="N42" s="106"/>
      <c r="O42" s="106"/>
    </row>
    <row r="43" spans="1:15" ht="3.6" customHeight="1"/>
    <row r="44" spans="1:15" ht="25.15" customHeight="1">
      <c r="A44" s="105" t="s">
        <v>128</v>
      </c>
      <c r="B44" s="106"/>
      <c r="C44" s="106"/>
      <c r="D44" s="106"/>
      <c r="E44" s="106"/>
      <c r="F44" s="106"/>
      <c r="G44" s="106"/>
      <c r="H44" s="106"/>
      <c r="I44" s="106"/>
      <c r="J44" s="106"/>
      <c r="K44" s="106"/>
      <c r="L44" s="106"/>
      <c r="M44" s="106"/>
      <c r="N44" s="106"/>
      <c r="O44" s="106"/>
    </row>
    <row r="45" spans="1:15" ht="21.6" customHeight="1"/>
    <row r="46" spans="1:15">
      <c r="A46" s="135" t="s">
        <v>129</v>
      </c>
      <c r="B46" s="122"/>
      <c r="C46" s="122"/>
      <c r="D46" s="122"/>
      <c r="E46" s="122"/>
      <c r="G46" s="136" t="s">
        <v>130</v>
      </c>
      <c r="H46" s="122"/>
    </row>
    <row r="47" spans="1:15">
      <c r="A47" s="106"/>
      <c r="B47" s="106"/>
      <c r="C47" s="106"/>
      <c r="D47" s="106"/>
      <c r="E47" s="106"/>
    </row>
  </sheetData>
  <mergeCells count="151">
    <mergeCell ref="A44:O44"/>
    <mergeCell ref="A46:E47"/>
    <mergeCell ref="G46:H46"/>
    <mergeCell ref="A40:C40"/>
    <mergeCell ref="D40:G40"/>
    <mergeCell ref="H40:I40"/>
    <mergeCell ref="J40:O40"/>
    <mergeCell ref="A42:D42"/>
    <mergeCell ref="E42:O42"/>
    <mergeCell ref="A38:C38"/>
    <mergeCell ref="D38:G38"/>
    <mergeCell ref="H38:I38"/>
    <mergeCell ref="J38:O38"/>
    <mergeCell ref="A39:C39"/>
    <mergeCell ref="D39:G39"/>
    <mergeCell ref="H39:I39"/>
    <mergeCell ref="J39:O39"/>
    <mergeCell ref="A36:C36"/>
    <mergeCell ref="D36:G36"/>
    <mergeCell ref="H36:I36"/>
    <mergeCell ref="J36:O36"/>
    <mergeCell ref="A37:C37"/>
    <mergeCell ref="D37:G37"/>
    <mergeCell ref="H37:I37"/>
    <mergeCell ref="J37:O37"/>
    <mergeCell ref="A34:C34"/>
    <mergeCell ref="D34:G34"/>
    <mergeCell ref="H34:I34"/>
    <mergeCell ref="J34:O34"/>
    <mergeCell ref="A35:C35"/>
    <mergeCell ref="D35:G35"/>
    <mergeCell ref="H35:I35"/>
    <mergeCell ref="J35:O35"/>
    <mergeCell ref="A32:C32"/>
    <mergeCell ref="D32:G32"/>
    <mergeCell ref="H32:I32"/>
    <mergeCell ref="J32:O32"/>
    <mergeCell ref="A33:C33"/>
    <mergeCell ref="D33:G33"/>
    <mergeCell ref="H33:I33"/>
    <mergeCell ref="J33:O33"/>
    <mergeCell ref="A30:C30"/>
    <mergeCell ref="D30:G30"/>
    <mergeCell ref="H30:I30"/>
    <mergeCell ref="J30:O30"/>
    <mergeCell ref="A31:C31"/>
    <mergeCell ref="D31:G31"/>
    <mergeCell ref="H31:I31"/>
    <mergeCell ref="J31:O31"/>
    <mergeCell ref="A28:C28"/>
    <mergeCell ref="D28:G28"/>
    <mergeCell ref="H28:I28"/>
    <mergeCell ref="J28:O28"/>
    <mergeCell ref="A29:C29"/>
    <mergeCell ref="D29:G29"/>
    <mergeCell ref="H29:I29"/>
    <mergeCell ref="J29:O29"/>
    <mergeCell ref="A26:C26"/>
    <mergeCell ref="D26:G26"/>
    <mergeCell ref="H26:I26"/>
    <mergeCell ref="J26:O26"/>
    <mergeCell ref="A27:C27"/>
    <mergeCell ref="D27:G27"/>
    <mergeCell ref="H27:I27"/>
    <mergeCell ref="J27:O27"/>
    <mergeCell ref="A24:C24"/>
    <mergeCell ref="D24:G24"/>
    <mergeCell ref="H24:I24"/>
    <mergeCell ref="J24:O24"/>
    <mergeCell ref="A25:C25"/>
    <mergeCell ref="D25:G25"/>
    <mergeCell ref="H25:I25"/>
    <mergeCell ref="J25:O25"/>
    <mergeCell ref="A22:C22"/>
    <mergeCell ref="D22:G22"/>
    <mergeCell ref="H22:I22"/>
    <mergeCell ref="J22:O22"/>
    <mergeCell ref="A23:C23"/>
    <mergeCell ref="D23:G23"/>
    <mergeCell ref="H23:I23"/>
    <mergeCell ref="J23:O23"/>
    <mergeCell ref="A20:C20"/>
    <mergeCell ref="D20:G20"/>
    <mergeCell ref="H20:I20"/>
    <mergeCell ref="J20:O20"/>
    <mergeCell ref="A21:C21"/>
    <mergeCell ref="D21:G21"/>
    <mergeCell ref="H21:I21"/>
    <mergeCell ref="J21:O21"/>
    <mergeCell ref="A18:C18"/>
    <mergeCell ref="D18:G18"/>
    <mergeCell ref="H18:I18"/>
    <mergeCell ref="J18:O18"/>
    <mergeCell ref="A19:C19"/>
    <mergeCell ref="D19:G19"/>
    <mergeCell ref="H19:I19"/>
    <mergeCell ref="J19:O19"/>
    <mergeCell ref="A16:C16"/>
    <mergeCell ref="D16:G16"/>
    <mergeCell ref="H16:I16"/>
    <mergeCell ref="J16:O16"/>
    <mergeCell ref="A17:C17"/>
    <mergeCell ref="D17:G17"/>
    <mergeCell ref="H17:I17"/>
    <mergeCell ref="J17:O17"/>
    <mergeCell ref="A14:C14"/>
    <mergeCell ref="D14:G14"/>
    <mergeCell ref="H14:I14"/>
    <mergeCell ref="J14:O14"/>
    <mergeCell ref="A15:C15"/>
    <mergeCell ref="D15:G15"/>
    <mergeCell ref="H15:I15"/>
    <mergeCell ref="J15:O15"/>
    <mergeCell ref="A12:C12"/>
    <mergeCell ref="D12:G12"/>
    <mergeCell ref="H12:I12"/>
    <mergeCell ref="J12:O12"/>
    <mergeCell ref="A13:C13"/>
    <mergeCell ref="D13:G13"/>
    <mergeCell ref="H13:I13"/>
    <mergeCell ref="J13:O13"/>
    <mergeCell ref="A10:C10"/>
    <mergeCell ref="D10:G10"/>
    <mergeCell ref="H10:I10"/>
    <mergeCell ref="J10:O10"/>
    <mergeCell ref="A11:C11"/>
    <mergeCell ref="D11:G11"/>
    <mergeCell ref="H11:I11"/>
    <mergeCell ref="J11:O11"/>
    <mergeCell ref="A8:C8"/>
    <mergeCell ref="D8:G8"/>
    <mergeCell ref="H8:I8"/>
    <mergeCell ref="J8:O8"/>
    <mergeCell ref="A9:C9"/>
    <mergeCell ref="D9:G9"/>
    <mergeCell ref="H9:I9"/>
    <mergeCell ref="J9:O9"/>
    <mergeCell ref="A6:C6"/>
    <mergeCell ref="D6:G6"/>
    <mergeCell ref="H6:I6"/>
    <mergeCell ref="J6:O6"/>
    <mergeCell ref="A7:C7"/>
    <mergeCell ref="D7:G7"/>
    <mergeCell ref="H7:I7"/>
    <mergeCell ref="J7:O7"/>
    <mergeCell ref="B1:J1"/>
    <mergeCell ref="M1:M3"/>
    <mergeCell ref="A3:B4"/>
    <mergeCell ref="C3:K4"/>
    <mergeCell ref="A5:C5"/>
    <mergeCell ref="D5:O5"/>
  </mergeCells>
  <pageMargins left="0.70866141732283472" right="0.70866141732283472" top="0.74803149606299213" bottom="0.7480314960629921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1) RF - Par produits</vt:lpstr>
      <vt:lpstr>2) RF - Par catégories budgétai</vt:lpstr>
      <vt:lpstr>IFR Nov 20</vt:lpstr>
      <vt:lpstr>'1) RF - Par produits'!Impression_des_titres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rason.hanitriniony</dc:creator>
  <cp:lastModifiedBy>ICT_PROVIDER</cp:lastModifiedBy>
  <cp:lastPrinted>2020-11-12T10:05:29Z</cp:lastPrinted>
  <dcterms:created xsi:type="dcterms:W3CDTF">2019-07-03T08:40:13Z</dcterms:created>
  <dcterms:modified xsi:type="dcterms:W3CDTF">2020-11-24T08:08:15Z</dcterms:modified>
</cp:coreProperties>
</file>