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kissima_sylla_undp_org/Documents/Desktop/Mali _ Mauritanie/"/>
    </mc:Choice>
  </mc:AlternateContent>
  <xr:revisionPtr revIDLastSave="0" documentId="8_{EC58B252-F3D7-4656-BB85-2506771D031E}" xr6:coauthVersionLast="46" xr6:coauthVersionMax="46" xr10:uidLastSave="{00000000-0000-0000-0000-000000000000}"/>
  <bookViews>
    <workbookView xWindow="1140" yWindow="600" windowWidth="17620" windowHeight="10200" xr2:uid="{00000000-000D-0000-FFFF-FFFF00000000}"/>
  </bookViews>
  <sheets>
    <sheet name="MR10" sheetId="1" r:id="rId1"/>
    <sheet name="ML10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C51" i="2"/>
  <c r="C49" i="1"/>
  <c r="D30" i="2" l="1"/>
  <c r="C55" i="2" l="1"/>
  <c r="C54" i="2"/>
  <c r="C52" i="2"/>
  <c r="C50" i="2"/>
  <c r="C49" i="2"/>
  <c r="C48" i="2"/>
  <c r="C31" i="2"/>
  <c r="E31" i="2" s="1"/>
  <c r="E29" i="2"/>
  <c r="D32" i="2"/>
  <c r="E28" i="2"/>
  <c r="E27" i="2"/>
  <c r="E26" i="2"/>
  <c r="E25" i="2"/>
  <c r="E24" i="2"/>
  <c r="D20" i="2"/>
  <c r="C20" i="2"/>
  <c r="E19" i="2"/>
  <c r="E18" i="2"/>
  <c r="E17" i="2"/>
  <c r="E16" i="2"/>
  <c r="D30" i="1"/>
  <c r="C48" i="1"/>
  <c r="D28" i="1"/>
  <c r="E25" i="1"/>
  <c r="C55" i="1"/>
  <c r="C54" i="1"/>
  <c r="C53" i="1"/>
  <c r="C50" i="1"/>
  <c r="C31" i="1"/>
  <c r="E31" i="1" s="1"/>
  <c r="C29" i="1"/>
  <c r="E29" i="1" s="1"/>
  <c r="C28" i="1"/>
  <c r="E28" i="1" s="1"/>
  <c r="C52" i="1"/>
  <c r="C27" i="1"/>
  <c r="E27" i="1" s="1"/>
  <c r="C51" i="1"/>
  <c r="C26" i="1"/>
  <c r="E26" i="1" s="1"/>
  <c r="C25" i="1"/>
  <c r="C24" i="1"/>
  <c r="E24" i="1" s="1"/>
  <c r="C23" i="1"/>
  <c r="E23" i="1" s="1"/>
  <c r="D20" i="1"/>
  <c r="C20" i="1"/>
  <c r="E19" i="1"/>
  <c r="E18" i="1"/>
  <c r="E17" i="1"/>
  <c r="E16" i="1"/>
  <c r="E20" i="1" s="1"/>
  <c r="C56" i="1" s="1"/>
  <c r="D33" i="2" l="1"/>
  <c r="C30" i="2"/>
  <c r="C32" i="2" s="1"/>
  <c r="C33" i="2" s="1"/>
  <c r="D32" i="1"/>
  <c r="D33" i="1" s="1"/>
  <c r="E20" i="2"/>
  <c r="C56" i="2"/>
  <c r="C53" i="2"/>
  <c r="C30" i="1"/>
  <c r="C32" i="1" s="1"/>
  <c r="C33" i="1" s="1"/>
  <c r="E30" i="2" l="1"/>
  <c r="E32" i="2" s="1"/>
  <c r="E33" i="2" s="1"/>
  <c r="E30" i="1"/>
  <c r="E32" i="1" s="1"/>
  <c r="E33" i="1" s="1"/>
</calcChain>
</file>

<file path=xl/sharedStrings.xml><?xml version="1.0" encoding="utf-8"?>
<sst xmlns="http://schemas.openxmlformats.org/spreadsheetml/2006/main" count="120" uniqueCount="51">
  <si>
    <t>FINANCIAL PROGRESS REPORT</t>
  </si>
  <si>
    <t>(Amounts in US dollars)</t>
  </si>
  <si>
    <t>Project Title: PBF : Conflict management and reinforcement of agro-pastoral resilience at the Mauritania - Mali border</t>
  </si>
  <si>
    <t>IOM Reference (PRISM Project Code): PB.0060</t>
  </si>
  <si>
    <t>Donor Reference/Atlas No. (if applicable): 125153</t>
  </si>
  <si>
    <t>Project Duration: 24 months</t>
  </si>
  <si>
    <r>
      <t xml:space="preserve">As Adjusted Previous Periods </t>
    </r>
    <r>
      <rPr>
        <b/>
        <sz val="10"/>
        <color indexed="10"/>
        <rFont val="Arial"/>
        <family val="2"/>
      </rPr>
      <t>(Based on New Harmonized Reporting Categories)</t>
    </r>
  </si>
  <si>
    <t>Current Period</t>
  </si>
  <si>
    <t>Total</t>
  </si>
  <si>
    <t>(A)</t>
  </si>
  <si>
    <t>(B)</t>
  </si>
  <si>
    <t>C= (A+B)</t>
  </si>
  <si>
    <t>day/month/year to</t>
  </si>
  <si>
    <t>day/month/year</t>
  </si>
  <si>
    <t>Income</t>
  </si>
  <si>
    <t xml:space="preserve">   Contributions</t>
  </si>
  <si>
    <t xml:space="preserve">              Donor A</t>
  </si>
  <si>
    <t xml:space="preserve">              Donor B</t>
  </si>
  <si>
    <t xml:space="preserve">              Donor C</t>
  </si>
  <si>
    <t xml:space="preserve">   Other</t>
  </si>
  <si>
    <t>Total Income</t>
  </si>
  <si>
    <t>Expenditure</t>
  </si>
  <si>
    <t>New Harmonized Reporting Categories</t>
  </si>
  <si>
    <t>Staff and other personnel costs</t>
  </si>
  <si>
    <t>Supplies, Commodities, Materials</t>
  </si>
  <si>
    <t>Equipment, Vehicles and Furniture including Depreciation</t>
  </si>
  <si>
    <t>Contractual Services</t>
  </si>
  <si>
    <t>Travel</t>
  </si>
  <si>
    <t>Transfers and Grants Counterparts</t>
  </si>
  <si>
    <t>General Operating and Other Direct Costs</t>
  </si>
  <si>
    <t>Total programme costs</t>
  </si>
  <si>
    <t xml:space="preserve">  Indirect Support Costs</t>
  </si>
  <si>
    <t>Total Expenditure</t>
  </si>
  <si>
    <t>Balance</t>
  </si>
  <si>
    <t>Instruction:</t>
  </si>
  <si>
    <r>
      <t xml:space="preserve">(1) For </t>
    </r>
    <r>
      <rPr>
        <b/>
        <sz val="10"/>
        <rFont val="Arial"/>
        <family val="2"/>
      </rPr>
      <t>Column A -As Adjusted Previous Periods</t>
    </r>
    <r>
      <rPr>
        <sz val="10"/>
        <rFont val="Arial"/>
        <family val="2"/>
      </rPr>
      <t xml:space="preserve"> (Based on New Harmonized Reporting Categories)</t>
    </r>
  </si>
  <si>
    <t>- Please complete "Recon-Previous &amp; Current Period" sheet for Expenditure part following additional instruction mentioned in the said sheet.</t>
  </si>
  <si>
    <t xml:space="preserve">   The cells in Column A for Expenditure part will automatically fill in as it were linked to "Recon-Previous &amp; Current Period" sheet.</t>
  </si>
  <si>
    <r>
      <t xml:space="preserve">(2)  For </t>
    </r>
    <r>
      <rPr>
        <b/>
        <sz val="10"/>
        <rFont val="Tahoma"/>
        <family val="2"/>
      </rPr>
      <t>Column B - Current Period</t>
    </r>
  </si>
  <si>
    <t>- Please complete "Recon-Previous &amp; Current Period" sheet  following additional instruction mentioned in the said sheet.</t>
  </si>
  <si>
    <t>- For Revenue part, please fill in based on ZCJI3.</t>
  </si>
  <si>
    <t>- The complete New Harmonized Reporting Categories were as follows:</t>
  </si>
  <si>
    <t>Line #</t>
  </si>
  <si>
    <t>Line description</t>
  </si>
  <si>
    <t xml:space="preserve">Definition of figure to be reflected </t>
  </si>
  <si>
    <r>
      <t>Indirect Support Costs</t>
    </r>
    <r>
      <rPr>
        <b/>
        <sz val="10"/>
        <color indexed="12"/>
        <rFont val="Arial"/>
        <family val="2"/>
      </rPr>
      <t> </t>
    </r>
  </si>
  <si>
    <t xml:space="preserve">Total Received Funds (this project)  </t>
  </si>
  <si>
    <t>Agency Earned Interest Income</t>
  </si>
  <si>
    <t>if any</t>
  </si>
  <si>
    <t xml:space="preserve">Refunds (end project) </t>
  </si>
  <si>
    <t>Donor Reference/Atlas No. (if applicable): 125154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</si>
</sst>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43" fontId="10" fillId="0" borderId="6" xfId="1" applyFont="1" applyBorder="1" applyAlignment="1">
      <alignment vertical="top" wrapText="1"/>
    </xf>
    <xf numFmtId="43" fontId="10" fillId="3" borderId="6" xfId="1" applyFont="1" applyFill="1" applyBorder="1" applyAlignment="1">
      <alignment vertical="top" wrapText="1"/>
    </xf>
    <xf numFmtId="43" fontId="10" fillId="4" borderId="6" xfId="1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indent="2"/>
    </xf>
    <xf numFmtId="0" fontId="9" fillId="0" borderId="5" xfId="0" applyFont="1" applyBorder="1" applyAlignment="1">
      <alignment vertical="top" wrapText="1"/>
    </xf>
    <xf numFmtId="43" fontId="9" fillId="0" borderId="6" xfId="1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 indent="1"/>
    </xf>
    <xf numFmtId="43" fontId="10" fillId="5" borderId="6" xfId="1" applyFont="1" applyFill="1" applyBorder="1" applyAlignment="1">
      <alignment vertical="top" wrapText="1"/>
    </xf>
    <xf numFmtId="0" fontId="14" fillId="0" borderId="0" xfId="0" applyFont="1"/>
    <xf numFmtId="0" fontId="6" fillId="0" borderId="0" xfId="0" applyFont="1"/>
    <xf numFmtId="0" fontId="6" fillId="0" borderId="0" xfId="0" quotePrefix="1" applyFont="1"/>
    <xf numFmtId="0" fontId="15" fillId="0" borderId="0" xfId="0" applyFont="1"/>
    <xf numFmtId="0" fontId="15" fillId="0" borderId="0" xfId="0" quotePrefix="1" applyFont="1"/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164" fontId="16" fillId="0" borderId="6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165" fontId="10" fillId="0" borderId="6" xfId="0" applyNumberFormat="1" applyFont="1" applyBorder="1" applyAlignment="1">
      <alignment horizontal="right" vertical="top" wrapText="1"/>
    </xf>
    <xf numFmtId="165" fontId="10" fillId="0" borderId="6" xfId="1" applyNumberFormat="1" applyFont="1" applyBorder="1" applyAlignment="1">
      <alignment horizontal="right" vertical="top" wrapText="1"/>
    </xf>
    <xf numFmtId="165" fontId="10" fillId="3" borderId="6" xfId="1" applyNumberFormat="1" applyFont="1" applyFill="1" applyBorder="1" applyAlignment="1">
      <alignment horizontal="right" vertical="top" wrapText="1"/>
    </xf>
    <xf numFmtId="165" fontId="10" fillId="4" borderId="6" xfId="1" applyNumberFormat="1" applyFont="1" applyFill="1" applyBorder="1" applyAlignment="1">
      <alignment horizontal="right" vertical="top" wrapText="1"/>
    </xf>
    <xf numFmtId="165" fontId="9" fillId="0" borderId="6" xfId="1" applyNumberFormat="1" applyFont="1" applyBorder="1" applyAlignment="1">
      <alignment horizontal="right" vertical="top" wrapText="1"/>
    </xf>
    <xf numFmtId="165" fontId="16" fillId="0" borderId="6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3" fillId="5" borderId="7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OM\IOM%20Nouakchott\00%20-%20Projets\01%20-%20Active%20Pojects\PB.0060\MPTF%20Interim%20Report_MR10_PB.0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port Template"/>
      <sheetName val="Approved Budget"/>
      <sheetName val="ZDSR "/>
      <sheetName val="ZDSR"/>
      <sheetName val="Recon-Previous &amp; Current Period"/>
    </sheetNames>
    <sheetDataSet>
      <sheetData sheetId="0"/>
      <sheetData sheetId="1"/>
      <sheetData sheetId="2"/>
      <sheetData sheetId="3"/>
      <sheetData sheetId="4">
        <row r="3">
          <cell r="D3"/>
        </row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A13" zoomScale="70" zoomScaleNormal="70" workbookViewId="0">
      <selection activeCell="D30" sqref="D30"/>
    </sheetView>
  </sheetViews>
  <sheetFormatPr baseColWidth="10" defaultColWidth="9.1796875" defaultRowHeight="14.5" x14ac:dyDescent="0.35"/>
  <cols>
    <col min="2" max="2" width="46.7265625" customWidth="1"/>
    <col min="3" max="3" width="22.54296875" customWidth="1"/>
    <col min="4" max="4" width="22" customWidth="1"/>
    <col min="5" max="5" width="21.81640625" customWidth="1"/>
  </cols>
  <sheetData>
    <row r="1" spans="2:5" ht="17.5" x14ac:dyDescent="0.35">
      <c r="B1" s="44"/>
      <c r="C1" s="44"/>
      <c r="D1" s="44"/>
      <c r="E1" s="44"/>
    </row>
    <row r="2" spans="2:5" ht="17.5" x14ac:dyDescent="0.35">
      <c r="B2" s="45" t="s">
        <v>0</v>
      </c>
      <c r="C2" s="45"/>
      <c r="D2" s="45"/>
      <c r="E2" s="45"/>
    </row>
    <row r="3" spans="2:5" x14ac:dyDescent="0.35">
      <c r="B3" s="46" t="s">
        <v>1</v>
      </c>
      <c r="C3" s="46"/>
      <c r="D3" s="46"/>
      <c r="E3" s="46"/>
    </row>
    <row r="4" spans="2:5" x14ac:dyDescent="0.35">
      <c r="B4" s="1"/>
      <c r="C4" s="1"/>
      <c r="D4" s="1"/>
      <c r="E4" s="1"/>
    </row>
    <row r="5" spans="2:5" ht="15.5" x14ac:dyDescent="0.35">
      <c r="B5" s="2" t="s">
        <v>2</v>
      </c>
    </row>
    <row r="6" spans="2:5" ht="15.5" x14ac:dyDescent="0.35">
      <c r="B6" s="2" t="s">
        <v>3</v>
      </c>
    </row>
    <row r="7" spans="2:5" ht="15.5" x14ac:dyDescent="0.35">
      <c r="B7" s="2" t="s">
        <v>4</v>
      </c>
    </row>
    <row r="8" spans="2:5" ht="15.5" x14ac:dyDescent="0.35">
      <c r="B8" s="2" t="s">
        <v>5</v>
      </c>
    </row>
    <row r="9" spans="2:5" ht="16" thickBot="1" x14ac:dyDescent="0.4">
      <c r="B9" s="2"/>
    </row>
    <row r="10" spans="2:5" ht="52" x14ac:dyDescent="0.35">
      <c r="B10" s="47"/>
      <c r="C10" s="3" t="s">
        <v>6</v>
      </c>
      <c r="D10" s="4" t="s">
        <v>7</v>
      </c>
      <c r="E10" s="4" t="s">
        <v>8</v>
      </c>
    </row>
    <row r="11" spans="2:5" x14ac:dyDescent="0.35">
      <c r="B11" s="48"/>
      <c r="C11" s="5" t="s">
        <v>9</v>
      </c>
      <c r="D11" s="5" t="s">
        <v>10</v>
      </c>
      <c r="E11" s="5" t="s">
        <v>11</v>
      </c>
    </row>
    <row r="12" spans="2:5" x14ac:dyDescent="0.35">
      <c r="B12" s="48"/>
      <c r="C12" s="6" t="s">
        <v>12</v>
      </c>
      <c r="D12" s="6" t="s">
        <v>12</v>
      </c>
      <c r="E12" s="7"/>
    </row>
    <row r="13" spans="2:5" ht="19.5" customHeight="1" thickBot="1" x14ac:dyDescent="0.4">
      <c r="B13" s="49"/>
      <c r="C13" s="8" t="s">
        <v>13</v>
      </c>
      <c r="D13" s="8" t="s">
        <v>13</v>
      </c>
      <c r="E13" s="9"/>
    </row>
    <row r="14" spans="2:5" ht="18.5" thickBot="1" x14ac:dyDescent="0.4">
      <c r="B14" s="10" t="s">
        <v>14</v>
      </c>
      <c r="C14" s="11"/>
      <c r="D14" s="11"/>
      <c r="E14" s="11"/>
    </row>
    <row r="15" spans="2:5" ht="18" thickBot="1" x14ac:dyDescent="0.4">
      <c r="B15" s="12" t="s">
        <v>15</v>
      </c>
      <c r="C15" s="13"/>
      <c r="D15" s="38"/>
      <c r="E15" s="38"/>
    </row>
    <row r="16" spans="2:5" ht="18" thickBot="1" x14ac:dyDescent="0.4">
      <c r="B16" s="12" t="s">
        <v>16</v>
      </c>
      <c r="C16" s="14"/>
      <c r="D16" s="39">
        <v>1085228</v>
      </c>
      <c r="E16" s="39">
        <f>C16+D16</f>
        <v>1085228</v>
      </c>
    </row>
    <row r="17" spans="2:5" ht="18" thickBot="1" x14ac:dyDescent="0.4">
      <c r="B17" s="12" t="s">
        <v>17</v>
      </c>
      <c r="C17" s="14"/>
      <c r="D17" s="39"/>
      <c r="E17" s="39">
        <f>C17+D17</f>
        <v>0</v>
      </c>
    </row>
    <row r="18" spans="2:5" ht="18" thickBot="1" x14ac:dyDescent="0.4">
      <c r="B18" s="12" t="s">
        <v>18</v>
      </c>
      <c r="C18" s="14"/>
      <c r="D18" s="39"/>
      <c r="E18" s="39">
        <f>C18+D18</f>
        <v>0</v>
      </c>
    </row>
    <row r="19" spans="2:5" ht="18" thickBot="1" x14ac:dyDescent="0.4">
      <c r="B19" s="12" t="s">
        <v>19</v>
      </c>
      <c r="C19" s="14"/>
      <c r="D19" s="39"/>
      <c r="E19" s="39">
        <f>C19+D19</f>
        <v>0</v>
      </c>
    </row>
    <row r="20" spans="2:5" ht="18.5" thickBot="1" x14ac:dyDescent="0.4">
      <c r="B20" s="10" t="s">
        <v>20</v>
      </c>
      <c r="C20" s="15">
        <f>SUM(C16:C19)</f>
        <v>0</v>
      </c>
      <c r="D20" s="40">
        <f>SUM(D16:D19)</f>
        <v>1085228</v>
      </c>
      <c r="E20" s="40">
        <f>SUM(E16:E19)</f>
        <v>1085228</v>
      </c>
    </row>
    <row r="21" spans="2:5" ht="18.5" thickBot="1" x14ac:dyDescent="0.4">
      <c r="B21" s="10" t="s">
        <v>21</v>
      </c>
      <c r="C21" s="16"/>
      <c r="D21" s="41"/>
      <c r="E21" s="41"/>
    </row>
    <row r="22" spans="2:5" ht="36.5" thickBot="1" x14ac:dyDescent="0.4">
      <c r="B22" s="17" t="s">
        <v>22</v>
      </c>
      <c r="C22" s="16"/>
      <c r="D22" s="41"/>
      <c r="E22" s="41"/>
    </row>
    <row r="23" spans="2:5" ht="18" thickBot="1" x14ac:dyDescent="0.4">
      <c r="B23" s="18" t="s">
        <v>23</v>
      </c>
      <c r="C23" s="14">
        <f>+'[1]Recon-Previous &amp; Current Period'!D3</f>
        <v>0</v>
      </c>
      <c r="D23" s="39">
        <v>128617</v>
      </c>
      <c r="E23" s="39">
        <f>C23+D23</f>
        <v>128617</v>
      </c>
    </row>
    <row r="24" spans="2:5" ht="18" thickBot="1" x14ac:dyDescent="0.4">
      <c r="B24" s="18" t="s">
        <v>24</v>
      </c>
      <c r="C24" s="14">
        <f>+'[1]Recon-Previous &amp; Current Period'!D4</f>
        <v>0</v>
      </c>
      <c r="D24" s="39">
        <v>51354</v>
      </c>
      <c r="E24" s="39">
        <f t="shared" ref="E24:E30" si="0">C24+D24</f>
        <v>51354</v>
      </c>
    </row>
    <row r="25" spans="2:5" ht="31.5" thickBot="1" x14ac:dyDescent="0.4">
      <c r="B25" s="18" t="s">
        <v>25</v>
      </c>
      <c r="C25" s="14">
        <f>+'[1]Recon-Previous &amp; Current Period'!D5</f>
        <v>0</v>
      </c>
      <c r="D25" s="39"/>
      <c r="E25" s="39">
        <f t="shared" si="0"/>
        <v>0</v>
      </c>
    </row>
    <row r="26" spans="2:5" ht="18" thickBot="1" x14ac:dyDescent="0.4">
      <c r="B26" s="18" t="s">
        <v>26</v>
      </c>
      <c r="C26" s="14">
        <f>+'[1]Recon-Previous &amp; Current Period'!D6</f>
        <v>0</v>
      </c>
      <c r="D26" s="39">
        <v>34757</v>
      </c>
      <c r="E26" s="39">
        <f t="shared" si="0"/>
        <v>34757</v>
      </c>
    </row>
    <row r="27" spans="2:5" ht="18" thickBot="1" x14ac:dyDescent="0.4">
      <c r="B27" s="18" t="s">
        <v>27</v>
      </c>
      <c r="C27" s="14">
        <f>+'[1]Recon-Previous &amp; Current Period'!D7</f>
        <v>0</v>
      </c>
      <c r="D27" s="39">
        <v>20962</v>
      </c>
      <c r="E27" s="39">
        <f t="shared" si="0"/>
        <v>20962</v>
      </c>
    </row>
    <row r="28" spans="2:5" ht="18" thickBot="1" x14ac:dyDescent="0.4">
      <c r="B28" s="18" t="s">
        <v>28</v>
      </c>
      <c r="C28" s="14">
        <f>+'[1]Recon-Previous &amp; Current Period'!D8</f>
        <v>0</v>
      </c>
      <c r="D28" s="39">
        <f>0</f>
        <v>0</v>
      </c>
      <c r="E28" s="39">
        <f t="shared" si="0"/>
        <v>0</v>
      </c>
    </row>
    <row r="29" spans="2:5" ht="33.75" customHeight="1" thickBot="1" x14ac:dyDescent="0.4">
      <c r="B29" s="18" t="s">
        <v>29</v>
      </c>
      <c r="C29" s="14">
        <f>+'[1]Recon-Previous &amp; Current Period'!D9</f>
        <v>0</v>
      </c>
      <c r="D29" s="39">
        <v>98602</v>
      </c>
      <c r="E29" s="39">
        <f t="shared" si="0"/>
        <v>98602</v>
      </c>
    </row>
    <row r="30" spans="2:5" ht="18.5" thickBot="1" x14ac:dyDescent="0.4">
      <c r="B30" s="19" t="s">
        <v>30</v>
      </c>
      <c r="C30" s="20">
        <f>+SUM(C23:C29)</f>
        <v>0</v>
      </c>
      <c r="D30" s="42">
        <f>+SUM(D23:D29)</f>
        <v>334292</v>
      </c>
      <c r="E30" s="42">
        <f t="shared" si="0"/>
        <v>334292</v>
      </c>
    </row>
    <row r="31" spans="2:5" ht="18" thickBot="1" x14ac:dyDescent="0.4">
      <c r="B31" s="21" t="s">
        <v>31</v>
      </c>
      <c r="C31" s="14">
        <f>+'[1]Recon-Previous &amp; Current Period'!D10</f>
        <v>0</v>
      </c>
      <c r="D31" s="39">
        <v>7560.12</v>
      </c>
      <c r="E31" s="39">
        <f>C31+D31</f>
        <v>7560.12</v>
      </c>
    </row>
    <row r="32" spans="2:5" ht="18.5" thickBot="1" x14ac:dyDescent="0.4">
      <c r="B32" s="10" t="s">
        <v>32</v>
      </c>
      <c r="C32" s="22">
        <f>+C30+C31</f>
        <v>0</v>
      </c>
      <c r="D32" s="40">
        <f>+D30+D31</f>
        <v>341852.12</v>
      </c>
      <c r="E32" s="40">
        <f>E30+E31</f>
        <v>341852.12</v>
      </c>
    </row>
    <row r="33" spans="1:5" ht="18.5" thickBot="1" x14ac:dyDescent="0.4">
      <c r="B33" s="10" t="s">
        <v>33</v>
      </c>
      <c r="C33" s="15">
        <f>C20+C32</f>
        <v>0</v>
      </c>
      <c r="D33" s="40">
        <f>D20-D32</f>
        <v>743375.88</v>
      </c>
      <c r="E33" s="40">
        <f>E20-E32</f>
        <v>743375.88</v>
      </c>
    </row>
    <row r="34" spans="1:5" ht="38.25" customHeight="1" thickBot="1" x14ac:dyDescent="0.4">
      <c r="B34" s="50"/>
      <c r="C34" s="51"/>
      <c r="D34" s="51"/>
      <c r="E34" s="52"/>
    </row>
    <row r="36" spans="1:5" x14ac:dyDescent="0.35">
      <c r="A36" s="23" t="s">
        <v>34</v>
      </c>
    </row>
    <row r="38" spans="1:5" x14ac:dyDescent="0.35">
      <c r="A38" s="24" t="s">
        <v>35</v>
      </c>
    </row>
    <row r="39" spans="1:5" x14ac:dyDescent="0.35">
      <c r="B39" s="25" t="s">
        <v>36</v>
      </c>
    </row>
    <row r="40" spans="1:5" x14ac:dyDescent="0.35">
      <c r="B40" s="24" t="s">
        <v>37</v>
      </c>
    </row>
    <row r="41" spans="1:5" x14ac:dyDescent="0.35">
      <c r="B41" s="24"/>
    </row>
    <row r="42" spans="1:5" x14ac:dyDescent="0.35">
      <c r="A42" s="26" t="s">
        <v>38</v>
      </c>
      <c r="B42" s="26"/>
      <c r="C42" s="26"/>
    </row>
    <row r="43" spans="1:5" x14ac:dyDescent="0.35">
      <c r="A43" s="26"/>
      <c r="B43" s="27" t="s">
        <v>39</v>
      </c>
      <c r="C43" s="26"/>
    </row>
    <row r="44" spans="1:5" x14ac:dyDescent="0.35">
      <c r="A44" s="26"/>
      <c r="B44" s="27" t="s">
        <v>40</v>
      </c>
      <c r="C44" s="26"/>
    </row>
    <row r="45" spans="1:5" x14ac:dyDescent="0.35">
      <c r="A45" s="26"/>
      <c r="B45" s="27" t="s">
        <v>41</v>
      </c>
      <c r="C45" s="26"/>
    </row>
    <row r="46" spans="1:5" ht="15" thickBot="1" x14ac:dyDescent="0.4">
      <c r="A46" s="26"/>
      <c r="B46" s="27"/>
      <c r="C46" s="26"/>
    </row>
    <row r="47" spans="1:5" ht="25.5" thickBot="1" x14ac:dyDescent="0.4">
      <c r="A47" s="28" t="s">
        <v>42</v>
      </c>
      <c r="B47" s="29" t="s">
        <v>43</v>
      </c>
      <c r="C47" s="30" t="s">
        <v>44</v>
      </c>
    </row>
    <row r="48" spans="1:5" ht="15" thickBot="1" x14ac:dyDescent="0.4">
      <c r="A48" s="31">
        <v>1</v>
      </c>
      <c r="B48" s="32" t="s">
        <v>23</v>
      </c>
      <c r="C48" s="36">
        <f>+D23</f>
        <v>128617</v>
      </c>
    </row>
    <row r="49" spans="1:3" ht="15" thickBot="1" x14ac:dyDescent="0.4">
      <c r="A49" s="31">
        <v>2</v>
      </c>
      <c r="B49" s="32" t="s">
        <v>24</v>
      </c>
      <c r="C49" s="36">
        <f>+D24</f>
        <v>51354</v>
      </c>
    </row>
    <row r="50" spans="1:3" ht="26.5" thickBot="1" x14ac:dyDescent="0.4">
      <c r="A50" s="31">
        <v>3</v>
      </c>
      <c r="B50" s="32" t="s">
        <v>25</v>
      </c>
      <c r="C50" s="36">
        <f t="shared" ref="C50:C54" si="1">+D25</f>
        <v>0</v>
      </c>
    </row>
    <row r="51" spans="1:3" ht="15" thickBot="1" x14ac:dyDescent="0.4">
      <c r="A51" s="31">
        <v>4</v>
      </c>
      <c r="B51" s="32" t="s">
        <v>26</v>
      </c>
      <c r="C51" s="36">
        <f t="shared" si="1"/>
        <v>34757</v>
      </c>
    </row>
    <row r="52" spans="1:3" ht="15" thickBot="1" x14ac:dyDescent="0.4">
      <c r="A52" s="31">
        <v>5</v>
      </c>
      <c r="B52" s="32" t="s">
        <v>27</v>
      </c>
      <c r="C52" s="36">
        <f t="shared" si="1"/>
        <v>20962</v>
      </c>
    </row>
    <row r="53" spans="1:3" ht="15" thickBot="1" x14ac:dyDescent="0.4">
      <c r="A53" s="31">
        <v>6</v>
      </c>
      <c r="B53" s="32" t="s">
        <v>28</v>
      </c>
      <c r="C53" s="36">
        <f t="shared" si="1"/>
        <v>0</v>
      </c>
    </row>
    <row r="54" spans="1:3" ht="15" thickBot="1" x14ac:dyDescent="0.4">
      <c r="A54" s="33">
        <v>7</v>
      </c>
      <c r="B54" s="32" t="s">
        <v>29</v>
      </c>
      <c r="C54" s="36">
        <f t="shared" si="1"/>
        <v>98602</v>
      </c>
    </row>
    <row r="55" spans="1:3" ht="15" thickBot="1" x14ac:dyDescent="0.4">
      <c r="A55" s="33">
        <v>8</v>
      </c>
      <c r="B55" s="32" t="s">
        <v>45</v>
      </c>
      <c r="C55" s="36">
        <f>+D31</f>
        <v>7560.12</v>
      </c>
    </row>
    <row r="56" spans="1:3" ht="15" thickBot="1" x14ac:dyDescent="0.4">
      <c r="A56" s="33">
        <v>9</v>
      </c>
      <c r="B56" s="34" t="s">
        <v>46</v>
      </c>
      <c r="C56" s="43">
        <f>+E20</f>
        <v>1085228</v>
      </c>
    </row>
    <row r="57" spans="1:3" ht="15" thickBot="1" x14ac:dyDescent="0.4">
      <c r="A57" s="33">
        <v>10</v>
      </c>
      <c r="B57" s="34" t="s">
        <v>47</v>
      </c>
      <c r="C57" s="35" t="s">
        <v>48</v>
      </c>
    </row>
    <row r="58" spans="1:3" ht="15" thickBot="1" x14ac:dyDescent="0.4">
      <c r="A58" s="33">
        <v>11</v>
      </c>
      <c r="B58" s="34" t="s">
        <v>49</v>
      </c>
      <c r="C58" s="35" t="s">
        <v>48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topLeftCell="A14" zoomScale="70" zoomScaleNormal="70" workbookViewId="0">
      <selection activeCell="H29" sqref="H29"/>
    </sheetView>
  </sheetViews>
  <sheetFormatPr baseColWidth="10" defaultColWidth="9.1796875" defaultRowHeight="14.5" x14ac:dyDescent="0.35"/>
  <cols>
    <col min="2" max="2" width="46.7265625" customWidth="1"/>
    <col min="3" max="3" width="22.54296875" customWidth="1"/>
    <col min="4" max="4" width="22" customWidth="1"/>
    <col min="5" max="5" width="21.81640625" customWidth="1"/>
  </cols>
  <sheetData>
    <row r="1" spans="2:5" ht="17.5" x14ac:dyDescent="0.35">
      <c r="B1" s="44"/>
      <c r="C1" s="44"/>
      <c r="D1" s="44"/>
      <c r="E1" s="44"/>
    </row>
    <row r="2" spans="2:5" ht="17.5" x14ac:dyDescent="0.35">
      <c r="B2" s="45" t="s">
        <v>0</v>
      </c>
      <c r="C2" s="45"/>
      <c r="D2" s="45"/>
      <c r="E2" s="45"/>
    </row>
    <row r="3" spans="2:5" x14ac:dyDescent="0.35">
      <c r="B3" s="46" t="s">
        <v>1</v>
      </c>
      <c r="C3" s="46"/>
      <c r="D3" s="46"/>
      <c r="E3" s="46"/>
    </row>
    <row r="4" spans="2:5" x14ac:dyDescent="0.35">
      <c r="B4" s="37"/>
      <c r="C4" s="37"/>
      <c r="D4" s="37"/>
      <c r="E4" s="37"/>
    </row>
    <row r="5" spans="2:5" ht="15.5" x14ac:dyDescent="0.35">
      <c r="B5" s="2" t="s">
        <v>2</v>
      </c>
    </row>
    <row r="6" spans="2:5" ht="15.5" x14ac:dyDescent="0.35">
      <c r="B6" s="2" t="s">
        <v>3</v>
      </c>
    </row>
    <row r="7" spans="2:5" ht="15.5" x14ac:dyDescent="0.35">
      <c r="B7" s="2" t="s">
        <v>50</v>
      </c>
    </row>
    <row r="8" spans="2:5" ht="15.5" x14ac:dyDescent="0.35">
      <c r="B8" s="2" t="s">
        <v>5</v>
      </c>
    </row>
    <row r="9" spans="2:5" ht="16" thickBot="1" x14ac:dyDescent="0.4">
      <c r="B9" s="2"/>
    </row>
    <row r="10" spans="2:5" ht="52" x14ac:dyDescent="0.35">
      <c r="B10" s="47"/>
      <c r="C10" s="3" t="s">
        <v>6</v>
      </c>
      <c r="D10" s="4" t="s">
        <v>7</v>
      </c>
      <c r="E10" s="4" t="s">
        <v>8</v>
      </c>
    </row>
    <row r="11" spans="2:5" x14ac:dyDescent="0.35">
      <c r="B11" s="48"/>
      <c r="C11" s="5" t="s">
        <v>9</v>
      </c>
      <c r="D11" s="5" t="s">
        <v>10</v>
      </c>
      <c r="E11" s="5" t="s">
        <v>11</v>
      </c>
    </row>
    <row r="12" spans="2:5" x14ac:dyDescent="0.35">
      <c r="B12" s="48"/>
      <c r="C12" s="6" t="s">
        <v>12</v>
      </c>
      <c r="D12" s="6" t="s">
        <v>12</v>
      </c>
      <c r="E12" s="7"/>
    </row>
    <row r="13" spans="2:5" ht="19.5" customHeight="1" thickBot="1" x14ac:dyDescent="0.4">
      <c r="B13" s="49"/>
      <c r="C13" s="8" t="s">
        <v>13</v>
      </c>
      <c r="D13" s="8" t="s">
        <v>13</v>
      </c>
      <c r="E13" s="9"/>
    </row>
    <row r="14" spans="2:5" ht="18.5" thickBot="1" x14ac:dyDescent="0.4">
      <c r="B14" s="10" t="s">
        <v>14</v>
      </c>
      <c r="C14" s="11"/>
      <c r="D14" s="11"/>
      <c r="E14" s="11"/>
    </row>
    <row r="15" spans="2:5" ht="18" thickBot="1" x14ac:dyDescent="0.4">
      <c r="B15" s="12" t="s">
        <v>15</v>
      </c>
      <c r="C15" s="13"/>
      <c r="D15" s="38"/>
      <c r="E15" s="38"/>
    </row>
    <row r="16" spans="2:5" ht="18" thickBot="1" x14ac:dyDescent="0.4">
      <c r="B16" s="12" t="s">
        <v>16</v>
      </c>
      <c r="C16" s="14"/>
      <c r="D16" s="39">
        <v>1015000</v>
      </c>
      <c r="E16" s="39">
        <f>C16+D16</f>
        <v>1015000</v>
      </c>
    </row>
    <row r="17" spans="2:5" ht="18" thickBot="1" x14ac:dyDescent="0.4">
      <c r="B17" s="12" t="s">
        <v>17</v>
      </c>
      <c r="C17" s="14"/>
      <c r="D17" s="39"/>
      <c r="E17" s="39">
        <f>C17+D17</f>
        <v>0</v>
      </c>
    </row>
    <row r="18" spans="2:5" ht="18" thickBot="1" x14ac:dyDescent="0.4">
      <c r="B18" s="12" t="s">
        <v>18</v>
      </c>
      <c r="C18" s="14"/>
      <c r="D18" s="39"/>
      <c r="E18" s="39">
        <f>C18+D18</f>
        <v>0</v>
      </c>
    </row>
    <row r="19" spans="2:5" ht="18" thickBot="1" x14ac:dyDescent="0.4">
      <c r="B19" s="12" t="s">
        <v>19</v>
      </c>
      <c r="C19" s="14"/>
      <c r="D19" s="39"/>
      <c r="E19" s="39">
        <f>C19+D19</f>
        <v>0</v>
      </c>
    </row>
    <row r="20" spans="2:5" ht="18.5" thickBot="1" x14ac:dyDescent="0.4">
      <c r="B20" s="10" t="s">
        <v>20</v>
      </c>
      <c r="C20" s="15">
        <f>SUM(C16:C19)</f>
        <v>0</v>
      </c>
      <c r="D20" s="40">
        <f>SUM(D16:D19)</f>
        <v>1015000</v>
      </c>
      <c r="E20" s="40">
        <f>SUM(E16:E19)</f>
        <v>1015000</v>
      </c>
    </row>
    <row r="21" spans="2:5" ht="18.5" thickBot="1" x14ac:dyDescent="0.4">
      <c r="B21" s="10" t="s">
        <v>21</v>
      </c>
      <c r="C21" s="16"/>
      <c r="D21" s="41"/>
      <c r="E21" s="41"/>
    </row>
    <row r="22" spans="2:5" ht="36.5" thickBot="1" x14ac:dyDescent="0.4">
      <c r="B22" s="17" t="s">
        <v>22</v>
      </c>
      <c r="C22" s="16"/>
      <c r="D22" s="41"/>
      <c r="E22" s="41"/>
    </row>
    <row r="23" spans="2:5" ht="18" thickBot="1" x14ac:dyDescent="0.4">
      <c r="B23" s="18" t="s">
        <v>23</v>
      </c>
      <c r="C23" s="14"/>
      <c r="D23" s="39">
        <v>130410</v>
      </c>
      <c r="E23" s="39">
        <f>C23+D23</f>
        <v>130410</v>
      </c>
    </row>
    <row r="24" spans="2:5" ht="18" thickBot="1" x14ac:dyDescent="0.4">
      <c r="B24" s="18" t="s">
        <v>24</v>
      </c>
      <c r="C24" s="14"/>
      <c r="D24" s="39">
        <v>19760</v>
      </c>
      <c r="E24" s="39">
        <f t="shared" ref="E24:E30" si="0">C24+D24</f>
        <v>19760</v>
      </c>
    </row>
    <row r="25" spans="2:5" ht="31.5" thickBot="1" x14ac:dyDescent="0.4">
      <c r="B25" s="18" t="s">
        <v>25</v>
      </c>
      <c r="C25" s="14"/>
      <c r="D25" s="39">
        <v>25044</v>
      </c>
      <c r="E25" s="39">
        <f t="shared" si="0"/>
        <v>25044</v>
      </c>
    </row>
    <row r="26" spans="2:5" ht="18" thickBot="1" x14ac:dyDescent="0.4">
      <c r="B26" s="18" t="s">
        <v>26</v>
      </c>
      <c r="C26" s="14"/>
      <c r="D26" s="39">
        <v>114658</v>
      </c>
      <c r="E26" s="39">
        <f t="shared" si="0"/>
        <v>114658</v>
      </c>
    </row>
    <row r="27" spans="2:5" ht="18" thickBot="1" x14ac:dyDescent="0.4">
      <c r="B27" s="18" t="s">
        <v>27</v>
      </c>
      <c r="C27" s="14"/>
      <c r="D27" s="39">
        <v>31935</v>
      </c>
      <c r="E27" s="39">
        <f t="shared" si="0"/>
        <v>31935</v>
      </c>
    </row>
    <row r="28" spans="2:5" ht="18" thickBot="1" x14ac:dyDescent="0.4">
      <c r="B28" s="18" t="s">
        <v>28</v>
      </c>
      <c r="C28" s="14"/>
      <c r="D28" s="39">
        <v>230521</v>
      </c>
      <c r="E28" s="39">
        <f t="shared" si="0"/>
        <v>230521</v>
      </c>
    </row>
    <row r="29" spans="2:5" ht="33.75" customHeight="1" thickBot="1" x14ac:dyDescent="0.4">
      <c r="B29" s="18" t="s">
        <v>29</v>
      </c>
      <c r="C29" s="14"/>
      <c r="D29" s="39">
        <v>74683</v>
      </c>
      <c r="E29" s="39">
        <f t="shared" si="0"/>
        <v>74683</v>
      </c>
    </row>
    <row r="30" spans="2:5" ht="18.5" thickBot="1" x14ac:dyDescent="0.4">
      <c r="B30" s="19" t="s">
        <v>30</v>
      </c>
      <c r="C30" s="20">
        <f>+SUM(C23:C29)</f>
        <v>0</v>
      </c>
      <c r="D30" s="42">
        <f>+SUM(D23:D29)</f>
        <v>627011</v>
      </c>
      <c r="E30" s="42">
        <f t="shared" si="0"/>
        <v>627011</v>
      </c>
    </row>
    <row r="31" spans="2:5" ht="18" thickBot="1" x14ac:dyDescent="0.4">
      <c r="B31" s="21" t="s">
        <v>31</v>
      </c>
      <c r="C31" s="14">
        <f>+'[1]Recon-Previous &amp; Current Period'!D10</f>
        <v>0</v>
      </c>
      <c r="D31" s="39">
        <v>16914.349999999999</v>
      </c>
      <c r="E31" s="39">
        <f>C31+D31</f>
        <v>16914.349999999999</v>
      </c>
    </row>
    <row r="32" spans="2:5" ht="18.5" thickBot="1" x14ac:dyDescent="0.4">
      <c r="B32" s="10" t="s">
        <v>32</v>
      </c>
      <c r="C32" s="22">
        <f>+C30+C31</f>
        <v>0</v>
      </c>
      <c r="D32" s="40">
        <f>+D30+D31</f>
        <v>643925.35</v>
      </c>
      <c r="E32" s="40">
        <f>E30+E31</f>
        <v>643925.35</v>
      </c>
    </row>
    <row r="33" spans="1:5" ht="18.5" thickBot="1" x14ac:dyDescent="0.4">
      <c r="B33" s="10" t="s">
        <v>33</v>
      </c>
      <c r="C33" s="15">
        <f>C20+C32</f>
        <v>0</v>
      </c>
      <c r="D33" s="40">
        <f>D20-D32</f>
        <v>371074.65</v>
      </c>
      <c r="E33" s="40">
        <f>E20-E32</f>
        <v>371074.65</v>
      </c>
    </row>
    <row r="34" spans="1:5" ht="38.25" customHeight="1" thickBot="1" x14ac:dyDescent="0.4">
      <c r="B34" s="50"/>
      <c r="C34" s="51"/>
      <c r="D34" s="51"/>
      <c r="E34" s="52"/>
    </row>
    <row r="36" spans="1:5" x14ac:dyDescent="0.35">
      <c r="A36" s="23" t="s">
        <v>34</v>
      </c>
    </row>
    <row r="38" spans="1:5" x14ac:dyDescent="0.35">
      <c r="A38" s="24" t="s">
        <v>35</v>
      </c>
    </row>
    <row r="39" spans="1:5" x14ac:dyDescent="0.35">
      <c r="B39" s="25" t="s">
        <v>36</v>
      </c>
    </row>
    <row r="40" spans="1:5" x14ac:dyDescent="0.35">
      <c r="B40" s="24" t="s">
        <v>37</v>
      </c>
    </row>
    <row r="41" spans="1:5" x14ac:dyDescent="0.35">
      <c r="B41" s="24"/>
    </row>
    <row r="42" spans="1:5" x14ac:dyDescent="0.35">
      <c r="A42" s="26" t="s">
        <v>38</v>
      </c>
      <c r="B42" s="26"/>
      <c r="C42" s="26"/>
    </row>
    <row r="43" spans="1:5" x14ac:dyDescent="0.35">
      <c r="A43" s="26"/>
      <c r="B43" s="27" t="s">
        <v>39</v>
      </c>
      <c r="C43" s="26"/>
    </row>
    <row r="44" spans="1:5" x14ac:dyDescent="0.35">
      <c r="A44" s="26"/>
      <c r="B44" s="27" t="s">
        <v>40</v>
      </c>
      <c r="C44" s="26"/>
    </row>
    <row r="45" spans="1:5" x14ac:dyDescent="0.35">
      <c r="A45" s="26"/>
      <c r="B45" s="27" t="s">
        <v>41</v>
      </c>
      <c r="C45" s="26"/>
    </row>
    <row r="46" spans="1:5" ht="15" thickBot="1" x14ac:dyDescent="0.4">
      <c r="A46" s="26"/>
      <c r="B46" s="27"/>
      <c r="C46" s="26"/>
    </row>
    <row r="47" spans="1:5" ht="25.5" thickBot="1" x14ac:dyDescent="0.4">
      <c r="A47" s="28" t="s">
        <v>42</v>
      </c>
      <c r="B47" s="29" t="s">
        <v>43</v>
      </c>
      <c r="C47" s="30" t="s">
        <v>44</v>
      </c>
    </row>
    <row r="48" spans="1:5" ht="15" thickBot="1" x14ac:dyDescent="0.4">
      <c r="A48" s="31">
        <v>1</v>
      </c>
      <c r="B48" s="32" t="s">
        <v>23</v>
      </c>
      <c r="C48" s="36">
        <f>+D23</f>
        <v>130410</v>
      </c>
    </row>
    <row r="49" spans="1:3" ht="15" thickBot="1" x14ac:dyDescent="0.4">
      <c r="A49" s="31">
        <v>2</v>
      </c>
      <c r="B49" s="32" t="s">
        <v>24</v>
      </c>
      <c r="C49" s="36">
        <f t="shared" ref="C49:C54" si="1">+D24</f>
        <v>19760</v>
      </c>
    </row>
    <row r="50" spans="1:3" ht="26.5" thickBot="1" x14ac:dyDescent="0.4">
      <c r="A50" s="31">
        <v>3</v>
      </c>
      <c r="B50" s="32" t="s">
        <v>25</v>
      </c>
      <c r="C50" s="36">
        <f t="shared" si="1"/>
        <v>25044</v>
      </c>
    </row>
    <row r="51" spans="1:3" ht="15" thickBot="1" x14ac:dyDescent="0.4">
      <c r="A51" s="31">
        <v>4</v>
      </c>
      <c r="B51" s="32" t="s">
        <v>26</v>
      </c>
      <c r="C51" s="36">
        <f>+D26</f>
        <v>114658</v>
      </c>
    </row>
    <row r="52" spans="1:3" ht="15" thickBot="1" x14ac:dyDescent="0.4">
      <c r="A52" s="31">
        <v>5</v>
      </c>
      <c r="B52" s="32" t="s">
        <v>27</v>
      </c>
      <c r="C52" s="36">
        <f t="shared" si="1"/>
        <v>31935</v>
      </c>
    </row>
    <row r="53" spans="1:3" ht="15" thickBot="1" x14ac:dyDescent="0.4">
      <c r="A53" s="31">
        <v>6</v>
      </c>
      <c r="B53" s="32" t="s">
        <v>28</v>
      </c>
      <c r="C53" s="36">
        <f t="shared" si="1"/>
        <v>230521</v>
      </c>
    </row>
    <row r="54" spans="1:3" ht="15" thickBot="1" x14ac:dyDescent="0.4">
      <c r="A54" s="33">
        <v>7</v>
      </c>
      <c r="B54" s="32" t="s">
        <v>29</v>
      </c>
      <c r="C54" s="36">
        <f t="shared" si="1"/>
        <v>74683</v>
      </c>
    </row>
    <row r="55" spans="1:3" ht="15" thickBot="1" x14ac:dyDescent="0.4">
      <c r="A55" s="33">
        <v>8</v>
      </c>
      <c r="B55" s="32" t="s">
        <v>45</v>
      </c>
      <c r="C55" s="36">
        <f>+D31</f>
        <v>16914.349999999999</v>
      </c>
    </row>
    <row r="56" spans="1:3" ht="15" thickBot="1" x14ac:dyDescent="0.4">
      <c r="A56" s="33">
        <v>9</v>
      </c>
      <c r="B56" s="34" t="s">
        <v>46</v>
      </c>
      <c r="C56" s="43">
        <f>+E20</f>
        <v>1015000</v>
      </c>
    </row>
    <row r="57" spans="1:3" ht="15" thickBot="1" x14ac:dyDescent="0.4">
      <c r="A57" s="33">
        <v>10</v>
      </c>
      <c r="B57" s="34" t="s">
        <v>47</v>
      </c>
      <c r="C57" s="35" t="s">
        <v>48</v>
      </c>
    </row>
    <row r="58" spans="1:3" ht="15" thickBot="1" x14ac:dyDescent="0.4">
      <c r="A58" s="33">
        <v>11</v>
      </c>
      <c r="B58" s="34" t="s">
        <v>49</v>
      </c>
      <c r="C58" s="35" t="s">
        <v>48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MR10</vt:lpstr>
      <vt:lpstr>ML10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MACINA Zeinabou</dc:creator>
  <cp:lastModifiedBy>kissima.sylla</cp:lastModifiedBy>
  <cp:lastPrinted>2021-11-18T10:12:29Z</cp:lastPrinted>
  <dcterms:created xsi:type="dcterms:W3CDTF">2021-05-31T12:54:53Z</dcterms:created>
  <dcterms:modified xsi:type="dcterms:W3CDTF">2021-12-03T11:40:07Z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2021-11-19T11:10:00Z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9edfbd15-7f33-40c4-9ebe-b3565b8f45a8</vt:lpwstr>
  </property>
  <property fmtid="{D5CDD505-2E9C-101B-9397-08002B2CF9AE}" pid="8" name="MSIP_Label_65b15e2b-c6d2-488b-8aea-978109a77633_ContentBits">
    <vt:lpwstr>0</vt:lpwstr>
  </property>
</Properties>
</file>