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annenyambura/Dropbox/UNICEF PB/Central Darfur/"/>
    </mc:Choice>
  </mc:AlternateContent>
  <xr:revisionPtr revIDLastSave="0" documentId="13_ncr:1_{36E029A4-E0E2-2B49-A106-CA3AA00E8661}" xr6:coauthVersionLast="47" xr6:coauthVersionMax="47" xr10:uidLastSave="{00000000-0000-0000-0000-000000000000}"/>
  <bookViews>
    <workbookView xWindow="0" yWindow="500" windowWidth="28000" windowHeight="10080" xr2:uid="{94830349-B5A3-4C99-A645-7724165EFDC7}"/>
  </bookViews>
  <sheets>
    <sheet name="1) Budget Table"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0" i="1" l="1"/>
  <c r="D240" i="1"/>
  <c r="F239" i="1"/>
  <c r="G239" i="1"/>
  <c r="G230" i="1" l="1"/>
  <c r="G231" i="1" s="1"/>
  <c r="G232" i="1" s="1"/>
  <c r="F230" i="1"/>
  <c r="F232" i="1" l="1"/>
  <c r="F231" i="1"/>
  <c r="H142" i="1" l="1"/>
  <c r="H143" i="1"/>
  <c r="H144" i="1"/>
  <c r="I241" i="1" l="1"/>
  <c r="G237" i="1"/>
  <c r="F237" i="1"/>
  <c r="E237" i="1"/>
  <c r="D237" i="1"/>
  <c r="G229" i="1"/>
  <c r="F229" i="1"/>
  <c r="E229" i="1"/>
  <c r="D229" i="1"/>
  <c r="J219" i="1"/>
  <c r="G219" i="1"/>
  <c r="F219" i="1"/>
  <c r="D219" i="1"/>
  <c r="H218" i="1"/>
  <c r="E217" i="1"/>
  <c r="D246" i="1" s="1"/>
  <c r="E216" i="1"/>
  <c r="H216" i="1" s="1"/>
  <c r="H215" i="1"/>
  <c r="J212" i="1"/>
  <c r="G212" i="1"/>
  <c r="F212" i="1"/>
  <c r="E212" i="1"/>
  <c r="D212" i="1"/>
  <c r="H211" i="1"/>
  <c r="H210" i="1"/>
  <c r="H209" i="1"/>
  <c r="H208" i="1"/>
  <c r="H207" i="1"/>
  <c r="H206" i="1"/>
  <c r="H205" i="1"/>
  <c r="H204" i="1"/>
  <c r="J202" i="1"/>
  <c r="G202" i="1"/>
  <c r="F202" i="1"/>
  <c r="E202" i="1"/>
  <c r="D202" i="1"/>
  <c r="H201" i="1"/>
  <c r="H200" i="1"/>
  <c r="H199" i="1"/>
  <c r="H198" i="1"/>
  <c r="H197" i="1"/>
  <c r="H196" i="1"/>
  <c r="H195" i="1"/>
  <c r="H194" i="1"/>
  <c r="J192" i="1"/>
  <c r="G192" i="1"/>
  <c r="F192" i="1"/>
  <c r="E192" i="1"/>
  <c r="D192" i="1"/>
  <c r="H191" i="1"/>
  <c r="H190" i="1"/>
  <c r="H189" i="1"/>
  <c r="H188" i="1"/>
  <c r="H187" i="1"/>
  <c r="H186" i="1"/>
  <c r="H185" i="1"/>
  <c r="H184" i="1"/>
  <c r="J182" i="1"/>
  <c r="G182" i="1"/>
  <c r="F182" i="1"/>
  <c r="E182" i="1"/>
  <c r="D182" i="1"/>
  <c r="H181" i="1"/>
  <c r="H180" i="1"/>
  <c r="H179" i="1"/>
  <c r="H178" i="1"/>
  <c r="H177" i="1"/>
  <c r="H176" i="1"/>
  <c r="H175" i="1"/>
  <c r="H174" i="1"/>
  <c r="J170" i="1"/>
  <c r="G170" i="1"/>
  <c r="F170" i="1"/>
  <c r="E170" i="1"/>
  <c r="D170" i="1"/>
  <c r="H169" i="1"/>
  <c r="H168" i="1"/>
  <c r="H167" i="1"/>
  <c r="H166" i="1"/>
  <c r="H165" i="1"/>
  <c r="H164" i="1"/>
  <c r="H163" i="1"/>
  <c r="H162" i="1"/>
  <c r="J160" i="1"/>
  <c r="G160" i="1"/>
  <c r="F160" i="1"/>
  <c r="E160" i="1"/>
  <c r="D160" i="1"/>
  <c r="H159" i="1"/>
  <c r="H158" i="1"/>
  <c r="H157" i="1"/>
  <c r="H156" i="1"/>
  <c r="H155" i="1"/>
  <c r="H154" i="1"/>
  <c r="H153" i="1"/>
  <c r="H152" i="1"/>
  <c r="J150" i="1"/>
  <c r="G150" i="1"/>
  <c r="F150" i="1"/>
  <c r="E150" i="1"/>
  <c r="E230" i="1" s="1"/>
  <c r="E231" i="1" s="1"/>
  <c r="D150" i="1"/>
  <c r="H149" i="1"/>
  <c r="H148" i="1"/>
  <c r="H147" i="1"/>
  <c r="H146" i="1"/>
  <c r="H145" i="1"/>
  <c r="J140" i="1"/>
  <c r="G140" i="1"/>
  <c r="F140" i="1"/>
  <c r="E140" i="1"/>
  <c r="D140" i="1"/>
  <c r="H139" i="1"/>
  <c r="H138" i="1"/>
  <c r="H137" i="1"/>
  <c r="H136" i="1"/>
  <c r="H135" i="1"/>
  <c r="H134" i="1"/>
  <c r="H133" i="1"/>
  <c r="H132" i="1"/>
  <c r="J130" i="1"/>
  <c r="G130" i="1"/>
  <c r="F130" i="1"/>
  <c r="E130" i="1"/>
  <c r="D130" i="1"/>
  <c r="H129" i="1"/>
  <c r="H128" i="1"/>
  <c r="H127" i="1"/>
  <c r="H126" i="1"/>
  <c r="H125" i="1"/>
  <c r="H124" i="1"/>
  <c r="H123" i="1"/>
  <c r="H122" i="1"/>
  <c r="J118" i="1"/>
  <c r="G118" i="1"/>
  <c r="F118" i="1"/>
  <c r="E118" i="1"/>
  <c r="D118" i="1"/>
  <c r="H117" i="1"/>
  <c r="H116" i="1"/>
  <c r="H115" i="1"/>
  <c r="H114" i="1"/>
  <c r="H113" i="1"/>
  <c r="H112" i="1"/>
  <c r="H111" i="1"/>
  <c r="H110" i="1"/>
  <c r="J108" i="1"/>
  <c r="G108" i="1"/>
  <c r="F108" i="1"/>
  <c r="D108" i="1"/>
  <c r="H107" i="1"/>
  <c r="H106" i="1"/>
  <c r="H105" i="1"/>
  <c r="H104" i="1"/>
  <c r="H103" i="1"/>
  <c r="E102" i="1"/>
  <c r="H102" i="1" s="1"/>
  <c r="E101" i="1"/>
  <c r="H101" i="1" s="1"/>
  <c r="E100" i="1"/>
  <c r="H100" i="1" s="1"/>
  <c r="C99" i="1"/>
  <c r="J98" i="1"/>
  <c r="G98" i="1"/>
  <c r="F98" i="1"/>
  <c r="D98" i="1"/>
  <c r="H97" i="1"/>
  <c r="H96" i="1"/>
  <c r="H95" i="1"/>
  <c r="H94" i="1"/>
  <c r="H93" i="1"/>
  <c r="E92" i="1"/>
  <c r="H92" i="1" s="1"/>
  <c r="E91" i="1"/>
  <c r="H91" i="1" s="1"/>
  <c r="E90" i="1"/>
  <c r="J88" i="1"/>
  <c r="G88" i="1"/>
  <c r="F88" i="1"/>
  <c r="E88" i="1"/>
  <c r="D88" i="1"/>
  <c r="H87" i="1"/>
  <c r="H86" i="1"/>
  <c r="H85" i="1"/>
  <c r="H84" i="1"/>
  <c r="H83" i="1"/>
  <c r="H82" i="1"/>
  <c r="H81" i="1"/>
  <c r="H80" i="1"/>
  <c r="J78" i="1"/>
  <c r="G78" i="1"/>
  <c r="F78" i="1"/>
  <c r="E78" i="1"/>
  <c r="D78" i="1"/>
  <c r="H77" i="1"/>
  <c r="H76" i="1"/>
  <c r="H75" i="1"/>
  <c r="H74" i="1"/>
  <c r="H73" i="1"/>
  <c r="H72" i="1"/>
  <c r="H71" i="1"/>
  <c r="H70" i="1"/>
  <c r="J66" i="1"/>
  <c r="G66" i="1"/>
  <c r="F66" i="1"/>
  <c r="E66" i="1"/>
  <c r="D66" i="1"/>
  <c r="H65" i="1"/>
  <c r="H64" i="1"/>
  <c r="H63" i="1"/>
  <c r="H62" i="1"/>
  <c r="H61" i="1"/>
  <c r="H60" i="1"/>
  <c r="H59" i="1"/>
  <c r="H58" i="1"/>
  <c r="J56" i="1"/>
  <c r="G56" i="1"/>
  <c r="F56" i="1"/>
  <c r="E56" i="1"/>
  <c r="D56" i="1"/>
  <c r="H55" i="1"/>
  <c r="H54" i="1"/>
  <c r="H53" i="1"/>
  <c r="H52" i="1"/>
  <c r="H51" i="1"/>
  <c r="H50" i="1"/>
  <c r="H49" i="1"/>
  <c r="H48" i="1"/>
  <c r="J46" i="1"/>
  <c r="G46" i="1"/>
  <c r="F46" i="1"/>
  <c r="E46" i="1"/>
  <c r="D46" i="1"/>
  <c r="H45" i="1"/>
  <c r="H44" i="1"/>
  <c r="H43" i="1"/>
  <c r="H42" i="1"/>
  <c r="H41" i="1"/>
  <c r="H40" i="1"/>
  <c r="H39" i="1"/>
  <c r="H38" i="1"/>
  <c r="J36" i="1"/>
  <c r="G36" i="1"/>
  <c r="F36" i="1"/>
  <c r="E36" i="1"/>
  <c r="D36" i="1"/>
  <c r="D230" i="1" s="1"/>
  <c r="H35" i="1"/>
  <c r="H34" i="1"/>
  <c r="H33" i="1"/>
  <c r="H32" i="1"/>
  <c r="H31" i="1"/>
  <c r="H30" i="1"/>
  <c r="H29" i="1"/>
  <c r="H28" i="1"/>
  <c r="H27" i="1"/>
  <c r="H26" i="1"/>
  <c r="J24" i="1"/>
  <c r="G24" i="1"/>
  <c r="F24" i="1"/>
  <c r="E24" i="1"/>
  <c r="D24" i="1"/>
  <c r="H23" i="1"/>
  <c r="H22" i="1"/>
  <c r="H21" i="1"/>
  <c r="H20" i="1"/>
  <c r="H19" i="1"/>
  <c r="H18" i="1"/>
  <c r="H17" i="1"/>
  <c r="H16" i="1"/>
  <c r="E232" i="1" l="1"/>
  <c r="D231" i="1"/>
  <c r="D232" i="1" s="1"/>
  <c r="H230" i="1"/>
  <c r="H231" i="1" s="1"/>
  <c r="H232" i="1" s="1"/>
  <c r="I140" i="1"/>
  <c r="H192" i="1"/>
  <c r="H212" i="1"/>
  <c r="H130" i="1"/>
  <c r="I46" i="1"/>
  <c r="I66" i="1"/>
  <c r="H24" i="1"/>
  <c r="H118" i="1"/>
  <c r="I182" i="1"/>
  <c r="H217" i="1"/>
  <c r="I219" i="1" s="1"/>
  <c r="I56" i="1"/>
  <c r="I118" i="1"/>
  <c r="H140" i="1"/>
  <c r="I170" i="1"/>
  <c r="I212" i="1"/>
  <c r="E219" i="1"/>
  <c r="I88" i="1"/>
  <c r="H150" i="1"/>
  <c r="H46" i="1"/>
  <c r="H78" i="1"/>
  <c r="H36" i="1"/>
  <c r="I24" i="1"/>
  <c r="I36" i="1"/>
  <c r="H56" i="1"/>
  <c r="I130" i="1"/>
  <c r="I192" i="1"/>
  <c r="I202" i="1"/>
  <c r="H66" i="1"/>
  <c r="E98" i="1"/>
  <c r="I160" i="1"/>
  <c r="J243" i="1"/>
  <c r="I108" i="1"/>
  <c r="H108" i="1"/>
  <c r="I78" i="1"/>
  <c r="E108" i="1"/>
  <c r="I150" i="1"/>
  <c r="H90" i="1"/>
  <c r="H202" i="1"/>
  <c r="H182" i="1"/>
  <c r="H170" i="1"/>
  <c r="H88" i="1"/>
  <c r="H160" i="1"/>
  <c r="E240" i="1" l="1"/>
  <c r="E239" i="1"/>
  <c r="D238" i="1"/>
  <c r="D239" i="1"/>
  <c r="D241" i="1"/>
  <c r="H219" i="1"/>
  <c r="G240" i="1"/>
  <c r="F238" i="1"/>
  <c r="H98" i="1"/>
  <c r="I98" i="1"/>
  <c r="D243" i="1" s="1"/>
  <c r="F241" i="1" l="1"/>
  <c r="G238" i="1"/>
  <c r="G241" i="1" s="1"/>
  <c r="D247" i="1"/>
  <c r="J244" i="1"/>
  <c r="E238" i="1"/>
  <c r="H240" i="1"/>
  <c r="H239" i="1"/>
  <c r="D244" i="1" l="1"/>
  <c r="E241" i="1"/>
  <c r="H238" i="1"/>
</calcChain>
</file>

<file path=xl/sharedStrings.xml><?xml version="1.0" encoding="utf-8"?>
<sst xmlns="http://schemas.openxmlformats.org/spreadsheetml/2006/main" count="362" uniqueCount="304">
  <si>
    <t>Annex D - PBF Project Budget</t>
  </si>
  <si>
    <t>Instructions:</t>
  </si>
  <si>
    <r>
      <t xml:space="preserve">1. Only fill in white cells. Grey cells are locked and/or contain spreadsheet formulas.
2. Complete both Sheet 1 and Sheet 2. 
     a) </t>
    </r>
    <r>
      <rPr>
        <sz val="16"/>
        <color indexed="8"/>
        <rFont val="Calibri"/>
        <family val="2"/>
      </rPr>
      <t xml:space="preserve">First, prepare a budget organized by </t>
    </r>
    <r>
      <rPr>
        <b/>
        <sz val="16"/>
        <color indexed="8"/>
        <rFont val="Calibri"/>
        <family val="2"/>
      </rPr>
      <t xml:space="preserve">activity/output/outcome in Sheet 1. </t>
    </r>
    <r>
      <rPr>
        <sz val="16"/>
        <color indexed="8"/>
        <rFont val="Calibri"/>
        <family val="2"/>
      </rPr>
      <t xml:space="preserve">(Activity amounts can be indicative estimates.)  </t>
    </r>
    <r>
      <rPr>
        <b/>
        <sz val="16"/>
        <color indexed="8"/>
        <rFont val="Calibri"/>
        <family val="2"/>
      </rPr>
      <t xml:space="preserve">
     b) </t>
    </r>
    <r>
      <rPr>
        <sz val="16"/>
        <color indexed="8"/>
        <rFont val="Calibri"/>
        <family val="2"/>
      </rPr>
      <t>Then, divide each output budget along</t>
    </r>
    <r>
      <rPr>
        <b/>
        <sz val="16"/>
        <color indexed="8"/>
        <rFont val="Calibri"/>
        <family val="2"/>
      </rPr>
      <t xml:space="preserve"> UN Budget Categories in Sheet 2.
3. </t>
    </r>
    <r>
      <rPr>
        <sz val="16"/>
        <color indexed="8"/>
        <rFont val="Calibri"/>
        <family val="2"/>
      </rPr>
      <t>Be sure to</t>
    </r>
    <r>
      <rPr>
        <b/>
        <sz val="16"/>
        <color indexed="8"/>
        <rFont val="Calibri"/>
        <family val="2"/>
      </rPr>
      <t xml:space="preserve"> include % towards Gender Equality and Women's Empowerment
3. Do not use Sheet 4 or 5, </t>
    </r>
    <r>
      <rPr>
        <sz val="16"/>
        <color indexed="8"/>
        <rFont val="Calibri"/>
        <family val="2"/>
      </rPr>
      <t xml:space="preserve">which are for MPTF and PBF use. </t>
    </r>
    <r>
      <rPr>
        <b/>
        <sz val="16"/>
        <color indexed="8"/>
        <rFont val="Calibri"/>
        <family val="2"/>
      </rPr>
      <t xml:space="preserve">
4. Leave blank any Organizations/Outcomes/Outputs/Activities that aren't needed. DO NOT delete cells.
5. Do not adjust tranche amounts </t>
    </r>
    <r>
      <rPr>
        <sz val="16"/>
        <color indexed="8"/>
        <rFont val="Calibri"/>
        <family val="2"/>
      </rPr>
      <t>without consulting PBSO.</t>
    </r>
  </si>
  <si>
    <t>Table 1 - PBF project budget by outcome, output and activity</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</si>
  <si>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</si>
  <si>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</si>
  <si>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</si>
  <si>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</si>
  <si>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r>
      <rPr>
        <b/>
        <sz val="12"/>
        <color indexed="8"/>
        <rFont val="Calibri"/>
        <family val="2"/>
      </rPr>
      <t>Recipient Organization 3</t>
    </r>
    <r>
      <rPr>
        <sz val="12"/>
        <color indexed="8"/>
        <rFont val="Calibri"/>
        <family val="2"/>
      </rPr>
      <t xml:space="preserve"> Budget</t>
    </r>
  </si>
  <si>
    <r>
      <rPr>
        <b/>
        <sz val="12"/>
        <color indexed="8"/>
        <rFont val="Calibri"/>
        <family val="2"/>
      </rPr>
      <t>Recipient Organization 4</t>
    </r>
    <r>
      <rPr>
        <sz val="12"/>
        <color indexed="8"/>
        <rFont val="Calibri"/>
        <family val="2"/>
      </rPr>
      <t xml:space="preserve"> Budget</t>
    </r>
  </si>
  <si>
    <t>Total</t>
  </si>
  <si>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</si>
  <si>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</si>
  <si>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</si>
  <si>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UNHCR</t>
  </si>
  <si>
    <t>UNICEF</t>
  </si>
  <si>
    <t>UNDP</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</si>
  <si>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</si>
  <si>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</si>
  <si>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</si>
  <si>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</si>
  <si>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</si>
  <si>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</si>
  <si>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</si>
  <si>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</si>
  <si>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</si>
  <si>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</si>
  <si>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</si>
  <si>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</si>
  <si>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</si>
  <si>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</si>
  <si>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</si>
  <si>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</si>
  <si>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</si>
  <si>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</si>
  <si>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</si>
  <si>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Conduct multisector profiles of target villages in South Darfur.</t>
  </si>
  <si>
    <t>Activity 1.2.2</t>
  </si>
  <si>
    <t>Conduct a profiling exercise of returnees and IDPs across all displacement locations in target localities. (IOM)</t>
  </si>
  <si>
    <t>Activity 1.2.3</t>
  </si>
  <si>
    <t>Conduct comprehensive intentions and perception surveys among all IDP groups (both in camps and settlements) in target localities.</t>
  </si>
  <si>
    <t>Activity 1.2.4</t>
  </si>
  <si>
    <t xml:space="preserve">Assistance to  Community Support Projects in target locations addressing immediate gaps in local infrastructure enabling peaceful coexistence and conflct resolution </t>
  </si>
  <si>
    <t>Activity 1.2.5</t>
  </si>
  <si>
    <t>Activity 1.2.6</t>
  </si>
  <si>
    <t>Activity 1.2.7</t>
  </si>
  <si>
    <t>Support locality for civil documentation for 15% of IDP population in target State to sustain voluntary return or integration.</t>
  </si>
  <si>
    <t>Activity 1.2.8</t>
  </si>
  <si>
    <t>Support to participatory elaboration and inclusive implementation of Locality Durable Solutions Plans.</t>
  </si>
  <si>
    <t>Activity 1.2.9</t>
  </si>
  <si>
    <t>Establishment, and capacity building and technical support to community reconciliation committees for intercommunal dialogue, mediation and dispute resolution, strenghtening women and youth participation.</t>
  </si>
  <si>
    <t>Activity 1.2.10</t>
  </si>
  <si>
    <t>M&amp;E, reporting and management capacity for the project.</t>
  </si>
  <si>
    <t>Output 1.3:</t>
  </si>
  <si>
    <t>Locality-level Land and Natural Resource Management Plans prepared on an inclusive and participatory basis</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</si>
  <si>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</si>
  <si>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</si>
  <si>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</si>
  <si>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</si>
  <si>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</si>
  <si>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</si>
  <si>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</si>
  <si>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</si>
  <si>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</si>
  <si>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</si>
  <si>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</si>
  <si>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</si>
  <si>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</si>
  <si>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</si>
  <si>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</si>
  <si>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</si>
  <si>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</si>
  <si>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</si>
  <si>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</si>
  <si>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</si>
  <si>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</si>
  <si>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</si>
  <si>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</si>
  <si>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</si>
  <si>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</si>
  <si>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</si>
  <si>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</si>
  <si>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</si>
  <si>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</si>
  <si>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</si>
  <si>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freedom of movement and physical security is taken for granted by men and women and the rule of law is perceived to be applied without fear or favour; quality basic services are accessible to all, and all feel a stakeholder to their provision.</t>
  </si>
  <si>
    <t>Outcome 2.1</t>
  </si>
  <si>
    <t>Governance system reinforced at local level</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</si>
  <si>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</si>
  <si>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</si>
  <si>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</si>
  <si>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</si>
  <si>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</si>
  <si>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</si>
  <si>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</si>
  <si>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</si>
  <si>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</si>
  <si>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</si>
  <si>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</si>
  <si>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</si>
  <si>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Output 2.2</t>
  </si>
  <si>
    <t>Responsive security and justice institutions promoted through increasing their presence, capacities, and service-oriented culture</t>
  </si>
  <si>
    <t>Activity 2.2.1</t>
  </si>
  <si>
    <t>Reinforce the presence and the functionality of police forces (rehabilitation of police posts, residential accommodation for police, vehicles, comms, specialized equipment, etc.)</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</si>
  <si>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</si>
  <si>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</si>
  <si>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Activity 2.2.3</t>
  </si>
  <si>
    <t>Activity 2.2.4</t>
  </si>
  <si>
    <t>Activity 2.2.5</t>
  </si>
  <si>
    <t>Activity 2.2.6</t>
  </si>
  <si>
    <t>Activity 2.2.7</t>
  </si>
  <si>
    <t>Activity 2.2.8</t>
  </si>
  <si>
    <t>Output 2.3</t>
  </si>
  <si>
    <t>Increased access to equitable basic services</t>
  </si>
  <si>
    <t>Activity 2.3.1</t>
  </si>
  <si>
    <t>Provide quality and equitable education, alternative learning and life skills services to children and adolescents of IDPs, returnees and local communities</t>
  </si>
  <si>
    <t>Activity 2.3.2</t>
  </si>
  <si>
    <t>Provide equitable and sustainable access to improved drinking water facilities and basic sanitation facilities for IDPs, returnees and local communities</t>
  </si>
  <si>
    <t>Activity 2.3.3</t>
  </si>
  <si>
    <t>Support referral and protection services at the institution and community level to prevent and respond to child rights violations SGBV</t>
  </si>
  <si>
    <t>Activity 2.3.4</t>
  </si>
  <si>
    <t>Activity 2.3.5</t>
  </si>
  <si>
    <t>Activity 2.3.6</t>
  </si>
  <si>
    <t>Activity 2.3.7</t>
  </si>
  <si>
    <t>Activity 2.3.8</t>
  </si>
  <si>
    <t>Output 2.4</t>
  </si>
  <si>
    <t>Activity 2.4.1</t>
  </si>
  <si>
    <t>Build capacity of locality education authorities and community level Parent Teacher Associations (PTA’s) to promote and support peacebuilding</t>
  </si>
  <si>
    <t>Activity 2.4.2</t>
  </si>
  <si>
    <t>Establish inclusive water management committees at community level and build their capacity to address and peacefully resolve disputes over water</t>
  </si>
  <si>
    <t>Activity 2.4.3</t>
  </si>
  <si>
    <t>Build capacity of Locality level protection authorities and establish inclusive Child Protection Networks at community level to prevent and respond to violence against children an</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</si>
  <si>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</si>
  <si>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</si>
  <si>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</si>
  <si>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</si>
  <si>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</si>
  <si>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</si>
  <si>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</si>
  <si>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</si>
  <si>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</si>
  <si>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</si>
  <si>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</si>
  <si>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</si>
  <si>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</si>
  <si>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</si>
  <si>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</si>
  <si>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</si>
  <si>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</si>
  <si>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</si>
  <si>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</si>
  <si>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 xml:space="preserve">Establish/Reactivate, Community-Based Reconciliation Mechansims with the participation of Youth, Women, Returnees and Nomads and other groups
</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</si>
  <si>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</si>
  <si>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</si>
  <si>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</si>
  <si>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</si>
  <si>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Activity 3.1.4</t>
  </si>
  <si>
    <t xml:space="preserve">Establish Mechanisms to strengthen Linkages, coordination and information sharing between CBRMs, GOS Police, Community Policing Systems, Locality authorities as well as state peacebuilding entities at State Level
</t>
  </si>
  <si>
    <t>Activity 3.1.5</t>
  </si>
  <si>
    <t xml:space="preserve">Conduct Community and Locality Level Peace Dialogue Forums involving Community Members with the participation of  Native Administrations, Rule of law and Justice institutions,  Peacebuilding statkeholders from Locality and State levels. 
</t>
  </si>
  <si>
    <t>Activity 3.1.6</t>
  </si>
  <si>
    <t>Establish Real-time Monitoring system to enhance communication and information sharing among CBRMs in different localities and Rule of Law of Law and Justice institutions at locality and State level;</t>
  </si>
  <si>
    <t>Activity 3.1.7</t>
  </si>
  <si>
    <t>Organise  Locality  and State Peace Conferences with the Particiation of Community Leaders, CBRMs, IDPs, Nomads,  Rule of law and Justice Institutions, Civil Society, Peacebuilding institutions and Federal level Peace building entities.</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</si>
  <si>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</si>
  <si>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</si>
  <si>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</si>
  <si>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</si>
  <si>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t>
  </si>
  <si>
    <t>Activity 3.2.2</t>
  </si>
  <si>
    <t>Improve access of Darfur women to microfinance, including establishment of relevant associations, development of proposals, access to information, access to land and loans, small business management, marketing etc..)</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</si>
  <si>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</si>
  <si>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</si>
  <si>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</si>
  <si>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</si>
  <si>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</si>
  <si>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</si>
  <si>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</si>
  <si>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</si>
  <si>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</si>
  <si>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</si>
  <si>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Activity 3.3.2</t>
  </si>
  <si>
    <t>Activity 3.3.3</t>
  </si>
  <si>
    <t>Activity 3.3.4</t>
  </si>
  <si>
    <t>Provide small grants to child and youth friendly clubs to develop and implement localized peacebuilding and advocacy initiatives</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</si>
  <si>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</si>
  <si>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</si>
  <si>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</si>
  <si>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</si>
  <si>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</si>
  <si>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</si>
  <si>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</si>
  <si>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</si>
  <si>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</si>
  <si>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Support to referral mechanisms in target localities.</t>
  </si>
  <si>
    <t>Activity 3.4.3</t>
  </si>
  <si>
    <t>Support to protection referral mechanisms in target localities.</t>
  </si>
  <si>
    <t>Activity 3.4.4</t>
  </si>
  <si>
    <t>Activity 3.4.5</t>
  </si>
  <si>
    <t>Activity 3.4.6</t>
  </si>
  <si>
    <t>Activity 3.4.7</t>
  </si>
  <si>
    <t>Activity 3.4.8</t>
  </si>
  <si>
    <t>Output 3.5</t>
  </si>
  <si>
    <t>State-wide civil society capacity building on human rights training, rights-based approaches</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</si>
  <si>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</si>
  <si>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</si>
  <si>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</si>
  <si>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</si>
  <si>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</si>
  <si>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</si>
  <si>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</si>
  <si>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</si>
  <si>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</si>
  <si>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</si>
  <si>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</si>
  <si>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</si>
  <si>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</si>
  <si>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</si>
  <si>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</si>
  <si>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</si>
  <si>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</si>
  <si>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</si>
  <si>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</si>
  <si>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</si>
  <si>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</si>
  <si>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</si>
  <si>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</si>
  <si>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</si>
  <si>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</si>
  <si>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</si>
  <si>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</si>
  <si>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</si>
  <si>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</si>
  <si>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</si>
  <si>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</si>
  <si>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</si>
  <si>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</si>
  <si>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</si>
  <si>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</si>
  <si>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</si>
  <si>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</si>
  <si>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</si>
  <si>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</si>
  <si>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</si>
  <si>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</si>
  <si>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</si>
  <si>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</si>
  <si>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</si>
  <si>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</si>
  <si>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</si>
  <si>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</si>
  <si>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</si>
  <si>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</si>
  <si>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</si>
  <si>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</si>
  <si>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</si>
  <si>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Totaux</t>
  </si>
  <si>
    <t>Recipient Organization 1</t>
  </si>
  <si>
    <t>Recipient Organization 2</t>
  </si>
  <si>
    <t>Recipient Organization 3</t>
  </si>
  <si>
    <t>Recipient Organization 4</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</si>
  <si>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</si>
  <si>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</si>
  <si>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</si>
  <si>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</si>
  <si>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</si>
  <si>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</si>
  <si>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</si>
  <si>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</si>
  <si>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</si>
  <si>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</si>
  <si>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</si>
  <si>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</si>
  <si>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</si>
  <si>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</si>
  <si>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indexed="8"/>
        <rFont val="Calibri"/>
        <family val="2"/>
      </rPr>
      <t>5%</t>
    </r>
    <r>
      <rPr>
        <sz val="11"/>
        <color theme="1"/>
        <rFont val="Calibri"/>
        <family val="2"/>
        <scheme val="minor"/>
      </rPr>
      <t xml:space="preserve"> towards M&amp;E and less than </t>
    </r>
    <r>
      <rPr>
        <b/>
        <sz val="11"/>
        <color indexed="8"/>
        <rFont val="Calibri"/>
        <family val="2"/>
      </rPr>
      <t xml:space="preserve">15% </t>
    </r>
    <r>
      <rPr>
        <sz val="11"/>
        <color theme="1"/>
        <rFont val="Calibri"/>
        <family val="2"/>
        <scheme val="minor"/>
      </rPr>
      <t xml:space="preserve">towards GEWE. These figures will show as </t>
    </r>
    <r>
      <rPr>
        <sz val="11"/>
        <color indexed="10"/>
        <rFont val="Calibri"/>
        <family val="2"/>
      </rPr>
      <t xml:space="preserve">red </t>
    </r>
    <r>
      <rPr>
        <sz val="11"/>
        <color theme="1"/>
        <rFont val="Calibri"/>
        <family val="2"/>
        <scheme val="minor"/>
      </rPr>
      <t xml:space="preserve">if this minimum threshold is not met.  </t>
    </r>
  </si>
  <si>
    <t>-</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</si>
  <si>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</si>
  <si>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Training includes gender</t>
  </si>
  <si>
    <t>Advovcating equal representation os men and women</t>
  </si>
  <si>
    <t>training included gender</t>
  </si>
  <si>
    <t>commitment</t>
  </si>
  <si>
    <t>Women exclusive activity</t>
  </si>
  <si>
    <t>During the profiling exercise, both women and men are consulted.</t>
  </si>
  <si>
    <t xml:space="preserve">Cash transferred to JIPS in 2020 and 2021. </t>
  </si>
  <si>
    <t xml:space="preserve">Both women and men are part of the intention and perception survey. </t>
  </si>
  <si>
    <t xml:space="preserve">Cash transferred to JIPS in 2021. </t>
  </si>
  <si>
    <t>Selection of projects based on extensive consultations with men, women, and youth.</t>
  </si>
  <si>
    <t>2020 release and 2021 first installment to TDO</t>
  </si>
  <si>
    <t>Both women and men represented in data collection exercises, including community validation sessions.</t>
  </si>
  <si>
    <t xml:space="preserve">CBP PPA (WRS) the payment is released and the expenditure is proportionally divided per each activity. </t>
  </si>
  <si>
    <t>Women and youth are active participants in the committees. Capacity building support are provided to the members of the committee, which is represented by both genders.</t>
  </si>
  <si>
    <t xml:space="preserve">Both women and men are part of the durable solutions plans. </t>
  </si>
  <si>
    <t>Protection monitoring including of vulnerability criteria.</t>
  </si>
  <si>
    <t>Support to include women</t>
  </si>
  <si>
    <t>security escorts &amp; UNOPS AWF</t>
  </si>
  <si>
    <t>Female and male / girls and boys are equally parts of the education services .</t>
  </si>
  <si>
    <t>Cash allocated to PCS and budget had been revised to cope with the excceeding inflation at that time.</t>
  </si>
  <si>
    <t>Specific sessions targeting young women on Menstrual hygiene management</t>
  </si>
  <si>
    <t xml:space="preserve">Most of referral cases has been referred by women and eltarnitive families headed by women </t>
  </si>
  <si>
    <t>Female and male are equally participating in the capacity building sessions.</t>
  </si>
  <si>
    <t>meeting management skills improved to ensure meaningful participation of women and girls in committees</t>
  </si>
  <si>
    <t xml:space="preserve">
40% of CBCPN member s who received training on CP and conducting referral activities are women  </t>
  </si>
  <si>
    <t>Provision of paralegal assistance for protection in target IDP, returnee and host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</si>
</sst>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409]* #,##0.00_);_([$$-409]* \(#,##0.00\);_([$$-409]* &quot;-&quot;??_);_(@_)"/>
    <numFmt numFmtId="165" formatCode="_(&quot;$&quot;* #,##0_);_(&quot;$&quot;* \(#,##0\);_(&quot;$&quot;* &quot;-&quot;??_);_(@_)"/>
  </numFmts>
  <fonts count="26"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indexed="8"/>
      <name val="Calibri"/>
      <family val="2"/>
    </font>
    <font>
      <b/>
      <sz val="16"/>
      <color indexed="8"/>
      <name val="Calibri"/>
      <family val="2"/>
    </font>
    <font>
      <b/>
      <sz val="20"/>
      <color theme="1"/>
      <name val="Calibri"/>
      <family val="2"/>
      <scheme val="minor"/>
    </font>
    <font>
      <sz val="12"/>
      <color theme="1"/>
      <name val="Calibri"/>
      <family val="2"/>
      <scheme val="minor"/>
    </font>
    <font>
      <b/>
      <sz val="12"/>
      <color indexed="8"/>
      <name val="Calibri"/>
      <family val="2"/>
    </font>
    <font>
      <sz val="12"/>
      <color indexed="8"/>
      <name val="Calibri"/>
      <family val="2"/>
    </font>
    <font>
      <b/>
      <sz val="12"/>
      <color rgb="FFFF0000"/>
      <name val="Calibri"/>
      <family val="2"/>
      <scheme val="minor"/>
    </font>
    <font>
      <sz val="12"/>
      <color rgb="FFFF0000"/>
      <name val="Calibri"/>
      <family val="2"/>
      <scheme val="minor"/>
    </font>
    <font>
      <sz val="11"/>
      <color rgb="FF000000"/>
      <name val="Calibri"/>
      <family val="2"/>
    </font>
    <font>
      <sz val="12"/>
      <color rgb="FF000000"/>
      <name val="Calibri"/>
      <family val="2"/>
    </font>
    <font>
      <sz val="12"/>
      <name val="Calibri"/>
      <family val="2"/>
      <scheme val="minor"/>
    </font>
    <font>
      <sz val="12"/>
      <color rgb="FF000000"/>
      <name val="Calibri"/>
      <family val="2"/>
      <scheme val="minor"/>
    </font>
    <font>
      <sz val="10"/>
      <name val="Times New Roman"/>
      <family val="1"/>
    </font>
    <font>
      <b/>
      <sz val="11"/>
      <color indexed="8"/>
      <name val="Calibri"/>
      <family val="2"/>
    </font>
    <font>
      <sz val="11"/>
      <color indexed="10"/>
      <name val="Calibri"/>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cellStyleXfs>
  <cellXfs count="198">
    <xf numFmtId="0" fontId="0" fillId="0" borderId="0" xfId="0"/>
    <xf numFmtId="0" fontId="5" fillId="0" borderId="0" xfId="0" applyFont="1" applyAlignment="1">
      <alignment wrapText="1"/>
    </xf>
    <xf numFmtId="0" fontId="6" fillId="0" borderId="0" xfId="0" applyFont="1" applyAlignment="1">
      <alignment wrapText="1"/>
    </xf>
    <xf numFmtId="44" fontId="6" fillId="0" borderId="0" xfId="1" applyFont="1" applyBorder="1" applyAlignment="1">
      <alignment wrapText="1"/>
    </xf>
    <xf numFmtId="0" fontId="0" fillId="0" borderId="0" xfId="0" applyAlignment="1">
      <alignment wrapText="1"/>
    </xf>
    <xf numFmtId="0" fontId="7" fillId="0" borderId="0" xfId="0" applyFont="1" applyAlignment="1">
      <alignment wrapText="1"/>
    </xf>
    <xf numFmtId="44" fontId="2" fillId="0" borderId="0" xfId="1" applyFont="1" applyBorder="1" applyAlignment="1">
      <alignment wrapText="1"/>
    </xf>
    <xf numFmtId="0" fontId="8" fillId="0" borderId="0" xfId="0" applyFont="1" applyAlignment="1">
      <alignment wrapText="1"/>
    </xf>
    <xf numFmtId="0" fontId="9" fillId="2" borderId="1" xfId="0" applyFont="1" applyFill="1" applyBorder="1" applyAlignment="1">
      <alignment wrapText="1"/>
    </xf>
    <xf numFmtId="0" fontId="9" fillId="2" borderId="2" xfId="0" applyFont="1" applyFill="1" applyBorder="1" applyAlignment="1">
      <alignment wrapText="1"/>
    </xf>
    <xf numFmtId="44" fontId="9" fillId="2" borderId="2" xfId="1" applyFont="1" applyFill="1" applyBorder="1" applyAlignment="1">
      <alignment wrapText="1"/>
    </xf>
    <xf numFmtId="0" fontId="9" fillId="2" borderId="3" xfId="0" applyFont="1" applyFill="1" applyBorder="1" applyAlignment="1">
      <alignment wrapText="1"/>
    </xf>
    <xf numFmtId="0" fontId="3" fillId="0" borderId="0" xfId="0" applyFont="1" applyAlignment="1">
      <alignment wrapText="1"/>
    </xf>
    <xf numFmtId="44" fontId="13" fillId="3" borderId="0" xfId="1" applyFont="1" applyFill="1" applyBorder="1" applyAlignment="1">
      <alignment horizontal="left" wrapText="1"/>
    </xf>
    <xf numFmtId="0" fontId="0" fillId="0" borderId="0" xfId="0" applyAlignment="1">
      <alignment horizontal="center" wrapText="1"/>
    </xf>
    <xf numFmtId="44" fontId="2" fillId="0" borderId="0" xfId="1" applyFont="1" applyFill="1" applyBorder="1" applyAlignment="1">
      <alignment wrapText="1"/>
    </xf>
    <xf numFmtId="0" fontId="0" fillId="3" borderId="0" xfId="0" applyFill="1" applyAlignment="1">
      <alignment wrapText="1"/>
    </xf>
    <xf numFmtId="0" fontId="14" fillId="4"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7" fillId="0" borderId="0" xfId="0" applyFont="1" applyAlignment="1">
      <alignment horizontal="center" vertical="center" wrapText="1"/>
    </xf>
    <xf numFmtId="0" fontId="8" fillId="3" borderId="10" xfId="0" applyFont="1" applyFill="1" applyBorder="1" applyAlignment="1" applyProtection="1">
      <alignment horizontal="center" vertical="center" wrapText="1"/>
      <protection locked="0"/>
    </xf>
    <xf numFmtId="44" fontId="14" fillId="4" borderId="10" xfId="1" applyFont="1" applyFill="1" applyBorder="1" applyAlignment="1" applyProtection="1">
      <alignment horizontal="center" vertical="center" wrapText="1"/>
    </xf>
    <xf numFmtId="0" fontId="8" fillId="4" borderId="10" xfId="0" applyFont="1" applyFill="1" applyBorder="1" applyAlignment="1">
      <alignment vertical="center" wrapText="1"/>
    </xf>
    <xf numFmtId="44" fontId="18" fillId="0" borderId="0" xfId="1" applyFont="1" applyFill="1" applyBorder="1" applyAlignment="1" applyProtection="1">
      <alignment vertical="center" wrapText="1"/>
    </xf>
    <xf numFmtId="44" fontId="8" fillId="0" borderId="0" xfId="1" applyFont="1" applyFill="1" applyBorder="1" applyAlignment="1" applyProtection="1">
      <alignment vertical="center" wrapText="1"/>
    </xf>
    <xf numFmtId="0" fontId="14" fillId="4" borderId="10" xfId="0" applyFont="1" applyFill="1" applyBorder="1" applyAlignment="1">
      <alignment vertical="center" wrapText="1"/>
    </xf>
    <xf numFmtId="0" fontId="14" fillId="0" borderId="10" xfId="0" applyFont="1" applyBorder="1" applyAlignment="1" applyProtection="1">
      <alignment horizontal="left" vertical="top" wrapText="1"/>
      <protection locked="0"/>
    </xf>
    <xf numFmtId="44" fontId="14" fillId="0" borderId="10" xfId="1" applyFont="1" applyBorder="1" applyAlignment="1" applyProtection="1">
      <alignment horizontal="center" vertical="center" wrapText="1"/>
      <protection locked="0"/>
    </xf>
    <xf numFmtId="8" fontId="14" fillId="0" borderId="10" xfId="1" applyNumberFormat="1" applyFont="1" applyBorder="1" applyAlignment="1" applyProtection="1">
      <alignment horizontal="center" vertical="center" wrapText="1"/>
      <protection locked="0"/>
    </xf>
    <xf numFmtId="9" fontId="14" fillId="0" borderId="10" xfId="2" applyFont="1" applyBorder="1" applyAlignment="1" applyProtection="1">
      <alignment horizontal="center" vertical="center" wrapText="1"/>
      <protection locked="0"/>
    </xf>
    <xf numFmtId="49" fontId="14" fillId="0" borderId="10" xfId="1" applyNumberFormat="1" applyFont="1" applyBorder="1" applyAlignment="1" applyProtection="1">
      <alignment horizontal="left" wrapText="1"/>
      <protection locked="0"/>
    </xf>
    <xf numFmtId="44" fontId="14" fillId="0" borderId="0" xfId="1" applyFont="1" applyFill="1" applyBorder="1" applyAlignment="1" applyProtection="1">
      <alignment horizontal="center" vertical="center" wrapText="1"/>
    </xf>
    <xf numFmtId="0" fontId="19" fillId="0" borderId="11" xfId="0" applyFont="1" applyBorder="1" applyAlignment="1">
      <alignment wrapText="1"/>
    </xf>
    <xf numFmtId="0" fontId="20" fillId="0" borderId="10" xfId="0" applyFont="1" applyBorder="1" applyAlignment="1">
      <alignment vertical="top" wrapText="1"/>
    </xf>
    <xf numFmtId="0" fontId="20" fillId="5" borderId="10" xfId="0" applyFont="1" applyFill="1" applyBorder="1" applyAlignment="1">
      <alignment vertical="top" wrapText="1"/>
    </xf>
    <xf numFmtId="44" fontId="14" fillId="3" borderId="10" xfId="1" applyFont="1" applyFill="1" applyBorder="1" applyAlignment="1" applyProtection="1">
      <alignment horizontal="center" vertical="center" wrapText="1"/>
      <protection locked="0"/>
    </xf>
    <xf numFmtId="9" fontId="14" fillId="3" borderId="10" xfId="2" applyFont="1" applyFill="1" applyBorder="1" applyAlignment="1" applyProtection="1">
      <alignment horizontal="center" vertical="center" wrapText="1"/>
      <protection locked="0"/>
    </xf>
    <xf numFmtId="49" fontId="14" fillId="3" borderId="10" xfId="1" applyNumberFormat="1" applyFont="1" applyFill="1" applyBorder="1" applyAlignment="1" applyProtection="1">
      <alignment horizontal="left" wrapText="1"/>
      <protection locked="0"/>
    </xf>
    <xf numFmtId="44" fontId="8" fillId="4" borderId="10" xfId="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xf>
    <xf numFmtId="0" fontId="21" fillId="4" borderId="10" xfId="0" applyFont="1" applyFill="1" applyBorder="1" applyAlignment="1">
      <alignment vertical="center" wrapText="1"/>
    </xf>
    <xf numFmtId="0" fontId="20" fillId="0" borderId="12" xfId="0" applyFont="1" applyBorder="1" applyAlignment="1">
      <alignment vertical="center" wrapText="1"/>
    </xf>
    <xf numFmtId="0" fontId="20" fillId="0" borderId="6" xfId="0" applyFont="1" applyBorder="1" applyAlignment="1">
      <alignment vertical="center" wrapText="1"/>
    </xf>
    <xf numFmtId="0" fontId="20" fillId="0" borderId="13" xfId="0" applyFont="1" applyBorder="1" applyAlignment="1">
      <alignment vertical="center" wrapText="1"/>
    </xf>
    <xf numFmtId="44" fontId="22" fillId="0" borderId="10" xfId="1" applyFont="1" applyBorder="1" applyAlignment="1" applyProtection="1">
      <alignment horizontal="center" vertical="center" wrapText="1"/>
      <protection locked="0"/>
    </xf>
    <xf numFmtId="0" fontId="20" fillId="0" borderId="0" xfId="0" applyFont="1" applyAlignment="1">
      <alignment vertical="center" wrapText="1"/>
    </xf>
    <xf numFmtId="0" fontId="20" fillId="0" borderId="9" xfId="0" applyFont="1" applyBorder="1" applyAlignment="1">
      <alignment vertical="center" wrapText="1"/>
    </xf>
    <xf numFmtId="0" fontId="20" fillId="6" borderId="6" xfId="0" applyFont="1" applyFill="1" applyBorder="1" applyAlignment="1">
      <alignment vertical="center" wrapText="1"/>
    </xf>
    <xf numFmtId="44" fontId="8" fillId="4" borderId="14" xfId="1" applyFont="1" applyFill="1" applyBorder="1" applyAlignment="1" applyProtection="1">
      <alignment horizontal="center" vertical="center" wrapText="1"/>
    </xf>
    <xf numFmtId="44" fontId="14" fillId="0" borderId="14" xfId="1" applyFont="1" applyBorder="1" applyAlignment="1" applyProtection="1">
      <alignment horizontal="center" vertical="center" wrapText="1"/>
      <protection locked="0"/>
    </xf>
    <xf numFmtId="164" fontId="0" fillId="0" borderId="16" xfId="0" applyNumberFormat="1" applyBorder="1" applyAlignment="1" applyProtection="1">
      <alignment vertical="center" wrapText="1"/>
      <protection locked="0"/>
    </xf>
    <xf numFmtId="44" fontId="14" fillId="0" borderId="17" xfId="1" applyFont="1" applyBorder="1" applyAlignment="1" applyProtection="1">
      <alignment horizontal="center" vertical="center" wrapText="1"/>
      <protection locked="0"/>
    </xf>
    <xf numFmtId="0" fontId="14" fillId="3" borderId="10" xfId="0" applyFont="1" applyFill="1" applyBorder="1" applyAlignment="1" applyProtection="1">
      <alignment horizontal="left" vertical="top" wrapText="1"/>
      <protection locked="0"/>
    </xf>
    <xf numFmtId="0" fontId="14" fillId="3" borderId="0" xfId="0" applyFont="1" applyFill="1" applyAlignment="1" applyProtection="1">
      <alignment vertical="center" wrapText="1"/>
      <protection locked="0"/>
    </xf>
    <xf numFmtId="0" fontId="14" fillId="3" borderId="0" xfId="0" applyFont="1" applyFill="1" applyAlignment="1" applyProtection="1">
      <alignment horizontal="left" vertical="top" wrapText="1"/>
      <protection locked="0"/>
    </xf>
    <xf numFmtId="44" fontId="14" fillId="3" borderId="0" xfId="1" applyFont="1" applyFill="1" applyBorder="1" applyAlignment="1" applyProtection="1">
      <alignment horizontal="center" vertical="center" wrapText="1"/>
      <protection locked="0"/>
    </xf>
    <xf numFmtId="9" fontId="23" fillId="0" borderId="10" xfId="2" applyFont="1" applyBorder="1" applyAlignment="1" applyProtection="1">
      <alignment horizontal="center" vertical="center" wrapText="1"/>
      <protection locked="0"/>
    </xf>
    <xf numFmtId="0" fontId="18" fillId="0" borderId="10" xfId="0" applyFont="1" applyBorder="1" applyAlignment="1" applyProtection="1">
      <alignment horizontal="left" vertical="top" wrapText="1"/>
      <protection locked="0"/>
    </xf>
    <xf numFmtId="9" fontId="20" fillId="0" borderId="6" xfId="0" applyNumberFormat="1" applyFont="1" applyBorder="1" applyAlignment="1">
      <alignment horizontal="center" vertical="center" wrapText="1"/>
    </xf>
    <xf numFmtId="8" fontId="20" fillId="0" borderId="10" xfId="0" applyNumberFormat="1" applyFont="1" applyBorder="1" applyAlignment="1">
      <alignment wrapText="1"/>
    </xf>
    <xf numFmtId="8" fontId="20" fillId="0" borderId="18" xfId="0" applyNumberFormat="1" applyFont="1" applyBorder="1" applyAlignment="1">
      <alignment wrapText="1"/>
    </xf>
    <xf numFmtId="0" fontId="8" fillId="3" borderId="0" xfId="0" applyFont="1" applyFill="1" applyAlignment="1">
      <alignment vertical="center" wrapText="1"/>
    </xf>
    <xf numFmtId="44" fontId="14" fillId="3" borderId="0" xfId="1"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9" fontId="23" fillId="3" borderId="10" xfId="2" applyFont="1" applyFill="1" applyBorder="1" applyAlignment="1" applyProtection="1">
      <alignment horizontal="center" vertical="center" wrapText="1"/>
      <protection locked="0"/>
    </xf>
    <xf numFmtId="0" fontId="22" fillId="0" borderId="12" xfId="0" applyFont="1" applyBorder="1" applyAlignment="1">
      <alignment vertical="top" wrapText="1"/>
    </xf>
    <xf numFmtId="0" fontId="14" fillId="3" borderId="10" xfId="0" applyFont="1" applyFill="1" applyBorder="1" applyAlignment="1" applyProtection="1">
      <alignment vertical="center" wrapText="1"/>
      <protection locked="0"/>
    </xf>
    <xf numFmtId="44" fontId="14" fillId="0" borderId="10" xfId="1" applyFont="1" applyBorder="1" applyAlignment="1" applyProtection="1">
      <alignment vertical="center" wrapText="1"/>
      <protection locked="0"/>
    </xf>
    <xf numFmtId="44" fontId="14" fillId="4" borderId="10" xfId="1" applyFont="1" applyFill="1" applyBorder="1" applyAlignment="1" applyProtection="1">
      <alignment vertical="center" wrapText="1"/>
    </xf>
    <xf numFmtId="9" fontId="14" fillId="0" borderId="10" xfId="2" applyFont="1" applyBorder="1" applyAlignment="1" applyProtection="1">
      <alignment vertical="center" wrapText="1"/>
      <protection locked="0"/>
    </xf>
    <xf numFmtId="49" fontId="14" fillId="0" borderId="10" xfId="0" applyNumberFormat="1" applyFont="1" applyBorder="1" applyAlignment="1" applyProtection="1">
      <alignment horizontal="left" wrapText="1"/>
      <protection locked="0"/>
    </xf>
    <xf numFmtId="165" fontId="14" fillId="0" borderId="10" xfId="1" applyNumberFormat="1" applyFont="1" applyBorder="1" applyAlignment="1" applyProtection="1">
      <alignment vertical="center" wrapText="1"/>
      <protection locked="0"/>
    </xf>
    <xf numFmtId="165" fontId="14" fillId="4" borderId="10" xfId="1" applyNumberFormat="1" applyFont="1" applyFill="1" applyBorder="1" applyAlignment="1" applyProtection="1">
      <alignment vertical="center" wrapText="1"/>
    </xf>
    <xf numFmtId="0" fontId="14" fillId="3" borderId="17" xfId="0" applyFont="1" applyFill="1" applyBorder="1" applyAlignment="1" applyProtection="1">
      <alignment vertical="center" wrapText="1"/>
      <protection locked="0"/>
    </xf>
    <xf numFmtId="0" fontId="8" fillId="4" borderId="18" xfId="0" applyFont="1" applyFill="1" applyBorder="1" applyAlignment="1">
      <alignment vertical="center" wrapText="1"/>
    </xf>
    <xf numFmtId="0" fontId="8" fillId="7" borderId="10" xfId="0" applyFont="1" applyFill="1" applyBorder="1" applyAlignment="1" applyProtection="1">
      <alignment vertical="center" wrapText="1"/>
      <protection locked="0"/>
    </xf>
    <xf numFmtId="165" fontId="8" fillId="7" borderId="10" xfId="1" applyNumberFormat="1" applyFont="1" applyFill="1" applyBorder="1" applyAlignment="1" applyProtection="1">
      <alignment vertical="center" wrapText="1"/>
    </xf>
    <xf numFmtId="0" fontId="8" fillId="3" borderId="0" xfId="0" applyFont="1" applyFill="1" applyAlignment="1" applyProtection="1">
      <alignment vertical="center" wrapText="1"/>
      <protection locked="0"/>
    </xf>
    <xf numFmtId="44" fontId="8" fillId="3" borderId="0" xfId="1" applyFont="1" applyFill="1" applyBorder="1" applyAlignment="1" applyProtection="1">
      <alignment vertical="center" wrapText="1"/>
      <protection locked="0"/>
    </xf>
    <xf numFmtId="0" fontId="8" fillId="4" borderId="10" xfId="1" applyNumberFormat="1" applyFont="1" applyFill="1" applyBorder="1" applyAlignment="1" applyProtection="1">
      <alignment horizontal="center" vertical="center" wrapText="1"/>
    </xf>
    <xf numFmtId="0" fontId="14" fillId="3" borderId="0" xfId="0" applyFont="1" applyFill="1" applyAlignment="1">
      <alignment vertical="center" wrapText="1"/>
    </xf>
    <xf numFmtId="0" fontId="14" fillId="4" borderId="26" xfId="0" applyFont="1" applyFill="1" applyBorder="1" applyAlignment="1">
      <alignment vertical="center" wrapText="1"/>
    </xf>
    <xf numFmtId="0" fontId="14" fillId="0" borderId="0" xfId="0" applyFont="1" applyAlignment="1" applyProtection="1">
      <alignment vertical="center" wrapText="1"/>
      <protection locked="0"/>
    </xf>
    <xf numFmtId="44" fontId="14" fillId="0" borderId="0" xfId="1" applyFont="1" applyFill="1" applyBorder="1" applyAlignment="1" applyProtection="1">
      <alignment vertical="center" wrapText="1"/>
      <protection locked="0"/>
    </xf>
    <xf numFmtId="0" fontId="14" fillId="0" borderId="0" xfId="0" applyFont="1" applyAlignment="1">
      <alignment vertical="center" wrapText="1"/>
    </xf>
    <xf numFmtId="0" fontId="8" fillId="4" borderId="28" xfId="0" applyFont="1" applyFill="1" applyBorder="1" applyAlignment="1">
      <alignment vertical="center" wrapText="1"/>
    </xf>
    <xf numFmtId="165" fontId="8" fillId="4" borderId="29" xfId="1" applyNumberFormat="1" applyFont="1" applyFill="1" applyBorder="1" applyAlignment="1" applyProtection="1">
      <alignment vertical="center" wrapText="1"/>
    </xf>
    <xf numFmtId="165" fontId="8" fillId="4" borderId="30" xfId="1" applyNumberFormat="1" applyFont="1" applyFill="1" applyBorder="1" applyAlignment="1" applyProtection="1">
      <alignment vertical="center" wrapText="1"/>
    </xf>
    <xf numFmtId="44" fontId="8" fillId="3" borderId="0" xfId="0" applyNumberFormat="1" applyFont="1" applyFill="1" applyAlignment="1">
      <alignment vertical="center" wrapText="1"/>
    </xf>
    <xf numFmtId="44" fontId="8" fillId="3" borderId="0" xfId="1" applyFont="1" applyFill="1" applyBorder="1" applyAlignment="1">
      <alignment vertical="center" wrapText="1"/>
    </xf>
    <xf numFmtId="44" fontId="8" fillId="3" borderId="0" xfId="1" applyFont="1" applyFill="1" applyBorder="1" applyAlignment="1" applyProtection="1">
      <alignment horizontal="center" vertical="center" wrapText="1"/>
    </xf>
    <xf numFmtId="0" fontId="8" fillId="4" borderId="26" xfId="0" applyFont="1" applyFill="1" applyBorder="1" applyAlignment="1">
      <alignment horizontal="center" vertical="center" wrapText="1"/>
    </xf>
    <xf numFmtId="0" fontId="8" fillId="4" borderId="26" xfId="0" applyFont="1" applyFill="1" applyBorder="1" applyAlignment="1">
      <alignment vertical="center" wrapText="1"/>
    </xf>
    <xf numFmtId="165" fontId="8" fillId="4" borderId="10" xfId="1" applyNumberFormat="1" applyFont="1" applyFill="1" applyBorder="1" applyAlignment="1" applyProtection="1">
      <alignment vertical="center" wrapText="1"/>
    </xf>
    <xf numFmtId="165" fontId="8" fillId="4" borderId="15" xfId="1" applyNumberFormat="1" applyFont="1" applyFill="1" applyBorder="1" applyAlignment="1" applyProtection="1">
      <alignment vertical="center" wrapText="1"/>
    </xf>
    <xf numFmtId="9" fontId="8" fillId="3" borderId="27" xfId="2" applyFont="1" applyFill="1" applyBorder="1" applyAlignment="1" applyProtection="1">
      <alignment vertical="center" wrapText="1"/>
      <protection locked="0"/>
    </xf>
    <xf numFmtId="0" fontId="8" fillId="4" borderId="22" xfId="0" applyFont="1" applyFill="1" applyBorder="1" applyAlignment="1">
      <alignment vertical="center" wrapText="1"/>
    </xf>
    <xf numFmtId="165" fontId="8" fillId="4" borderId="34" xfId="1" applyNumberFormat="1" applyFont="1" applyFill="1" applyBorder="1" applyAlignment="1" applyProtection="1">
      <alignment vertical="center" wrapText="1"/>
    </xf>
    <xf numFmtId="9" fontId="8" fillId="3" borderId="23" xfId="2" applyFont="1" applyFill="1" applyBorder="1" applyAlignment="1" applyProtection="1">
      <alignment vertical="center" wrapText="1"/>
      <protection locked="0"/>
    </xf>
    <xf numFmtId="44" fontId="8" fillId="3" borderId="0" xfId="1" applyFont="1" applyFill="1" applyBorder="1" applyAlignment="1" applyProtection="1">
      <alignment horizontal="right" vertical="center" wrapText="1"/>
      <protection locked="0"/>
    </xf>
    <xf numFmtId="9" fontId="8" fillId="4" borderId="30" xfId="2" applyFont="1" applyFill="1" applyBorder="1" applyAlignment="1" applyProtection="1">
      <alignment vertical="center" wrapText="1"/>
    </xf>
    <xf numFmtId="44" fontId="8" fillId="3" borderId="0" xfId="1" applyFont="1" applyFill="1" applyBorder="1" applyAlignment="1" applyProtection="1">
      <alignment vertical="center" wrapText="1"/>
    </xf>
    <xf numFmtId="0" fontId="8" fillId="0" borderId="0" xfId="0" applyFont="1" applyAlignment="1">
      <alignment vertical="center" wrapText="1"/>
    </xf>
    <xf numFmtId="44" fontId="8" fillId="0" borderId="0" xfId="0" applyNumberFormat="1" applyFont="1" applyAlignment="1">
      <alignment vertical="center" wrapText="1"/>
    </xf>
    <xf numFmtId="44" fontId="8" fillId="0" borderId="0" xfId="1" applyFont="1" applyFill="1" applyBorder="1" applyAlignment="1">
      <alignment vertical="center" wrapText="1"/>
    </xf>
    <xf numFmtId="0" fontId="3" fillId="4" borderId="31" xfId="0" applyFont="1" applyFill="1" applyBorder="1" applyAlignment="1">
      <alignment horizontal="left" vertical="center" wrapText="1"/>
    </xf>
    <xf numFmtId="165" fontId="8" fillId="4" borderId="33" xfId="0" applyNumberFormat="1" applyFont="1" applyFill="1" applyBorder="1" applyAlignment="1">
      <alignment vertical="center" wrapText="1"/>
    </xf>
    <xf numFmtId="44" fontId="8" fillId="4" borderId="31" xfId="0" applyNumberFormat="1" applyFont="1" applyFill="1" applyBorder="1" applyAlignment="1">
      <alignment vertical="center" wrapText="1"/>
    </xf>
    <xf numFmtId="0" fontId="3" fillId="4" borderId="26" xfId="0" applyFont="1" applyFill="1" applyBorder="1" applyAlignment="1">
      <alignment horizontal="left" vertical="center" wrapText="1"/>
    </xf>
    <xf numFmtId="10" fontId="8" fillId="4" borderId="27" xfId="2" applyNumberFormat="1" applyFont="1" applyFill="1" applyBorder="1" applyAlignment="1" applyProtection="1">
      <alignment wrapText="1"/>
    </xf>
    <xf numFmtId="9" fontId="8" fillId="3" borderId="0" xfId="2" applyFont="1" applyFill="1" applyBorder="1" applyAlignment="1">
      <alignment wrapText="1"/>
    </xf>
    <xf numFmtId="0" fontId="0" fillId="4" borderId="28" xfId="0" applyFill="1" applyBorder="1" applyAlignment="1">
      <alignment wrapText="1"/>
    </xf>
    <xf numFmtId="0" fontId="3" fillId="3" borderId="0" xfId="0" applyFont="1" applyFill="1" applyAlignment="1">
      <alignment horizontal="center" vertical="center" wrapText="1"/>
    </xf>
    <xf numFmtId="44" fontId="8" fillId="4" borderId="27" xfId="2" applyNumberFormat="1" applyFont="1" applyFill="1" applyBorder="1" applyAlignment="1" applyProtection="1">
      <alignment wrapText="1"/>
    </xf>
    <xf numFmtId="44" fontId="8" fillId="3" borderId="0" xfId="2" applyNumberFormat="1" applyFont="1" applyFill="1" applyBorder="1" applyAlignment="1">
      <alignment wrapText="1"/>
    </xf>
    <xf numFmtId="0" fontId="0" fillId="3" borderId="0" xfId="0" applyFill="1" applyAlignment="1">
      <alignment horizontal="center" vertical="center" wrapText="1"/>
    </xf>
    <xf numFmtId="44" fontId="0" fillId="0" borderId="0" xfId="0" applyNumberFormat="1" applyAlignment="1">
      <alignment wrapText="1"/>
    </xf>
    <xf numFmtId="44" fontId="2" fillId="4" borderId="0" xfId="1" applyFont="1" applyFill="1" applyBorder="1" applyAlignment="1">
      <alignment vertical="center" wrapText="1"/>
    </xf>
    <xf numFmtId="9" fontId="2" fillId="4" borderId="0" xfId="2" applyFont="1" applyFill="1" applyBorder="1" applyAlignment="1">
      <alignment wrapText="1"/>
    </xf>
    <xf numFmtId="49" fontId="14" fillId="0" borderId="10" xfId="1" applyNumberFormat="1" applyFont="1" applyBorder="1" applyAlignment="1" applyProtection="1">
      <alignment horizontal="left" wrapText="1"/>
      <protection locked="0"/>
    </xf>
    <xf numFmtId="44" fontId="14" fillId="0" borderId="10" xfId="1" applyFont="1" applyBorder="1" applyAlignment="1" applyProtection="1">
      <alignment horizontal="center" vertical="center" wrapText="1"/>
      <protection locked="0"/>
    </xf>
    <xf numFmtId="0" fontId="14" fillId="4" borderId="10" xfId="0" applyFont="1" applyFill="1" applyBorder="1" applyAlignment="1">
      <alignment horizontal="center" vertical="center" wrapText="1"/>
    </xf>
    <xf numFmtId="44" fontId="8" fillId="3" borderId="0" xfId="0" applyNumberFormat="1" applyFont="1" applyFill="1" applyAlignment="1" applyProtection="1">
      <alignment vertical="center" wrapText="1"/>
      <protection locked="0"/>
    </xf>
    <xf numFmtId="0" fontId="8" fillId="3" borderId="10" xfId="0" applyFont="1" applyFill="1" applyBorder="1" applyAlignment="1" applyProtection="1">
      <alignment horizontal="left" vertical="top" wrapText="1"/>
      <protection locked="0"/>
    </xf>
    <xf numFmtId="44" fontId="8" fillId="3" borderId="10" xfId="1" applyFont="1" applyFill="1" applyBorder="1" applyAlignment="1" applyProtection="1">
      <alignment horizontal="left" vertical="top" wrapText="1"/>
      <protection locked="0"/>
    </xf>
    <xf numFmtId="0" fontId="4" fillId="0" borderId="0" xfId="0" applyFont="1" applyAlignment="1">
      <alignment horizontal="left" vertical="top"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44" fontId="10" fillId="2" borderId="5" xfId="1" applyFont="1" applyFill="1" applyBorder="1" applyAlignment="1">
      <alignment horizontal="left" wrapText="1"/>
    </xf>
    <xf numFmtId="0" fontId="10" fillId="2" borderId="6" xfId="0" applyFont="1" applyFill="1" applyBorder="1" applyAlignment="1">
      <alignment horizontal="left" wrapText="1"/>
    </xf>
    <xf numFmtId="0" fontId="13" fillId="2" borderId="7" xfId="0" applyFont="1" applyFill="1" applyBorder="1" applyAlignment="1">
      <alignment horizontal="left" wrapText="1"/>
    </xf>
    <xf numFmtId="0" fontId="13" fillId="2" borderId="8" xfId="0" applyFont="1" applyFill="1" applyBorder="1" applyAlignment="1">
      <alignment horizontal="left" wrapText="1"/>
    </xf>
    <xf numFmtId="0" fontId="13" fillId="2" borderId="9" xfId="0" applyFont="1" applyFill="1" applyBorder="1" applyAlignment="1">
      <alignment horizontal="left" wrapText="1"/>
    </xf>
    <xf numFmtId="49" fontId="8" fillId="3" borderId="10" xfId="0" applyNumberFormat="1" applyFont="1" applyFill="1" applyBorder="1" applyAlignment="1" applyProtection="1">
      <alignment horizontal="left" vertical="top" wrapText="1"/>
      <protection locked="0"/>
    </xf>
    <xf numFmtId="0" fontId="14" fillId="3" borderId="10" xfId="0" applyFont="1" applyFill="1" applyBorder="1" applyAlignment="1" applyProtection="1">
      <alignment horizontal="left" vertical="top" wrapText="1"/>
      <protection locked="0"/>
    </xf>
    <xf numFmtId="44" fontId="14" fillId="3" borderId="10" xfId="1" applyFont="1" applyFill="1" applyBorder="1" applyAlignment="1" applyProtection="1">
      <alignment horizontal="left" vertical="top" wrapText="1"/>
      <protection locked="0"/>
    </xf>
    <xf numFmtId="0" fontId="8" fillId="4" borderId="3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44" fontId="8" fillId="3" borderId="18" xfId="1"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4" xfId="0" applyFont="1" applyFill="1" applyBorder="1" applyAlignment="1">
      <alignment horizontal="center" vertical="center" wrapText="1"/>
    </xf>
    <xf numFmtId="44" fontId="8" fillId="4" borderId="23" xfId="1" applyFont="1" applyFill="1" applyBorder="1" applyAlignment="1" applyProtection="1">
      <alignment horizontal="center" vertical="center" wrapText="1"/>
    </xf>
    <xf numFmtId="44" fontId="8" fillId="4" borderId="25" xfId="1" applyFont="1" applyFill="1" applyBorder="1" applyAlignment="1" applyProtection="1">
      <alignment horizontal="center" vertical="center" wrapText="1"/>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0" borderId="0" xfId="0" applyFont="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0" fillId="8" borderId="28" xfId="0" applyFill="1" applyBorder="1" applyAlignment="1">
      <alignment horizontal="center" vertical="center" wrapText="1"/>
    </xf>
    <xf numFmtId="0" fontId="0" fillId="8" borderId="30" xfId="0" applyFill="1" applyBorder="1" applyAlignment="1">
      <alignment horizontal="center" vertical="center" wrapText="1"/>
    </xf>
    <xf numFmtId="44" fontId="1" fillId="3" borderId="10" xfId="1" applyFont="1" applyFill="1" applyBorder="1" applyAlignment="1" applyProtection="1">
      <alignment horizontal="left" vertical="center" wrapText="1"/>
      <protection locked="0"/>
    </xf>
    <xf numFmtId="44" fontId="1" fillId="3" borderId="10" xfId="1" applyFont="1" applyFill="1" applyBorder="1" applyAlignment="1" applyProtection="1">
      <alignment horizontal="left" vertical="top" wrapText="1"/>
      <protection locked="0"/>
    </xf>
    <xf numFmtId="49" fontId="1" fillId="0" borderId="10" xfId="1" applyNumberFormat="1" applyFont="1" applyBorder="1" applyAlignment="1" applyProtection="1">
      <alignment horizontal="left" wrapText="1"/>
      <protection locked="0"/>
    </xf>
    <xf numFmtId="49" fontId="1" fillId="0" borderId="10" xfId="1" applyNumberFormat="1" applyFont="1" applyBorder="1" applyAlignment="1" applyProtection="1">
      <alignment vertical="center" wrapText="1"/>
      <protection locked="0"/>
    </xf>
    <xf numFmtId="49" fontId="1" fillId="0" borderId="10" xfId="1" applyNumberFormat="1" applyFont="1" applyBorder="1" applyAlignment="1" applyProtection="1">
      <alignment horizontal="left" vertical="center" wrapText="1"/>
      <protection locked="0"/>
    </xf>
    <xf numFmtId="49" fontId="1" fillId="3" borderId="10" xfId="1" applyNumberFormat="1" applyFont="1" applyFill="1" applyBorder="1" applyAlignment="1" applyProtection="1">
      <alignment horizontal="left" wrapText="1"/>
      <protection locked="0"/>
    </xf>
    <xf numFmtId="49" fontId="1" fillId="0" borderId="10" xfId="0" applyNumberFormat="1" applyFont="1" applyBorder="1" applyAlignment="1" applyProtection="1">
      <alignment horizontal="left" wrapText="1"/>
      <protection locked="0"/>
    </xf>
    <xf numFmtId="44" fontId="1" fillId="3" borderId="10" xfId="1" applyFont="1" applyFill="1" applyBorder="1" applyAlignment="1" applyProtection="1">
      <alignment horizontal="center" vertical="center" wrapText="1"/>
      <protection locked="0"/>
    </xf>
    <xf numFmtId="44" fontId="1" fillId="0" borderId="10" xfId="1" applyFont="1" applyFill="1" applyBorder="1" applyAlignment="1" applyProtection="1">
      <alignment horizontal="center" vertical="center" wrapText="1"/>
      <protection locked="0"/>
    </xf>
    <xf numFmtId="0" fontId="1" fillId="0" borderId="10" xfId="0" applyFont="1" applyBorder="1" applyAlignment="1" applyProtection="1">
      <alignment horizontal="left" vertical="top" wrapText="1"/>
      <protection locked="0"/>
    </xf>
    <xf numFmtId="165" fontId="1" fillId="0" borderId="10" xfId="1" applyNumberFormat="1" applyFont="1" applyBorder="1" applyAlignment="1" applyProtection="1">
      <alignment vertical="center" wrapText="1"/>
      <protection locked="0"/>
    </xf>
    <xf numFmtId="165" fontId="1" fillId="4" borderId="10" xfId="0" applyNumberFormat="1" applyFont="1" applyFill="1" applyBorder="1" applyAlignment="1">
      <alignment vertical="center" wrapText="1"/>
    </xf>
    <xf numFmtId="165" fontId="1" fillId="4" borderId="27" xfId="0" applyNumberFormat="1" applyFont="1" applyFill="1" applyBorder="1" applyAlignment="1">
      <alignment vertical="center" wrapText="1"/>
    </xf>
    <xf numFmtId="0" fontId="1" fillId="0" borderId="10" xfId="4" applyFont="1" applyBorder="1" applyAlignment="1" applyProtection="1">
      <alignment horizontal="left" vertical="top" wrapText="1"/>
      <protection locked="0"/>
    </xf>
    <xf numFmtId="44" fontId="6" fillId="0" borderId="0" xfId="1" applyFont="1" applyFill="1" applyBorder="1" applyAlignment="1">
      <alignment wrapText="1"/>
    </xf>
    <xf numFmtId="44" fontId="9" fillId="0" borderId="2" xfId="1" applyFont="1" applyFill="1" applyBorder="1" applyAlignment="1">
      <alignment wrapText="1"/>
    </xf>
    <xf numFmtId="44" fontId="13" fillId="0" borderId="0" xfId="1" applyFont="1" applyFill="1" applyBorder="1" applyAlignment="1">
      <alignment horizontal="left" wrapText="1"/>
    </xf>
    <xf numFmtId="44" fontId="14" fillId="0" borderId="10" xfId="1" applyFont="1" applyFill="1" applyBorder="1" applyAlignment="1" applyProtection="1">
      <alignment horizontal="center" vertical="center" wrapText="1"/>
      <protection locked="0"/>
    </xf>
    <xf numFmtId="44" fontId="8" fillId="0" borderId="10" xfId="1" applyFont="1" applyFill="1" applyBorder="1" applyAlignment="1" applyProtection="1">
      <alignment horizontal="center" vertical="center" wrapText="1"/>
    </xf>
    <xf numFmtId="44" fontId="14" fillId="0" borderId="0" xfId="1" applyFont="1" applyFill="1" applyBorder="1" applyAlignment="1" applyProtection="1">
      <alignment horizontal="center" vertical="center" wrapText="1"/>
      <protection locked="0"/>
    </xf>
    <xf numFmtId="44" fontId="14" fillId="0" borderId="10" xfId="1" applyFont="1" applyFill="1" applyBorder="1" applyAlignment="1" applyProtection="1">
      <alignment vertical="center" wrapText="1"/>
      <protection locked="0"/>
    </xf>
    <xf numFmtId="44" fontId="8" fillId="0" borderId="0" xfId="1" applyFont="1" applyFill="1" applyBorder="1" applyAlignment="1" applyProtection="1">
      <alignment vertical="center" wrapText="1"/>
      <protection locked="0"/>
    </xf>
    <xf numFmtId="44" fontId="8" fillId="0" borderId="0" xfId="1" applyFont="1" applyFill="1" applyBorder="1" applyAlignment="1" applyProtection="1">
      <alignment horizontal="right" vertical="center" wrapText="1"/>
      <protection locked="0"/>
    </xf>
    <xf numFmtId="9" fontId="2" fillId="0" borderId="30" xfId="2" applyFont="1" applyFill="1" applyBorder="1" applyAlignment="1">
      <alignment wrapText="1"/>
    </xf>
    <xf numFmtId="0" fontId="0" fillId="0" borderId="0" xfId="0" applyFill="1" applyAlignment="1">
      <alignment wrapText="1"/>
    </xf>
    <xf numFmtId="0" fontId="9" fillId="0" borderId="2" xfId="0" applyFont="1" applyFill="1" applyBorder="1" applyAlignment="1">
      <alignment wrapText="1"/>
    </xf>
    <xf numFmtId="0" fontId="0" fillId="0" borderId="0" xfId="0" applyFill="1" applyAlignment="1">
      <alignment horizontal="center" wrapText="1"/>
    </xf>
    <xf numFmtId="0" fontId="8" fillId="0" borderId="10" xfId="0" applyFont="1" applyFill="1" applyBorder="1" applyAlignment="1" applyProtection="1">
      <alignment horizontal="center" vertical="center" wrapText="1"/>
      <protection locked="0"/>
    </xf>
    <xf numFmtId="44" fontId="8" fillId="0" borderId="14" xfId="1" applyFont="1" applyFill="1" applyBorder="1" applyAlignment="1" applyProtection="1">
      <alignment horizontal="center" vertical="center" wrapText="1"/>
    </xf>
    <xf numFmtId="44" fontId="14" fillId="0" borderId="15" xfId="1" applyFont="1" applyFill="1" applyBorder="1" applyAlignment="1" applyProtection="1">
      <alignment horizontal="center" vertical="center" wrapText="1"/>
      <protection locked="0"/>
    </xf>
    <xf numFmtId="8" fontId="20" fillId="0" borderId="10" xfId="0" applyNumberFormat="1" applyFont="1" applyFill="1" applyBorder="1" applyAlignment="1" applyProtection="1">
      <alignment wrapText="1"/>
      <protection locked="0"/>
    </xf>
    <xf numFmtId="44" fontId="1" fillId="0" borderId="10" xfId="3" applyFont="1" applyFill="1" applyBorder="1" applyAlignment="1" applyProtection="1">
      <alignment horizontal="center" vertical="center" wrapText="1"/>
      <protection locked="0"/>
    </xf>
    <xf numFmtId="165" fontId="14" fillId="0" borderId="10" xfId="0" applyNumberFormat="1" applyFont="1" applyFill="1" applyBorder="1" applyAlignment="1" applyProtection="1">
      <alignment vertical="center" wrapText="1"/>
      <protection locked="0"/>
    </xf>
    <xf numFmtId="165" fontId="14" fillId="0" borderId="17" xfId="0" applyNumberFormat="1" applyFont="1" applyFill="1" applyBorder="1" applyAlignment="1" applyProtection="1">
      <alignment vertical="center" wrapText="1"/>
      <protection locked="0"/>
    </xf>
    <xf numFmtId="165" fontId="14" fillId="0" borderId="10" xfId="1" applyNumberFormat="1" applyFont="1" applyFill="1" applyBorder="1" applyAlignment="1" applyProtection="1">
      <alignment vertical="center" wrapText="1"/>
      <protection locked="0"/>
    </xf>
    <xf numFmtId="44" fontId="8" fillId="0" borderId="0" xfId="0" applyNumberFormat="1" applyFont="1" applyFill="1" applyAlignment="1">
      <alignment vertical="center" wrapText="1"/>
    </xf>
    <xf numFmtId="9" fontId="8" fillId="0" borderId="0" xfId="2" applyFont="1" applyFill="1" applyBorder="1" applyAlignment="1">
      <alignment wrapText="1"/>
    </xf>
    <xf numFmtId="0" fontId="3" fillId="0" borderId="0" xfId="0" applyFont="1" applyFill="1" applyAlignment="1">
      <alignment horizontal="center" vertical="center" wrapText="1"/>
    </xf>
    <xf numFmtId="44" fontId="8" fillId="0" borderId="0" xfId="2" applyNumberFormat="1" applyFont="1" applyFill="1" applyBorder="1" applyAlignment="1">
      <alignment wrapText="1"/>
    </xf>
    <xf numFmtId="0" fontId="0" fillId="0" borderId="0" xfId="0" applyFill="1" applyAlignment="1">
      <alignment horizontal="center" vertical="center" wrapText="1"/>
    </xf>
  </cellXfs>
  <cellStyles count="5">
    <cellStyle name="Currency" xfId="1" builtinId="4"/>
    <cellStyle name="Currency 2" xfId="3" xr:uid="{65AA15D2-585D-7B4A-85AA-AA9315ECE07D}"/>
    <cellStyle name="Normal" xfId="0" builtinId="0"/>
    <cellStyle name="Normal 2" xfId="4" xr:uid="{ACC58E98-838F-144D-9188-E621006CF7E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Users/mendes/AppData/Local/Microsoft/Windows/Temporary%20Internet%20Files/Content.Outlook/K2F18XGZ/WD%20Budget%2012.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473E2-7745-4B31-B428-E2761899B72F}">
  <sheetPr>
    <tabColor theme="0"/>
  </sheetPr>
  <dimension ref="A2:N313"/>
  <sheetViews>
    <sheetView showGridLines="0" showZeros="0" tabSelected="1" topLeftCell="A12" zoomScale="80" zoomScaleNormal="80" workbookViewId="0">
      <selection activeCell="C15" sqref="C15:L15"/>
    </sheetView>
  </sheetViews>
  <sheetFormatPr baseColWidth="10" defaultColWidth="9.33203125" defaultRowHeight="15" x14ac:dyDescent="0.2"/>
  <cols>
    <col min="1" max="1" width="9.33203125" style="4"/>
    <col min="2" max="2" width="20.5" style="4" customWidth="1"/>
    <col min="3" max="3" width="76.6640625" style="4" customWidth="1"/>
    <col min="4" max="4" width="17.5" style="4" customWidth="1"/>
    <col min="5" max="5" width="17.5" style="182" customWidth="1"/>
    <col min="6" max="8" width="17.5" style="4" customWidth="1"/>
    <col min="9" max="9" width="22.5" style="4" customWidth="1"/>
    <col min="10" max="10" width="22.5" style="15" customWidth="1"/>
    <col min="11" max="11" width="22.5" style="6" customWidth="1"/>
    <col min="12" max="12" width="19.6640625" style="4" customWidth="1"/>
    <col min="13" max="13" width="18.6640625" style="4" customWidth="1"/>
    <col min="14" max="14" width="17.6640625" style="4" customWidth="1"/>
    <col min="15" max="15" width="26.5" style="4" customWidth="1"/>
    <col min="16" max="16" width="22.5" style="4" customWidth="1"/>
    <col min="17" max="17" width="29.6640625" style="4" customWidth="1"/>
    <col min="18" max="18" width="23.5" style="4" customWidth="1"/>
    <col min="19" max="19" width="18.5" style="4" customWidth="1"/>
    <col min="20" max="20" width="17.5" style="4" customWidth="1"/>
    <col min="21" max="21" width="25.33203125" style="4" customWidth="1"/>
    <col min="22" max="257" width="9.33203125" style="4"/>
    <col min="258" max="258" width="20.5" style="4" customWidth="1"/>
    <col min="259" max="259" width="76.6640625" style="4" customWidth="1"/>
    <col min="260" max="264" width="17.5" style="4" customWidth="1"/>
    <col min="265" max="266" width="22.5" style="4" customWidth="1"/>
    <col min="267" max="267" width="30.33203125" style="4" customWidth="1"/>
    <col min="268" max="268" width="18.6640625" style="4" customWidth="1"/>
    <col min="269" max="269" width="9.33203125" style="4"/>
    <col min="270" max="270" width="17.6640625" style="4" customWidth="1"/>
    <col min="271" max="271" width="26.5" style="4" customWidth="1"/>
    <col min="272" max="272" width="22.5" style="4" customWidth="1"/>
    <col min="273" max="273" width="29.6640625" style="4" customWidth="1"/>
    <col min="274" max="274" width="23.5" style="4" customWidth="1"/>
    <col min="275" max="275" width="18.5" style="4" customWidth="1"/>
    <col min="276" max="276" width="17.5" style="4" customWidth="1"/>
    <col min="277" max="277" width="25.33203125" style="4" customWidth="1"/>
    <col min="278" max="513" width="9.33203125" style="4"/>
    <col min="514" max="514" width="20.5" style="4" customWidth="1"/>
    <col min="515" max="515" width="76.6640625" style="4" customWidth="1"/>
    <col min="516" max="520" width="17.5" style="4" customWidth="1"/>
    <col min="521" max="522" width="22.5" style="4" customWidth="1"/>
    <col min="523" max="523" width="30.33203125" style="4" customWidth="1"/>
    <col min="524" max="524" width="18.6640625" style="4" customWidth="1"/>
    <col min="525" max="525" width="9.33203125" style="4"/>
    <col min="526" max="526" width="17.6640625" style="4" customWidth="1"/>
    <col min="527" max="527" width="26.5" style="4" customWidth="1"/>
    <col min="528" max="528" width="22.5" style="4" customWidth="1"/>
    <col min="529" max="529" width="29.6640625" style="4" customWidth="1"/>
    <col min="530" max="530" width="23.5" style="4" customWidth="1"/>
    <col min="531" max="531" width="18.5" style="4" customWidth="1"/>
    <col min="532" max="532" width="17.5" style="4" customWidth="1"/>
    <col min="533" max="533" width="25.33203125" style="4" customWidth="1"/>
    <col min="534" max="769" width="9.33203125" style="4"/>
    <col min="770" max="770" width="20.5" style="4" customWidth="1"/>
    <col min="771" max="771" width="76.6640625" style="4" customWidth="1"/>
    <col min="772" max="776" width="17.5" style="4" customWidth="1"/>
    <col min="777" max="778" width="22.5" style="4" customWidth="1"/>
    <col min="779" max="779" width="30.33203125" style="4" customWidth="1"/>
    <col min="780" max="780" width="18.6640625" style="4" customWidth="1"/>
    <col min="781" max="781" width="9.33203125" style="4"/>
    <col min="782" max="782" width="17.6640625" style="4" customWidth="1"/>
    <col min="783" max="783" width="26.5" style="4" customWidth="1"/>
    <col min="784" max="784" width="22.5" style="4" customWidth="1"/>
    <col min="785" max="785" width="29.6640625" style="4" customWidth="1"/>
    <col min="786" max="786" width="23.5" style="4" customWidth="1"/>
    <col min="787" max="787" width="18.5" style="4" customWidth="1"/>
    <col min="788" max="788" width="17.5" style="4" customWidth="1"/>
    <col min="789" max="789" width="25.33203125" style="4" customWidth="1"/>
    <col min="790" max="1025" width="9.33203125" style="4"/>
    <col min="1026" max="1026" width="20.5" style="4" customWidth="1"/>
    <col min="1027" max="1027" width="76.6640625" style="4" customWidth="1"/>
    <col min="1028" max="1032" width="17.5" style="4" customWidth="1"/>
    <col min="1033" max="1034" width="22.5" style="4" customWidth="1"/>
    <col min="1035" max="1035" width="30.33203125" style="4" customWidth="1"/>
    <col min="1036" max="1036" width="18.6640625" style="4" customWidth="1"/>
    <col min="1037" max="1037" width="9.33203125" style="4"/>
    <col min="1038" max="1038" width="17.6640625" style="4" customWidth="1"/>
    <col min="1039" max="1039" width="26.5" style="4" customWidth="1"/>
    <col min="1040" max="1040" width="22.5" style="4" customWidth="1"/>
    <col min="1041" max="1041" width="29.6640625" style="4" customWidth="1"/>
    <col min="1042" max="1042" width="23.5" style="4" customWidth="1"/>
    <col min="1043" max="1043" width="18.5" style="4" customWidth="1"/>
    <col min="1044" max="1044" width="17.5" style="4" customWidth="1"/>
    <col min="1045" max="1045" width="25.33203125" style="4" customWidth="1"/>
    <col min="1046" max="1281" width="9.33203125" style="4"/>
    <col min="1282" max="1282" width="20.5" style="4" customWidth="1"/>
    <col min="1283" max="1283" width="76.6640625" style="4" customWidth="1"/>
    <col min="1284" max="1288" width="17.5" style="4" customWidth="1"/>
    <col min="1289" max="1290" width="22.5" style="4" customWidth="1"/>
    <col min="1291" max="1291" width="30.33203125" style="4" customWidth="1"/>
    <col min="1292" max="1292" width="18.6640625" style="4" customWidth="1"/>
    <col min="1293" max="1293" width="9.33203125" style="4"/>
    <col min="1294" max="1294" width="17.6640625" style="4" customWidth="1"/>
    <col min="1295" max="1295" width="26.5" style="4" customWidth="1"/>
    <col min="1296" max="1296" width="22.5" style="4" customWidth="1"/>
    <col min="1297" max="1297" width="29.6640625" style="4" customWidth="1"/>
    <col min="1298" max="1298" width="23.5" style="4" customWidth="1"/>
    <col min="1299" max="1299" width="18.5" style="4" customWidth="1"/>
    <col min="1300" max="1300" width="17.5" style="4" customWidth="1"/>
    <col min="1301" max="1301" width="25.33203125" style="4" customWidth="1"/>
    <col min="1302" max="1537" width="9.33203125" style="4"/>
    <col min="1538" max="1538" width="20.5" style="4" customWidth="1"/>
    <col min="1539" max="1539" width="76.6640625" style="4" customWidth="1"/>
    <col min="1540" max="1544" width="17.5" style="4" customWidth="1"/>
    <col min="1545" max="1546" width="22.5" style="4" customWidth="1"/>
    <col min="1547" max="1547" width="30.33203125" style="4" customWidth="1"/>
    <col min="1548" max="1548" width="18.6640625" style="4" customWidth="1"/>
    <col min="1549" max="1549" width="9.33203125" style="4"/>
    <col min="1550" max="1550" width="17.6640625" style="4" customWidth="1"/>
    <col min="1551" max="1551" width="26.5" style="4" customWidth="1"/>
    <col min="1552" max="1552" width="22.5" style="4" customWidth="1"/>
    <col min="1553" max="1553" width="29.6640625" style="4" customWidth="1"/>
    <col min="1554" max="1554" width="23.5" style="4" customWidth="1"/>
    <col min="1555" max="1555" width="18.5" style="4" customWidth="1"/>
    <col min="1556" max="1556" width="17.5" style="4" customWidth="1"/>
    <col min="1557" max="1557" width="25.33203125" style="4" customWidth="1"/>
    <col min="1558" max="1793" width="9.33203125" style="4"/>
    <col min="1794" max="1794" width="20.5" style="4" customWidth="1"/>
    <col min="1795" max="1795" width="76.6640625" style="4" customWidth="1"/>
    <col min="1796" max="1800" width="17.5" style="4" customWidth="1"/>
    <col min="1801" max="1802" width="22.5" style="4" customWidth="1"/>
    <col min="1803" max="1803" width="30.33203125" style="4" customWidth="1"/>
    <col min="1804" max="1804" width="18.6640625" style="4" customWidth="1"/>
    <col min="1805" max="1805" width="9.33203125" style="4"/>
    <col min="1806" max="1806" width="17.6640625" style="4" customWidth="1"/>
    <col min="1807" max="1807" width="26.5" style="4" customWidth="1"/>
    <col min="1808" max="1808" width="22.5" style="4" customWidth="1"/>
    <col min="1809" max="1809" width="29.6640625" style="4" customWidth="1"/>
    <col min="1810" max="1810" width="23.5" style="4" customWidth="1"/>
    <col min="1811" max="1811" width="18.5" style="4" customWidth="1"/>
    <col min="1812" max="1812" width="17.5" style="4" customWidth="1"/>
    <col min="1813" max="1813" width="25.33203125" style="4" customWidth="1"/>
    <col min="1814" max="2049" width="9.33203125" style="4"/>
    <col min="2050" max="2050" width="20.5" style="4" customWidth="1"/>
    <col min="2051" max="2051" width="76.6640625" style="4" customWidth="1"/>
    <col min="2052" max="2056" width="17.5" style="4" customWidth="1"/>
    <col min="2057" max="2058" width="22.5" style="4" customWidth="1"/>
    <col min="2059" max="2059" width="30.33203125" style="4" customWidth="1"/>
    <col min="2060" max="2060" width="18.6640625" style="4" customWidth="1"/>
    <col min="2061" max="2061" width="9.33203125" style="4"/>
    <col min="2062" max="2062" width="17.6640625" style="4" customWidth="1"/>
    <col min="2063" max="2063" width="26.5" style="4" customWidth="1"/>
    <col min="2064" max="2064" width="22.5" style="4" customWidth="1"/>
    <col min="2065" max="2065" width="29.6640625" style="4" customWidth="1"/>
    <col min="2066" max="2066" width="23.5" style="4" customWidth="1"/>
    <col min="2067" max="2067" width="18.5" style="4" customWidth="1"/>
    <col min="2068" max="2068" width="17.5" style="4" customWidth="1"/>
    <col min="2069" max="2069" width="25.33203125" style="4" customWidth="1"/>
    <col min="2070" max="2305" width="9.33203125" style="4"/>
    <col min="2306" max="2306" width="20.5" style="4" customWidth="1"/>
    <col min="2307" max="2307" width="76.6640625" style="4" customWidth="1"/>
    <col min="2308" max="2312" width="17.5" style="4" customWidth="1"/>
    <col min="2313" max="2314" width="22.5" style="4" customWidth="1"/>
    <col min="2315" max="2315" width="30.33203125" style="4" customWidth="1"/>
    <col min="2316" max="2316" width="18.6640625" style="4" customWidth="1"/>
    <col min="2317" max="2317" width="9.33203125" style="4"/>
    <col min="2318" max="2318" width="17.6640625" style="4" customWidth="1"/>
    <col min="2319" max="2319" width="26.5" style="4" customWidth="1"/>
    <col min="2320" max="2320" width="22.5" style="4" customWidth="1"/>
    <col min="2321" max="2321" width="29.6640625" style="4" customWidth="1"/>
    <col min="2322" max="2322" width="23.5" style="4" customWidth="1"/>
    <col min="2323" max="2323" width="18.5" style="4" customWidth="1"/>
    <col min="2324" max="2324" width="17.5" style="4" customWidth="1"/>
    <col min="2325" max="2325" width="25.33203125" style="4" customWidth="1"/>
    <col min="2326" max="2561" width="9.33203125" style="4"/>
    <col min="2562" max="2562" width="20.5" style="4" customWidth="1"/>
    <col min="2563" max="2563" width="76.6640625" style="4" customWidth="1"/>
    <col min="2564" max="2568" width="17.5" style="4" customWidth="1"/>
    <col min="2569" max="2570" width="22.5" style="4" customWidth="1"/>
    <col min="2571" max="2571" width="30.33203125" style="4" customWidth="1"/>
    <col min="2572" max="2572" width="18.6640625" style="4" customWidth="1"/>
    <col min="2573" max="2573" width="9.33203125" style="4"/>
    <col min="2574" max="2574" width="17.6640625" style="4" customWidth="1"/>
    <col min="2575" max="2575" width="26.5" style="4" customWidth="1"/>
    <col min="2576" max="2576" width="22.5" style="4" customWidth="1"/>
    <col min="2577" max="2577" width="29.6640625" style="4" customWidth="1"/>
    <col min="2578" max="2578" width="23.5" style="4" customWidth="1"/>
    <col min="2579" max="2579" width="18.5" style="4" customWidth="1"/>
    <col min="2580" max="2580" width="17.5" style="4" customWidth="1"/>
    <col min="2581" max="2581" width="25.33203125" style="4" customWidth="1"/>
    <col min="2582" max="2817" width="9.33203125" style="4"/>
    <col min="2818" max="2818" width="20.5" style="4" customWidth="1"/>
    <col min="2819" max="2819" width="76.6640625" style="4" customWidth="1"/>
    <col min="2820" max="2824" width="17.5" style="4" customWidth="1"/>
    <col min="2825" max="2826" width="22.5" style="4" customWidth="1"/>
    <col min="2827" max="2827" width="30.33203125" style="4" customWidth="1"/>
    <col min="2828" max="2828" width="18.6640625" style="4" customWidth="1"/>
    <col min="2829" max="2829" width="9.33203125" style="4"/>
    <col min="2830" max="2830" width="17.6640625" style="4" customWidth="1"/>
    <col min="2831" max="2831" width="26.5" style="4" customWidth="1"/>
    <col min="2832" max="2832" width="22.5" style="4" customWidth="1"/>
    <col min="2833" max="2833" width="29.6640625" style="4" customWidth="1"/>
    <col min="2834" max="2834" width="23.5" style="4" customWidth="1"/>
    <col min="2835" max="2835" width="18.5" style="4" customWidth="1"/>
    <col min="2836" max="2836" width="17.5" style="4" customWidth="1"/>
    <col min="2837" max="2837" width="25.33203125" style="4" customWidth="1"/>
    <col min="2838" max="3073" width="9.33203125" style="4"/>
    <col min="3074" max="3074" width="20.5" style="4" customWidth="1"/>
    <col min="3075" max="3075" width="76.6640625" style="4" customWidth="1"/>
    <col min="3076" max="3080" width="17.5" style="4" customWidth="1"/>
    <col min="3081" max="3082" width="22.5" style="4" customWidth="1"/>
    <col min="3083" max="3083" width="30.33203125" style="4" customWidth="1"/>
    <col min="3084" max="3084" width="18.6640625" style="4" customWidth="1"/>
    <col min="3085" max="3085" width="9.33203125" style="4"/>
    <col min="3086" max="3086" width="17.6640625" style="4" customWidth="1"/>
    <col min="3087" max="3087" width="26.5" style="4" customWidth="1"/>
    <col min="3088" max="3088" width="22.5" style="4" customWidth="1"/>
    <col min="3089" max="3089" width="29.6640625" style="4" customWidth="1"/>
    <col min="3090" max="3090" width="23.5" style="4" customWidth="1"/>
    <col min="3091" max="3091" width="18.5" style="4" customWidth="1"/>
    <col min="3092" max="3092" width="17.5" style="4" customWidth="1"/>
    <col min="3093" max="3093" width="25.33203125" style="4" customWidth="1"/>
    <col min="3094" max="3329" width="9.33203125" style="4"/>
    <col min="3330" max="3330" width="20.5" style="4" customWidth="1"/>
    <col min="3331" max="3331" width="76.6640625" style="4" customWidth="1"/>
    <col min="3332" max="3336" width="17.5" style="4" customWidth="1"/>
    <col min="3337" max="3338" width="22.5" style="4" customWidth="1"/>
    <col min="3339" max="3339" width="30.33203125" style="4" customWidth="1"/>
    <col min="3340" max="3340" width="18.6640625" style="4" customWidth="1"/>
    <col min="3341" max="3341" width="9.33203125" style="4"/>
    <col min="3342" max="3342" width="17.6640625" style="4" customWidth="1"/>
    <col min="3343" max="3343" width="26.5" style="4" customWidth="1"/>
    <col min="3344" max="3344" width="22.5" style="4" customWidth="1"/>
    <col min="3345" max="3345" width="29.6640625" style="4" customWidth="1"/>
    <col min="3346" max="3346" width="23.5" style="4" customWidth="1"/>
    <col min="3347" max="3347" width="18.5" style="4" customWidth="1"/>
    <col min="3348" max="3348" width="17.5" style="4" customWidth="1"/>
    <col min="3349" max="3349" width="25.33203125" style="4" customWidth="1"/>
    <col min="3350" max="3585" width="9.33203125" style="4"/>
    <col min="3586" max="3586" width="20.5" style="4" customWidth="1"/>
    <col min="3587" max="3587" width="76.6640625" style="4" customWidth="1"/>
    <col min="3588" max="3592" width="17.5" style="4" customWidth="1"/>
    <col min="3593" max="3594" width="22.5" style="4" customWidth="1"/>
    <col min="3595" max="3595" width="30.33203125" style="4" customWidth="1"/>
    <col min="3596" max="3596" width="18.6640625" style="4" customWidth="1"/>
    <col min="3597" max="3597" width="9.33203125" style="4"/>
    <col min="3598" max="3598" width="17.6640625" style="4" customWidth="1"/>
    <col min="3599" max="3599" width="26.5" style="4" customWidth="1"/>
    <col min="3600" max="3600" width="22.5" style="4" customWidth="1"/>
    <col min="3601" max="3601" width="29.6640625" style="4" customWidth="1"/>
    <col min="3602" max="3602" width="23.5" style="4" customWidth="1"/>
    <col min="3603" max="3603" width="18.5" style="4" customWidth="1"/>
    <col min="3604" max="3604" width="17.5" style="4" customWidth="1"/>
    <col min="3605" max="3605" width="25.33203125" style="4" customWidth="1"/>
    <col min="3606" max="3841" width="9.33203125" style="4"/>
    <col min="3842" max="3842" width="20.5" style="4" customWidth="1"/>
    <col min="3843" max="3843" width="76.6640625" style="4" customWidth="1"/>
    <col min="3844" max="3848" width="17.5" style="4" customWidth="1"/>
    <col min="3849" max="3850" width="22.5" style="4" customWidth="1"/>
    <col min="3851" max="3851" width="30.33203125" style="4" customWidth="1"/>
    <col min="3852" max="3852" width="18.6640625" style="4" customWidth="1"/>
    <col min="3853" max="3853" width="9.33203125" style="4"/>
    <col min="3854" max="3854" width="17.6640625" style="4" customWidth="1"/>
    <col min="3855" max="3855" width="26.5" style="4" customWidth="1"/>
    <col min="3856" max="3856" width="22.5" style="4" customWidth="1"/>
    <col min="3857" max="3857" width="29.6640625" style="4" customWidth="1"/>
    <col min="3858" max="3858" width="23.5" style="4" customWidth="1"/>
    <col min="3859" max="3859" width="18.5" style="4" customWidth="1"/>
    <col min="3860" max="3860" width="17.5" style="4" customWidth="1"/>
    <col min="3861" max="3861" width="25.33203125" style="4" customWidth="1"/>
    <col min="3862" max="4097" width="9.33203125" style="4"/>
    <col min="4098" max="4098" width="20.5" style="4" customWidth="1"/>
    <col min="4099" max="4099" width="76.6640625" style="4" customWidth="1"/>
    <col min="4100" max="4104" width="17.5" style="4" customWidth="1"/>
    <col min="4105" max="4106" width="22.5" style="4" customWidth="1"/>
    <col min="4107" max="4107" width="30.33203125" style="4" customWidth="1"/>
    <col min="4108" max="4108" width="18.6640625" style="4" customWidth="1"/>
    <col min="4109" max="4109" width="9.33203125" style="4"/>
    <col min="4110" max="4110" width="17.6640625" style="4" customWidth="1"/>
    <col min="4111" max="4111" width="26.5" style="4" customWidth="1"/>
    <col min="4112" max="4112" width="22.5" style="4" customWidth="1"/>
    <col min="4113" max="4113" width="29.6640625" style="4" customWidth="1"/>
    <col min="4114" max="4114" width="23.5" style="4" customWidth="1"/>
    <col min="4115" max="4115" width="18.5" style="4" customWidth="1"/>
    <col min="4116" max="4116" width="17.5" style="4" customWidth="1"/>
    <col min="4117" max="4117" width="25.33203125" style="4" customWidth="1"/>
    <col min="4118" max="4353" width="9.33203125" style="4"/>
    <col min="4354" max="4354" width="20.5" style="4" customWidth="1"/>
    <col min="4355" max="4355" width="76.6640625" style="4" customWidth="1"/>
    <col min="4356" max="4360" width="17.5" style="4" customWidth="1"/>
    <col min="4361" max="4362" width="22.5" style="4" customWidth="1"/>
    <col min="4363" max="4363" width="30.33203125" style="4" customWidth="1"/>
    <col min="4364" max="4364" width="18.6640625" style="4" customWidth="1"/>
    <col min="4365" max="4365" width="9.33203125" style="4"/>
    <col min="4366" max="4366" width="17.6640625" style="4" customWidth="1"/>
    <col min="4367" max="4367" width="26.5" style="4" customWidth="1"/>
    <col min="4368" max="4368" width="22.5" style="4" customWidth="1"/>
    <col min="4369" max="4369" width="29.6640625" style="4" customWidth="1"/>
    <col min="4370" max="4370" width="23.5" style="4" customWidth="1"/>
    <col min="4371" max="4371" width="18.5" style="4" customWidth="1"/>
    <col min="4372" max="4372" width="17.5" style="4" customWidth="1"/>
    <col min="4373" max="4373" width="25.33203125" style="4" customWidth="1"/>
    <col min="4374" max="4609" width="9.33203125" style="4"/>
    <col min="4610" max="4610" width="20.5" style="4" customWidth="1"/>
    <col min="4611" max="4611" width="76.6640625" style="4" customWidth="1"/>
    <col min="4612" max="4616" width="17.5" style="4" customWidth="1"/>
    <col min="4617" max="4618" width="22.5" style="4" customWidth="1"/>
    <col min="4619" max="4619" width="30.33203125" style="4" customWidth="1"/>
    <col min="4620" max="4620" width="18.6640625" style="4" customWidth="1"/>
    <col min="4621" max="4621" width="9.33203125" style="4"/>
    <col min="4622" max="4622" width="17.6640625" style="4" customWidth="1"/>
    <col min="4623" max="4623" width="26.5" style="4" customWidth="1"/>
    <col min="4624" max="4624" width="22.5" style="4" customWidth="1"/>
    <col min="4625" max="4625" width="29.6640625" style="4" customWidth="1"/>
    <col min="4626" max="4626" width="23.5" style="4" customWidth="1"/>
    <col min="4627" max="4627" width="18.5" style="4" customWidth="1"/>
    <col min="4628" max="4628" width="17.5" style="4" customWidth="1"/>
    <col min="4629" max="4629" width="25.33203125" style="4" customWidth="1"/>
    <col min="4630" max="4865" width="9.33203125" style="4"/>
    <col min="4866" max="4866" width="20.5" style="4" customWidth="1"/>
    <col min="4867" max="4867" width="76.6640625" style="4" customWidth="1"/>
    <col min="4868" max="4872" width="17.5" style="4" customWidth="1"/>
    <col min="4873" max="4874" width="22.5" style="4" customWidth="1"/>
    <col min="4875" max="4875" width="30.33203125" style="4" customWidth="1"/>
    <col min="4876" max="4876" width="18.6640625" style="4" customWidth="1"/>
    <col min="4877" max="4877" width="9.33203125" style="4"/>
    <col min="4878" max="4878" width="17.6640625" style="4" customWidth="1"/>
    <col min="4879" max="4879" width="26.5" style="4" customWidth="1"/>
    <col min="4880" max="4880" width="22.5" style="4" customWidth="1"/>
    <col min="4881" max="4881" width="29.6640625" style="4" customWidth="1"/>
    <col min="4882" max="4882" width="23.5" style="4" customWidth="1"/>
    <col min="4883" max="4883" width="18.5" style="4" customWidth="1"/>
    <col min="4884" max="4884" width="17.5" style="4" customWidth="1"/>
    <col min="4885" max="4885" width="25.33203125" style="4" customWidth="1"/>
    <col min="4886" max="5121" width="9.33203125" style="4"/>
    <col min="5122" max="5122" width="20.5" style="4" customWidth="1"/>
    <col min="5123" max="5123" width="76.6640625" style="4" customWidth="1"/>
    <col min="5124" max="5128" width="17.5" style="4" customWidth="1"/>
    <col min="5129" max="5130" width="22.5" style="4" customWidth="1"/>
    <col min="5131" max="5131" width="30.33203125" style="4" customWidth="1"/>
    <col min="5132" max="5132" width="18.6640625" style="4" customWidth="1"/>
    <col min="5133" max="5133" width="9.33203125" style="4"/>
    <col min="5134" max="5134" width="17.6640625" style="4" customWidth="1"/>
    <col min="5135" max="5135" width="26.5" style="4" customWidth="1"/>
    <col min="5136" max="5136" width="22.5" style="4" customWidth="1"/>
    <col min="5137" max="5137" width="29.6640625" style="4" customWidth="1"/>
    <col min="5138" max="5138" width="23.5" style="4" customWidth="1"/>
    <col min="5139" max="5139" width="18.5" style="4" customWidth="1"/>
    <col min="5140" max="5140" width="17.5" style="4" customWidth="1"/>
    <col min="5141" max="5141" width="25.33203125" style="4" customWidth="1"/>
    <col min="5142" max="5377" width="9.33203125" style="4"/>
    <col min="5378" max="5378" width="20.5" style="4" customWidth="1"/>
    <col min="5379" max="5379" width="76.6640625" style="4" customWidth="1"/>
    <col min="5380" max="5384" width="17.5" style="4" customWidth="1"/>
    <col min="5385" max="5386" width="22.5" style="4" customWidth="1"/>
    <col min="5387" max="5387" width="30.33203125" style="4" customWidth="1"/>
    <col min="5388" max="5388" width="18.6640625" style="4" customWidth="1"/>
    <col min="5389" max="5389" width="9.33203125" style="4"/>
    <col min="5390" max="5390" width="17.6640625" style="4" customWidth="1"/>
    <col min="5391" max="5391" width="26.5" style="4" customWidth="1"/>
    <col min="5392" max="5392" width="22.5" style="4" customWidth="1"/>
    <col min="5393" max="5393" width="29.6640625" style="4" customWidth="1"/>
    <col min="5394" max="5394" width="23.5" style="4" customWidth="1"/>
    <col min="5395" max="5395" width="18.5" style="4" customWidth="1"/>
    <col min="5396" max="5396" width="17.5" style="4" customWidth="1"/>
    <col min="5397" max="5397" width="25.33203125" style="4" customWidth="1"/>
    <col min="5398" max="5633" width="9.33203125" style="4"/>
    <col min="5634" max="5634" width="20.5" style="4" customWidth="1"/>
    <col min="5635" max="5635" width="76.6640625" style="4" customWidth="1"/>
    <col min="5636" max="5640" width="17.5" style="4" customWidth="1"/>
    <col min="5641" max="5642" width="22.5" style="4" customWidth="1"/>
    <col min="5643" max="5643" width="30.33203125" style="4" customWidth="1"/>
    <col min="5644" max="5644" width="18.6640625" style="4" customWidth="1"/>
    <col min="5645" max="5645" width="9.33203125" style="4"/>
    <col min="5646" max="5646" width="17.6640625" style="4" customWidth="1"/>
    <col min="5647" max="5647" width="26.5" style="4" customWidth="1"/>
    <col min="5648" max="5648" width="22.5" style="4" customWidth="1"/>
    <col min="5649" max="5649" width="29.6640625" style="4" customWidth="1"/>
    <col min="5650" max="5650" width="23.5" style="4" customWidth="1"/>
    <col min="5651" max="5651" width="18.5" style="4" customWidth="1"/>
    <col min="5652" max="5652" width="17.5" style="4" customWidth="1"/>
    <col min="5653" max="5653" width="25.33203125" style="4" customWidth="1"/>
    <col min="5654" max="5889" width="9.33203125" style="4"/>
    <col min="5890" max="5890" width="20.5" style="4" customWidth="1"/>
    <col min="5891" max="5891" width="76.6640625" style="4" customWidth="1"/>
    <col min="5892" max="5896" width="17.5" style="4" customWidth="1"/>
    <col min="5897" max="5898" width="22.5" style="4" customWidth="1"/>
    <col min="5899" max="5899" width="30.33203125" style="4" customWidth="1"/>
    <col min="5900" max="5900" width="18.6640625" style="4" customWidth="1"/>
    <col min="5901" max="5901" width="9.33203125" style="4"/>
    <col min="5902" max="5902" width="17.6640625" style="4" customWidth="1"/>
    <col min="5903" max="5903" width="26.5" style="4" customWidth="1"/>
    <col min="5904" max="5904" width="22.5" style="4" customWidth="1"/>
    <col min="5905" max="5905" width="29.6640625" style="4" customWidth="1"/>
    <col min="5906" max="5906" width="23.5" style="4" customWidth="1"/>
    <col min="5907" max="5907" width="18.5" style="4" customWidth="1"/>
    <col min="5908" max="5908" width="17.5" style="4" customWidth="1"/>
    <col min="5909" max="5909" width="25.33203125" style="4" customWidth="1"/>
    <col min="5910" max="6145" width="9.33203125" style="4"/>
    <col min="6146" max="6146" width="20.5" style="4" customWidth="1"/>
    <col min="6147" max="6147" width="76.6640625" style="4" customWidth="1"/>
    <col min="6148" max="6152" width="17.5" style="4" customWidth="1"/>
    <col min="6153" max="6154" width="22.5" style="4" customWidth="1"/>
    <col min="6155" max="6155" width="30.33203125" style="4" customWidth="1"/>
    <col min="6156" max="6156" width="18.6640625" style="4" customWidth="1"/>
    <col min="6157" max="6157" width="9.33203125" style="4"/>
    <col min="6158" max="6158" width="17.6640625" style="4" customWidth="1"/>
    <col min="6159" max="6159" width="26.5" style="4" customWidth="1"/>
    <col min="6160" max="6160" width="22.5" style="4" customWidth="1"/>
    <col min="6161" max="6161" width="29.6640625" style="4" customWidth="1"/>
    <col min="6162" max="6162" width="23.5" style="4" customWidth="1"/>
    <col min="6163" max="6163" width="18.5" style="4" customWidth="1"/>
    <col min="6164" max="6164" width="17.5" style="4" customWidth="1"/>
    <col min="6165" max="6165" width="25.33203125" style="4" customWidth="1"/>
    <col min="6166" max="6401" width="9.33203125" style="4"/>
    <col min="6402" max="6402" width="20.5" style="4" customWidth="1"/>
    <col min="6403" max="6403" width="76.6640625" style="4" customWidth="1"/>
    <col min="6404" max="6408" width="17.5" style="4" customWidth="1"/>
    <col min="6409" max="6410" width="22.5" style="4" customWidth="1"/>
    <col min="6411" max="6411" width="30.33203125" style="4" customWidth="1"/>
    <col min="6412" max="6412" width="18.6640625" style="4" customWidth="1"/>
    <col min="6413" max="6413" width="9.33203125" style="4"/>
    <col min="6414" max="6414" width="17.6640625" style="4" customWidth="1"/>
    <col min="6415" max="6415" width="26.5" style="4" customWidth="1"/>
    <col min="6416" max="6416" width="22.5" style="4" customWidth="1"/>
    <col min="6417" max="6417" width="29.6640625" style="4" customWidth="1"/>
    <col min="6418" max="6418" width="23.5" style="4" customWidth="1"/>
    <col min="6419" max="6419" width="18.5" style="4" customWidth="1"/>
    <col min="6420" max="6420" width="17.5" style="4" customWidth="1"/>
    <col min="6421" max="6421" width="25.33203125" style="4" customWidth="1"/>
    <col min="6422" max="6657" width="9.33203125" style="4"/>
    <col min="6658" max="6658" width="20.5" style="4" customWidth="1"/>
    <col min="6659" max="6659" width="76.6640625" style="4" customWidth="1"/>
    <col min="6660" max="6664" width="17.5" style="4" customWidth="1"/>
    <col min="6665" max="6666" width="22.5" style="4" customWidth="1"/>
    <col min="6667" max="6667" width="30.33203125" style="4" customWidth="1"/>
    <col min="6668" max="6668" width="18.6640625" style="4" customWidth="1"/>
    <col min="6669" max="6669" width="9.33203125" style="4"/>
    <col min="6670" max="6670" width="17.6640625" style="4" customWidth="1"/>
    <col min="6671" max="6671" width="26.5" style="4" customWidth="1"/>
    <col min="6672" max="6672" width="22.5" style="4" customWidth="1"/>
    <col min="6673" max="6673" width="29.6640625" style="4" customWidth="1"/>
    <col min="6674" max="6674" width="23.5" style="4" customWidth="1"/>
    <col min="6675" max="6675" width="18.5" style="4" customWidth="1"/>
    <col min="6676" max="6676" width="17.5" style="4" customWidth="1"/>
    <col min="6677" max="6677" width="25.33203125" style="4" customWidth="1"/>
    <col min="6678" max="6913" width="9.33203125" style="4"/>
    <col min="6914" max="6914" width="20.5" style="4" customWidth="1"/>
    <col min="6915" max="6915" width="76.6640625" style="4" customWidth="1"/>
    <col min="6916" max="6920" width="17.5" style="4" customWidth="1"/>
    <col min="6921" max="6922" width="22.5" style="4" customWidth="1"/>
    <col min="6923" max="6923" width="30.33203125" style="4" customWidth="1"/>
    <col min="6924" max="6924" width="18.6640625" style="4" customWidth="1"/>
    <col min="6925" max="6925" width="9.33203125" style="4"/>
    <col min="6926" max="6926" width="17.6640625" style="4" customWidth="1"/>
    <col min="6927" max="6927" width="26.5" style="4" customWidth="1"/>
    <col min="6928" max="6928" width="22.5" style="4" customWidth="1"/>
    <col min="6929" max="6929" width="29.6640625" style="4" customWidth="1"/>
    <col min="6930" max="6930" width="23.5" style="4" customWidth="1"/>
    <col min="6931" max="6931" width="18.5" style="4" customWidth="1"/>
    <col min="6932" max="6932" width="17.5" style="4" customWidth="1"/>
    <col min="6933" max="6933" width="25.33203125" style="4" customWidth="1"/>
    <col min="6934" max="7169" width="9.33203125" style="4"/>
    <col min="7170" max="7170" width="20.5" style="4" customWidth="1"/>
    <col min="7171" max="7171" width="76.6640625" style="4" customWidth="1"/>
    <col min="7172" max="7176" width="17.5" style="4" customWidth="1"/>
    <col min="7177" max="7178" width="22.5" style="4" customWidth="1"/>
    <col min="7179" max="7179" width="30.33203125" style="4" customWidth="1"/>
    <col min="7180" max="7180" width="18.6640625" style="4" customWidth="1"/>
    <col min="7181" max="7181" width="9.33203125" style="4"/>
    <col min="7182" max="7182" width="17.6640625" style="4" customWidth="1"/>
    <col min="7183" max="7183" width="26.5" style="4" customWidth="1"/>
    <col min="7184" max="7184" width="22.5" style="4" customWidth="1"/>
    <col min="7185" max="7185" width="29.6640625" style="4" customWidth="1"/>
    <col min="7186" max="7186" width="23.5" style="4" customWidth="1"/>
    <col min="7187" max="7187" width="18.5" style="4" customWidth="1"/>
    <col min="7188" max="7188" width="17.5" style="4" customWidth="1"/>
    <col min="7189" max="7189" width="25.33203125" style="4" customWidth="1"/>
    <col min="7190" max="7425" width="9.33203125" style="4"/>
    <col min="7426" max="7426" width="20.5" style="4" customWidth="1"/>
    <col min="7427" max="7427" width="76.6640625" style="4" customWidth="1"/>
    <col min="7428" max="7432" width="17.5" style="4" customWidth="1"/>
    <col min="7433" max="7434" width="22.5" style="4" customWidth="1"/>
    <col min="7435" max="7435" width="30.33203125" style="4" customWidth="1"/>
    <col min="7436" max="7436" width="18.6640625" style="4" customWidth="1"/>
    <col min="7437" max="7437" width="9.33203125" style="4"/>
    <col min="7438" max="7438" width="17.6640625" style="4" customWidth="1"/>
    <col min="7439" max="7439" width="26.5" style="4" customWidth="1"/>
    <col min="7440" max="7440" width="22.5" style="4" customWidth="1"/>
    <col min="7441" max="7441" width="29.6640625" style="4" customWidth="1"/>
    <col min="7442" max="7442" width="23.5" style="4" customWidth="1"/>
    <col min="7443" max="7443" width="18.5" style="4" customWidth="1"/>
    <col min="7444" max="7444" width="17.5" style="4" customWidth="1"/>
    <col min="7445" max="7445" width="25.33203125" style="4" customWidth="1"/>
    <col min="7446" max="7681" width="9.33203125" style="4"/>
    <col min="7682" max="7682" width="20.5" style="4" customWidth="1"/>
    <col min="7683" max="7683" width="76.6640625" style="4" customWidth="1"/>
    <col min="7684" max="7688" width="17.5" style="4" customWidth="1"/>
    <col min="7689" max="7690" width="22.5" style="4" customWidth="1"/>
    <col min="7691" max="7691" width="30.33203125" style="4" customWidth="1"/>
    <col min="7692" max="7692" width="18.6640625" style="4" customWidth="1"/>
    <col min="7693" max="7693" width="9.33203125" style="4"/>
    <col min="7694" max="7694" width="17.6640625" style="4" customWidth="1"/>
    <col min="7695" max="7695" width="26.5" style="4" customWidth="1"/>
    <col min="7696" max="7696" width="22.5" style="4" customWidth="1"/>
    <col min="7697" max="7697" width="29.6640625" style="4" customWidth="1"/>
    <col min="7698" max="7698" width="23.5" style="4" customWidth="1"/>
    <col min="7699" max="7699" width="18.5" style="4" customWidth="1"/>
    <col min="7700" max="7700" width="17.5" style="4" customWidth="1"/>
    <col min="7701" max="7701" width="25.33203125" style="4" customWidth="1"/>
    <col min="7702" max="7937" width="9.33203125" style="4"/>
    <col min="7938" max="7938" width="20.5" style="4" customWidth="1"/>
    <col min="7939" max="7939" width="76.6640625" style="4" customWidth="1"/>
    <col min="7940" max="7944" width="17.5" style="4" customWidth="1"/>
    <col min="7945" max="7946" width="22.5" style="4" customWidth="1"/>
    <col min="7947" max="7947" width="30.33203125" style="4" customWidth="1"/>
    <col min="7948" max="7948" width="18.6640625" style="4" customWidth="1"/>
    <col min="7949" max="7949" width="9.33203125" style="4"/>
    <col min="7950" max="7950" width="17.6640625" style="4" customWidth="1"/>
    <col min="7951" max="7951" width="26.5" style="4" customWidth="1"/>
    <col min="7952" max="7952" width="22.5" style="4" customWidth="1"/>
    <col min="7953" max="7953" width="29.6640625" style="4" customWidth="1"/>
    <col min="7954" max="7954" width="23.5" style="4" customWidth="1"/>
    <col min="7955" max="7955" width="18.5" style="4" customWidth="1"/>
    <col min="7956" max="7956" width="17.5" style="4" customWidth="1"/>
    <col min="7957" max="7957" width="25.33203125" style="4" customWidth="1"/>
    <col min="7958" max="8193" width="9.33203125" style="4"/>
    <col min="8194" max="8194" width="20.5" style="4" customWidth="1"/>
    <col min="8195" max="8195" width="76.6640625" style="4" customWidth="1"/>
    <col min="8196" max="8200" width="17.5" style="4" customWidth="1"/>
    <col min="8201" max="8202" width="22.5" style="4" customWidth="1"/>
    <col min="8203" max="8203" width="30.33203125" style="4" customWidth="1"/>
    <col min="8204" max="8204" width="18.6640625" style="4" customWidth="1"/>
    <col min="8205" max="8205" width="9.33203125" style="4"/>
    <col min="8206" max="8206" width="17.6640625" style="4" customWidth="1"/>
    <col min="8207" max="8207" width="26.5" style="4" customWidth="1"/>
    <col min="8208" max="8208" width="22.5" style="4" customWidth="1"/>
    <col min="8209" max="8209" width="29.6640625" style="4" customWidth="1"/>
    <col min="8210" max="8210" width="23.5" style="4" customWidth="1"/>
    <col min="8211" max="8211" width="18.5" style="4" customWidth="1"/>
    <col min="8212" max="8212" width="17.5" style="4" customWidth="1"/>
    <col min="8213" max="8213" width="25.33203125" style="4" customWidth="1"/>
    <col min="8214" max="8449" width="9.33203125" style="4"/>
    <col min="8450" max="8450" width="20.5" style="4" customWidth="1"/>
    <col min="8451" max="8451" width="76.6640625" style="4" customWidth="1"/>
    <col min="8452" max="8456" width="17.5" style="4" customWidth="1"/>
    <col min="8457" max="8458" width="22.5" style="4" customWidth="1"/>
    <col min="8459" max="8459" width="30.33203125" style="4" customWidth="1"/>
    <col min="8460" max="8460" width="18.6640625" style="4" customWidth="1"/>
    <col min="8461" max="8461" width="9.33203125" style="4"/>
    <col min="8462" max="8462" width="17.6640625" style="4" customWidth="1"/>
    <col min="8463" max="8463" width="26.5" style="4" customWidth="1"/>
    <col min="8464" max="8464" width="22.5" style="4" customWidth="1"/>
    <col min="8465" max="8465" width="29.6640625" style="4" customWidth="1"/>
    <col min="8466" max="8466" width="23.5" style="4" customWidth="1"/>
    <col min="8467" max="8467" width="18.5" style="4" customWidth="1"/>
    <col min="8468" max="8468" width="17.5" style="4" customWidth="1"/>
    <col min="8469" max="8469" width="25.33203125" style="4" customWidth="1"/>
    <col min="8470" max="8705" width="9.33203125" style="4"/>
    <col min="8706" max="8706" width="20.5" style="4" customWidth="1"/>
    <col min="8707" max="8707" width="76.6640625" style="4" customWidth="1"/>
    <col min="8708" max="8712" width="17.5" style="4" customWidth="1"/>
    <col min="8713" max="8714" width="22.5" style="4" customWidth="1"/>
    <col min="8715" max="8715" width="30.33203125" style="4" customWidth="1"/>
    <col min="8716" max="8716" width="18.6640625" style="4" customWidth="1"/>
    <col min="8717" max="8717" width="9.33203125" style="4"/>
    <col min="8718" max="8718" width="17.6640625" style="4" customWidth="1"/>
    <col min="8719" max="8719" width="26.5" style="4" customWidth="1"/>
    <col min="8720" max="8720" width="22.5" style="4" customWidth="1"/>
    <col min="8721" max="8721" width="29.6640625" style="4" customWidth="1"/>
    <col min="8722" max="8722" width="23.5" style="4" customWidth="1"/>
    <col min="8723" max="8723" width="18.5" style="4" customWidth="1"/>
    <col min="8724" max="8724" width="17.5" style="4" customWidth="1"/>
    <col min="8725" max="8725" width="25.33203125" style="4" customWidth="1"/>
    <col min="8726" max="8961" width="9.33203125" style="4"/>
    <col min="8962" max="8962" width="20.5" style="4" customWidth="1"/>
    <col min="8963" max="8963" width="76.6640625" style="4" customWidth="1"/>
    <col min="8964" max="8968" width="17.5" style="4" customWidth="1"/>
    <col min="8969" max="8970" width="22.5" style="4" customWidth="1"/>
    <col min="8971" max="8971" width="30.33203125" style="4" customWidth="1"/>
    <col min="8972" max="8972" width="18.6640625" style="4" customWidth="1"/>
    <col min="8973" max="8973" width="9.33203125" style="4"/>
    <col min="8974" max="8974" width="17.6640625" style="4" customWidth="1"/>
    <col min="8975" max="8975" width="26.5" style="4" customWidth="1"/>
    <col min="8976" max="8976" width="22.5" style="4" customWidth="1"/>
    <col min="8977" max="8977" width="29.6640625" style="4" customWidth="1"/>
    <col min="8978" max="8978" width="23.5" style="4" customWidth="1"/>
    <col min="8979" max="8979" width="18.5" style="4" customWidth="1"/>
    <col min="8980" max="8980" width="17.5" style="4" customWidth="1"/>
    <col min="8981" max="8981" width="25.33203125" style="4" customWidth="1"/>
    <col min="8982" max="9217" width="9.33203125" style="4"/>
    <col min="9218" max="9218" width="20.5" style="4" customWidth="1"/>
    <col min="9219" max="9219" width="76.6640625" style="4" customWidth="1"/>
    <col min="9220" max="9224" width="17.5" style="4" customWidth="1"/>
    <col min="9225" max="9226" width="22.5" style="4" customWidth="1"/>
    <col min="9227" max="9227" width="30.33203125" style="4" customWidth="1"/>
    <col min="9228" max="9228" width="18.6640625" style="4" customWidth="1"/>
    <col min="9229" max="9229" width="9.33203125" style="4"/>
    <col min="9230" max="9230" width="17.6640625" style="4" customWidth="1"/>
    <col min="9231" max="9231" width="26.5" style="4" customWidth="1"/>
    <col min="9232" max="9232" width="22.5" style="4" customWidth="1"/>
    <col min="9233" max="9233" width="29.6640625" style="4" customWidth="1"/>
    <col min="9234" max="9234" width="23.5" style="4" customWidth="1"/>
    <col min="9235" max="9235" width="18.5" style="4" customWidth="1"/>
    <col min="9236" max="9236" width="17.5" style="4" customWidth="1"/>
    <col min="9237" max="9237" width="25.33203125" style="4" customWidth="1"/>
    <col min="9238" max="9473" width="9.33203125" style="4"/>
    <col min="9474" max="9474" width="20.5" style="4" customWidth="1"/>
    <col min="9475" max="9475" width="76.6640625" style="4" customWidth="1"/>
    <col min="9476" max="9480" width="17.5" style="4" customWidth="1"/>
    <col min="9481" max="9482" width="22.5" style="4" customWidth="1"/>
    <col min="9483" max="9483" width="30.33203125" style="4" customWidth="1"/>
    <col min="9484" max="9484" width="18.6640625" style="4" customWidth="1"/>
    <col min="9485" max="9485" width="9.33203125" style="4"/>
    <col min="9486" max="9486" width="17.6640625" style="4" customWidth="1"/>
    <col min="9487" max="9487" width="26.5" style="4" customWidth="1"/>
    <col min="9488" max="9488" width="22.5" style="4" customWidth="1"/>
    <col min="9489" max="9489" width="29.6640625" style="4" customWidth="1"/>
    <col min="9490" max="9490" width="23.5" style="4" customWidth="1"/>
    <col min="9491" max="9491" width="18.5" style="4" customWidth="1"/>
    <col min="9492" max="9492" width="17.5" style="4" customWidth="1"/>
    <col min="9493" max="9493" width="25.33203125" style="4" customWidth="1"/>
    <col min="9494" max="9729" width="9.33203125" style="4"/>
    <col min="9730" max="9730" width="20.5" style="4" customWidth="1"/>
    <col min="9731" max="9731" width="76.6640625" style="4" customWidth="1"/>
    <col min="9732" max="9736" width="17.5" style="4" customWidth="1"/>
    <col min="9737" max="9738" width="22.5" style="4" customWidth="1"/>
    <col min="9739" max="9739" width="30.33203125" style="4" customWidth="1"/>
    <col min="9740" max="9740" width="18.6640625" style="4" customWidth="1"/>
    <col min="9741" max="9741" width="9.33203125" style="4"/>
    <col min="9742" max="9742" width="17.6640625" style="4" customWidth="1"/>
    <col min="9743" max="9743" width="26.5" style="4" customWidth="1"/>
    <col min="9744" max="9744" width="22.5" style="4" customWidth="1"/>
    <col min="9745" max="9745" width="29.6640625" style="4" customWidth="1"/>
    <col min="9746" max="9746" width="23.5" style="4" customWidth="1"/>
    <col min="9747" max="9747" width="18.5" style="4" customWidth="1"/>
    <col min="9748" max="9748" width="17.5" style="4" customWidth="1"/>
    <col min="9749" max="9749" width="25.33203125" style="4" customWidth="1"/>
    <col min="9750" max="9985" width="9.33203125" style="4"/>
    <col min="9986" max="9986" width="20.5" style="4" customWidth="1"/>
    <col min="9987" max="9987" width="76.6640625" style="4" customWidth="1"/>
    <col min="9988" max="9992" width="17.5" style="4" customWidth="1"/>
    <col min="9993" max="9994" width="22.5" style="4" customWidth="1"/>
    <col min="9995" max="9995" width="30.33203125" style="4" customWidth="1"/>
    <col min="9996" max="9996" width="18.6640625" style="4" customWidth="1"/>
    <col min="9997" max="9997" width="9.33203125" style="4"/>
    <col min="9998" max="9998" width="17.6640625" style="4" customWidth="1"/>
    <col min="9999" max="9999" width="26.5" style="4" customWidth="1"/>
    <col min="10000" max="10000" width="22.5" style="4" customWidth="1"/>
    <col min="10001" max="10001" width="29.6640625" style="4" customWidth="1"/>
    <col min="10002" max="10002" width="23.5" style="4" customWidth="1"/>
    <col min="10003" max="10003" width="18.5" style="4" customWidth="1"/>
    <col min="10004" max="10004" width="17.5" style="4" customWidth="1"/>
    <col min="10005" max="10005" width="25.33203125" style="4" customWidth="1"/>
    <col min="10006" max="10241" width="9.33203125" style="4"/>
    <col min="10242" max="10242" width="20.5" style="4" customWidth="1"/>
    <col min="10243" max="10243" width="76.6640625" style="4" customWidth="1"/>
    <col min="10244" max="10248" width="17.5" style="4" customWidth="1"/>
    <col min="10249" max="10250" width="22.5" style="4" customWidth="1"/>
    <col min="10251" max="10251" width="30.33203125" style="4" customWidth="1"/>
    <col min="10252" max="10252" width="18.6640625" style="4" customWidth="1"/>
    <col min="10253" max="10253" width="9.33203125" style="4"/>
    <col min="10254" max="10254" width="17.6640625" style="4" customWidth="1"/>
    <col min="10255" max="10255" width="26.5" style="4" customWidth="1"/>
    <col min="10256" max="10256" width="22.5" style="4" customWidth="1"/>
    <col min="10257" max="10257" width="29.6640625" style="4" customWidth="1"/>
    <col min="10258" max="10258" width="23.5" style="4" customWidth="1"/>
    <col min="10259" max="10259" width="18.5" style="4" customWidth="1"/>
    <col min="10260" max="10260" width="17.5" style="4" customWidth="1"/>
    <col min="10261" max="10261" width="25.33203125" style="4" customWidth="1"/>
    <col min="10262" max="10497" width="9.33203125" style="4"/>
    <col min="10498" max="10498" width="20.5" style="4" customWidth="1"/>
    <col min="10499" max="10499" width="76.6640625" style="4" customWidth="1"/>
    <col min="10500" max="10504" width="17.5" style="4" customWidth="1"/>
    <col min="10505" max="10506" width="22.5" style="4" customWidth="1"/>
    <col min="10507" max="10507" width="30.33203125" style="4" customWidth="1"/>
    <col min="10508" max="10508" width="18.6640625" style="4" customWidth="1"/>
    <col min="10509" max="10509" width="9.33203125" style="4"/>
    <col min="10510" max="10510" width="17.6640625" style="4" customWidth="1"/>
    <col min="10511" max="10511" width="26.5" style="4" customWidth="1"/>
    <col min="10512" max="10512" width="22.5" style="4" customWidth="1"/>
    <col min="10513" max="10513" width="29.6640625" style="4" customWidth="1"/>
    <col min="10514" max="10514" width="23.5" style="4" customWidth="1"/>
    <col min="10515" max="10515" width="18.5" style="4" customWidth="1"/>
    <col min="10516" max="10516" width="17.5" style="4" customWidth="1"/>
    <col min="10517" max="10517" width="25.33203125" style="4" customWidth="1"/>
    <col min="10518" max="10753" width="9.33203125" style="4"/>
    <col min="10754" max="10754" width="20.5" style="4" customWidth="1"/>
    <col min="10755" max="10755" width="76.6640625" style="4" customWidth="1"/>
    <col min="10756" max="10760" width="17.5" style="4" customWidth="1"/>
    <col min="10761" max="10762" width="22.5" style="4" customWidth="1"/>
    <col min="10763" max="10763" width="30.33203125" style="4" customWidth="1"/>
    <col min="10764" max="10764" width="18.6640625" style="4" customWidth="1"/>
    <col min="10765" max="10765" width="9.33203125" style="4"/>
    <col min="10766" max="10766" width="17.6640625" style="4" customWidth="1"/>
    <col min="10767" max="10767" width="26.5" style="4" customWidth="1"/>
    <col min="10768" max="10768" width="22.5" style="4" customWidth="1"/>
    <col min="10769" max="10769" width="29.6640625" style="4" customWidth="1"/>
    <col min="10770" max="10770" width="23.5" style="4" customWidth="1"/>
    <col min="10771" max="10771" width="18.5" style="4" customWidth="1"/>
    <col min="10772" max="10772" width="17.5" style="4" customWidth="1"/>
    <col min="10773" max="10773" width="25.33203125" style="4" customWidth="1"/>
    <col min="10774" max="11009" width="9.33203125" style="4"/>
    <col min="11010" max="11010" width="20.5" style="4" customWidth="1"/>
    <col min="11011" max="11011" width="76.6640625" style="4" customWidth="1"/>
    <col min="11012" max="11016" width="17.5" style="4" customWidth="1"/>
    <col min="11017" max="11018" width="22.5" style="4" customWidth="1"/>
    <col min="11019" max="11019" width="30.33203125" style="4" customWidth="1"/>
    <col min="11020" max="11020" width="18.6640625" style="4" customWidth="1"/>
    <col min="11021" max="11021" width="9.33203125" style="4"/>
    <col min="11022" max="11022" width="17.6640625" style="4" customWidth="1"/>
    <col min="11023" max="11023" width="26.5" style="4" customWidth="1"/>
    <col min="11024" max="11024" width="22.5" style="4" customWidth="1"/>
    <col min="11025" max="11025" width="29.6640625" style="4" customWidth="1"/>
    <col min="11026" max="11026" width="23.5" style="4" customWidth="1"/>
    <col min="11027" max="11027" width="18.5" style="4" customWidth="1"/>
    <col min="11028" max="11028" width="17.5" style="4" customWidth="1"/>
    <col min="11029" max="11029" width="25.33203125" style="4" customWidth="1"/>
    <col min="11030" max="11265" width="9.33203125" style="4"/>
    <col min="11266" max="11266" width="20.5" style="4" customWidth="1"/>
    <col min="11267" max="11267" width="76.6640625" style="4" customWidth="1"/>
    <col min="11268" max="11272" width="17.5" style="4" customWidth="1"/>
    <col min="11273" max="11274" width="22.5" style="4" customWidth="1"/>
    <col min="11275" max="11275" width="30.33203125" style="4" customWidth="1"/>
    <col min="11276" max="11276" width="18.6640625" style="4" customWidth="1"/>
    <col min="11277" max="11277" width="9.33203125" style="4"/>
    <col min="11278" max="11278" width="17.6640625" style="4" customWidth="1"/>
    <col min="11279" max="11279" width="26.5" style="4" customWidth="1"/>
    <col min="11280" max="11280" width="22.5" style="4" customWidth="1"/>
    <col min="11281" max="11281" width="29.6640625" style="4" customWidth="1"/>
    <col min="11282" max="11282" width="23.5" style="4" customWidth="1"/>
    <col min="11283" max="11283" width="18.5" style="4" customWidth="1"/>
    <col min="11284" max="11284" width="17.5" style="4" customWidth="1"/>
    <col min="11285" max="11285" width="25.33203125" style="4" customWidth="1"/>
    <col min="11286" max="11521" width="9.33203125" style="4"/>
    <col min="11522" max="11522" width="20.5" style="4" customWidth="1"/>
    <col min="11523" max="11523" width="76.6640625" style="4" customWidth="1"/>
    <col min="11524" max="11528" width="17.5" style="4" customWidth="1"/>
    <col min="11529" max="11530" width="22.5" style="4" customWidth="1"/>
    <col min="11531" max="11531" width="30.33203125" style="4" customWidth="1"/>
    <col min="11532" max="11532" width="18.6640625" style="4" customWidth="1"/>
    <col min="11533" max="11533" width="9.33203125" style="4"/>
    <col min="11534" max="11534" width="17.6640625" style="4" customWidth="1"/>
    <col min="11535" max="11535" width="26.5" style="4" customWidth="1"/>
    <col min="11536" max="11536" width="22.5" style="4" customWidth="1"/>
    <col min="11537" max="11537" width="29.6640625" style="4" customWidth="1"/>
    <col min="11538" max="11538" width="23.5" style="4" customWidth="1"/>
    <col min="11539" max="11539" width="18.5" style="4" customWidth="1"/>
    <col min="11540" max="11540" width="17.5" style="4" customWidth="1"/>
    <col min="11541" max="11541" width="25.33203125" style="4" customWidth="1"/>
    <col min="11542" max="11777" width="9.33203125" style="4"/>
    <col min="11778" max="11778" width="20.5" style="4" customWidth="1"/>
    <col min="11779" max="11779" width="76.6640625" style="4" customWidth="1"/>
    <col min="11780" max="11784" width="17.5" style="4" customWidth="1"/>
    <col min="11785" max="11786" width="22.5" style="4" customWidth="1"/>
    <col min="11787" max="11787" width="30.33203125" style="4" customWidth="1"/>
    <col min="11788" max="11788" width="18.6640625" style="4" customWidth="1"/>
    <col min="11789" max="11789" width="9.33203125" style="4"/>
    <col min="11790" max="11790" width="17.6640625" style="4" customWidth="1"/>
    <col min="11791" max="11791" width="26.5" style="4" customWidth="1"/>
    <col min="11792" max="11792" width="22.5" style="4" customWidth="1"/>
    <col min="11793" max="11793" width="29.6640625" style="4" customWidth="1"/>
    <col min="11794" max="11794" width="23.5" style="4" customWidth="1"/>
    <col min="11795" max="11795" width="18.5" style="4" customWidth="1"/>
    <col min="11796" max="11796" width="17.5" style="4" customWidth="1"/>
    <col min="11797" max="11797" width="25.33203125" style="4" customWidth="1"/>
    <col min="11798" max="12033" width="9.33203125" style="4"/>
    <col min="12034" max="12034" width="20.5" style="4" customWidth="1"/>
    <col min="12035" max="12035" width="76.6640625" style="4" customWidth="1"/>
    <col min="12036" max="12040" width="17.5" style="4" customWidth="1"/>
    <col min="12041" max="12042" width="22.5" style="4" customWidth="1"/>
    <col min="12043" max="12043" width="30.33203125" style="4" customWidth="1"/>
    <col min="12044" max="12044" width="18.6640625" style="4" customWidth="1"/>
    <col min="12045" max="12045" width="9.33203125" style="4"/>
    <col min="12046" max="12046" width="17.6640625" style="4" customWidth="1"/>
    <col min="12047" max="12047" width="26.5" style="4" customWidth="1"/>
    <col min="12048" max="12048" width="22.5" style="4" customWidth="1"/>
    <col min="12049" max="12049" width="29.6640625" style="4" customWidth="1"/>
    <col min="12050" max="12050" width="23.5" style="4" customWidth="1"/>
    <col min="12051" max="12051" width="18.5" style="4" customWidth="1"/>
    <col min="12052" max="12052" width="17.5" style="4" customWidth="1"/>
    <col min="12053" max="12053" width="25.33203125" style="4" customWidth="1"/>
    <col min="12054" max="12289" width="9.33203125" style="4"/>
    <col min="12290" max="12290" width="20.5" style="4" customWidth="1"/>
    <col min="12291" max="12291" width="76.6640625" style="4" customWidth="1"/>
    <col min="12292" max="12296" width="17.5" style="4" customWidth="1"/>
    <col min="12297" max="12298" width="22.5" style="4" customWidth="1"/>
    <col min="12299" max="12299" width="30.33203125" style="4" customWidth="1"/>
    <col min="12300" max="12300" width="18.6640625" style="4" customWidth="1"/>
    <col min="12301" max="12301" width="9.33203125" style="4"/>
    <col min="12302" max="12302" width="17.6640625" style="4" customWidth="1"/>
    <col min="12303" max="12303" width="26.5" style="4" customWidth="1"/>
    <col min="12304" max="12304" width="22.5" style="4" customWidth="1"/>
    <col min="12305" max="12305" width="29.6640625" style="4" customWidth="1"/>
    <col min="12306" max="12306" width="23.5" style="4" customWidth="1"/>
    <col min="12307" max="12307" width="18.5" style="4" customWidth="1"/>
    <col min="12308" max="12308" width="17.5" style="4" customWidth="1"/>
    <col min="12309" max="12309" width="25.33203125" style="4" customWidth="1"/>
    <col min="12310" max="12545" width="9.33203125" style="4"/>
    <col min="12546" max="12546" width="20.5" style="4" customWidth="1"/>
    <col min="12547" max="12547" width="76.6640625" style="4" customWidth="1"/>
    <col min="12548" max="12552" width="17.5" style="4" customWidth="1"/>
    <col min="12553" max="12554" width="22.5" style="4" customWidth="1"/>
    <col min="12555" max="12555" width="30.33203125" style="4" customWidth="1"/>
    <col min="12556" max="12556" width="18.6640625" style="4" customWidth="1"/>
    <col min="12557" max="12557" width="9.33203125" style="4"/>
    <col min="12558" max="12558" width="17.6640625" style="4" customWidth="1"/>
    <col min="12559" max="12559" width="26.5" style="4" customWidth="1"/>
    <col min="12560" max="12560" width="22.5" style="4" customWidth="1"/>
    <col min="12561" max="12561" width="29.6640625" style="4" customWidth="1"/>
    <col min="12562" max="12562" width="23.5" style="4" customWidth="1"/>
    <col min="12563" max="12563" width="18.5" style="4" customWidth="1"/>
    <col min="12564" max="12564" width="17.5" style="4" customWidth="1"/>
    <col min="12565" max="12565" width="25.33203125" style="4" customWidth="1"/>
    <col min="12566" max="12801" width="9.33203125" style="4"/>
    <col min="12802" max="12802" width="20.5" style="4" customWidth="1"/>
    <col min="12803" max="12803" width="76.6640625" style="4" customWidth="1"/>
    <col min="12804" max="12808" width="17.5" style="4" customWidth="1"/>
    <col min="12809" max="12810" width="22.5" style="4" customWidth="1"/>
    <col min="12811" max="12811" width="30.33203125" style="4" customWidth="1"/>
    <col min="12812" max="12812" width="18.6640625" style="4" customWidth="1"/>
    <col min="12813" max="12813" width="9.33203125" style="4"/>
    <col min="12814" max="12814" width="17.6640625" style="4" customWidth="1"/>
    <col min="12815" max="12815" width="26.5" style="4" customWidth="1"/>
    <col min="12816" max="12816" width="22.5" style="4" customWidth="1"/>
    <col min="12817" max="12817" width="29.6640625" style="4" customWidth="1"/>
    <col min="12818" max="12818" width="23.5" style="4" customWidth="1"/>
    <col min="12819" max="12819" width="18.5" style="4" customWidth="1"/>
    <col min="12820" max="12820" width="17.5" style="4" customWidth="1"/>
    <col min="12821" max="12821" width="25.33203125" style="4" customWidth="1"/>
    <col min="12822" max="13057" width="9.33203125" style="4"/>
    <col min="13058" max="13058" width="20.5" style="4" customWidth="1"/>
    <col min="13059" max="13059" width="76.6640625" style="4" customWidth="1"/>
    <col min="13060" max="13064" width="17.5" style="4" customWidth="1"/>
    <col min="13065" max="13066" width="22.5" style="4" customWidth="1"/>
    <col min="13067" max="13067" width="30.33203125" style="4" customWidth="1"/>
    <col min="13068" max="13068" width="18.6640625" style="4" customWidth="1"/>
    <col min="13069" max="13069" width="9.33203125" style="4"/>
    <col min="13070" max="13070" width="17.6640625" style="4" customWidth="1"/>
    <col min="13071" max="13071" width="26.5" style="4" customWidth="1"/>
    <col min="13072" max="13072" width="22.5" style="4" customWidth="1"/>
    <col min="13073" max="13073" width="29.6640625" style="4" customWidth="1"/>
    <col min="13074" max="13074" width="23.5" style="4" customWidth="1"/>
    <col min="13075" max="13075" width="18.5" style="4" customWidth="1"/>
    <col min="13076" max="13076" width="17.5" style="4" customWidth="1"/>
    <col min="13077" max="13077" width="25.33203125" style="4" customWidth="1"/>
    <col min="13078" max="13313" width="9.33203125" style="4"/>
    <col min="13314" max="13314" width="20.5" style="4" customWidth="1"/>
    <col min="13315" max="13315" width="76.6640625" style="4" customWidth="1"/>
    <col min="13316" max="13320" width="17.5" style="4" customWidth="1"/>
    <col min="13321" max="13322" width="22.5" style="4" customWidth="1"/>
    <col min="13323" max="13323" width="30.33203125" style="4" customWidth="1"/>
    <col min="13324" max="13324" width="18.6640625" style="4" customWidth="1"/>
    <col min="13325" max="13325" width="9.33203125" style="4"/>
    <col min="13326" max="13326" width="17.6640625" style="4" customWidth="1"/>
    <col min="13327" max="13327" width="26.5" style="4" customWidth="1"/>
    <col min="13328" max="13328" width="22.5" style="4" customWidth="1"/>
    <col min="13329" max="13329" width="29.6640625" style="4" customWidth="1"/>
    <col min="13330" max="13330" width="23.5" style="4" customWidth="1"/>
    <col min="13331" max="13331" width="18.5" style="4" customWidth="1"/>
    <col min="13332" max="13332" width="17.5" style="4" customWidth="1"/>
    <col min="13333" max="13333" width="25.33203125" style="4" customWidth="1"/>
    <col min="13334" max="13569" width="9.33203125" style="4"/>
    <col min="13570" max="13570" width="20.5" style="4" customWidth="1"/>
    <col min="13571" max="13571" width="76.6640625" style="4" customWidth="1"/>
    <col min="13572" max="13576" width="17.5" style="4" customWidth="1"/>
    <col min="13577" max="13578" width="22.5" style="4" customWidth="1"/>
    <col min="13579" max="13579" width="30.33203125" style="4" customWidth="1"/>
    <col min="13580" max="13580" width="18.6640625" style="4" customWidth="1"/>
    <col min="13581" max="13581" width="9.33203125" style="4"/>
    <col min="13582" max="13582" width="17.6640625" style="4" customWidth="1"/>
    <col min="13583" max="13583" width="26.5" style="4" customWidth="1"/>
    <col min="13584" max="13584" width="22.5" style="4" customWidth="1"/>
    <col min="13585" max="13585" width="29.6640625" style="4" customWidth="1"/>
    <col min="13586" max="13586" width="23.5" style="4" customWidth="1"/>
    <col min="13587" max="13587" width="18.5" style="4" customWidth="1"/>
    <col min="13588" max="13588" width="17.5" style="4" customWidth="1"/>
    <col min="13589" max="13589" width="25.33203125" style="4" customWidth="1"/>
    <col min="13590" max="13825" width="9.33203125" style="4"/>
    <col min="13826" max="13826" width="20.5" style="4" customWidth="1"/>
    <col min="13827" max="13827" width="76.6640625" style="4" customWidth="1"/>
    <col min="13828" max="13832" width="17.5" style="4" customWidth="1"/>
    <col min="13833" max="13834" width="22.5" style="4" customWidth="1"/>
    <col min="13835" max="13835" width="30.33203125" style="4" customWidth="1"/>
    <col min="13836" max="13836" width="18.6640625" style="4" customWidth="1"/>
    <col min="13837" max="13837" width="9.33203125" style="4"/>
    <col min="13838" max="13838" width="17.6640625" style="4" customWidth="1"/>
    <col min="13839" max="13839" width="26.5" style="4" customWidth="1"/>
    <col min="13840" max="13840" width="22.5" style="4" customWidth="1"/>
    <col min="13841" max="13841" width="29.6640625" style="4" customWidth="1"/>
    <col min="13842" max="13842" width="23.5" style="4" customWidth="1"/>
    <col min="13843" max="13843" width="18.5" style="4" customWidth="1"/>
    <col min="13844" max="13844" width="17.5" style="4" customWidth="1"/>
    <col min="13845" max="13845" width="25.33203125" style="4" customWidth="1"/>
    <col min="13846" max="14081" width="9.33203125" style="4"/>
    <col min="14082" max="14082" width="20.5" style="4" customWidth="1"/>
    <col min="14083" max="14083" width="76.6640625" style="4" customWidth="1"/>
    <col min="14084" max="14088" width="17.5" style="4" customWidth="1"/>
    <col min="14089" max="14090" width="22.5" style="4" customWidth="1"/>
    <col min="14091" max="14091" width="30.33203125" style="4" customWidth="1"/>
    <col min="14092" max="14092" width="18.6640625" style="4" customWidth="1"/>
    <col min="14093" max="14093" width="9.33203125" style="4"/>
    <col min="14094" max="14094" width="17.6640625" style="4" customWidth="1"/>
    <col min="14095" max="14095" width="26.5" style="4" customWidth="1"/>
    <col min="14096" max="14096" width="22.5" style="4" customWidth="1"/>
    <col min="14097" max="14097" width="29.6640625" style="4" customWidth="1"/>
    <col min="14098" max="14098" width="23.5" style="4" customWidth="1"/>
    <col min="14099" max="14099" width="18.5" style="4" customWidth="1"/>
    <col min="14100" max="14100" width="17.5" style="4" customWidth="1"/>
    <col min="14101" max="14101" width="25.33203125" style="4" customWidth="1"/>
    <col min="14102" max="14337" width="9.33203125" style="4"/>
    <col min="14338" max="14338" width="20.5" style="4" customWidth="1"/>
    <col min="14339" max="14339" width="76.6640625" style="4" customWidth="1"/>
    <col min="14340" max="14344" width="17.5" style="4" customWidth="1"/>
    <col min="14345" max="14346" width="22.5" style="4" customWidth="1"/>
    <col min="14347" max="14347" width="30.33203125" style="4" customWidth="1"/>
    <col min="14348" max="14348" width="18.6640625" style="4" customWidth="1"/>
    <col min="14349" max="14349" width="9.33203125" style="4"/>
    <col min="14350" max="14350" width="17.6640625" style="4" customWidth="1"/>
    <col min="14351" max="14351" width="26.5" style="4" customWidth="1"/>
    <col min="14352" max="14352" width="22.5" style="4" customWidth="1"/>
    <col min="14353" max="14353" width="29.6640625" style="4" customWidth="1"/>
    <col min="14354" max="14354" width="23.5" style="4" customWidth="1"/>
    <col min="14355" max="14355" width="18.5" style="4" customWidth="1"/>
    <col min="14356" max="14356" width="17.5" style="4" customWidth="1"/>
    <col min="14357" max="14357" width="25.33203125" style="4" customWidth="1"/>
    <col min="14358" max="14593" width="9.33203125" style="4"/>
    <col min="14594" max="14594" width="20.5" style="4" customWidth="1"/>
    <col min="14595" max="14595" width="76.6640625" style="4" customWidth="1"/>
    <col min="14596" max="14600" width="17.5" style="4" customWidth="1"/>
    <col min="14601" max="14602" width="22.5" style="4" customWidth="1"/>
    <col min="14603" max="14603" width="30.33203125" style="4" customWidth="1"/>
    <col min="14604" max="14604" width="18.6640625" style="4" customWidth="1"/>
    <col min="14605" max="14605" width="9.33203125" style="4"/>
    <col min="14606" max="14606" width="17.6640625" style="4" customWidth="1"/>
    <col min="14607" max="14607" width="26.5" style="4" customWidth="1"/>
    <col min="14608" max="14608" width="22.5" style="4" customWidth="1"/>
    <col min="14609" max="14609" width="29.6640625" style="4" customWidth="1"/>
    <col min="14610" max="14610" width="23.5" style="4" customWidth="1"/>
    <col min="14611" max="14611" width="18.5" style="4" customWidth="1"/>
    <col min="14612" max="14612" width="17.5" style="4" customWidth="1"/>
    <col min="14613" max="14613" width="25.33203125" style="4" customWidth="1"/>
    <col min="14614" max="14849" width="9.33203125" style="4"/>
    <col min="14850" max="14850" width="20.5" style="4" customWidth="1"/>
    <col min="14851" max="14851" width="76.6640625" style="4" customWidth="1"/>
    <col min="14852" max="14856" width="17.5" style="4" customWidth="1"/>
    <col min="14857" max="14858" width="22.5" style="4" customWidth="1"/>
    <col min="14859" max="14859" width="30.33203125" style="4" customWidth="1"/>
    <col min="14860" max="14860" width="18.6640625" style="4" customWidth="1"/>
    <col min="14861" max="14861" width="9.33203125" style="4"/>
    <col min="14862" max="14862" width="17.6640625" style="4" customWidth="1"/>
    <col min="14863" max="14863" width="26.5" style="4" customWidth="1"/>
    <col min="14864" max="14864" width="22.5" style="4" customWidth="1"/>
    <col min="14865" max="14865" width="29.6640625" style="4" customWidth="1"/>
    <col min="14866" max="14866" width="23.5" style="4" customWidth="1"/>
    <col min="14867" max="14867" width="18.5" style="4" customWidth="1"/>
    <col min="14868" max="14868" width="17.5" style="4" customWidth="1"/>
    <col min="14869" max="14869" width="25.33203125" style="4" customWidth="1"/>
    <col min="14870" max="15105" width="9.33203125" style="4"/>
    <col min="15106" max="15106" width="20.5" style="4" customWidth="1"/>
    <col min="15107" max="15107" width="76.6640625" style="4" customWidth="1"/>
    <col min="15108" max="15112" width="17.5" style="4" customWidth="1"/>
    <col min="15113" max="15114" width="22.5" style="4" customWidth="1"/>
    <col min="15115" max="15115" width="30.33203125" style="4" customWidth="1"/>
    <col min="15116" max="15116" width="18.6640625" style="4" customWidth="1"/>
    <col min="15117" max="15117" width="9.33203125" style="4"/>
    <col min="15118" max="15118" width="17.6640625" style="4" customWidth="1"/>
    <col min="15119" max="15119" width="26.5" style="4" customWidth="1"/>
    <col min="15120" max="15120" width="22.5" style="4" customWidth="1"/>
    <col min="15121" max="15121" width="29.6640625" style="4" customWidth="1"/>
    <col min="15122" max="15122" width="23.5" style="4" customWidth="1"/>
    <col min="15123" max="15123" width="18.5" style="4" customWidth="1"/>
    <col min="15124" max="15124" width="17.5" style="4" customWidth="1"/>
    <col min="15125" max="15125" width="25.33203125" style="4" customWidth="1"/>
    <col min="15126" max="15361" width="9.33203125" style="4"/>
    <col min="15362" max="15362" width="20.5" style="4" customWidth="1"/>
    <col min="15363" max="15363" width="76.6640625" style="4" customWidth="1"/>
    <col min="15364" max="15368" width="17.5" style="4" customWidth="1"/>
    <col min="15369" max="15370" width="22.5" style="4" customWidth="1"/>
    <col min="15371" max="15371" width="30.33203125" style="4" customWidth="1"/>
    <col min="15372" max="15372" width="18.6640625" style="4" customWidth="1"/>
    <col min="15373" max="15373" width="9.33203125" style="4"/>
    <col min="15374" max="15374" width="17.6640625" style="4" customWidth="1"/>
    <col min="15375" max="15375" width="26.5" style="4" customWidth="1"/>
    <col min="15376" max="15376" width="22.5" style="4" customWidth="1"/>
    <col min="15377" max="15377" width="29.6640625" style="4" customWidth="1"/>
    <col min="15378" max="15378" width="23.5" style="4" customWidth="1"/>
    <col min="15379" max="15379" width="18.5" style="4" customWidth="1"/>
    <col min="15380" max="15380" width="17.5" style="4" customWidth="1"/>
    <col min="15381" max="15381" width="25.33203125" style="4" customWidth="1"/>
    <col min="15382" max="15617" width="9.33203125" style="4"/>
    <col min="15618" max="15618" width="20.5" style="4" customWidth="1"/>
    <col min="15619" max="15619" width="76.6640625" style="4" customWidth="1"/>
    <col min="15620" max="15624" width="17.5" style="4" customWidth="1"/>
    <col min="15625" max="15626" width="22.5" style="4" customWidth="1"/>
    <col min="15627" max="15627" width="30.33203125" style="4" customWidth="1"/>
    <col min="15628" max="15628" width="18.6640625" style="4" customWidth="1"/>
    <col min="15629" max="15629" width="9.33203125" style="4"/>
    <col min="15630" max="15630" width="17.6640625" style="4" customWidth="1"/>
    <col min="15631" max="15631" width="26.5" style="4" customWidth="1"/>
    <col min="15632" max="15632" width="22.5" style="4" customWidth="1"/>
    <col min="15633" max="15633" width="29.6640625" style="4" customWidth="1"/>
    <col min="15634" max="15634" width="23.5" style="4" customWidth="1"/>
    <col min="15635" max="15635" width="18.5" style="4" customWidth="1"/>
    <col min="15636" max="15636" width="17.5" style="4" customWidth="1"/>
    <col min="15637" max="15637" width="25.33203125" style="4" customWidth="1"/>
    <col min="15638" max="15873" width="9.33203125" style="4"/>
    <col min="15874" max="15874" width="20.5" style="4" customWidth="1"/>
    <col min="15875" max="15875" width="76.6640625" style="4" customWidth="1"/>
    <col min="15876" max="15880" width="17.5" style="4" customWidth="1"/>
    <col min="15881" max="15882" width="22.5" style="4" customWidth="1"/>
    <col min="15883" max="15883" width="30.33203125" style="4" customWidth="1"/>
    <col min="15884" max="15884" width="18.6640625" style="4" customWidth="1"/>
    <col min="15885" max="15885" width="9.33203125" style="4"/>
    <col min="15886" max="15886" width="17.6640625" style="4" customWidth="1"/>
    <col min="15887" max="15887" width="26.5" style="4" customWidth="1"/>
    <col min="15888" max="15888" width="22.5" style="4" customWidth="1"/>
    <col min="15889" max="15889" width="29.6640625" style="4" customWidth="1"/>
    <col min="15890" max="15890" width="23.5" style="4" customWidth="1"/>
    <col min="15891" max="15891" width="18.5" style="4" customWidth="1"/>
    <col min="15892" max="15892" width="17.5" style="4" customWidth="1"/>
    <col min="15893" max="15893" width="25.33203125" style="4" customWidth="1"/>
    <col min="15894" max="16129" width="9.33203125" style="4"/>
    <col min="16130" max="16130" width="20.5" style="4" customWidth="1"/>
    <col min="16131" max="16131" width="76.6640625" style="4" customWidth="1"/>
    <col min="16132" max="16136" width="17.5" style="4" customWidth="1"/>
    <col min="16137" max="16138" width="22.5" style="4" customWidth="1"/>
    <col min="16139" max="16139" width="30.33203125" style="4" customWidth="1"/>
    <col min="16140" max="16140" width="18.6640625" style="4" customWidth="1"/>
    <col min="16141" max="16141" width="9.33203125" style="4"/>
    <col min="16142" max="16142" width="17.6640625" style="4" customWidth="1"/>
    <col min="16143" max="16143" width="26.5" style="4" customWidth="1"/>
    <col min="16144" max="16144" width="22.5" style="4" customWidth="1"/>
    <col min="16145" max="16145" width="29.6640625" style="4" customWidth="1"/>
    <col min="16146" max="16146" width="23.5" style="4" customWidth="1"/>
    <col min="16147" max="16147" width="18.5" style="4" customWidth="1"/>
    <col min="16148" max="16148" width="17.5" style="4" customWidth="1"/>
    <col min="16149" max="16149" width="25.33203125" style="4" customWidth="1"/>
    <col min="16150" max="16384" width="9.33203125" style="4"/>
  </cols>
  <sheetData>
    <row r="2" spans="2:14" ht="47.25" customHeight="1" x14ac:dyDescent="0.55000000000000004">
      <c r="B2" s="125" t="s">
        <v>0</v>
      </c>
      <c r="C2" s="125"/>
      <c r="D2" s="125"/>
      <c r="E2" s="125"/>
      <c r="F2" s="1"/>
      <c r="G2" s="1"/>
      <c r="H2" s="1"/>
      <c r="I2" s="2"/>
      <c r="J2" s="172"/>
      <c r="K2" s="3"/>
      <c r="L2" s="2"/>
    </row>
    <row r="3" spans="2:14" ht="16" x14ac:dyDescent="0.2">
      <c r="B3" s="5"/>
    </row>
    <row r="4" spans="2:14" ht="17" thickBot="1" x14ac:dyDescent="0.25">
      <c r="B4" s="7"/>
    </row>
    <row r="5" spans="2:14" ht="36.75" customHeight="1" x14ac:dyDescent="0.45">
      <c r="B5" s="8" t="s">
        <v>1</v>
      </c>
      <c r="C5" s="9"/>
      <c r="D5" s="9"/>
      <c r="E5" s="183"/>
      <c r="F5" s="9"/>
      <c r="G5" s="9"/>
      <c r="H5" s="9"/>
      <c r="I5" s="9"/>
      <c r="J5" s="173"/>
      <c r="K5" s="10"/>
      <c r="L5" s="9"/>
      <c r="M5" s="9"/>
      <c r="N5" s="11"/>
    </row>
    <row r="6" spans="2:14" ht="174" customHeight="1" thickBot="1" x14ac:dyDescent="0.3">
      <c r="B6" s="126" t="s">
        <v>2</v>
      </c>
      <c r="C6" s="127"/>
      <c r="D6" s="127"/>
      <c r="E6" s="127"/>
      <c r="F6" s="127"/>
      <c r="G6" s="127"/>
      <c r="H6" s="127"/>
      <c r="I6" s="127"/>
      <c r="J6" s="128"/>
      <c r="K6" s="128"/>
      <c r="L6" s="127"/>
      <c r="M6" s="127"/>
      <c r="N6" s="129"/>
    </row>
    <row r="7" spans="2:14" x14ac:dyDescent="0.2">
      <c r="B7" s="12"/>
    </row>
    <row r="8" spans="2:14" ht="16" thickBot="1" x14ac:dyDescent="0.25"/>
    <row r="9" spans="2:14" ht="27" customHeight="1" thickBot="1" x14ac:dyDescent="0.35">
      <c r="B9" s="130" t="s">
        <v>3</v>
      </c>
      <c r="C9" s="131"/>
      <c r="D9" s="131"/>
      <c r="E9" s="131"/>
      <c r="F9" s="131"/>
      <c r="G9" s="131"/>
      <c r="H9" s="131"/>
      <c r="I9" s="132"/>
      <c r="J9" s="174"/>
      <c r="K9" s="13"/>
    </row>
    <row r="11" spans="2:14" ht="25.5" customHeight="1" x14ac:dyDescent="0.2">
      <c r="D11" s="14"/>
      <c r="E11" s="184"/>
      <c r="F11" s="14"/>
      <c r="G11" s="14"/>
      <c r="H11" s="14"/>
      <c r="K11" s="15"/>
      <c r="L11" s="16"/>
      <c r="M11" s="16"/>
    </row>
    <row r="12" spans="2:14" ht="138" customHeight="1" x14ac:dyDescent="0.2">
      <c r="B12" s="17" t="s">
        <v>4</v>
      </c>
      <c r="C12" s="17" t="s">
        <v>5</v>
      </c>
      <c r="D12" s="17" t="s">
        <v>6</v>
      </c>
      <c r="E12" s="38" t="s">
        <v>7</v>
      </c>
      <c r="F12" s="17" t="s">
        <v>8</v>
      </c>
      <c r="G12" s="17" t="s">
        <v>9</v>
      </c>
      <c r="H12" s="18" t="s">
        <v>10</v>
      </c>
      <c r="I12" s="17" t="s">
        <v>11</v>
      </c>
      <c r="J12" s="38" t="s">
        <v>12</v>
      </c>
      <c r="K12" s="121" t="s">
        <v>277</v>
      </c>
      <c r="L12" s="17" t="s">
        <v>13</v>
      </c>
      <c r="M12" s="19"/>
    </row>
    <row r="13" spans="2:14" ht="18.75" customHeight="1" x14ac:dyDescent="0.2">
      <c r="B13" s="17"/>
      <c r="C13" s="17"/>
      <c r="D13" s="20" t="s">
        <v>14</v>
      </c>
      <c r="E13" s="185" t="s">
        <v>15</v>
      </c>
      <c r="F13" s="20" t="s">
        <v>16</v>
      </c>
      <c r="G13" s="20"/>
      <c r="H13" s="18"/>
      <c r="I13" s="17"/>
      <c r="J13" s="38"/>
      <c r="K13" s="21"/>
      <c r="L13" s="17"/>
      <c r="M13" s="19"/>
    </row>
    <row r="14" spans="2:14" ht="42.75" customHeight="1" x14ac:dyDescent="0.2">
      <c r="B14" s="22" t="s">
        <v>17</v>
      </c>
      <c r="C14" s="133" t="s">
        <v>18</v>
      </c>
      <c r="D14" s="133"/>
      <c r="E14" s="133"/>
      <c r="F14" s="133"/>
      <c r="G14" s="133"/>
      <c r="H14" s="133"/>
      <c r="I14" s="133"/>
      <c r="J14" s="124"/>
      <c r="K14" s="124"/>
      <c r="L14" s="133"/>
      <c r="M14" s="23"/>
    </row>
    <row r="15" spans="2:14" ht="31.5" customHeight="1" x14ac:dyDescent="0.2">
      <c r="B15" s="22" t="s">
        <v>19</v>
      </c>
      <c r="C15" s="133" t="s">
        <v>20</v>
      </c>
      <c r="D15" s="133"/>
      <c r="E15" s="133"/>
      <c r="F15" s="133"/>
      <c r="G15" s="133"/>
      <c r="H15" s="133"/>
      <c r="I15" s="133"/>
      <c r="J15" s="124"/>
      <c r="K15" s="124"/>
      <c r="L15" s="133"/>
      <c r="M15" s="24"/>
    </row>
    <row r="16" spans="2:14" ht="51" x14ac:dyDescent="0.2">
      <c r="B16" s="25" t="s">
        <v>21</v>
      </c>
      <c r="C16" s="26" t="s">
        <v>22</v>
      </c>
      <c r="D16" s="27"/>
      <c r="E16" s="175"/>
      <c r="F16" s="28">
        <v>12000</v>
      </c>
      <c r="G16" s="27"/>
      <c r="H16" s="21">
        <f t="shared" ref="H16:H23" si="0">SUM(D16:G16)</f>
        <v>12000</v>
      </c>
      <c r="I16" s="29"/>
      <c r="J16" s="175">
        <v>9532</v>
      </c>
      <c r="K16" s="27" t="s">
        <v>278</v>
      </c>
      <c r="L16" s="30"/>
      <c r="M16" s="31"/>
    </row>
    <row r="17" spans="1:13" ht="51" customHeight="1" x14ac:dyDescent="0.2">
      <c r="B17" s="25" t="s">
        <v>23</v>
      </c>
      <c r="C17" s="26" t="s">
        <v>24</v>
      </c>
      <c r="D17" s="27"/>
      <c r="E17" s="175"/>
      <c r="F17" s="28">
        <v>25800</v>
      </c>
      <c r="G17" s="27"/>
      <c r="H17" s="21">
        <f t="shared" si="0"/>
        <v>25800</v>
      </c>
      <c r="I17" s="29">
        <v>0.3</v>
      </c>
      <c r="J17" s="175">
        <v>25000</v>
      </c>
      <c r="K17" s="27" t="s">
        <v>279</v>
      </c>
      <c r="L17" s="30"/>
      <c r="M17" s="31"/>
    </row>
    <row r="18" spans="1:13" ht="99" customHeight="1" thickBot="1" x14ac:dyDescent="0.25">
      <c r="B18" s="25" t="s">
        <v>25</v>
      </c>
      <c r="C18" s="26" t="s">
        <v>26</v>
      </c>
      <c r="D18" s="27"/>
      <c r="E18" s="175"/>
      <c r="F18" s="28">
        <v>45000</v>
      </c>
      <c r="G18" s="27"/>
      <c r="H18" s="21">
        <f t="shared" si="0"/>
        <v>45000</v>
      </c>
      <c r="I18" s="29">
        <v>0.3</v>
      </c>
      <c r="J18" s="175">
        <v>44130</v>
      </c>
      <c r="K18" s="120" t="s">
        <v>279</v>
      </c>
      <c r="L18" s="30"/>
      <c r="M18" s="31"/>
    </row>
    <row r="19" spans="1:13" ht="18" thickBot="1" x14ac:dyDescent="0.25">
      <c r="B19" s="25" t="s">
        <v>27</v>
      </c>
      <c r="C19" s="32"/>
      <c r="D19" s="27"/>
      <c r="E19" s="175"/>
      <c r="F19" s="27"/>
      <c r="G19" s="27"/>
      <c r="H19" s="21">
        <f t="shared" si="0"/>
        <v>0</v>
      </c>
      <c r="I19" s="29"/>
      <c r="J19" s="175"/>
      <c r="K19" s="27"/>
      <c r="L19" s="30"/>
      <c r="M19" s="31"/>
    </row>
    <row r="20" spans="1:13" ht="17" x14ac:dyDescent="0.2">
      <c r="B20" s="25" t="s">
        <v>28</v>
      </c>
      <c r="C20" s="33"/>
      <c r="D20" s="27"/>
      <c r="E20" s="175"/>
      <c r="F20" s="27"/>
      <c r="G20" s="27"/>
      <c r="H20" s="21">
        <f t="shared" si="0"/>
        <v>0</v>
      </c>
      <c r="I20" s="29"/>
      <c r="J20" s="175"/>
      <c r="K20" s="27"/>
      <c r="L20" s="30"/>
      <c r="M20" s="31"/>
    </row>
    <row r="21" spans="1:13" ht="17" x14ac:dyDescent="0.2">
      <c r="B21" s="25" t="s">
        <v>29</v>
      </c>
      <c r="C21" s="33"/>
      <c r="D21" s="27"/>
      <c r="E21" s="175"/>
      <c r="F21" s="27"/>
      <c r="G21" s="27"/>
      <c r="H21" s="21">
        <f t="shared" si="0"/>
        <v>0</v>
      </c>
      <c r="I21" s="29"/>
      <c r="J21" s="175"/>
      <c r="K21" s="27"/>
      <c r="L21" s="30"/>
      <c r="M21" s="31"/>
    </row>
    <row r="22" spans="1:13" ht="17" x14ac:dyDescent="0.2">
      <c r="B22" s="25" t="s">
        <v>30</v>
      </c>
      <c r="C22" s="34"/>
      <c r="D22" s="35"/>
      <c r="E22" s="175"/>
      <c r="F22" s="35"/>
      <c r="G22" s="35"/>
      <c r="H22" s="21">
        <f t="shared" si="0"/>
        <v>0</v>
      </c>
      <c r="I22" s="36"/>
      <c r="J22" s="175"/>
      <c r="K22" s="35"/>
      <c r="L22" s="37"/>
      <c r="M22" s="31"/>
    </row>
    <row r="23" spans="1:13" ht="17" x14ac:dyDescent="0.2">
      <c r="A23" s="16"/>
      <c r="B23" s="25" t="s">
        <v>31</v>
      </c>
      <c r="C23" s="34"/>
      <c r="D23" s="35"/>
      <c r="E23" s="175"/>
      <c r="F23" s="35"/>
      <c r="G23" s="35"/>
      <c r="H23" s="21">
        <f t="shared" si="0"/>
        <v>0</v>
      </c>
      <c r="I23" s="36"/>
      <c r="J23" s="175"/>
      <c r="K23" s="35"/>
      <c r="L23" s="37"/>
    </row>
    <row r="24" spans="1:13" ht="17" x14ac:dyDescent="0.2">
      <c r="A24" s="16"/>
      <c r="C24" s="22" t="s">
        <v>32</v>
      </c>
      <c r="D24" s="38">
        <f>SUM(D16:D23)</f>
        <v>0</v>
      </c>
      <c r="E24" s="38">
        <f>SUM(E16:E23)</f>
        <v>0</v>
      </c>
      <c r="F24" s="38">
        <f>SUM(F16:F23)</f>
        <v>82800</v>
      </c>
      <c r="G24" s="38">
        <f>SUM(G16:G23)</f>
        <v>0</v>
      </c>
      <c r="H24" s="38">
        <f>SUM(H16:H23)</f>
        <v>82800</v>
      </c>
      <c r="I24" s="38">
        <f>(I16*H16)+(I17*H17)+(I18*H18)+(I19*H19)+(I20*H20)+(I21*H21)+(I22*H22)+(I23*H23)</f>
        <v>21240</v>
      </c>
      <c r="J24" s="38">
        <f>SUM(J16:J23)</f>
        <v>78662</v>
      </c>
      <c r="K24" s="38"/>
      <c r="L24" s="37"/>
      <c r="M24" s="39"/>
    </row>
    <row r="25" spans="1:13" ht="51" customHeight="1" x14ac:dyDescent="0.2">
      <c r="A25" s="16"/>
      <c r="B25" s="22" t="s">
        <v>33</v>
      </c>
      <c r="C25" s="123" t="s">
        <v>34</v>
      </c>
      <c r="D25" s="123"/>
      <c r="E25" s="123"/>
      <c r="F25" s="123"/>
      <c r="G25" s="123"/>
      <c r="H25" s="123"/>
      <c r="I25" s="123"/>
      <c r="J25" s="124"/>
      <c r="K25" s="124"/>
      <c r="L25" s="123"/>
      <c r="M25" s="24"/>
    </row>
    <row r="26" spans="1:13" ht="41.25" customHeight="1" thickBot="1" x14ac:dyDescent="0.25">
      <c r="A26" s="16"/>
      <c r="B26" s="40" t="s">
        <v>35</v>
      </c>
      <c r="C26" s="41" t="s">
        <v>36</v>
      </c>
      <c r="D26" s="27">
        <v>60000</v>
      </c>
      <c r="E26" s="175"/>
      <c r="F26" s="27"/>
      <c r="G26" s="27"/>
      <c r="H26" s="21">
        <f>SUM(D26:G26)</f>
        <v>60000</v>
      </c>
      <c r="I26" s="29">
        <v>0.4</v>
      </c>
      <c r="J26" s="175">
        <v>17072</v>
      </c>
      <c r="K26" s="159" t="s">
        <v>283</v>
      </c>
      <c r="L26" s="160" t="s">
        <v>284</v>
      </c>
      <c r="M26" s="31"/>
    </row>
    <row r="27" spans="1:13" ht="41.25" customHeight="1" thickBot="1" x14ac:dyDescent="0.25">
      <c r="A27" s="16"/>
      <c r="B27" s="25" t="s">
        <v>37</v>
      </c>
      <c r="C27" s="42" t="s">
        <v>38</v>
      </c>
      <c r="D27" s="27"/>
      <c r="E27" s="175"/>
      <c r="F27" s="27"/>
      <c r="G27" s="27"/>
      <c r="H27" s="21">
        <f t="shared" ref="H27:H35" si="1">SUM(D27:G27)</f>
        <v>0</v>
      </c>
      <c r="I27" s="29"/>
      <c r="J27" s="175"/>
      <c r="K27" s="27"/>
      <c r="L27" s="30"/>
      <c r="M27" s="31"/>
    </row>
    <row r="28" spans="1:13" ht="41.25" customHeight="1" thickBot="1" x14ac:dyDescent="0.25">
      <c r="A28" s="16"/>
      <c r="B28" s="25" t="s">
        <v>39</v>
      </c>
      <c r="C28" s="42" t="s">
        <v>40</v>
      </c>
      <c r="D28" s="27">
        <v>70000</v>
      </c>
      <c r="E28" s="175"/>
      <c r="F28" s="27"/>
      <c r="G28" s="27"/>
      <c r="H28" s="21">
        <f t="shared" si="1"/>
        <v>70000</v>
      </c>
      <c r="I28" s="29">
        <v>0.5</v>
      </c>
      <c r="J28" s="175">
        <v>24375</v>
      </c>
      <c r="K28" s="158" t="s">
        <v>285</v>
      </c>
      <c r="L28" s="161" t="s">
        <v>286</v>
      </c>
      <c r="M28" s="31"/>
    </row>
    <row r="29" spans="1:13" ht="48.75" customHeight="1" thickBot="1" x14ac:dyDescent="0.25">
      <c r="A29" s="16"/>
      <c r="B29" s="25" t="s">
        <v>41</v>
      </c>
      <c r="C29" s="42" t="s">
        <v>42</v>
      </c>
      <c r="D29" s="27">
        <v>520000</v>
      </c>
      <c r="E29" s="175"/>
      <c r="F29" s="27"/>
      <c r="G29" s="27"/>
      <c r="H29" s="21">
        <f t="shared" si="1"/>
        <v>520000</v>
      </c>
      <c r="I29" s="29">
        <v>0.4</v>
      </c>
      <c r="J29" s="175">
        <v>387658.54</v>
      </c>
      <c r="K29" s="158" t="s">
        <v>287</v>
      </c>
      <c r="L29" s="162" t="s">
        <v>288</v>
      </c>
      <c r="M29" s="31"/>
    </row>
    <row r="30" spans="1:13" ht="66.75" customHeight="1" x14ac:dyDescent="0.2">
      <c r="A30" s="16"/>
      <c r="B30" s="40" t="s">
        <v>43</v>
      </c>
      <c r="C30" s="43"/>
      <c r="D30" s="44"/>
      <c r="E30" s="175"/>
      <c r="F30" s="27"/>
      <c r="G30" s="27"/>
      <c r="H30" s="21">
        <f t="shared" si="1"/>
        <v>0</v>
      </c>
      <c r="I30" s="29">
        <v>0.4</v>
      </c>
      <c r="J30" s="175"/>
      <c r="K30" s="27"/>
      <c r="L30" s="30"/>
      <c r="M30" s="31"/>
    </row>
    <row r="31" spans="1:13" ht="66" customHeight="1" thickBot="1" x14ac:dyDescent="0.25">
      <c r="A31" s="16"/>
      <c r="B31" s="25" t="s">
        <v>44</v>
      </c>
      <c r="C31" s="45"/>
      <c r="D31" s="44"/>
      <c r="E31" s="175"/>
      <c r="F31" s="27"/>
      <c r="G31" s="27"/>
      <c r="H31" s="21">
        <f t="shared" si="1"/>
        <v>0</v>
      </c>
      <c r="I31" s="29">
        <v>0.4</v>
      </c>
      <c r="J31" s="175"/>
      <c r="K31" s="27"/>
      <c r="L31" s="30"/>
      <c r="M31" s="31"/>
    </row>
    <row r="32" spans="1:13" ht="41.25" customHeight="1" thickBot="1" x14ac:dyDescent="0.25">
      <c r="A32" s="16"/>
      <c r="B32" s="25" t="s">
        <v>45</v>
      </c>
      <c r="C32" s="46" t="s">
        <v>46</v>
      </c>
      <c r="D32" s="27">
        <v>60000</v>
      </c>
      <c r="E32" s="175"/>
      <c r="F32" s="27"/>
      <c r="G32" s="27"/>
      <c r="H32" s="21">
        <f t="shared" si="1"/>
        <v>60000</v>
      </c>
      <c r="I32" s="29">
        <v>0.3</v>
      </c>
      <c r="J32" s="175">
        <v>29394.13</v>
      </c>
      <c r="K32" s="158" t="s">
        <v>291</v>
      </c>
      <c r="L32" s="163" t="s">
        <v>290</v>
      </c>
      <c r="M32" s="31"/>
    </row>
    <row r="33" spans="1:13" ht="41.25" customHeight="1" thickBot="1" x14ac:dyDescent="0.25">
      <c r="A33" s="16"/>
      <c r="B33" s="25" t="s">
        <v>47</v>
      </c>
      <c r="C33" s="47" t="s">
        <v>48</v>
      </c>
      <c r="D33" s="35">
        <v>60000</v>
      </c>
      <c r="E33" s="175"/>
      <c r="F33" s="35"/>
      <c r="G33" s="35"/>
      <c r="H33" s="21">
        <f t="shared" si="1"/>
        <v>60000</v>
      </c>
      <c r="I33" s="36">
        <v>0.3</v>
      </c>
      <c r="J33" s="175">
        <v>29394.13</v>
      </c>
      <c r="K33" s="158" t="s">
        <v>292</v>
      </c>
      <c r="L33" s="163" t="s">
        <v>290</v>
      </c>
      <c r="M33" s="31"/>
    </row>
    <row r="34" spans="1:13" ht="56.25" customHeight="1" thickBot="1" x14ac:dyDescent="0.25">
      <c r="A34" s="16"/>
      <c r="B34" s="25" t="s">
        <v>49</v>
      </c>
      <c r="C34" s="47" t="s">
        <v>50</v>
      </c>
      <c r="D34" s="35">
        <v>50000</v>
      </c>
      <c r="E34" s="175"/>
      <c r="F34" s="35"/>
      <c r="G34" s="35"/>
      <c r="H34" s="21">
        <f t="shared" si="1"/>
        <v>50000</v>
      </c>
      <c r="I34" s="36">
        <v>0.4</v>
      </c>
      <c r="J34" s="175">
        <v>19596.09</v>
      </c>
      <c r="K34" s="158" t="s">
        <v>289</v>
      </c>
      <c r="L34" s="160" t="s">
        <v>290</v>
      </c>
      <c r="M34" s="31"/>
    </row>
    <row r="35" spans="1:13" ht="41.25" customHeight="1" thickBot="1" x14ac:dyDescent="0.25">
      <c r="A35" s="16"/>
      <c r="B35" s="25" t="s">
        <v>51</v>
      </c>
      <c r="C35" s="47" t="s">
        <v>52</v>
      </c>
      <c r="D35" s="35"/>
      <c r="E35" s="175"/>
      <c r="F35" s="35"/>
      <c r="G35" s="35"/>
      <c r="H35" s="21">
        <f t="shared" si="1"/>
        <v>0</v>
      </c>
      <c r="I35" s="36"/>
      <c r="J35" s="175"/>
      <c r="K35" s="35"/>
      <c r="L35" s="37"/>
      <c r="M35" s="31"/>
    </row>
    <row r="36" spans="1:13" ht="17" x14ac:dyDescent="0.2">
      <c r="A36" s="16"/>
      <c r="C36" s="22" t="s">
        <v>32</v>
      </c>
      <c r="D36" s="48">
        <f>SUM(D26:D35)</f>
        <v>820000</v>
      </c>
      <c r="E36" s="38">
        <f>SUM(E26:E35)</f>
        <v>0</v>
      </c>
      <c r="F36" s="48">
        <f>SUM(F26:F35)</f>
        <v>0</v>
      </c>
      <c r="G36" s="48">
        <f>SUM(G26:G35)</f>
        <v>0</v>
      </c>
      <c r="H36" s="48">
        <f>SUM(H26:H35)</f>
        <v>820000</v>
      </c>
      <c r="I36" s="38">
        <f>(I26*H26)+(I27*H27)+(I28*H28)+(I29*H29)+(I30*H30)+(I32*H32)+(I33*H33)+(I35*H35)</f>
        <v>303000</v>
      </c>
      <c r="J36" s="38">
        <f>SUM(J26:J35)</f>
        <v>507489.89</v>
      </c>
      <c r="K36" s="38"/>
      <c r="L36" s="37"/>
      <c r="M36" s="39"/>
    </row>
    <row r="37" spans="1:13" ht="36.75" customHeight="1" x14ac:dyDescent="0.2">
      <c r="A37" s="16"/>
      <c r="B37" s="22" t="s">
        <v>53</v>
      </c>
      <c r="C37" s="123" t="s">
        <v>54</v>
      </c>
      <c r="D37" s="123"/>
      <c r="E37" s="123"/>
      <c r="F37" s="123"/>
      <c r="G37" s="123"/>
      <c r="H37" s="123"/>
      <c r="I37" s="123"/>
      <c r="J37" s="124"/>
      <c r="K37" s="124"/>
      <c r="L37" s="123"/>
      <c r="M37" s="24"/>
    </row>
    <row r="38" spans="1:13" ht="89.25" customHeight="1" x14ac:dyDescent="0.2">
      <c r="A38" s="16"/>
      <c r="B38" s="25" t="s">
        <v>55</v>
      </c>
      <c r="C38" s="26" t="s">
        <v>56</v>
      </c>
      <c r="D38" s="27"/>
      <c r="E38" s="175"/>
      <c r="F38" s="27">
        <v>40000</v>
      </c>
      <c r="G38" s="27"/>
      <c r="H38" s="21">
        <f t="shared" ref="H38:H45" si="2">SUM(D38:G38)</f>
        <v>40000</v>
      </c>
      <c r="I38" s="29"/>
      <c r="J38" s="175">
        <v>35400</v>
      </c>
      <c r="K38" s="27"/>
      <c r="L38" s="30"/>
      <c r="M38" s="31"/>
    </row>
    <row r="39" spans="1:13" ht="86.25" customHeight="1" x14ac:dyDescent="0.2">
      <c r="A39" s="16"/>
      <c r="B39" s="25" t="s">
        <v>57</v>
      </c>
      <c r="C39" s="26" t="s">
        <v>58</v>
      </c>
      <c r="D39" s="27"/>
      <c r="E39" s="175"/>
      <c r="F39" s="49">
        <v>20800</v>
      </c>
      <c r="G39" s="27"/>
      <c r="H39" s="21">
        <f t="shared" si="2"/>
        <v>20800</v>
      </c>
      <c r="I39" s="29">
        <v>0.25</v>
      </c>
      <c r="J39" s="175">
        <v>22800</v>
      </c>
      <c r="K39" s="27" t="s">
        <v>278</v>
      </c>
      <c r="L39" s="30"/>
      <c r="M39" s="31"/>
    </row>
    <row r="40" spans="1:13" ht="90" customHeight="1" x14ac:dyDescent="0.2">
      <c r="A40" s="16"/>
      <c r="B40" s="25" t="s">
        <v>59</v>
      </c>
      <c r="C40" s="26" t="s">
        <v>60</v>
      </c>
      <c r="D40" s="27"/>
      <c r="E40" s="187"/>
      <c r="F40" s="50">
        <v>22000</v>
      </c>
      <c r="G40" s="51"/>
      <c r="H40" s="21">
        <f t="shared" si="2"/>
        <v>22000</v>
      </c>
      <c r="I40" s="29">
        <v>0.25</v>
      </c>
      <c r="J40" s="175">
        <v>20752</v>
      </c>
      <c r="K40" s="27" t="s">
        <v>278</v>
      </c>
      <c r="L40" s="30"/>
      <c r="M40" s="31"/>
    </row>
    <row r="41" spans="1:13" ht="17" x14ac:dyDescent="0.2">
      <c r="A41" s="16"/>
      <c r="B41" s="25" t="s">
        <v>61</v>
      </c>
      <c r="C41" s="26"/>
      <c r="D41" s="27"/>
      <c r="E41" s="175"/>
      <c r="F41" s="27"/>
      <c r="G41" s="27"/>
      <c r="H41" s="21">
        <f t="shared" si="2"/>
        <v>0</v>
      </c>
      <c r="I41" s="29"/>
      <c r="J41" s="175"/>
      <c r="K41" s="27"/>
      <c r="L41" s="30"/>
      <c r="M41" s="31"/>
    </row>
    <row r="42" spans="1:13" s="16" customFormat="1" ht="17" x14ac:dyDescent="0.2">
      <c r="B42" s="25" t="s">
        <v>62</v>
      </c>
      <c r="C42" s="26"/>
      <c r="D42" s="27"/>
      <c r="E42" s="175"/>
      <c r="F42" s="27"/>
      <c r="G42" s="27"/>
      <c r="H42" s="21">
        <f t="shared" si="2"/>
        <v>0</v>
      </c>
      <c r="I42" s="29"/>
      <c r="J42" s="175"/>
      <c r="K42" s="27"/>
      <c r="L42" s="30"/>
      <c r="M42" s="31"/>
    </row>
    <row r="43" spans="1:13" s="16" customFormat="1" ht="17" x14ac:dyDescent="0.2">
      <c r="B43" s="25" t="s">
        <v>63</v>
      </c>
      <c r="C43" s="26"/>
      <c r="D43" s="27"/>
      <c r="E43" s="175"/>
      <c r="F43" s="27"/>
      <c r="G43" s="27"/>
      <c r="H43" s="21">
        <f t="shared" si="2"/>
        <v>0</v>
      </c>
      <c r="I43" s="29"/>
      <c r="J43" s="175"/>
      <c r="K43" s="27"/>
      <c r="L43" s="30"/>
      <c r="M43" s="31"/>
    </row>
    <row r="44" spans="1:13" s="16" customFormat="1" ht="17" x14ac:dyDescent="0.2">
      <c r="A44" s="4"/>
      <c r="B44" s="25" t="s">
        <v>64</v>
      </c>
      <c r="C44" s="52"/>
      <c r="D44" s="35"/>
      <c r="E44" s="175"/>
      <c r="F44" s="35"/>
      <c r="G44" s="35"/>
      <c r="H44" s="21">
        <f t="shared" si="2"/>
        <v>0</v>
      </c>
      <c r="I44" s="36"/>
      <c r="J44" s="175"/>
      <c r="K44" s="35"/>
      <c r="L44" s="37"/>
      <c r="M44" s="31"/>
    </row>
    <row r="45" spans="1:13" ht="17" x14ac:dyDescent="0.2">
      <c r="B45" s="25" t="s">
        <v>65</v>
      </c>
      <c r="C45" s="52"/>
      <c r="D45" s="35"/>
      <c r="E45" s="175"/>
      <c r="F45" s="35"/>
      <c r="G45" s="35"/>
      <c r="H45" s="21">
        <f t="shared" si="2"/>
        <v>0</v>
      </c>
      <c r="I45" s="36"/>
      <c r="J45" s="175"/>
      <c r="K45" s="35"/>
      <c r="L45" s="37"/>
      <c r="M45" s="31"/>
    </row>
    <row r="46" spans="1:13" ht="17" x14ac:dyDescent="0.2">
      <c r="C46" s="22" t="s">
        <v>32</v>
      </c>
      <c r="D46" s="48">
        <f>SUM(D38:D45)</f>
        <v>0</v>
      </c>
      <c r="E46" s="38">
        <f>SUM(E38:E45)</f>
        <v>0</v>
      </c>
      <c r="F46" s="48">
        <f>SUM(F38:F45)</f>
        <v>82800</v>
      </c>
      <c r="G46" s="48">
        <f>SUM(G38:G45)</f>
        <v>0</v>
      </c>
      <c r="H46" s="48">
        <f>SUM(H38:H45)</f>
        <v>82800</v>
      </c>
      <c r="I46" s="38">
        <f>(I38*H38)+(I39*H39)+(I40*H40)+(I41*H41)+(I42*H42)+(I43*H43)+(I44*H44)+(I45*H45)</f>
        <v>10700</v>
      </c>
      <c r="J46" s="38">
        <f>SUM(J38:J45)</f>
        <v>78952</v>
      </c>
      <c r="K46" s="38"/>
      <c r="L46" s="37"/>
      <c r="M46" s="39"/>
    </row>
    <row r="47" spans="1:13" ht="51" customHeight="1" x14ac:dyDescent="0.2">
      <c r="B47" s="22" t="s">
        <v>66</v>
      </c>
      <c r="C47" s="134"/>
      <c r="D47" s="134"/>
      <c r="E47" s="134"/>
      <c r="F47" s="134"/>
      <c r="G47" s="134"/>
      <c r="H47" s="134"/>
      <c r="I47" s="134"/>
      <c r="J47" s="135"/>
      <c r="K47" s="135"/>
      <c r="L47" s="134"/>
      <c r="M47" s="24"/>
    </row>
    <row r="48" spans="1:13" ht="17" x14ac:dyDescent="0.2">
      <c r="B48" s="25" t="s">
        <v>67</v>
      </c>
      <c r="C48" s="26"/>
      <c r="D48" s="27"/>
      <c r="E48" s="175"/>
      <c r="F48" s="27"/>
      <c r="G48" s="27"/>
      <c r="H48" s="21">
        <f>SUM(D48:G48)</f>
        <v>0</v>
      </c>
      <c r="I48" s="29"/>
      <c r="J48" s="175"/>
      <c r="K48" s="27"/>
      <c r="L48" s="30"/>
      <c r="M48" s="31"/>
    </row>
    <row r="49" spans="1:13" ht="17" x14ac:dyDescent="0.2">
      <c r="B49" s="25" t="s">
        <v>68</v>
      </c>
      <c r="C49" s="26"/>
      <c r="D49" s="27"/>
      <c r="E49" s="175"/>
      <c r="F49" s="27"/>
      <c r="G49" s="27"/>
      <c r="H49" s="21">
        <f t="shared" ref="H49:H55" si="3">SUM(D49:G49)</f>
        <v>0</v>
      </c>
      <c r="I49" s="29"/>
      <c r="J49" s="175"/>
      <c r="K49" s="27"/>
      <c r="L49" s="30"/>
      <c r="M49" s="31"/>
    </row>
    <row r="50" spans="1:13" ht="17" x14ac:dyDescent="0.2">
      <c r="B50" s="25" t="s">
        <v>69</v>
      </c>
      <c r="C50" s="26"/>
      <c r="D50" s="27"/>
      <c r="E50" s="175"/>
      <c r="F50" s="27"/>
      <c r="G50" s="27"/>
      <c r="H50" s="21">
        <f t="shared" si="3"/>
        <v>0</v>
      </c>
      <c r="I50" s="29"/>
      <c r="J50" s="175"/>
      <c r="K50" s="27"/>
      <c r="L50" s="30"/>
      <c r="M50" s="31"/>
    </row>
    <row r="51" spans="1:13" ht="17" x14ac:dyDescent="0.2">
      <c r="B51" s="25" t="s">
        <v>70</v>
      </c>
      <c r="C51" s="26"/>
      <c r="D51" s="27"/>
      <c r="E51" s="175"/>
      <c r="F51" s="27"/>
      <c r="G51" s="27"/>
      <c r="H51" s="21">
        <f t="shared" si="3"/>
        <v>0</v>
      </c>
      <c r="I51" s="29"/>
      <c r="J51" s="175"/>
      <c r="K51" s="27"/>
      <c r="L51" s="30"/>
      <c r="M51" s="31"/>
    </row>
    <row r="52" spans="1:13" ht="17" x14ac:dyDescent="0.2">
      <c r="B52" s="25" t="s">
        <v>71</v>
      </c>
      <c r="C52" s="26"/>
      <c r="D52" s="27"/>
      <c r="E52" s="175"/>
      <c r="F52" s="27"/>
      <c r="G52" s="27"/>
      <c r="H52" s="21">
        <f t="shared" si="3"/>
        <v>0</v>
      </c>
      <c r="I52" s="29"/>
      <c r="J52" s="175"/>
      <c r="K52" s="27"/>
      <c r="L52" s="30"/>
      <c r="M52" s="31"/>
    </row>
    <row r="53" spans="1:13" ht="17" x14ac:dyDescent="0.2">
      <c r="A53" s="16"/>
      <c r="B53" s="25" t="s">
        <v>72</v>
      </c>
      <c r="C53" s="26"/>
      <c r="D53" s="27"/>
      <c r="E53" s="175"/>
      <c r="F53" s="27"/>
      <c r="G53" s="27"/>
      <c r="H53" s="21">
        <f t="shared" si="3"/>
        <v>0</v>
      </c>
      <c r="I53" s="29"/>
      <c r="J53" s="175"/>
      <c r="K53" s="27"/>
      <c r="L53" s="30"/>
      <c r="M53" s="31"/>
    </row>
    <row r="54" spans="1:13" s="16" customFormat="1" ht="17" x14ac:dyDescent="0.2">
      <c r="A54" s="4"/>
      <c r="B54" s="25" t="s">
        <v>73</v>
      </c>
      <c r="C54" s="52"/>
      <c r="D54" s="35"/>
      <c r="E54" s="175"/>
      <c r="F54" s="35"/>
      <c r="G54" s="35"/>
      <c r="H54" s="21">
        <f t="shared" si="3"/>
        <v>0</v>
      </c>
      <c r="I54" s="36"/>
      <c r="J54" s="175"/>
      <c r="K54" s="35"/>
      <c r="L54" s="37"/>
      <c r="M54" s="31"/>
    </row>
    <row r="55" spans="1:13" ht="17" x14ac:dyDescent="0.2">
      <c r="B55" s="25" t="s">
        <v>74</v>
      </c>
      <c r="C55" s="52"/>
      <c r="D55" s="35"/>
      <c r="E55" s="175"/>
      <c r="F55" s="35"/>
      <c r="G55" s="35"/>
      <c r="H55" s="21">
        <f t="shared" si="3"/>
        <v>0</v>
      </c>
      <c r="I55" s="36"/>
      <c r="J55" s="175"/>
      <c r="K55" s="35"/>
      <c r="L55" s="37"/>
      <c r="M55" s="31"/>
    </row>
    <row r="56" spans="1:13" ht="17" x14ac:dyDescent="0.2">
      <c r="C56" s="22" t="s">
        <v>32</v>
      </c>
      <c r="D56" s="38">
        <f>SUM(D48:D55)</f>
        <v>0</v>
      </c>
      <c r="E56" s="38">
        <f>SUM(E48:E55)</f>
        <v>0</v>
      </c>
      <c r="F56" s="38">
        <f>SUM(F48:F55)</f>
        <v>0</v>
      </c>
      <c r="G56" s="38">
        <f>SUM(G48:G55)</f>
        <v>0</v>
      </c>
      <c r="H56" s="38">
        <f>SUM(H48:H55)</f>
        <v>0</v>
      </c>
      <c r="I56" s="38">
        <f>(I48*H48)+(I49*H49)+(I50*H50)+(I51*H51)+(I52*H52)+(I53*H53)+(I54*H54)+(I55*H55)</f>
        <v>0</v>
      </c>
      <c r="J56" s="38">
        <f>SUM(J48:J55)</f>
        <v>0</v>
      </c>
      <c r="K56" s="38"/>
      <c r="L56" s="37"/>
      <c r="M56" s="39"/>
    </row>
    <row r="57" spans="1:13" ht="17" x14ac:dyDescent="0.2">
      <c r="B57" s="22" t="s">
        <v>75</v>
      </c>
      <c r="C57" s="134"/>
      <c r="D57" s="134"/>
      <c r="E57" s="134"/>
      <c r="F57" s="134"/>
      <c r="G57" s="134"/>
      <c r="H57" s="134"/>
      <c r="I57" s="134"/>
      <c r="J57" s="135"/>
      <c r="K57" s="135"/>
      <c r="L57" s="134"/>
      <c r="M57" s="39"/>
    </row>
    <row r="58" spans="1:13" ht="17" x14ac:dyDescent="0.2">
      <c r="B58" s="25" t="s">
        <v>76</v>
      </c>
      <c r="C58" s="26"/>
      <c r="D58" s="27"/>
      <c r="E58" s="175"/>
      <c r="F58" s="27"/>
      <c r="G58" s="27"/>
      <c r="H58" s="21">
        <f>SUM(D58:G58)</f>
        <v>0</v>
      </c>
      <c r="I58" s="29"/>
      <c r="J58" s="175"/>
      <c r="K58" s="27"/>
      <c r="L58" s="30"/>
      <c r="M58" s="39"/>
    </row>
    <row r="59" spans="1:13" ht="17" x14ac:dyDescent="0.2">
      <c r="B59" s="25" t="s">
        <v>77</v>
      </c>
      <c r="C59" s="26"/>
      <c r="D59" s="27"/>
      <c r="E59" s="175"/>
      <c r="F59" s="27"/>
      <c r="G59" s="27"/>
      <c r="H59" s="21">
        <f t="shared" ref="H59:H65" si="4">SUM(D59:G59)</f>
        <v>0</v>
      </c>
      <c r="I59" s="29"/>
      <c r="J59" s="175"/>
      <c r="K59" s="27"/>
      <c r="L59" s="30"/>
      <c r="M59" s="39"/>
    </row>
    <row r="60" spans="1:13" ht="17" x14ac:dyDescent="0.2">
      <c r="B60" s="25" t="s">
        <v>78</v>
      </c>
      <c r="C60" s="26"/>
      <c r="D60" s="27"/>
      <c r="E60" s="175"/>
      <c r="F60" s="27"/>
      <c r="G60" s="27"/>
      <c r="H60" s="21">
        <f t="shared" si="4"/>
        <v>0</v>
      </c>
      <c r="I60" s="29"/>
      <c r="J60" s="175"/>
      <c r="K60" s="27"/>
      <c r="L60" s="30"/>
      <c r="M60" s="39"/>
    </row>
    <row r="61" spans="1:13" ht="17" x14ac:dyDescent="0.2">
      <c r="B61" s="25" t="s">
        <v>79</v>
      </c>
      <c r="C61" s="26"/>
      <c r="D61" s="27"/>
      <c r="E61" s="175"/>
      <c r="F61" s="27"/>
      <c r="G61" s="27"/>
      <c r="H61" s="21">
        <f t="shared" si="4"/>
        <v>0</v>
      </c>
      <c r="I61" s="29"/>
      <c r="J61" s="175"/>
      <c r="K61" s="27"/>
      <c r="L61" s="30"/>
      <c r="M61" s="39"/>
    </row>
    <row r="62" spans="1:13" ht="17" x14ac:dyDescent="0.2">
      <c r="B62" s="25" t="s">
        <v>80</v>
      </c>
      <c r="C62" s="26"/>
      <c r="D62" s="27"/>
      <c r="E62" s="175"/>
      <c r="F62" s="27"/>
      <c r="G62" s="27"/>
      <c r="H62" s="21">
        <f t="shared" si="4"/>
        <v>0</v>
      </c>
      <c r="I62" s="29"/>
      <c r="J62" s="175"/>
      <c r="K62" s="27"/>
      <c r="L62" s="30"/>
      <c r="M62" s="39"/>
    </row>
    <row r="63" spans="1:13" ht="17" x14ac:dyDescent="0.2">
      <c r="B63" s="25" t="s">
        <v>81</v>
      </c>
      <c r="C63" s="26"/>
      <c r="D63" s="27"/>
      <c r="E63" s="175"/>
      <c r="F63" s="27"/>
      <c r="G63" s="27"/>
      <c r="H63" s="21">
        <f t="shared" si="4"/>
        <v>0</v>
      </c>
      <c r="I63" s="29"/>
      <c r="J63" s="175"/>
      <c r="K63" s="27"/>
      <c r="L63" s="30"/>
      <c r="M63" s="39"/>
    </row>
    <row r="64" spans="1:13" ht="17" x14ac:dyDescent="0.2">
      <c r="B64" s="25" t="s">
        <v>82</v>
      </c>
      <c r="C64" s="52"/>
      <c r="D64" s="35"/>
      <c r="E64" s="175"/>
      <c r="F64" s="35"/>
      <c r="G64" s="35"/>
      <c r="H64" s="21">
        <f t="shared" si="4"/>
        <v>0</v>
      </c>
      <c r="I64" s="36"/>
      <c r="J64" s="175"/>
      <c r="K64" s="35"/>
      <c r="L64" s="37"/>
      <c r="M64" s="39"/>
    </row>
    <row r="65" spans="1:13" ht="17" x14ac:dyDescent="0.2">
      <c r="B65" s="25" t="s">
        <v>83</v>
      </c>
      <c r="C65" s="52"/>
      <c r="D65" s="35"/>
      <c r="E65" s="175"/>
      <c r="F65" s="35"/>
      <c r="G65" s="35"/>
      <c r="H65" s="21">
        <f t="shared" si="4"/>
        <v>0</v>
      </c>
      <c r="I65" s="36"/>
      <c r="J65" s="175"/>
      <c r="K65" s="35"/>
      <c r="L65" s="37"/>
      <c r="M65" s="39"/>
    </row>
    <row r="66" spans="1:13" ht="17" x14ac:dyDescent="0.2">
      <c r="C66" s="22" t="s">
        <v>32</v>
      </c>
      <c r="D66" s="38">
        <f>SUM(D58:D65)</f>
        <v>0</v>
      </c>
      <c r="E66" s="38">
        <f>SUM(E58:E65)</f>
        <v>0</v>
      </c>
      <c r="F66" s="38">
        <f>SUM(F58:F65)</f>
        <v>0</v>
      </c>
      <c r="G66" s="38">
        <f>SUM(G58:G65)</f>
        <v>0</v>
      </c>
      <c r="H66" s="38">
        <f>SUM(H58:H65)</f>
        <v>0</v>
      </c>
      <c r="I66" s="38">
        <f>(I58*H58)+(I59*H59)+(I60*H60)+(I61*H61)+(I62*H62)+(I63*H63)+(I64*H64)+(I65*H65)</f>
        <v>0</v>
      </c>
      <c r="J66" s="38">
        <f>SUM(J58:J65)</f>
        <v>0</v>
      </c>
      <c r="K66" s="38"/>
      <c r="L66" s="37"/>
      <c r="M66" s="39"/>
    </row>
    <row r="67" spans="1:13" ht="16" x14ac:dyDescent="0.2">
      <c r="B67" s="53"/>
      <c r="C67" s="54"/>
      <c r="D67" s="55"/>
      <c r="E67" s="177"/>
      <c r="F67" s="55"/>
      <c r="G67" s="55"/>
      <c r="H67" s="55"/>
      <c r="I67" s="55"/>
      <c r="J67" s="177"/>
      <c r="K67" s="55"/>
      <c r="L67" s="55"/>
      <c r="M67" s="31"/>
    </row>
    <row r="68" spans="1:13" ht="51" customHeight="1" x14ac:dyDescent="0.2">
      <c r="B68" s="22" t="s">
        <v>84</v>
      </c>
      <c r="C68" s="123" t="s">
        <v>85</v>
      </c>
      <c r="D68" s="123"/>
      <c r="E68" s="123"/>
      <c r="F68" s="123"/>
      <c r="G68" s="123"/>
      <c r="H68" s="123"/>
      <c r="I68" s="123"/>
      <c r="J68" s="124"/>
      <c r="K68" s="124"/>
      <c r="L68" s="123"/>
      <c r="M68" s="23"/>
    </row>
    <row r="69" spans="1:13" ht="30" customHeight="1" x14ac:dyDescent="0.2">
      <c r="B69" s="22" t="s">
        <v>86</v>
      </c>
      <c r="C69" s="123" t="s">
        <v>87</v>
      </c>
      <c r="D69" s="123"/>
      <c r="E69" s="123"/>
      <c r="F69" s="123"/>
      <c r="G69" s="123"/>
      <c r="H69" s="123"/>
      <c r="I69" s="123"/>
      <c r="J69" s="124"/>
      <c r="K69" s="124"/>
      <c r="L69" s="123"/>
      <c r="M69" s="24"/>
    </row>
    <row r="70" spans="1:13" ht="41.25" customHeight="1" x14ac:dyDescent="0.2">
      <c r="B70" s="25" t="s">
        <v>88</v>
      </c>
      <c r="C70" s="26" t="s">
        <v>89</v>
      </c>
      <c r="D70" s="27"/>
      <c r="E70" s="175"/>
      <c r="F70" s="27">
        <v>16000</v>
      </c>
      <c r="G70" s="27"/>
      <c r="H70" s="21">
        <f t="shared" ref="H70:H77" si="5">SUM(D70:G70)</f>
        <v>16000</v>
      </c>
      <c r="I70" s="56">
        <v>0.3</v>
      </c>
      <c r="J70" s="175"/>
      <c r="K70" s="27"/>
      <c r="L70" s="30"/>
      <c r="M70" s="31"/>
    </row>
    <row r="71" spans="1:13" ht="36" customHeight="1" x14ac:dyDescent="0.2">
      <c r="B71" s="25" t="s">
        <v>90</v>
      </c>
      <c r="C71" s="26" t="s">
        <v>91</v>
      </c>
      <c r="D71" s="27"/>
      <c r="E71" s="175"/>
      <c r="F71" s="27">
        <v>27828</v>
      </c>
      <c r="G71" s="27"/>
      <c r="H71" s="21">
        <f t="shared" si="5"/>
        <v>27828</v>
      </c>
      <c r="I71" s="56">
        <v>0.25</v>
      </c>
      <c r="J71" s="175"/>
      <c r="K71" s="27"/>
      <c r="L71" s="30"/>
      <c r="M71" s="31"/>
    </row>
    <row r="72" spans="1:13" ht="54.75" customHeight="1" x14ac:dyDescent="0.2">
      <c r="B72" s="25" t="s">
        <v>92</v>
      </c>
      <c r="C72" s="26" t="s">
        <v>93</v>
      </c>
      <c r="D72" s="27"/>
      <c r="E72" s="175"/>
      <c r="F72" s="27">
        <v>60720</v>
      </c>
      <c r="G72" s="27"/>
      <c r="H72" s="21">
        <f t="shared" si="5"/>
        <v>60720</v>
      </c>
      <c r="I72" s="56">
        <v>0.3</v>
      </c>
      <c r="J72" s="175"/>
      <c r="K72" s="27"/>
      <c r="L72" s="30"/>
      <c r="M72" s="31"/>
    </row>
    <row r="73" spans="1:13" ht="71.25" customHeight="1" x14ac:dyDescent="0.2">
      <c r="B73" s="25" t="s">
        <v>94</v>
      </c>
      <c r="C73" s="26" t="s">
        <v>95</v>
      </c>
      <c r="D73" s="27"/>
      <c r="E73" s="175"/>
      <c r="F73" s="27">
        <v>95000</v>
      </c>
      <c r="G73" s="27"/>
      <c r="H73" s="21">
        <f t="shared" si="5"/>
        <v>95000</v>
      </c>
      <c r="I73" s="56">
        <v>0.25</v>
      </c>
      <c r="J73" s="175"/>
      <c r="K73" s="27"/>
      <c r="L73" s="30"/>
      <c r="M73" s="31"/>
    </row>
    <row r="74" spans="1:13" ht="17" x14ac:dyDescent="0.2">
      <c r="B74" s="25" t="s">
        <v>96</v>
      </c>
      <c r="C74" s="26"/>
      <c r="D74" s="27"/>
      <c r="E74" s="175"/>
      <c r="F74" s="27"/>
      <c r="G74" s="27"/>
      <c r="H74" s="21">
        <f t="shared" si="5"/>
        <v>0</v>
      </c>
      <c r="I74" s="29"/>
      <c r="J74" s="175"/>
      <c r="K74" s="27"/>
      <c r="L74" s="30"/>
      <c r="M74" s="31"/>
    </row>
    <row r="75" spans="1:13" ht="17" x14ac:dyDescent="0.2">
      <c r="B75" s="25" t="s">
        <v>97</v>
      </c>
      <c r="C75" s="26"/>
      <c r="D75" s="27"/>
      <c r="E75" s="175"/>
      <c r="F75" s="27"/>
      <c r="G75" s="27"/>
      <c r="H75" s="21">
        <f t="shared" si="5"/>
        <v>0</v>
      </c>
      <c r="I75" s="29"/>
      <c r="J75" s="175"/>
      <c r="K75" s="27"/>
      <c r="L75" s="30"/>
      <c r="M75" s="31"/>
    </row>
    <row r="76" spans="1:13" ht="17" x14ac:dyDescent="0.2">
      <c r="A76" s="16"/>
      <c r="B76" s="25" t="s">
        <v>98</v>
      </c>
      <c r="C76" s="52"/>
      <c r="D76" s="35"/>
      <c r="E76" s="175"/>
      <c r="F76" s="35"/>
      <c r="G76" s="35"/>
      <c r="H76" s="21">
        <f t="shared" si="5"/>
        <v>0</v>
      </c>
      <c r="I76" s="36"/>
      <c r="J76" s="175"/>
      <c r="K76" s="35"/>
      <c r="L76" s="37"/>
      <c r="M76" s="31"/>
    </row>
    <row r="77" spans="1:13" s="16" customFormat="1" ht="17" x14ac:dyDescent="0.2">
      <c r="B77" s="25" t="s">
        <v>99</v>
      </c>
      <c r="C77" s="52"/>
      <c r="D77" s="35"/>
      <c r="E77" s="175"/>
      <c r="F77" s="35"/>
      <c r="G77" s="35"/>
      <c r="H77" s="21">
        <f t="shared" si="5"/>
        <v>0</v>
      </c>
      <c r="I77" s="36"/>
      <c r="J77" s="175"/>
      <c r="K77" s="35"/>
      <c r="L77" s="37"/>
      <c r="M77" s="31"/>
    </row>
    <row r="78" spans="1:13" s="16" customFormat="1" ht="17" x14ac:dyDescent="0.2">
      <c r="A78" s="4"/>
      <c r="B78" s="4"/>
      <c r="C78" s="22" t="s">
        <v>32</v>
      </c>
      <c r="D78" s="38">
        <f>SUM(D70:D77)</f>
        <v>0</v>
      </c>
      <c r="E78" s="38">
        <f>SUM(E70:E77)</f>
        <v>0</v>
      </c>
      <c r="F78" s="38">
        <f>SUM(F70:F77)</f>
        <v>199548</v>
      </c>
      <c r="G78" s="38">
        <f>SUM(G70:G77)</f>
        <v>0</v>
      </c>
      <c r="H78" s="48">
        <f>SUM(H70:H77)</f>
        <v>199548</v>
      </c>
      <c r="I78" s="38">
        <f>(I70*H70)+(I71*H71)+(I72*H72)+(I73*H73)+(I74*H74)+(I75*H75)+(I76*H76)+(I77*H77)</f>
        <v>53723</v>
      </c>
      <c r="J78" s="38">
        <f>SUM(J70:J77)</f>
        <v>0</v>
      </c>
      <c r="K78" s="38"/>
      <c r="L78" s="37"/>
      <c r="M78" s="39"/>
    </row>
    <row r="79" spans="1:13" ht="35.25" customHeight="1" x14ac:dyDescent="0.2">
      <c r="B79" s="22" t="s">
        <v>100</v>
      </c>
      <c r="C79" s="123" t="s">
        <v>101</v>
      </c>
      <c r="D79" s="123"/>
      <c r="E79" s="123"/>
      <c r="F79" s="123"/>
      <c r="G79" s="123"/>
      <c r="H79" s="123"/>
      <c r="I79" s="123"/>
      <c r="J79" s="124"/>
      <c r="K79" s="124"/>
      <c r="L79" s="123"/>
      <c r="M79" s="24"/>
    </row>
    <row r="80" spans="1:13" ht="54" customHeight="1" x14ac:dyDescent="0.2">
      <c r="B80" s="25" t="s">
        <v>102</v>
      </c>
      <c r="C80" s="26" t="s">
        <v>103</v>
      </c>
      <c r="D80" s="27"/>
      <c r="E80" s="175"/>
      <c r="F80" s="27">
        <v>70000</v>
      </c>
      <c r="G80" s="27"/>
      <c r="H80" s="21">
        <f t="shared" ref="H80:H87" si="6">SUM(D80:G80)</f>
        <v>70000</v>
      </c>
      <c r="I80" s="29">
        <v>0.1</v>
      </c>
      <c r="J80" s="175"/>
      <c r="K80" s="27"/>
      <c r="L80" s="30"/>
      <c r="M80" s="31"/>
    </row>
    <row r="81" spans="1:13" ht="84" customHeight="1" x14ac:dyDescent="0.2">
      <c r="B81" s="25" t="s">
        <v>104</v>
      </c>
      <c r="C81" s="26" t="s">
        <v>105</v>
      </c>
      <c r="D81" s="27"/>
      <c r="E81" s="175"/>
      <c r="F81" s="27">
        <v>33500</v>
      </c>
      <c r="G81" s="27"/>
      <c r="H81" s="21">
        <f t="shared" si="6"/>
        <v>33500</v>
      </c>
      <c r="I81" s="29">
        <v>0.2</v>
      </c>
      <c r="J81" s="175">
        <v>35654</v>
      </c>
      <c r="K81" s="27"/>
      <c r="L81" s="30"/>
      <c r="M81" s="31"/>
    </row>
    <row r="82" spans="1:13" ht="20.75" customHeight="1" x14ac:dyDescent="0.2">
      <c r="B82" s="25" t="s">
        <v>106</v>
      </c>
      <c r="C82" s="57"/>
      <c r="D82" s="27"/>
      <c r="E82" s="175"/>
      <c r="F82" s="27"/>
      <c r="G82" s="27"/>
      <c r="H82" s="21">
        <f t="shared" si="6"/>
        <v>0</v>
      </c>
      <c r="I82" s="29"/>
      <c r="J82" s="175"/>
      <c r="K82" s="27"/>
      <c r="L82" s="30"/>
      <c r="M82" s="31"/>
    </row>
    <row r="83" spans="1:13" ht="20.75" customHeight="1" x14ac:dyDescent="0.2">
      <c r="B83" s="25" t="s">
        <v>107</v>
      </c>
      <c r="C83" s="57"/>
      <c r="D83" s="27"/>
      <c r="E83" s="175"/>
      <c r="F83" s="27"/>
      <c r="G83" s="27"/>
      <c r="H83" s="21">
        <f t="shared" si="6"/>
        <v>0</v>
      </c>
      <c r="I83" s="29"/>
      <c r="J83" s="175"/>
      <c r="K83" s="27"/>
      <c r="L83" s="30"/>
      <c r="M83" s="31"/>
    </row>
    <row r="84" spans="1:13" ht="20.75" customHeight="1" x14ac:dyDescent="0.2">
      <c r="B84" s="25" t="s">
        <v>108</v>
      </c>
      <c r="C84" s="57"/>
      <c r="D84" s="27"/>
      <c r="E84" s="175"/>
      <c r="F84" s="27"/>
      <c r="G84" s="27"/>
      <c r="H84" s="21">
        <f t="shared" si="6"/>
        <v>0</v>
      </c>
      <c r="I84" s="29"/>
      <c r="J84" s="175"/>
      <c r="K84" s="27"/>
      <c r="L84" s="30"/>
      <c r="M84" s="31"/>
    </row>
    <row r="85" spans="1:13" ht="17" x14ac:dyDescent="0.2">
      <c r="B85" s="25" t="s">
        <v>109</v>
      </c>
      <c r="C85" s="26"/>
      <c r="D85" s="27"/>
      <c r="E85" s="175"/>
      <c r="F85" s="27"/>
      <c r="G85" s="27"/>
      <c r="H85" s="21">
        <f t="shared" si="6"/>
        <v>0</v>
      </c>
      <c r="I85" s="29"/>
      <c r="J85" s="175"/>
      <c r="K85" s="27"/>
      <c r="L85" s="30"/>
      <c r="M85" s="31"/>
    </row>
    <row r="86" spans="1:13" ht="17" x14ac:dyDescent="0.2">
      <c r="B86" s="25" t="s">
        <v>110</v>
      </c>
      <c r="C86" s="52"/>
      <c r="D86" s="35"/>
      <c r="E86" s="175"/>
      <c r="F86" s="35"/>
      <c r="G86" s="35"/>
      <c r="H86" s="21">
        <f t="shared" si="6"/>
        <v>0</v>
      </c>
      <c r="I86" s="36"/>
      <c r="J86" s="175"/>
      <c r="K86" s="35"/>
      <c r="L86" s="37"/>
      <c r="M86" s="31"/>
    </row>
    <row r="87" spans="1:13" ht="17" x14ac:dyDescent="0.2">
      <c r="B87" s="25" t="s">
        <v>111</v>
      </c>
      <c r="C87" s="52"/>
      <c r="D87" s="35"/>
      <c r="E87" s="175"/>
      <c r="F87" s="35"/>
      <c r="G87" s="35"/>
      <c r="H87" s="21">
        <f t="shared" si="6"/>
        <v>0</v>
      </c>
      <c r="I87" s="36"/>
      <c r="J87" s="175"/>
      <c r="K87" s="35"/>
      <c r="L87" s="37"/>
      <c r="M87" s="31"/>
    </row>
    <row r="88" spans="1:13" ht="17" x14ac:dyDescent="0.2">
      <c r="C88" s="22" t="s">
        <v>32</v>
      </c>
      <c r="D88" s="48">
        <f>SUM(D80:D87)</f>
        <v>0</v>
      </c>
      <c r="E88" s="38">
        <f>SUM(E80:E87)</f>
        <v>0</v>
      </c>
      <c r="F88" s="48">
        <f>SUM(F80:F87)</f>
        <v>103500</v>
      </c>
      <c r="G88" s="48">
        <f>SUM(G80:G87)</f>
        <v>0</v>
      </c>
      <c r="H88" s="48">
        <f>SUM(H80:H87)</f>
        <v>103500</v>
      </c>
      <c r="I88" s="38">
        <f>(I80*H80)+(I81*H81)+(I82*H82)+(I83*H83)+(I84*H84)+(I85*H85)+(I86*H86)+(I87*H87)</f>
        <v>13700</v>
      </c>
      <c r="J88" s="38">
        <f>SUM(J80:J87)</f>
        <v>35654</v>
      </c>
      <c r="K88" s="38"/>
      <c r="L88" s="37"/>
      <c r="M88" s="39"/>
    </row>
    <row r="89" spans="1:13" ht="35.25" customHeight="1" x14ac:dyDescent="0.2">
      <c r="B89" s="22" t="s">
        <v>112</v>
      </c>
      <c r="C89" s="123" t="s">
        <v>113</v>
      </c>
      <c r="D89" s="123"/>
      <c r="E89" s="123"/>
      <c r="F89" s="123"/>
      <c r="G89" s="123"/>
      <c r="H89" s="123"/>
      <c r="I89" s="123"/>
      <c r="J89" s="124"/>
      <c r="K89" s="124"/>
      <c r="L89" s="123"/>
      <c r="M89" s="24"/>
    </row>
    <row r="90" spans="1:13" ht="53.25" customHeight="1" thickBot="1" x14ac:dyDescent="0.25">
      <c r="B90" s="25" t="s">
        <v>114</v>
      </c>
      <c r="C90" s="26" t="s">
        <v>115</v>
      </c>
      <c r="D90" s="27"/>
      <c r="E90" s="175">
        <f>(173661.85+(140186.909090909*0.25)+(18691.589090909*0.25))*1.5</f>
        <v>320072.21181818179</v>
      </c>
      <c r="F90" s="27"/>
      <c r="G90" s="27"/>
      <c r="H90" s="21">
        <f>SUM(D90:G90)</f>
        <v>320072.21181818179</v>
      </c>
      <c r="I90" s="58">
        <v>0.25</v>
      </c>
      <c r="J90" s="166">
        <v>135831.35999999999</v>
      </c>
      <c r="K90" s="165" t="s">
        <v>296</v>
      </c>
      <c r="L90" s="162" t="s">
        <v>297</v>
      </c>
      <c r="M90" s="31"/>
    </row>
    <row r="91" spans="1:13" ht="56.25" customHeight="1" thickBot="1" x14ac:dyDescent="0.25">
      <c r="B91" s="25" t="s">
        <v>116</v>
      </c>
      <c r="C91" s="26" t="s">
        <v>117</v>
      </c>
      <c r="D91" s="27"/>
      <c r="E91" s="175">
        <f>(148853.02+(140186.909090909*0.22)+(18691.589090909*0.22))*1.5</f>
        <v>275709.43439999991</v>
      </c>
      <c r="F91" s="27"/>
      <c r="G91" s="27"/>
      <c r="H91" s="21">
        <f t="shared" ref="H91:H97" si="7">SUM(D91:G91)</f>
        <v>275709.43439999991</v>
      </c>
      <c r="I91" s="58">
        <v>0.35</v>
      </c>
      <c r="J91" s="166">
        <v>134710.89000000001</v>
      </c>
      <c r="K91" s="166" t="s">
        <v>298</v>
      </c>
      <c r="L91" s="160" t="s">
        <v>297</v>
      </c>
      <c r="M91" s="31"/>
    </row>
    <row r="92" spans="1:13" ht="42" customHeight="1" thickBot="1" x14ac:dyDescent="0.25">
      <c r="B92" s="25" t="s">
        <v>118</v>
      </c>
      <c r="C92" s="26" t="s">
        <v>119</v>
      </c>
      <c r="D92" s="27"/>
      <c r="E92" s="175">
        <f>(111639.76+(140186.909090909*0.16)+(18691.589090909*0.16))*1.5</f>
        <v>205590.4795636363</v>
      </c>
      <c r="F92" s="27"/>
      <c r="G92" s="27"/>
      <c r="H92" s="21">
        <f t="shared" si="7"/>
        <v>205590.4795636363</v>
      </c>
      <c r="I92" s="58">
        <v>0.45</v>
      </c>
      <c r="J92" s="166">
        <v>125526.78</v>
      </c>
      <c r="K92" s="166" t="s">
        <v>299</v>
      </c>
      <c r="L92" s="160" t="s">
        <v>297</v>
      </c>
      <c r="M92" s="31"/>
    </row>
    <row r="93" spans="1:13" ht="17" x14ac:dyDescent="0.2">
      <c r="A93" s="16"/>
      <c r="B93" s="25" t="s">
        <v>120</v>
      </c>
      <c r="C93" s="26"/>
      <c r="D93" s="27"/>
      <c r="E93" s="175"/>
      <c r="F93" s="27"/>
      <c r="G93" s="27"/>
      <c r="H93" s="21">
        <f t="shared" si="7"/>
        <v>0</v>
      </c>
      <c r="I93" s="29"/>
      <c r="J93" s="175"/>
      <c r="K93" s="27"/>
      <c r="L93" s="30"/>
      <c r="M93" s="31"/>
    </row>
    <row r="94" spans="1:13" s="16" customFormat="1" ht="17" x14ac:dyDescent="0.2">
      <c r="A94" s="4"/>
      <c r="B94" s="25" t="s">
        <v>121</v>
      </c>
      <c r="C94" s="26"/>
      <c r="D94" s="27"/>
      <c r="E94" s="175"/>
      <c r="F94" s="27"/>
      <c r="G94" s="27"/>
      <c r="H94" s="21">
        <f t="shared" si="7"/>
        <v>0</v>
      </c>
      <c r="I94" s="29"/>
      <c r="J94" s="175"/>
      <c r="K94" s="27"/>
      <c r="L94" s="30"/>
      <c r="M94" s="31"/>
    </row>
    <row r="95" spans="1:13" ht="17" x14ac:dyDescent="0.2">
      <c r="B95" s="25" t="s">
        <v>122</v>
      </c>
      <c r="C95" s="26"/>
      <c r="D95" s="27"/>
      <c r="E95" s="175"/>
      <c r="F95" s="27"/>
      <c r="G95" s="27"/>
      <c r="H95" s="21">
        <f t="shared" si="7"/>
        <v>0</v>
      </c>
      <c r="I95" s="29"/>
      <c r="J95" s="175"/>
      <c r="K95" s="27"/>
      <c r="L95" s="30"/>
      <c r="M95" s="31"/>
    </row>
    <row r="96" spans="1:13" ht="17" x14ac:dyDescent="0.2">
      <c r="B96" s="25" t="s">
        <v>123</v>
      </c>
      <c r="C96" s="52"/>
      <c r="D96" s="35"/>
      <c r="E96" s="175"/>
      <c r="F96" s="35"/>
      <c r="G96" s="35"/>
      <c r="H96" s="21">
        <f t="shared" si="7"/>
        <v>0</v>
      </c>
      <c r="I96" s="36"/>
      <c r="J96" s="175"/>
      <c r="K96" s="35"/>
      <c r="L96" s="37"/>
      <c r="M96" s="31"/>
    </row>
    <row r="97" spans="2:13" ht="17" x14ac:dyDescent="0.2">
      <c r="B97" s="25" t="s">
        <v>124</v>
      </c>
      <c r="C97" s="52"/>
      <c r="D97" s="35"/>
      <c r="E97" s="175"/>
      <c r="F97" s="35"/>
      <c r="G97" s="35"/>
      <c r="H97" s="21">
        <f t="shared" si="7"/>
        <v>0</v>
      </c>
      <c r="I97" s="36"/>
      <c r="J97" s="175"/>
      <c r="K97" s="35"/>
      <c r="L97" s="37"/>
      <c r="M97" s="31"/>
    </row>
    <row r="98" spans="2:13" ht="17" x14ac:dyDescent="0.2">
      <c r="C98" s="22" t="s">
        <v>32</v>
      </c>
      <c r="D98" s="48">
        <f>SUM(D90:D97)</f>
        <v>0</v>
      </c>
      <c r="E98" s="38">
        <f>SUM(E90:E97)</f>
        <v>801372.12578181806</v>
      </c>
      <c r="F98" s="48">
        <f>SUM(F90:F97)</f>
        <v>0</v>
      </c>
      <c r="G98" s="48">
        <f>SUM(G90:G97)</f>
        <v>0</v>
      </c>
      <c r="H98" s="48">
        <f>SUM(H90:H97)</f>
        <v>801372.12578181806</v>
      </c>
      <c r="I98" s="38">
        <f>(I90*H90)+(I91*H91)+(I92*H92)+(I93*H93)+(I94*H94)+(I95*H95)+(I96*H96)+(I97*H97)</f>
        <v>269032.07079818175</v>
      </c>
      <c r="J98" s="38">
        <f>SUM(J90:J97)</f>
        <v>396069.03</v>
      </c>
      <c r="K98" s="38"/>
      <c r="L98" s="37"/>
      <c r="M98" s="39"/>
    </row>
    <row r="99" spans="2:13" ht="29.25" customHeight="1" x14ac:dyDescent="0.2">
      <c r="B99" s="22" t="s">
        <v>125</v>
      </c>
      <c r="C99" s="123" t="str">
        <f>'[1]1) Budget Table'!$C$97</f>
        <v xml:space="preserve">Improved management and delivery of basic services in a responsive, accountable and inclusive way </v>
      </c>
      <c r="D99" s="123"/>
      <c r="E99" s="123"/>
      <c r="F99" s="123"/>
      <c r="G99" s="123"/>
      <c r="H99" s="123"/>
      <c r="I99" s="123"/>
      <c r="J99" s="124"/>
      <c r="K99" s="124"/>
      <c r="L99" s="123"/>
      <c r="M99" s="24"/>
    </row>
    <row r="100" spans="2:13" ht="45" customHeight="1" thickBot="1" x14ac:dyDescent="0.25">
      <c r="B100" s="25" t="s">
        <v>126</v>
      </c>
      <c r="C100" s="26" t="s">
        <v>127</v>
      </c>
      <c r="D100" s="27"/>
      <c r="E100" s="175">
        <f>(49617.67+(140186.909090909*0.07)+(18691.589090909*0.07))*1.5</f>
        <v>91108.74730909089</v>
      </c>
      <c r="F100" s="27"/>
      <c r="G100" s="59"/>
      <c r="H100" s="21">
        <f>SUM(D100:G100)</f>
        <v>91108.74730909089</v>
      </c>
      <c r="I100" s="58">
        <v>0.35</v>
      </c>
      <c r="J100" s="166">
        <v>38664.480000000003</v>
      </c>
      <c r="K100" s="165" t="s">
        <v>300</v>
      </c>
      <c r="L100" s="160" t="s">
        <v>297</v>
      </c>
      <c r="M100" s="31"/>
    </row>
    <row r="101" spans="2:13" ht="42" customHeight="1" thickBot="1" x14ac:dyDescent="0.25">
      <c r="B101" s="25" t="s">
        <v>128</v>
      </c>
      <c r="C101" s="26" t="s">
        <v>129</v>
      </c>
      <c r="D101" s="27"/>
      <c r="E101" s="175">
        <f>(37213.25+(140186.909090909*0.05)+(18691.589090909*0.05))*1.5</f>
        <v>67735.762363636342</v>
      </c>
      <c r="F101" s="27"/>
      <c r="G101" s="60"/>
      <c r="H101" s="21">
        <f t="shared" ref="H101:H107" si="8">SUM(D101:G101)</f>
        <v>67735.762363636342</v>
      </c>
      <c r="I101" s="58">
        <v>0.35</v>
      </c>
      <c r="J101" s="166">
        <v>33677.72</v>
      </c>
      <c r="K101" s="166" t="s">
        <v>301</v>
      </c>
      <c r="L101" s="160" t="s">
        <v>297</v>
      </c>
      <c r="M101" s="31"/>
    </row>
    <row r="102" spans="2:13" ht="56.25" customHeight="1" thickBot="1" x14ac:dyDescent="0.25">
      <c r="B102" s="25" t="s">
        <v>130</v>
      </c>
      <c r="C102" s="26" t="s">
        <v>131</v>
      </c>
      <c r="D102" s="27"/>
      <c r="E102" s="175">
        <f>(37213.25+(140186.909090909*0.05)+(18691.589090909*0.05))*1.5</f>
        <v>67735.762363636342</v>
      </c>
      <c r="F102" s="27"/>
      <c r="G102" s="60"/>
      <c r="H102" s="21">
        <f t="shared" si="8"/>
        <v>67735.762363636342</v>
      </c>
      <c r="I102" s="58">
        <v>0.3</v>
      </c>
      <c r="J102" s="166">
        <v>31108.065330000001</v>
      </c>
      <c r="K102" s="166" t="s">
        <v>302</v>
      </c>
      <c r="L102" s="160" t="s">
        <v>297</v>
      </c>
      <c r="M102" s="31"/>
    </row>
    <row r="103" spans="2:13" ht="17" x14ac:dyDescent="0.2">
      <c r="B103" s="25" t="s">
        <v>132</v>
      </c>
      <c r="C103" s="26"/>
      <c r="D103" s="27"/>
      <c r="E103" s="175"/>
      <c r="F103" s="27"/>
      <c r="G103" s="27"/>
      <c r="H103" s="21">
        <f t="shared" si="8"/>
        <v>0</v>
      </c>
      <c r="I103" s="29"/>
      <c r="J103" s="175"/>
      <c r="K103" s="27"/>
      <c r="L103" s="30"/>
      <c r="M103" s="31"/>
    </row>
    <row r="104" spans="2:13" ht="17" x14ac:dyDescent="0.2">
      <c r="B104" s="25" t="s">
        <v>133</v>
      </c>
      <c r="C104" s="26"/>
      <c r="D104" s="27"/>
      <c r="E104" s="175"/>
      <c r="F104" s="27"/>
      <c r="G104" s="27"/>
      <c r="H104" s="21">
        <f t="shared" si="8"/>
        <v>0</v>
      </c>
      <c r="I104" s="29"/>
      <c r="J104" s="175"/>
      <c r="K104" s="27"/>
      <c r="L104" s="30"/>
      <c r="M104" s="31"/>
    </row>
    <row r="105" spans="2:13" ht="17" x14ac:dyDescent="0.2">
      <c r="B105" s="25" t="s">
        <v>134</v>
      </c>
      <c r="C105" s="26"/>
      <c r="D105" s="27"/>
      <c r="E105" s="175"/>
      <c r="F105" s="27"/>
      <c r="G105" s="27"/>
      <c r="H105" s="21">
        <f t="shared" si="8"/>
        <v>0</v>
      </c>
      <c r="I105" s="29"/>
      <c r="J105" s="175"/>
      <c r="K105" s="27"/>
      <c r="L105" s="30"/>
      <c r="M105" s="31"/>
    </row>
    <row r="106" spans="2:13" ht="17" x14ac:dyDescent="0.2">
      <c r="B106" s="25" t="s">
        <v>135</v>
      </c>
      <c r="C106" s="52"/>
      <c r="D106" s="35"/>
      <c r="E106" s="175"/>
      <c r="F106" s="35"/>
      <c r="G106" s="35"/>
      <c r="H106" s="21">
        <f t="shared" si="8"/>
        <v>0</v>
      </c>
      <c r="I106" s="36"/>
      <c r="J106" s="175"/>
      <c r="K106" s="35"/>
      <c r="L106" s="37"/>
      <c r="M106" s="31"/>
    </row>
    <row r="107" spans="2:13" ht="17" x14ac:dyDescent="0.2">
      <c r="B107" s="25" t="s">
        <v>136</v>
      </c>
      <c r="C107" s="52"/>
      <c r="D107" s="35"/>
      <c r="E107" s="175"/>
      <c r="F107" s="35"/>
      <c r="G107" s="35"/>
      <c r="H107" s="21">
        <f t="shared" si="8"/>
        <v>0</v>
      </c>
      <c r="I107" s="36"/>
      <c r="J107" s="175"/>
      <c r="K107" s="35"/>
      <c r="L107" s="37"/>
      <c r="M107" s="31"/>
    </row>
    <row r="108" spans="2:13" ht="18" customHeight="1" x14ac:dyDescent="0.2">
      <c r="C108" s="22" t="s">
        <v>32</v>
      </c>
      <c r="D108" s="38">
        <f>SUM(D100:D107)</f>
        <v>0</v>
      </c>
      <c r="E108" s="38">
        <f>SUM(E100:E107)</f>
        <v>226580.27203636357</v>
      </c>
      <c r="F108" s="38">
        <f>SUM(F100:F107)</f>
        <v>0</v>
      </c>
      <c r="G108" s="38">
        <f>SUM(G100:G107)</f>
        <v>0</v>
      </c>
      <c r="H108" s="38">
        <f>SUM(H100:H107)</f>
        <v>226580.27203636357</v>
      </c>
      <c r="I108" s="38">
        <f>(I100*H100)+(I101*H101)+(I102*H102)+(I103*H103)+(I104*H104)+(I105*H105)+(I106*H106)+(I107*H107)</f>
        <v>75916.307094545424</v>
      </c>
      <c r="J108" s="38">
        <f>SUM(J100:J107)</f>
        <v>103450.26533000001</v>
      </c>
      <c r="K108" s="38"/>
      <c r="L108" s="37"/>
      <c r="M108" s="39"/>
    </row>
    <row r="109" spans="2:13" ht="18" customHeight="1" x14ac:dyDescent="0.2">
      <c r="B109" s="22" t="s">
        <v>137</v>
      </c>
      <c r="C109" s="134"/>
      <c r="D109" s="134"/>
      <c r="E109" s="134"/>
      <c r="F109" s="134"/>
      <c r="G109" s="134"/>
      <c r="H109" s="134"/>
      <c r="I109" s="134"/>
      <c r="J109" s="135"/>
      <c r="K109" s="135"/>
      <c r="L109" s="134"/>
      <c r="M109" s="39"/>
    </row>
    <row r="110" spans="2:13" ht="18" customHeight="1" x14ac:dyDescent="0.2">
      <c r="B110" s="25" t="s">
        <v>138</v>
      </c>
      <c r="C110" s="26"/>
      <c r="D110" s="27"/>
      <c r="E110" s="175"/>
      <c r="F110" s="27"/>
      <c r="G110" s="59"/>
      <c r="H110" s="21">
        <f t="shared" ref="H110:H117" si="9">SUM(D110:G110)</f>
        <v>0</v>
      </c>
      <c r="I110" s="29"/>
      <c r="J110" s="175"/>
      <c r="K110" s="27"/>
      <c r="L110" s="30"/>
      <c r="M110" s="39"/>
    </row>
    <row r="111" spans="2:13" ht="18" customHeight="1" x14ac:dyDescent="0.2">
      <c r="B111" s="25" t="s">
        <v>139</v>
      </c>
      <c r="C111" s="26"/>
      <c r="D111" s="27"/>
      <c r="E111" s="175"/>
      <c r="F111" s="27"/>
      <c r="G111" s="60"/>
      <c r="H111" s="21">
        <f t="shared" si="9"/>
        <v>0</v>
      </c>
      <c r="I111" s="29"/>
      <c r="J111" s="175"/>
      <c r="K111" s="27"/>
      <c r="L111" s="30"/>
      <c r="M111" s="39"/>
    </row>
    <row r="112" spans="2:13" ht="18" customHeight="1" x14ac:dyDescent="0.2">
      <c r="B112" s="25" t="s">
        <v>140</v>
      </c>
      <c r="C112" s="26"/>
      <c r="D112" s="27"/>
      <c r="E112" s="175"/>
      <c r="F112" s="27"/>
      <c r="G112" s="60"/>
      <c r="H112" s="21">
        <f t="shared" si="9"/>
        <v>0</v>
      </c>
      <c r="I112" s="29"/>
      <c r="J112" s="175"/>
      <c r="K112" s="27"/>
      <c r="L112" s="30"/>
      <c r="M112" s="39"/>
    </row>
    <row r="113" spans="2:13" ht="18" customHeight="1" x14ac:dyDescent="0.2">
      <c r="B113" s="25" t="s">
        <v>141</v>
      </c>
      <c r="C113" s="26"/>
      <c r="D113" s="27"/>
      <c r="E113" s="175"/>
      <c r="F113" s="27"/>
      <c r="G113" s="27"/>
      <c r="H113" s="21">
        <f t="shared" si="9"/>
        <v>0</v>
      </c>
      <c r="I113" s="29"/>
      <c r="J113" s="175"/>
      <c r="K113" s="27"/>
      <c r="L113" s="30"/>
      <c r="M113" s="39"/>
    </row>
    <row r="114" spans="2:13" ht="18" customHeight="1" x14ac:dyDescent="0.2">
      <c r="B114" s="25" t="s">
        <v>142</v>
      </c>
      <c r="C114" s="26"/>
      <c r="D114" s="27"/>
      <c r="E114" s="175"/>
      <c r="F114" s="27"/>
      <c r="G114" s="27"/>
      <c r="H114" s="21">
        <f t="shared" si="9"/>
        <v>0</v>
      </c>
      <c r="I114" s="29"/>
      <c r="J114" s="175"/>
      <c r="K114" s="27"/>
      <c r="L114" s="30"/>
      <c r="M114" s="39"/>
    </row>
    <row r="115" spans="2:13" ht="18" customHeight="1" x14ac:dyDescent="0.2">
      <c r="B115" s="25" t="s">
        <v>143</v>
      </c>
      <c r="C115" s="26"/>
      <c r="D115" s="27"/>
      <c r="E115" s="175"/>
      <c r="F115" s="27"/>
      <c r="G115" s="27"/>
      <c r="H115" s="21">
        <f t="shared" si="9"/>
        <v>0</v>
      </c>
      <c r="I115" s="29"/>
      <c r="J115" s="175"/>
      <c r="K115" s="27"/>
      <c r="L115" s="30"/>
      <c r="M115" s="39"/>
    </row>
    <row r="116" spans="2:13" ht="18" customHeight="1" x14ac:dyDescent="0.2">
      <c r="B116" s="25" t="s">
        <v>144</v>
      </c>
      <c r="C116" s="52"/>
      <c r="D116" s="35"/>
      <c r="E116" s="175"/>
      <c r="F116" s="35"/>
      <c r="G116" s="35"/>
      <c r="H116" s="21">
        <f t="shared" si="9"/>
        <v>0</v>
      </c>
      <c r="I116" s="36"/>
      <c r="J116" s="175"/>
      <c r="K116" s="35"/>
      <c r="L116" s="37"/>
      <c r="M116" s="39"/>
    </row>
    <row r="117" spans="2:13" ht="18" customHeight="1" x14ac:dyDescent="0.2">
      <c r="B117" s="25" t="s">
        <v>145</v>
      </c>
      <c r="C117" s="52"/>
      <c r="D117" s="35"/>
      <c r="E117" s="175"/>
      <c r="F117" s="35"/>
      <c r="G117" s="35"/>
      <c r="H117" s="21">
        <f t="shared" si="9"/>
        <v>0</v>
      </c>
      <c r="I117" s="36"/>
      <c r="J117" s="175"/>
      <c r="K117" s="35"/>
      <c r="L117" s="37"/>
      <c r="M117" s="39"/>
    </row>
    <row r="118" spans="2:13" ht="18" customHeight="1" x14ac:dyDescent="0.2">
      <c r="C118" s="22" t="s">
        <v>32</v>
      </c>
      <c r="D118" s="38">
        <f>SUM(D110:D117)</f>
        <v>0</v>
      </c>
      <c r="E118" s="38">
        <f>SUM(E110:E117)</f>
        <v>0</v>
      </c>
      <c r="F118" s="38">
        <f>SUM(F110:F117)</f>
        <v>0</v>
      </c>
      <c r="G118" s="38">
        <f>SUM(G110:G117)</f>
        <v>0</v>
      </c>
      <c r="H118" s="38">
        <f>SUM(H110:H117)</f>
        <v>0</v>
      </c>
      <c r="I118" s="38">
        <f>(I110*H110)+(I111*H111)+(I112*H112)+(I113*H113)+(I114*H114)+(I115*H115)+(I116*H116)+(I117*H117)</f>
        <v>0</v>
      </c>
      <c r="J118" s="38">
        <f>SUM(J110:J117)</f>
        <v>0</v>
      </c>
      <c r="K118" s="38"/>
      <c r="L118" s="37"/>
      <c r="M118" s="39"/>
    </row>
    <row r="119" spans="2:13" ht="15.75" customHeight="1" x14ac:dyDescent="0.2">
      <c r="B119" s="61"/>
      <c r="C119" s="53"/>
      <c r="D119" s="62"/>
      <c r="E119" s="83"/>
      <c r="F119" s="62"/>
      <c r="G119" s="62"/>
      <c r="H119" s="62"/>
      <c r="I119" s="62"/>
      <c r="J119" s="83"/>
      <c r="K119" s="62"/>
      <c r="L119" s="53"/>
      <c r="M119" s="63"/>
    </row>
    <row r="120" spans="2:13" ht="41.25" customHeight="1" x14ac:dyDescent="0.2">
      <c r="B120" s="22" t="s">
        <v>146</v>
      </c>
      <c r="C120" s="123" t="s">
        <v>147</v>
      </c>
      <c r="D120" s="123"/>
      <c r="E120" s="123"/>
      <c r="F120" s="123"/>
      <c r="G120" s="123"/>
      <c r="H120" s="123"/>
      <c r="I120" s="123"/>
      <c r="J120" s="124"/>
      <c r="K120" s="124"/>
      <c r="L120" s="123"/>
      <c r="M120" s="23"/>
    </row>
    <row r="121" spans="2:13" ht="29.25" customHeight="1" x14ac:dyDescent="0.2">
      <c r="B121" s="22" t="s">
        <v>148</v>
      </c>
      <c r="C121" s="123" t="s">
        <v>149</v>
      </c>
      <c r="D121" s="123"/>
      <c r="E121" s="123"/>
      <c r="F121" s="123"/>
      <c r="G121" s="123"/>
      <c r="H121" s="123"/>
      <c r="I121" s="123"/>
      <c r="J121" s="124"/>
      <c r="K121" s="124"/>
      <c r="L121" s="123"/>
      <c r="M121" s="24"/>
    </row>
    <row r="122" spans="2:13" ht="57" customHeight="1" x14ac:dyDescent="0.2">
      <c r="B122" s="25" t="s">
        <v>150</v>
      </c>
      <c r="C122" s="26" t="s">
        <v>151</v>
      </c>
      <c r="D122" s="27"/>
      <c r="E122" s="175"/>
      <c r="F122" s="27">
        <v>20000</v>
      </c>
      <c r="G122" s="27"/>
      <c r="H122" s="21">
        <f>SUM(D122:G122)</f>
        <v>20000</v>
      </c>
      <c r="I122" s="56">
        <v>0.3</v>
      </c>
      <c r="J122" s="175">
        <v>16700</v>
      </c>
      <c r="K122" s="27" t="s">
        <v>280</v>
      </c>
      <c r="L122" s="30" t="s">
        <v>281</v>
      </c>
      <c r="M122" s="31"/>
    </row>
    <row r="123" spans="2:13" ht="44.25" customHeight="1" x14ac:dyDescent="0.2">
      <c r="B123" s="25" t="s">
        <v>152</v>
      </c>
      <c r="C123" s="26" t="s">
        <v>153</v>
      </c>
      <c r="D123" s="27"/>
      <c r="E123" s="175"/>
      <c r="F123" s="27">
        <v>40000</v>
      </c>
      <c r="G123" s="27"/>
      <c r="H123" s="21">
        <f t="shared" ref="H123:H129" si="10">SUM(D123:G123)</f>
        <v>40000</v>
      </c>
      <c r="I123" s="56">
        <v>0.3</v>
      </c>
      <c r="J123" s="175">
        <v>44111</v>
      </c>
      <c r="K123" s="120" t="s">
        <v>280</v>
      </c>
      <c r="L123" s="119" t="s">
        <v>281</v>
      </c>
      <c r="M123" s="31"/>
    </row>
    <row r="124" spans="2:13" ht="49.5" customHeight="1" x14ac:dyDescent="0.2">
      <c r="B124" s="25" t="s">
        <v>154</v>
      </c>
      <c r="C124" s="26" t="s">
        <v>155</v>
      </c>
      <c r="D124" s="27"/>
      <c r="E124" s="175"/>
      <c r="F124" s="27">
        <v>14000</v>
      </c>
      <c r="G124" s="27"/>
      <c r="H124" s="21">
        <f t="shared" si="10"/>
        <v>14000</v>
      </c>
      <c r="I124" s="56">
        <v>0.2</v>
      </c>
      <c r="J124" s="175">
        <v>14500</v>
      </c>
      <c r="K124" s="120" t="s">
        <v>280</v>
      </c>
      <c r="L124" s="119" t="s">
        <v>281</v>
      </c>
      <c r="M124" s="31"/>
    </row>
    <row r="125" spans="2:13" ht="59.25" customHeight="1" x14ac:dyDescent="0.2">
      <c r="B125" s="25" t="s">
        <v>156</v>
      </c>
      <c r="C125" s="26" t="s">
        <v>157</v>
      </c>
      <c r="D125" s="26"/>
      <c r="E125" s="175"/>
      <c r="F125" s="27">
        <v>20000</v>
      </c>
      <c r="G125" s="27"/>
      <c r="H125" s="21">
        <f t="shared" si="10"/>
        <v>20000</v>
      </c>
      <c r="I125" s="56">
        <v>0.3</v>
      </c>
      <c r="J125" s="175">
        <v>17456</v>
      </c>
      <c r="K125" s="120" t="s">
        <v>279</v>
      </c>
      <c r="L125" s="119" t="s">
        <v>281</v>
      </c>
      <c r="M125" s="31"/>
    </row>
    <row r="126" spans="2:13" ht="73.5" customHeight="1" x14ac:dyDescent="0.2">
      <c r="B126" s="25" t="s">
        <v>158</v>
      </c>
      <c r="C126" s="26" t="s">
        <v>159</v>
      </c>
      <c r="D126" s="27"/>
      <c r="E126" s="175"/>
      <c r="F126" s="27">
        <v>39500</v>
      </c>
      <c r="G126" s="27"/>
      <c r="H126" s="21">
        <f t="shared" si="10"/>
        <v>39500</v>
      </c>
      <c r="I126" s="56">
        <v>0.2</v>
      </c>
      <c r="J126" s="175">
        <v>40700</v>
      </c>
      <c r="K126" s="120" t="s">
        <v>279</v>
      </c>
      <c r="L126" s="119" t="s">
        <v>281</v>
      </c>
      <c r="M126" s="31"/>
    </row>
    <row r="127" spans="2:13" ht="55.5" customHeight="1" x14ac:dyDescent="0.2">
      <c r="B127" s="25" t="s">
        <v>160</v>
      </c>
      <c r="C127" s="26" t="s">
        <v>161</v>
      </c>
      <c r="D127" s="27"/>
      <c r="E127" s="175"/>
      <c r="F127" s="27">
        <v>20000</v>
      </c>
      <c r="G127" s="27"/>
      <c r="H127" s="21">
        <f t="shared" si="10"/>
        <v>20000</v>
      </c>
      <c r="I127" s="56">
        <v>0.3</v>
      </c>
      <c r="J127" s="175">
        <v>21000</v>
      </c>
      <c r="K127" s="120" t="s">
        <v>279</v>
      </c>
      <c r="L127" s="119" t="s">
        <v>281</v>
      </c>
      <c r="M127" s="31"/>
    </row>
    <row r="128" spans="2:13" ht="68.25" customHeight="1" x14ac:dyDescent="0.2">
      <c r="B128" s="25" t="s">
        <v>162</v>
      </c>
      <c r="C128" s="52" t="s">
        <v>163</v>
      </c>
      <c r="D128" s="35"/>
      <c r="E128" s="175"/>
      <c r="F128" s="27">
        <v>20000</v>
      </c>
      <c r="G128" s="35"/>
      <c r="H128" s="21">
        <f t="shared" si="10"/>
        <v>20000</v>
      </c>
      <c r="I128" s="64">
        <v>0.5</v>
      </c>
      <c r="J128" s="175">
        <v>19145</v>
      </c>
      <c r="K128" s="120" t="s">
        <v>279</v>
      </c>
      <c r="L128" s="119" t="s">
        <v>281</v>
      </c>
      <c r="M128" s="31"/>
    </row>
    <row r="129" spans="2:13" ht="17" x14ac:dyDescent="0.2">
      <c r="B129" s="25" t="s">
        <v>164</v>
      </c>
      <c r="C129" s="26"/>
      <c r="D129" s="35"/>
      <c r="E129" s="175"/>
      <c r="F129" s="35"/>
      <c r="G129" s="35"/>
      <c r="H129" s="21">
        <f t="shared" si="10"/>
        <v>0</v>
      </c>
      <c r="I129" s="36"/>
      <c r="J129" s="175"/>
      <c r="K129" s="35"/>
      <c r="L129" s="37"/>
      <c r="M129" s="31"/>
    </row>
    <row r="130" spans="2:13" ht="17" x14ac:dyDescent="0.2">
      <c r="C130" s="22" t="s">
        <v>32</v>
      </c>
      <c r="D130" s="38">
        <f>SUM(D122:D129)</f>
        <v>0</v>
      </c>
      <c r="E130" s="38">
        <f>SUM(E122:E129)</f>
        <v>0</v>
      </c>
      <c r="F130" s="38">
        <f>SUM(F122:F129)</f>
        <v>173500</v>
      </c>
      <c r="G130" s="38">
        <f>SUM(G122:G129)</f>
        <v>0</v>
      </c>
      <c r="H130" s="48">
        <f>SUM(H122:H129)</f>
        <v>173500</v>
      </c>
      <c r="I130" s="38">
        <f>(I122*H122)+(I123*H123)+(I124*H124)+(I125*H125)+(I126*H126)+(I127*H127)+(I128*H128)+(I129*H129)</f>
        <v>50700</v>
      </c>
      <c r="J130" s="38">
        <f>SUM(J122:J129)</f>
        <v>173612</v>
      </c>
      <c r="K130" s="38"/>
      <c r="L130" s="37"/>
      <c r="M130" s="39"/>
    </row>
    <row r="131" spans="2:13" ht="28.5" customHeight="1" x14ac:dyDescent="0.2">
      <c r="B131" s="22" t="s">
        <v>165</v>
      </c>
      <c r="C131" s="123" t="s">
        <v>166</v>
      </c>
      <c r="D131" s="123"/>
      <c r="E131" s="123"/>
      <c r="F131" s="123"/>
      <c r="G131" s="123"/>
      <c r="H131" s="123"/>
      <c r="I131" s="123"/>
      <c r="J131" s="124"/>
      <c r="K131" s="124"/>
      <c r="L131" s="123"/>
      <c r="M131" s="24"/>
    </row>
    <row r="132" spans="2:13" ht="41.25" customHeight="1" x14ac:dyDescent="0.2">
      <c r="B132" s="25" t="s">
        <v>167</v>
      </c>
      <c r="C132" s="26" t="s">
        <v>168</v>
      </c>
      <c r="D132" s="27"/>
      <c r="E132" s="175"/>
      <c r="F132" s="27">
        <v>15600</v>
      </c>
      <c r="G132" s="27"/>
      <c r="H132" s="21">
        <f t="shared" ref="H132:H139" si="11">SUM(D132:G132)</f>
        <v>15600</v>
      </c>
      <c r="I132" s="29">
        <v>1</v>
      </c>
      <c r="J132" s="175">
        <v>16500</v>
      </c>
      <c r="K132" s="27"/>
      <c r="L132" s="30"/>
      <c r="M132" s="31"/>
    </row>
    <row r="133" spans="2:13" ht="58.5" customHeight="1" x14ac:dyDescent="0.2">
      <c r="B133" s="25" t="s">
        <v>169</v>
      </c>
      <c r="C133" s="26" t="s">
        <v>170</v>
      </c>
      <c r="D133" s="27"/>
      <c r="E133" s="175"/>
      <c r="F133" s="27">
        <v>100000</v>
      </c>
      <c r="G133" s="27"/>
      <c r="H133" s="21">
        <f t="shared" si="11"/>
        <v>100000</v>
      </c>
      <c r="I133" s="29">
        <v>1</v>
      </c>
      <c r="J133" s="175">
        <v>107425.15</v>
      </c>
      <c r="K133" s="27" t="s">
        <v>282</v>
      </c>
      <c r="L133" s="30"/>
      <c r="M133" s="31"/>
    </row>
    <row r="134" spans="2:13" ht="69.75" customHeight="1" x14ac:dyDescent="0.2">
      <c r="B134" s="25" t="s">
        <v>171</v>
      </c>
      <c r="C134" s="26" t="s">
        <v>172</v>
      </c>
      <c r="D134" s="27"/>
      <c r="E134" s="175"/>
      <c r="F134" s="27">
        <v>50000</v>
      </c>
      <c r="G134" s="27"/>
      <c r="H134" s="21">
        <f t="shared" si="11"/>
        <v>50000</v>
      </c>
      <c r="I134" s="29">
        <v>1</v>
      </c>
      <c r="J134" s="175">
        <v>39722</v>
      </c>
      <c r="K134" s="27"/>
      <c r="L134" s="30"/>
      <c r="M134" s="31"/>
    </row>
    <row r="135" spans="2:13" ht="17" x14ac:dyDescent="0.2">
      <c r="B135" s="25" t="s">
        <v>173</v>
      </c>
      <c r="C135" s="26"/>
      <c r="D135" s="27"/>
      <c r="E135" s="175"/>
      <c r="F135" s="27"/>
      <c r="G135" s="27"/>
      <c r="H135" s="21">
        <f t="shared" si="11"/>
        <v>0</v>
      </c>
      <c r="I135" s="29"/>
      <c r="J135" s="175"/>
      <c r="K135" s="27"/>
      <c r="L135" s="30"/>
      <c r="M135" s="31"/>
    </row>
    <row r="136" spans="2:13" ht="17" x14ac:dyDescent="0.2">
      <c r="B136" s="25" t="s">
        <v>174</v>
      </c>
      <c r="C136" s="26"/>
      <c r="D136" s="27"/>
      <c r="E136" s="175"/>
      <c r="F136" s="27"/>
      <c r="G136" s="27"/>
      <c r="H136" s="21">
        <f t="shared" si="11"/>
        <v>0</v>
      </c>
      <c r="I136" s="29"/>
      <c r="J136" s="175"/>
      <c r="K136" s="27"/>
      <c r="L136" s="30"/>
      <c r="M136" s="31"/>
    </row>
    <row r="137" spans="2:13" ht="17" x14ac:dyDescent="0.2">
      <c r="B137" s="25" t="s">
        <v>175</v>
      </c>
      <c r="C137" s="26"/>
      <c r="D137" s="27"/>
      <c r="E137" s="175"/>
      <c r="F137" s="27"/>
      <c r="G137" s="27"/>
      <c r="H137" s="21">
        <f t="shared" si="11"/>
        <v>0</v>
      </c>
      <c r="I137" s="29"/>
      <c r="J137" s="175"/>
      <c r="K137" s="27"/>
      <c r="L137" s="30"/>
      <c r="M137" s="31"/>
    </row>
    <row r="138" spans="2:13" ht="17" x14ac:dyDescent="0.2">
      <c r="B138" s="25" t="s">
        <v>176</v>
      </c>
      <c r="C138" s="52"/>
      <c r="D138" s="35"/>
      <c r="E138" s="175"/>
      <c r="F138" s="35"/>
      <c r="G138" s="35"/>
      <c r="H138" s="21">
        <f t="shared" si="11"/>
        <v>0</v>
      </c>
      <c r="I138" s="36"/>
      <c r="J138" s="175"/>
      <c r="K138" s="35"/>
      <c r="L138" s="37"/>
      <c r="M138" s="31"/>
    </row>
    <row r="139" spans="2:13" ht="17" x14ac:dyDescent="0.2">
      <c r="B139" s="25" t="s">
        <v>177</v>
      </c>
      <c r="C139" s="52"/>
      <c r="D139" s="35"/>
      <c r="E139" s="175"/>
      <c r="F139" s="35"/>
      <c r="G139" s="35"/>
      <c r="H139" s="21">
        <f t="shared" si="11"/>
        <v>0</v>
      </c>
      <c r="I139" s="36"/>
      <c r="J139" s="175"/>
      <c r="K139" s="35"/>
      <c r="L139" s="37"/>
      <c r="M139" s="31"/>
    </row>
    <row r="140" spans="2:13" ht="17" x14ac:dyDescent="0.2">
      <c r="C140" s="22" t="s">
        <v>32</v>
      </c>
      <c r="D140" s="48">
        <f>SUM(D132:D139)</f>
        <v>0</v>
      </c>
      <c r="E140" s="48">
        <f>SUM(E132:E139)</f>
        <v>0</v>
      </c>
      <c r="F140" s="48">
        <f>SUM(F132:F139)</f>
        <v>165600</v>
      </c>
      <c r="G140" s="48">
        <f>SUM(G132:G139)</f>
        <v>0</v>
      </c>
      <c r="H140" s="48">
        <f>SUM(H132:H139)</f>
        <v>165600</v>
      </c>
      <c r="I140" s="38">
        <f>(I132*H132)+(I133*H133)+(I134*H134)+(I135*H135)+(I136*H136)+(I137*H137)+(I138*H138)+(I139*H139)</f>
        <v>165600</v>
      </c>
      <c r="J140" s="48">
        <f>SUM(J132:J139)</f>
        <v>163647.15</v>
      </c>
      <c r="K140" s="38"/>
      <c r="L140" s="37"/>
      <c r="M140" s="39"/>
    </row>
    <row r="141" spans="2:13" ht="29.25" customHeight="1" x14ac:dyDescent="0.2">
      <c r="B141" s="22" t="s">
        <v>178</v>
      </c>
      <c r="C141" s="123" t="s">
        <v>179</v>
      </c>
      <c r="D141" s="123"/>
      <c r="E141" s="123"/>
      <c r="F141" s="123"/>
      <c r="G141" s="123"/>
      <c r="H141" s="123"/>
      <c r="I141" s="123"/>
      <c r="J141" s="124"/>
      <c r="K141" s="124"/>
      <c r="L141" s="123"/>
      <c r="M141" s="24"/>
    </row>
    <row r="142" spans="2:13" ht="32.25" customHeight="1" x14ac:dyDescent="0.2">
      <c r="B142" s="25" t="s">
        <v>180</v>
      </c>
      <c r="C142" s="167" t="s">
        <v>192</v>
      </c>
      <c r="D142" s="27"/>
      <c r="E142" s="175">
        <v>100705.18478181816</v>
      </c>
      <c r="F142" s="27"/>
      <c r="G142" s="27"/>
      <c r="H142" s="21">
        <f>SUM(D142:G142)</f>
        <v>100705.18478181816</v>
      </c>
      <c r="I142" s="29">
        <v>0.3</v>
      </c>
      <c r="J142" s="166">
        <v>27555.373930000002</v>
      </c>
      <c r="K142" s="165" t="s">
        <v>293</v>
      </c>
      <c r="L142" s="160" t="s">
        <v>290</v>
      </c>
      <c r="M142" s="31"/>
    </row>
    <row r="143" spans="2:13" ht="39.75" customHeight="1" x14ac:dyDescent="0.2">
      <c r="B143" s="25" t="s">
        <v>181</v>
      </c>
      <c r="C143" s="167" t="s">
        <v>303</v>
      </c>
      <c r="D143" s="27"/>
      <c r="E143" s="175">
        <v>20676.299945454539</v>
      </c>
      <c r="F143" s="27"/>
      <c r="G143" s="27"/>
      <c r="H143" s="21">
        <f t="shared" ref="H143:H149" si="12">SUM(D143:G143)</f>
        <v>20676.299945454539</v>
      </c>
      <c r="I143" s="29">
        <v>0.3</v>
      </c>
      <c r="J143" s="166">
        <v>13777.686960000001</v>
      </c>
      <c r="K143" s="165" t="s">
        <v>294</v>
      </c>
      <c r="L143" s="160" t="s">
        <v>290</v>
      </c>
      <c r="M143" s="31"/>
    </row>
    <row r="144" spans="2:13" ht="40.5" customHeight="1" x14ac:dyDescent="0.2">
      <c r="B144" s="25" t="s">
        <v>182</v>
      </c>
      <c r="C144" s="167" t="s">
        <v>196</v>
      </c>
      <c r="D144" s="27"/>
      <c r="E144" s="188">
        <v>41049.284890909083</v>
      </c>
      <c r="F144" s="27"/>
      <c r="G144" s="27"/>
      <c r="H144" s="21">
        <f t="shared" si="12"/>
        <v>41049.284890909083</v>
      </c>
      <c r="I144" s="29">
        <v>0.3</v>
      </c>
      <c r="J144" s="166">
        <v>9185.1246429999992</v>
      </c>
      <c r="K144" s="165" t="s">
        <v>294</v>
      </c>
      <c r="L144" s="160" t="s">
        <v>290</v>
      </c>
      <c r="M144" s="31"/>
    </row>
    <row r="145" spans="2:13" ht="40.5" customHeight="1" x14ac:dyDescent="0.2">
      <c r="B145" s="25" t="s">
        <v>183</v>
      </c>
      <c r="C145" s="171" t="s">
        <v>184</v>
      </c>
      <c r="D145" s="27"/>
      <c r="E145" s="189">
        <v>71299.064836363614</v>
      </c>
      <c r="F145" s="27"/>
      <c r="G145" s="27"/>
      <c r="H145" s="21">
        <f t="shared" si="12"/>
        <v>71299.064836363614</v>
      </c>
      <c r="I145" s="29"/>
      <c r="J145" s="175"/>
      <c r="K145" s="27"/>
      <c r="L145" s="30"/>
      <c r="M145" s="31"/>
    </row>
    <row r="146" spans="2:13" ht="17" x14ac:dyDescent="0.2">
      <c r="B146" s="25" t="s">
        <v>185</v>
      </c>
      <c r="C146" s="26"/>
      <c r="D146" s="27"/>
      <c r="E146" s="175"/>
      <c r="F146" s="27"/>
      <c r="G146" s="27"/>
      <c r="H146" s="21">
        <f t="shared" si="12"/>
        <v>0</v>
      </c>
      <c r="I146" s="29"/>
      <c r="J146" s="175"/>
      <c r="K146" s="27"/>
      <c r="L146" s="30"/>
      <c r="M146" s="31"/>
    </row>
    <row r="147" spans="2:13" ht="17" x14ac:dyDescent="0.2">
      <c r="B147" s="25" t="s">
        <v>186</v>
      </c>
      <c r="C147" s="26"/>
      <c r="D147" s="27"/>
      <c r="E147" s="175"/>
      <c r="F147" s="27"/>
      <c r="G147" s="27"/>
      <c r="H147" s="21">
        <f t="shared" si="12"/>
        <v>0</v>
      </c>
      <c r="I147" s="29"/>
      <c r="J147" s="175"/>
      <c r="K147" s="27"/>
      <c r="L147" s="30"/>
      <c r="M147" s="31"/>
    </row>
    <row r="148" spans="2:13" ht="17" x14ac:dyDescent="0.2">
      <c r="B148" s="25" t="s">
        <v>187</v>
      </c>
      <c r="C148" s="52"/>
      <c r="D148" s="35"/>
      <c r="E148" s="175"/>
      <c r="F148" s="35"/>
      <c r="G148" s="35"/>
      <c r="H148" s="21">
        <f t="shared" si="12"/>
        <v>0</v>
      </c>
      <c r="I148" s="36"/>
      <c r="J148" s="175"/>
      <c r="K148" s="35"/>
      <c r="L148" s="37"/>
      <c r="M148" s="31"/>
    </row>
    <row r="149" spans="2:13" ht="17" x14ac:dyDescent="0.2">
      <c r="B149" s="25" t="s">
        <v>188</v>
      </c>
      <c r="C149" s="52"/>
      <c r="D149" s="35"/>
      <c r="E149" s="175"/>
      <c r="F149" s="35"/>
      <c r="G149" s="35"/>
      <c r="H149" s="21">
        <f t="shared" si="12"/>
        <v>0</v>
      </c>
      <c r="I149" s="36"/>
      <c r="J149" s="175"/>
      <c r="K149" s="35"/>
      <c r="L149" s="37"/>
      <c r="M149" s="31"/>
    </row>
    <row r="150" spans="2:13" ht="17" x14ac:dyDescent="0.2">
      <c r="C150" s="22" t="s">
        <v>32</v>
      </c>
      <c r="D150" s="48">
        <f>SUM(D142:D149)</f>
        <v>0</v>
      </c>
      <c r="E150" s="48">
        <f>SUM(E142:E149)</f>
        <v>233729.8344545454</v>
      </c>
      <c r="F150" s="48">
        <f>SUM(F142:F149)</f>
        <v>0</v>
      </c>
      <c r="G150" s="48">
        <f>SUM(G142:G149)</f>
        <v>0</v>
      </c>
      <c r="H150" s="48">
        <f>SUM(H142:H149)</f>
        <v>233729.8344545454</v>
      </c>
      <c r="I150" s="38">
        <f>(I142*H142)+(I143*H143)+(I144*H144)+(I145*H145)+(I146*H146)+(I147*H147)+(I148*H148)+(I149*H149)</f>
        <v>48729.230885454534</v>
      </c>
      <c r="J150" s="48">
        <f>SUM(J142:J149)</f>
        <v>50518.185532999996</v>
      </c>
      <c r="K150" s="38"/>
      <c r="L150" s="37"/>
      <c r="M150" s="39"/>
    </row>
    <row r="151" spans="2:13" ht="51" customHeight="1" x14ac:dyDescent="0.2">
      <c r="B151" s="22" t="s">
        <v>189</v>
      </c>
      <c r="C151" s="134" t="s">
        <v>190</v>
      </c>
      <c r="D151" s="134"/>
      <c r="E151" s="134"/>
      <c r="F151" s="134"/>
      <c r="G151" s="134"/>
      <c r="H151" s="134"/>
      <c r="I151" s="134"/>
      <c r="J151" s="135"/>
      <c r="K151" s="135"/>
      <c r="L151" s="134"/>
      <c r="M151" s="24"/>
    </row>
    <row r="152" spans="2:13" ht="85" x14ac:dyDescent="0.2">
      <c r="B152" s="25" t="s">
        <v>191</v>
      </c>
      <c r="C152" s="26" t="s">
        <v>192</v>
      </c>
      <c r="D152" s="27">
        <v>75000</v>
      </c>
      <c r="E152" s="175"/>
      <c r="F152" s="27"/>
      <c r="G152" s="27"/>
      <c r="H152" s="21">
        <f>SUM(D152:G152)</f>
        <v>75000</v>
      </c>
      <c r="I152" s="29">
        <v>0.3</v>
      </c>
      <c r="J152" s="175">
        <v>58788.26</v>
      </c>
      <c r="K152" s="158" t="s">
        <v>293</v>
      </c>
      <c r="L152" s="160" t="s">
        <v>290</v>
      </c>
      <c r="M152" s="31"/>
    </row>
    <row r="153" spans="2:13" ht="86" thickBot="1" x14ac:dyDescent="0.25">
      <c r="B153" s="40" t="s">
        <v>193</v>
      </c>
      <c r="C153" s="65" t="s">
        <v>194</v>
      </c>
      <c r="D153" s="27">
        <v>50000</v>
      </c>
      <c r="E153" s="175"/>
      <c r="F153" s="27"/>
      <c r="G153" s="27"/>
      <c r="H153" s="21">
        <f t="shared" ref="H153:H159" si="13">SUM(D153:G153)</f>
        <v>50000</v>
      </c>
      <c r="I153" s="29">
        <v>0.4</v>
      </c>
      <c r="J153" s="175">
        <v>29394.13</v>
      </c>
      <c r="K153" s="158" t="s">
        <v>294</v>
      </c>
      <c r="L153" s="160" t="s">
        <v>290</v>
      </c>
      <c r="M153" s="31"/>
    </row>
    <row r="154" spans="2:13" ht="85" x14ac:dyDescent="0.2">
      <c r="B154" s="25" t="s">
        <v>195</v>
      </c>
      <c r="C154" s="26" t="s">
        <v>196</v>
      </c>
      <c r="D154" s="27">
        <v>50000</v>
      </c>
      <c r="E154" s="175"/>
      <c r="F154" s="27"/>
      <c r="G154" s="27"/>
      <c r="H154" s="21">
        <f t="shared" si="13"/>
        <v>50000</v>
      </c>
      <c r="I154" s="29">
        <v>0.35</v>
      </c>
      <c r="J154" s="175">
        <v>19596.09</v>
      </c>
      <c r="K154" s="158" t="s">
        <v>294</v>
      </c>
      <c r="L154" s="160" t="s">
        <v>290</v>
      </c>
      <c r="M154" s="31"/>
    </row>
    <row r="155" spans="2:13" ht="17" x14ac:dyDescent="0.2">
      <c r="B155" s="25" t="s">
        <v>197</v>
      </c>
      <c r="C155" s="26"/>
      <c r="D155" s="27"/>
      <c r="E155" s="175"/>
      <c r="F155" s="27"/>
      <c r="G155" s="27"/>
      <c r="H155" s="21">
        <f t="shared" si="13"/>
        <v>0</v>
      </c>
      <c r="I155" s="29"/>
      <c r="J155" s="175"/>
      <c r="K155" s="27"/>
      <c r="L155" s="30"/>
      <c r="M155" s="31"/>
    </row>
    <row r="156" spans="2:13" ht="17" x14ac:dyDescent="0.2">
      <c r="B156" s="25" t="s">
        <v>198</v>
      </c>
      <c r="C156" s="26"/>
      <c r="D156" s="27"/>
      <c r="E156" s="175"/>
      <c r="F156" s="27"/>
      <c r="G156" s="27"/>
      <c r="H156" s="21">
        <f t="shared" si="13"/>
        <v>0</v>
      </c>
      <c r="I156" s="29"/>
      <c r="J156" s="175"/>
      <c r="K156" s="27"/>
      <c r="L156" s="30"/>
      <c r="M156" s="31"/>
    </row>
    <row r="157" spans="2:13" ht="17" x14ac:dyDescent="0.2">
      <c r="B157" s="25" t="s">
        <v>199</v>
      </c>
      <c r="C157" s="26"/>
      <c r="D157" s="27"/>
      <c r="E157" s="175"/>
      <c r="F157" s="27"/>
      <c r="G157" s="27"/>
      <c r="H157" s="21">
        <f t="shared" si="13"/>
        <v>0</v>
      </c>
      <c r="I157" s="29"/>
      <c r="J157" s="175"/>
      <c r="K157" s="27"/>
      <c r="L157" s="30"/>
      <c r="M157" s="31"/>
    </row>
    <row r="158" spans="2:13" ht="17" x14ac:dyDescent="0.2">
      <c r="B158" s="25" t="s">
        <v>200</v>
      </c>
      <c r="C158" s="52"/>
      <c r="D158" s="35"/>
      <c r="E158" s="175"/>
      <c r="F158" s="35"/>
      <c r="G158" s="35"/>
      <c r="H158" s="21">
        <f t="shared" si="13"/>
        <v>0</v>
      </c>
      <c r="I158" s="36"/>
      <c r="J158" s="175"/>
      <c r="K158" s="35"/>
      <c r="L158" s="37"/>
      <c r="M158" s="31"/>
    </row>
    <row r="159" spans="2:13" ht="17" x14ac:dyDescent="0.2">
      <c r="B159" s="25" t="s">
        <v>201</v>
      </c>
      <c r="C159" s="52"/>
      <c r="D159" s="35"/>
      <c r="E159" s="175"/>
      <c r="F159" s="35"/>
      <c r="G159" s="35"/>
      <c r="H159" s="21">
        <f t="shared" si="13"/>
        <v>0</v>
      </c>
      <c r="I159" s="36"/>
      <c r="J159" s="175"/>
      <c r="K159" s="35"/>
      <c r="L159" s="37"/>
      <c r="M159" s="31"/>
    </row>
    <row r="160" spans="2:13" ht="17" x14ac:dyDescent="0.2">
      <c r="C160" s="22" t="s">
        <v>32</v>
      </c>
      <c r="D160" s="38">
        <f>SUM(D152:D159)</f>
        <v>175000</v>
      </c>
      <c r="E160" s="38">
        <f>SUM(E152:E159)</f>
        <v>0</v>
      </c>
      <c r="F160" s="38">
        <f>SUM(F152:F159)</f>
        <v>0</v>
      </c>
      <c r="G160" s="38">
        <f>SUM(G152:G159)</f>
        <v>0</v>
      </c>
      <c r="H160" s="38">
        <f>SUM(H152:H159)</f>
        <v>175000</v>
      </c>
      <c r="I160" s="38">
        <f>(I152*H152)+(I153*H153)+(I154*H154)+(I155*H155)+(I156*H156)+(I157*H157)+(I158*H158)+(I159*H159)</f>
        <v>60000</v>
      </c>
      <c r="J160" s="38">
        <f>SUM(J152:J159)</f>
        <v>107778.48</v>
      </c>
      <c r="K160" s="38"/>
      <c r="L160" s="37"/>
      <c r="M160" s="39"/>
    </row>
    <row r="161" spans="2:13" ht="17" x14ac:dyDescent="0.2">
      <c r="B161" s="22" t="s">
        <v>202</v>
      </c>
      <c r="C161" s="123" t="s">
        <v>203</v>
      </c>
      <c r="D161" s="123"/>
      <c r="E161" s="123"/>
      <c r="F161" s="123"/>
      <c r="G161" s="123"/>
      <c r="H161" s="123"/>
      <c r="I161" s="123"/>
      <c r="J161" s="124"/>
      <c r="K161" s="124"/>
      <c r="L161" s="123"/>
      <c r="M161" s="39"/>
    </row>
    <row r="162" spans="2:13" ht="34" x14ac:dyDescent="0.2">
      <c r="B162" s="25" t="s">
        <v>204</v>
      </c>
      <c r="C162" s="26" t="s">
        <v>205</v>
      </c>
      <c r="D162" s="27"/>
      <c r="E162" s="175"/>
      <c r="F162" s="27">
        <v>34960</v>
      </c>
      <c r="G162" s="27"/>
      <c r="H162" s="21">
        <f>SUM(D162:G162)</f>
        <v>34960</v>
      </c>
      <c r="I162" s="29">
        <v>0.3</v>
      </c>
      <c r="J162" s="175"/>
      <c r="K162" s="27"/>
      <c r="L162" s="30"/>
      <c r="M162" s="39"/>
    </row>
    <row r="163" spans="2:13" ht="17" x14ac:dyDescent="0.2">
      <c r="B163" s="25" t="s">
        <v>206</v>
      </c>
      <c r="C163" s="26"/>
      <c r="D163" s="27"/>
      <c r="E163" s="175"/>
      <c r="F163" s="27"/>
      <c r="G163" s="27"/>
      <c r="H163" s="21">
        <f t="shared" ref="H163:H169" si="14">SUM(D163:G163)</f>
        <v>0</v>
      </c>
      <c r="I163" s="29"/>
      <c r="J163" s="175"/>
      <c r="K163" s="27"/>
      <c r="L163" s="30"/>
      <c r="M163" s="39"/>
    </row>
    <row r="164" spans="2:13" ht="17" x14ac:dyDescent="0.2">
      <c r="B164" s="25" t="s">
        <v>207</v>
      </c>
      <c r="C164" s="26"/>
      <c r="D164" s="27"/>
      <c r="E164" s="175"/>
      <c r="F164" s="27"/>
      <c r="G164" s="27"/>
      <c r="H164" s="21">
        <f t="shared" si="14"/>
        <v>0</v>
      </c>
      <c r="I164" s="29"/>
      <c r="J164" s="175"/>
      <c r="K164" s="27"/>
      <c r="L164" s="30"/>
      <c r="M164" s="39"/>
    </row>
    <row r="165" spans="2:13" ht="17" x14ac:dyDescent="0.2">
      <c r="B165" s="25" t="s">
        <v>208</v>
      </c>
      <c r="C165" s="26"/>
      <c r="D165" s="27"/>
      <c r="E165" s="175"/>
      <c r="F165" s="27"/>
      <c r="G165" s="27"/>
      <c r="H165" s="21">
        <f t="shared" si="14"/>
        <v>0</v>
      </c>
      <c r="I165" s="29"/>
      <c r="J165" s="175"/>
      <c r="K165" s="27"/>
      <c r="L165" s="30"/>
      <c r="M165" s="39"/>
    </row>
    <row r="166" spans="2:13" ht="17" x14ac:dyDescent="0.2">
      <c r="B166" s="25" t="s">
        <v>209</v>
      </c>
      <c r="C166" s="26"/>
      <c r="D166" s="27"/>
      <c r="E166" s="175"/>
      <c r="F166" s="27"/>
      <c r="G166" s="27"/>
      <c r="H166" s="21">
        <f t="shared" si="14"/>
        <v>0</v>
      </c>
      <c r="I166" s="29"/>
      <c r="J166" s="175"/>
      <c r="K166" s="27"/>
      <c r="L166" s="30"/>
      <c r="M166" s="39"/>
    </row>
    <row r="167" spans="2:13" ht="17" x14ac:dyDescent="0.2">
      <c r="B167" s="25" t="s">
        <v>210</v>
      </c>
      <c r="C167" s="26"/>
      <c r="D167" s="27"/>
      <c r="E167" s="175"/>
      <c r="F167" s="27"/>
      <c r="G167" s="27"/>
      <c r="H167" s="21">
        <f t="shared" si="14"/>
        <v>0</v>
      </c>
      <c r="I167" s="29"/>
      <c r="J167" s="175"/>
      <c r="K167" s="27"/>
      <c r="L167" s="30"/>
      <c r="M167" s="39"/>
    </row>
    <row r="168" spans="2:13" ht="17" x14ac:dyDescent="0.2">
      <c r="B168" s="25" t="s">
        <v>211</v>
      </c>
      <c r="C168" s="52"/>
      <c r="D168" s="35"/>
      <c r="E168" s="175"/>
      <c r="F168" s="35"/>
      <c r="G168" s="35"/>
      <c r="H168" s="21">
        <f t="shared" si="14"/>
        <v>0</v>
      </c>
      <c r="I168" s="36"/>
      <c r="J168" s="175"/>
      <c r="K168" s="35"/>
      <c r="L168" s="37"/>
      <c r="M168" s="39"/>
    </row>
    <row r="169" spans="2:13" ht="17" x14ac:dyDescent="0.2">
      <c r="B169" s="25" t="s">
        <v>212</v>
      </c>
      <c r="C169" s="52"/>
      <c r="D169" s="35"/>
      <c r="E169" s="175"/>
      <c r="F169" s="35"/>
      <c r="G169" s="35"/>
      <c r="H169" s="21">
        <f t="shared" si="14"/>
        <v>0</v>
      </c>
      <c r="I169" s="36"/>
      <c r="J169" s="175"/>
      <c r="K169" s="35"/>
      <c r="L169" s="37"/>
      <c r="M169" s="39"/>
    </row>
    <row r="170" spans="2:13" ht="17" x14ac:dyDescent="0.2">
      <c r="C170" s="22" t="s">
        <v>32</v>
      </c>
      <c r="D170" s="38">
        <f>SUM(D162:D169)</f>
        <v>0</v>
      </c>
      <c r="E170" s="38">
        <f>SUM(E162:E169)</f>
        <v>0</v>
      </c>
      <c r="F170" s="38">
        <f>SUM(F162:F169)</f>
        <v>34960</v>
      </c>
      <c r="G170" s="38">
        <f>SUM(G162:G169)</f>
        <v>0</v>
      </c>
      <c r="H170" s="38">
        <f>SUM(H162:H169)</f>
        <v>34960</v>
      </c>
      <c r="I170" s="38">
        <f>(I162*H162)+(I163*H163)+(I164*H164)+(I165*H165)+(I166*H166)+(I167*H167)+(I168*H168)+(I169*H169)</f>
        <v>10488</v>
      </c>
      <c r="J170" s="38">
        <f>SUM(J162:J169)</f>
        <v>0</v>
      </c>
      <c r="K170" s="38"/>
      <c r="L170" s="37"/>
      <c r="M170" s="39"/>
    </row>
    <row r="171" spans="2:13" ht="15.75" customHeight="1" x14ac:dyDescent="0.2">
      <c r="B171" s="61"/>
      <c r="C171" s="53"/>
      <c r="D171" s="62"/>
      <c r="E171" s="83"/>
      <c r="F171" s="62"/>
      <c r="G171" s="62"/>
      <c r="H171" s="62"/>
      <c r="I171" s="62"/>
      <c r="J171" s="83"/>
      <c r="K171" s="62"/>
      <c r="L171" s="53"/>
      <c r="M171" s="63"/>
    </row>
    <row r="172" spans="2:13" ht="51" hidden="1" customHeight="1" x14ac:dyDescent="0.2">
      <c r="B172" s="22" t="s">
        <v>213</v>
      </c>
      <c r="C172" s="123"/>
      <c r="D172" s="123"/>
      <c r="E172" s="123"/>
      <c r="F172" s="123"/>
      <c r="G172" s="123"/>
      <c r="H172" s="123"/>
      <c r="I172" s="123"/>
      <c r="J172" s="124"/>
      <c r="K172" s="140"/>
      <c r="L172" s="141"/>
      <c r="M172" s="23"/>
    </row>
    <row r="173" spans="2:13" ht="51" hidden="1" customHeight="1" x14ac:dyDescent="0.2">
      <c r="B173" s="22" t="s">
        <v>214</v>
      </c>
      <c r="C173" s="134"/>
      <c r="D173" s="134"/>
      <c r="E173" s="134"/>
      <c r="F173" s="134"/>
      <c r="G173" s="134"/>
      <c r="H173" s="134"/>
      <c r="I173" s="134"/>
      <c r="J173" s="135"/>
      <c r="K173" s="135"/>
      <c r="L173" s="134"/>
      <c r="M173" s="24"/>
    </row>
    <row r="174" spans="2:13" ht="17" hidden="1" x14ac:dyDescent="0.2">
      <c r="B174" s="25" t="s">
        <v>215</v>
      </c>
      <c r="C174" s="26"/>
      <c r="D174" s="27"/>
      <c r="E174" s="175"/>
      <c r="F174" s="27"/>
      <c r="G174" s="27"/>
      <c r="H174" s="21">
        <f>SUM(D174:G174)</f>
        <v>0</v>
      </c>
      <c r="I174" s="29"/>
      <c r="J174" s="175"/>
      <c r="K174" s="27"/>
      <c r="L174" s="30"/>
      <c r="M174" s="31"/>
    </row>
    <row r="175" spans="2:13" ht="17" hidden="1" x14ac:dyDescent="0.2">
      <c r="B175" s="25" t="s">
        <v>216</v>
      </c>
      <c r="C175" s="26"/>
      <c r="D175" s="27"/>
      <c r="E175" s="175"/>
      <c r="F175" s="27"/>
      <c r="G175" s="27"/>
      <c r="H175" s="21">
        <f t="shared" ref="H175:H181" si="15">SUM(D175:G175)</f>
        <v>0</v>
      </c>
      <c r="I175" s="29"/>
      <c r="J175" s="175"/>
      <c r="K175" s="27"/>
      <c r="L175" s="30"/>
      <c r="M175" s="31"/>
    </row>
    <row r="176" spans="2:13" ht="17" hidden="1" x14ac:dyDescent="0.2">
      <c r="B176" s="25" t="s">
        <v>217</v>
      </c>
      <c r="C176" s="26"/>
      <c r="D176" s="27"/>
      <c r="E176" s="175"/>
      <c r="F176" s="27"/>
      <c r="G176" s="27"/>
      <c r="H176" s="21">
        <f t="shared" si="15"/>
        <v>0</v>
      </c>
      <c r="I176" s="29"/>
      <c r="J176" s="175"/>
      <c r="K176" s="27"/>
      <c r="L176" s="30"/>
      <c r="M176" s="31"/>
    </row>
    <row r="177" spans="2:13" ht="17" hidden="1" x14ac:dyDescent="0.2">
      <c r="B177" s="25" t="s">
        <v>218</v>
      </c>
      <c r="C177" s="26"/>
      <c r="D177" s="27"/>
      <c r="E177" s="175"/>
      <c r="F177" s="27"/>
      <c r="G177" s="27"/>
      <c r="H177" s="21">
        <f t="shared" si="15"/>
        <v>0</v>
      </c>
      <c r="I177" s="29"/>
      <c r="J177" s="175"/>
      <c r="K177" s="27"/>
      <c r="L177" s="30"/>
      <c r="M177" s="31"/>
    </row>
    <row r="178" spans="2:13" ht="17" hidden="1" x14ac:dyDescent="0.2">
      <c r="B178" s="25" t="s">
        <v>219</v>
      </c>
      <c r="C178" s="26"/>
      <c r="D178" s="27"/>
      <c r="E178" s="175"/>
      <c r="F178" s="27"/>
      <c r="G178" s="27"/>
      <c r="H178" s="21">
        <f t="shared" si="15"/>
        <v>0</v>
      </c>
      <c r="I178" s="29"/>
      <c r="J178" s="175"/>
      <c r="K178" s="27"/>
      <c r="L178" s="30"/>
      <c r="M178" s="31"/>
    </row>
    <row r="179" spans="2:13" ht="17" hidden="1" x14ac:dyDescent="0.2">
      <c r="B179" s="25" t="s">
        <v>220</v>
      </c>
      <c r="C179" s="26"/>
      <c r="D179" s="27"/>
      <c r="E179" s="175"/>
      <c r="F179" s="27"/>
      <c r="G179" s="27"/>
      <c r="H179" s="21">
        <f t="shared" si="15"/>
        <v>0</v>
      </c>
      <c r="I179" s="29"/>
      <c r="J179" s="175"/>
      <c r="K179" s="27"/>
      <c r="L179" s="30"/>
      <c r="M179" s="31"/>
    </row>
    <row r="180" spans="2:13" ht="17" hidden="1" x14ac:dyDescent="0.2">
      <c r="B180" s="25" t="s">
        <v>221</v>
      </c>
      <c r="C180" s="52"/>
      <c r="D180" s="35"/>
      <c r="E180" s="175"/>
      <c r="F180" s="35"/>
      <c r="G180" s="35"/>
      <c r="H180" s="21">
        <f t="shared" si="15"/>
        <v>0</v>
      </c>
      <c r="I180" s="36"/>
      <c r="J180" s="175"/>
      <c r="K180" s="35"/>
      <c r="L180" s="37"/>
      <c r="M180" s="31"/>
    </row>
    <row r="181" spans="2:13" ht="17" hidden="1" x14ac:dyDescent="0.2">
      <c r="B181" s="25" t="s">
        <v>222</v>
      </c>
      <c r="C181" s="52"/>
      <c r="D181" s="35"/>
      <c r="E181" s="175"/>
      <c r="F181" s="35"/>
      <c r="G181" s="35"/>
      <c r="H181" s="21">
        <f t="shared" si="15"/>
        <v>0</v>
      </c>
      <c r="I181" s="36"/>
      <c r="J181" s="175"/>
      <c r="K181" s="35"/>
      <c r="L181" s="37"/>
      <c r="M181" s="31"/>
    </row>
    <row r="182" spans="2:13" ht="17" hidden="1" x14ac:dyDescent="0.2">
      <c r="C182" s="22" t="s">
        <v>223</v>
      </c>
      <c r="D182" s="38">
        <f>SUM(D174:D181)</f>
        <v>0</v>
      </c>
      <c r="E182" s="176">
        <f>SUM(E174:E181)</f>
        <v>0</v>
      </c>
      <c r="F182" s="38">
        <f>SUM(F174:F181)</f>
        <v>0</v>
      </c>
      <c r="G182" s="38">
        <f>SUM(G174:G181)</f>
        <v>0</v>
      </c>
      <c r="H182" s="48">
        <f>SUM(H174:H181)</f>
        <v>0</v>
      </c>
      <c r="I182" s="38">
        <f>(I174*H174)+(I175*H175)+(I176*H176)+(I177*H177)+(I178*H178)+(I179*H179)+(I180*H180)+(I181*H181)</f>
        <v>0</v>
      </c>
      <c r="J182" s="176">
        <f>SUM(J174:J181)</f>
        <v>0</v>
      </c>
      <c r="K182" s="38"/>
      <c r="L182" s="37"/>
      <c r="M182" s="39"/>
    </row>
    <row r="183" spans="2:13" ht="51" hidden="1" customHeight="1" x14ac:dyDescent="0.2">
      <c r="B183" s="22" t="s">
        <v>224</v>
      </c>
      <c r="C183" s="134"/>
      <c r="D183" s="134"/>
      <c r="E183" s="134"/>
      <c r="F183" s="134"/>
      <c r="G183" s="134"/>
      <c r="H183" s="134"/>
      <c r="I183" s="134"/>
      <c r="J183" s="135"/>
      <c r="K183" s="135"/>
      <c r="L183" s="134"/>
      <c r="M183" s="24"/>
    </row>
    <row r="184" spans="2:13" ht="17" hidden="1" x14ac:dyDescent="0.2">
      <c r="B184" s="25" t="s">
        <v>225</v>
      </c>
      <c r="C184" s="26"/>
      <c r="D184" s="27"/>
      <c r="E184" s="175"/>
      <c r="F184" s="27"/>
      <c r="G184" s="27"/>
      <c r="H184" s="21">
        <f>SUM(D184:G184)</f>
        <v>0</v>
      </c>
      <c r="I184" s="29"/>
      <c r="J184" s="175"/>
      <c r="K184" s="27"/>
      <c r="L184" s="30"/>
      <c r="M184" s="31"/>
    </row>
    <row r="185" spans="2:13" ht="17" hidden="1" x14ac:dyDescent="0.2">
      <c r="B185" s="25" t="s">
        <v>226</v>
      </c>
      <c r="C185" s="26"/>
      <c r="D185" s="27"/>
      <c r="E185" s="175"/>
      <c r="F185" s="27"/>
      <c r="G185" s="27"/>
      <c r="H185" s="21">
        <f t="shared" ref="H185:H191" si="16">SUM(D185:G185)</f>
        <v>0</v>
      </c>
      <c r="I185" s="29"/>
      <c r="J185" s="175"/>
      <c r="K185" s="27"/>
      <c r="L185" s="30"/>
      <c r="M185" s="31"/>
    </row>
    <row r="186" spans="2:13" ht="17" hidden="1" x14ac:dyDescent="0.2">
      <c r="B186" s="25" t="s">
        <v>227</v>
      </c>
      <c r="C186" s="26"/>
      <c r="D186" s="27"/>
      <c r="E186" s="175"/>
      <c r="F186" s="27"/>
      <c r="G186" s="27"/>
      <c r="H186" s="21">
        <f t="shared" si="16"/>
        <v>0</v>
      </c>
      <c r="I186" s="29"/>
      <c r="J186" s="175"/>
      <c r="K186" s="27"/>
      <c r="L186" s="30"/>
      <c r="M186" s="31"/>
    </row>
    <row r="187" spans="2:13" ht="17" hidden="1" x14ac:dyDescent="0.2">
      <c r="B187" s="25" t="s">
        <v>228</v>
      </c>
      <c r="C187" s="26"/>
      <c r="D187" s="27"/>
      <c r="E187" s="175"/>
      <c r="F187" s="27"/>
      <c r="G187" s="27"/>
      <c r="H187" s="21">
        <f t="shared" si="16"/>
        <v>0</v>
      </c>
      <c r="I187" s="29"/>
      <c r="J187" s="175"/>
      <c r="K187" s="27"/>
      <c r="L187" s="30"/>
      <c r="M187" s="31"/>
    </row>
    <row r="188" spans="2:13" ht="17" hidden="1" x14ac:dyDescent="0.2">
      <c r="B188" s="25" t="s">
        <v>229</v>
      </c>
      <c r="C188" s="26"/>
      <c r="D188" s="27"/>
      <c r="E188" s="175"/>
      <c r="F188" s="27"/>
      <c r="G188" s="27"/>
      <c r="H188" s="21">
        <f t="shared" si="16"/>
        <v>0</v>
      </c>
      <c r="I188" s="29"/>
      <c r="J188" s="175"/>
      <c r="K188" s="27"/>
      <c r="L188" s="30"/>
      <c r="M188" s="31"/>
    </row>
    <row r="189" spans="2:13" ht="17" hidden="1" x14ac:dyDescent="0.2">
      <c r="B189" s="25" t="s">
        <v>230</v>
      </c>
      <c r="C189" s="26"/>
      <c r="D189" s="27"/>
      <c r="E189" s="175"/>
      <c r="F189" s="27"/>
      <c r="G189" s="27"/>
      <c r="H189" s="21">
        <f t="shared" si="16"/>
        <v>0</v>
      </c>
      <c r="I189" s="29"/>
      <c r="J189" s="175"/>
      <c r="K189" s="27"/>
      <c r="L189" s="30"/>
      <c r="M189" s="31"/>
    </row>
    <row r="190" spans="2:13" ht="17" hidden="1" x14ac:dyDescent="0.2">
      <c r="B190" s="25" t="s">
        <v>231</v>
      </c>
      <c r="C190" s="52"/>
      <c r="D190" s="35"/>
      <c r="E190" s="175"/>
      <c r="F190" s="35"/>
      <c r="G190" s="35"/>
      <c r="H190" s="21">
        <f t="shared" si="16"/>
        <v>0</v>
      </c>
      <c r="I190" s="36"/>
      <c r="J190" s="175"/>
      <c r="K190" s="35"/>
      <c r="L190" s="37"/>
      <c r="M190" s="31"/>
    </row>
    <row r="191" spans="2:13" ht="17" hidden="1" x14ac:dyDescent="0.2">
      <c r="B191" s="25" t="s">
        <v>232</v>
      </c>
      <c r="C191" s="52"/>
      <c r="D191" s="35"/>
      <c r="E191" s="175"/>
      <c r="F191" s="35"/>
      <c r="G191" s="35"/>
      <c r="H191" s="21">
        <f t="shared" si="16"/>
        <v>0</v>
      </c>
      <c r="I191" s="36"/>
      <c r="J191" s="175"/>
      <c r="K191" s="35"/>
      <c r="L191" s="37"/>
      <c r="M191" s="31"/>
    </row>
    <row r="192" spans="2:13" ht="17" hidden="1" x14ac:dyDescent="0.2">
      <c r="C192" s="22" t="s">
        <v>223</v>
      </c>
      <c r="D192" s="48">
        <f>SUM(D184:D191)</f>
        <v>0</v>
      </c>
      <c r="E192" s="186">
        <f>SUM(E184:E191)</f>
        <v>0</v>
      </c>
      <c r="F192" s="48">
        <f>SUM(F184:F191)</f>
        <v>0</v>
      </c>
      <c r="G192" s="48">
        <f>SUM(G184:G191)</f>
        <v>0</v>
      </c>
      <c r="H192" s="48">
        <f>SUM(H184:H191)</f>
        <v>0</v>
      </c>
      <c r="I192" s="38">
        <f>(I184*H184)+(I185*H185)+(I186*H186)+(I187*H187)+(I188*H188)+(I189*H189)+(I190*H190)+(I191*H191)</f>
        <v>0</v>
      </c>
      <c r="J192" s="176">
        <f>SUM(J184:J191)</f>
        <v>0</v>
      </c>
      <c r="K192" s="38"/>
      <c r="L192" s="37"/>
      <c r="M192" s="39"/>
    </row>
    <row r="193" spans="2:13" ht="51" hidden="1" customHeight="1" x14ac:dyDescent="0.2">
      <c r="B193" s="22" t="s">
        <v>233</v>
      </c>
      <c r="C193" s="134"/>
      <c r="D193" s="134"/>
      <c r="E193" s="134"/>
      <c r="F193" s="134"/>
      <c r="G193" s="134"/>
      <c r="H193" s="134"/>
      <c r="I193" s="134"/>
      <c r="J193" s="135"/>
      <c r="K193" s="135"/>
      <c r="L193" s="134"/>
      <c r="M193" s="24"/>
    </row>
    <row r="194" spans="2:13" ht="17" hidden="1" x14ac:dyDescent="0.2">
      <c r="B194" s="25" t="s">
        <v>234</v>
      </c>
      <c r="C194" s="26"/>
      <c r="D194" s="27"/>
      <c r="E194" s="175"/>
      <c r="F194" s="27"/>
      <c r="G194" s="27"/>
      <c r="H194" s="21">
        <f>SUM(D194:G194)</f>
        <v>0</v>
      </c>
      <c r="I194" s="29"/>
      <c r="J194" s="175"/>
      <c r="K194" s="27"/>
      <c r="L194" s="30"/>
      <c r="M194" s="31"/>
    </row>
    <row r="195" spans="2:13" ht="17" hidden="1" x14ac:dyDescent="0.2">
      <c r="B195" s="25" t="s">
        <v>235</v>
      </c>
      <c r="C195" s="26"/>
      <c r="D195" s="27"/>
      <c r="E195" s="175"/>
      <c r="F195" s="27"/>
      <c r="G195" s="27"/>
      <c r="H195" s="21">
        <f t="shared" ref="H195:H201" si="17">SUM(D195:G195)</f>
        <v>0</v>
      </c>
      <c r="I195" s="29"/>
      <c r="J195" s="175"/>
      <c r="K195" s="27"/>
      <c r="L195" s="30"/>
      <c r="M195" s="31"/>
    </row>
    <row r="196" spans="2:13" ht="17" hidden="1" x14ac:dyDescent="0.2">
      <c r="B196" s="25" t="s">
        <v>236</v>
      </c>
      <c r="C196" s="26"/>
      <c r="D196" s="27"/>
      <c r="E196" s="175"/>
      <c r="F196" s="27"/>
      <c r="G196" s="27"/>
      <c r="H196" s="21">
        <f t="shared" si="17"/>
        <v>0</v>
      </c>
      <c r="I196" s="29"/>
      <c r="J196" s="175"/>
      <c r="K196" s="27"/>
      <c r="L196" s="30"/>
      <c r="M196" s="31"/>
    </row>
    <row r="197" spans="2:13" ht="17" hidden="1" x14ac:dyDescent="0.2">
      <c r="B197" s="25" t="s">
        <v>237</v>
      </c>
      <c r="C197" s="26"/>
      <c r="D197" s="27"/>
      <c r="E197" s="175"/>
      <c r="F197" s="27"/>
      <c r="G197" s="27"/>
      <c r="H197" s="21">
        <f t="shared" si="17"/>
        <v>0</v>
      </c>
      <c r="I197" s="29"/>
      <c r="J197" s="175"/>
      <c r="K197" s="27"/>
      <c r="L197" s="30"/>
      <c r="M197" s="31"/>
    </row>
    <row r="198" spans="2:13" ht="17" hidden="1" x14ac:dyDescent="0.2">
      <c r="B198" s="25" t="s">
        <v>238</v>
      </c>
      <c r="C198" s="26"/>
      <c r="D198" s="27"/>
      <c r="E198" s="175"/>
      <c r="F198" s="27"/>
      <c r="G198" s="27"/>
      <c r="H198" s="21">
        <f t="shared" si="17"/>
        <v>0</v>
      </c>
      <c r="I198" s="29"/>
      <c r="J198" s="175"/>
      <c r="K198" s="27"/>
      <c r="L198" s="30"/>
      <c r="M198" s="31"/>
    </row>
    <row r="199" spans="2:13" ht="17" hidden="1" x14ac:dyDescent="0.2">
      <c r="B199" s="25" t="s">
        <v>239</v>
      </c>
      <c r="C199" s="26"/>
      <c r="D199" s="27"/>
      <c r="E199" s="175"/>
      <c r="F199" s="27"/>
      <c r="G199" s="27"/>
      <c r="H199" s="21">
        <f t="shared" si="17"/>
        <v>0</v>
      </c>
      <c r="I199" s="29"/>
      <c r="J199" s="175"/>
      <c r="K199" s="27"/>
      <c r="L199" s="30"/>
      <c r="M199" s="31"/>
    </row>
    <row r="200" spans="2:13" ht="17" hidden="1" x14ac:dyDescent="0.2">
      <c r="B200" s="25" t="s">
        <v>240</v>
      </c>
      <c r="C200" s="52"/>
      <c r="D200" s="35"/>
      <c r="E200" s="175"/>
      <c r="F200" s="35"/>
      <c r="G200" s="35"/>
      <c r="H200" s="21">
        <f t="shared" si="17"/>
        <v>0</v>
      </c>
      <c r="I200" s="36"/>
      <c r="J200" s="175"/>
      <c r="K200" s="35"/>
      <c r="L200" s="37"/>
      <c r="M200" s="31"/>
    </row>
    <row r="201" spans="2:13" ht="17" hidden="1" x14ac:dyDescent="0.2">
      <c r="B201" s="25" t="s">
        <v>241</v>
      </c>
      <c r="C201" s="52"/>
      <c r="D201" s="35"/>
      <c r="E201" s="175"/>
      <c r="F201" s="35"/>
      <c r="G201" s="35"/>
      <c r="H201" s="21">
        <f t="shared" si="17"/>
        <v>0</v>
      </c>
      <c r="I201" s="36"/>
      <c r="J201" s="175"/>
      <c r="K201" s="35"/>
      <c r="L201" s="37"/>
      <c r="M201" s="31"/>
    </row>
    <row r="202" spans="2:13" ht="17" hidden="1" x14ac:dyDescent="0.2">
      <c r="C202" s="22" t="s">
        <v>223</v>
      </c>
      <c r="D202" s="48">
        <f>SUM(D194:D201)</f>
        <v>0</v>
      </c>
      <c r="E202" s="186">
        <f>SUM(E194:E201)</f>
        <v>0</v>
      </c>
      <c r="F202" s="48">
        <f>SUM(F194:F201)</f>
        <v>0</v>
      </c>
      <c r="G202" s="48">
        <f>SUM(G194:G201)</f>
        <v>0</v>
      </c>
      <c r="H202" s="48">
        <f>SUM(H194:H201)</f>
        <v>0</v>
      </c>
      <c r="I202" s="38">
        <f>(I194*H194)+(I195*H195)+(I196*H196)+(I197*H197)+(I198*H198)+(I199*H199)+(I200*H200)+(I201*H201)</f>
        <v>0</v>
      </c>
      <c r="J202" s="176">
        <f>SUM(J194:J201)</f>
        <v>0</v>
      </c>
      <c r="K202" s="38"/>
      <c r="L202" s="37"/>
      <c r="M202" s="39"/>
    </row>
    <row r="203" spans="2:13" ht="51" hidden="1" customHeight="1" x14ac:dyDescent="0.2">
      <c r="B203" s="22" t="s">
        <v>242</v>
      </c>
      <c r="C203" s="134"/>
      <c r="D203" s="134"/>
      <c r="E203" s="134"/>
      <c r="F203" s="134"/>
      <c r="G203" s="134"/>
      <c r="H203" s="134"/>
      <c r="I203" s="134"/>
      <c r="J203" s="135"/>
      <c r="K203" s="135"/>
      <c r="L203" s="134"/>
      <c r="M203" s="24"/>
    </row>
    <row r="204" spans="2:13" ht="17" hidden="1" x14ac:dyDescent="0.2">
      <c r="B204" s="25" t="s">
        <v>243</v>
      </c>
      <c r="C204" s="26"/>
      <c r="D204" s="27"/>
      <c r="E204" s="175"/>
      <c r="F204" s="27"/>
      <c r="G204" s="27"/>
      <c r="H204" s="21">
        <f>SUM(D204:G204)</f>
        <v>0</v>
      </c>
      <c r="I204" s="29"/>
      <c r="J204" s="175"/>
      <c r="K204" s="27"/>
      <c r="L204" s="30"/>
      <c r="M204" s="31"/>
    </row>
    <row r="205" spans="2:13" ht="17" hidden="1" x14ac:dyDescent="0.2">
      <c r="B205" s="25" t="s">
        <v>244</v>
      </c>
      <c r="C205" s="26"/>
      <c r="D205" s="27"/>
      <c r="E205" s="175"/>
      <c r="F205" s="27"/>
      <c r="G205" s="27"/>
      <c r="H205" s="21">
        <f t="shared" ref="H205:H211" si="18">SUM(D205:G205)</f>
        <v>0</v>
      </c>
      <c r="I205" s="29"/>
      <c r="J205" s="175"/>
      <c r="K205" s="27"/>
      <c r="L205" s="30"/>
      <c r="M205" s="31"/>
    </row>
    <row r="206" spans="2:13" ht="17" hidden="1" x14ac:dyDescent="0.2">
      <c r="B206" s="25" t="s">
        <v>245</v>
      </c>
      <c r="C206" s="26"/>
      <c r="D206" s="27"/>
      <c r="E206" s="175"/>
      <c r="F206" s="27"/>
      <c r="G206" s="27"/>
      <c r="H206" s="21">
        <f>SUM(D206:G206)</f>
        <v>0</v>
      </c>
      <c r="I206" s="29"/>
      <c r="J206" s="175"/>
      <c r="K206" s="27"/>
      <c r="L206" s="30"/>
      <c r="M206" s="31"/>
    </row>
    <row r="207" spans="2:13" ht="17" hidden="1" x14ac:dyDescent="0.2">
      <c r="B207" s="25" t="s">
        <v>246</v>
      </c>
      <c r="C207" s="26"/>
      <c r="D207" s="27"/>
      <c r="E207" s="175"/>
      <c r="F207" s="27"/>
      <c r="G207" s="27"/>
      <c r="H207" s="21">
        <f t="shared" si="18"/>
        <v>0</v>
      </c>
      <c r="I207" s="29"/>
      <c r="J207" s="175"/>
      <c r="K207" s="27"/>
      <c r="L207" s="30"/>
      <c r="M207" s="31"/>
    </row>
    <row r="208" spans="2:13" ht="17" hidden="1" x14ac:dyDescent="0.2">
      <c r="B208" s="25" t="s">
        <v>247</v>
      </c>
      <c r="C208" s="26"/>
      <c r="D208" s="27"/>
      <c r="E208" s="175"/>
      <c r="F208" s="27"/>
      <c r="G208" s="27"/>
      <c r="H208" s="21">
        <f t="shared" si="18"/>
        <v>0</v>
      </c>
      <c r="I208" s="29"/>
      <c r="J208" s="175"/>
      <c r="K208" s="27"/>
      <c r="L208" s="30"/>
      <c r="M208" s="31"/>
    </row>
    <row r="209" spans="2:13" ht="17" hidden="1" x14ac:dyDescent="0.2">
      <c r="B209" s="25" t="s">
        <v>248</v>
      </c>
      <c r="C209" s="26"/>
      <c r="D209" s="27"/>
      <c r="E209" s="175"/>
      <c r="F209" s="27"/>
      <c r="G209" s="27"/>
      <c r="H209" s="21">
        <f t="shared" si="18"/>
        <v>0</v>
      </c>
      <c r="I209" s="29"/>
      <c r="J209" s="175"/>
      <c r="K209" s="27"/>
      <c r="L209" s="30"/>
      <c r="M209" s="31"/>
    </row>
    <row r="210" spans="2:13" ht="17" hidden="1" x14ac:dyDescent="0.2">
      <c r="B210" s="25" t="s">
        <v>249</v>
      </c>
      <c r="C210" s="52"/>
      <c r="D210" s="35"/>
      <c r="E210" s="175"/>
      <c r="F210" s="35"/>
      <c r="G210" s="35"/>
      <c r="H210" s="21">
        <f t="shared" si="18"/>
        <v>0</v>
      </c>
      <c r="I210" s="36"/>
      <c r="J210" s="175"/>
      <c r="K210" s="35"/>
      <c r="L210" s="37"/>
      <c r="M210" s="31"/>
    </row>
    <row r="211" spans="2:13" ht="17" hidden="1" x14ac:dyDescent="0.2">
      <c r="B211" s="25" t="s">
        <v>250</v>
      </c>
      <c r="C211" s="52"/>
      <c r="D211" s="35"/>
      <c r="E211" s="175"/>
      <c r="F211" s="35"/>
      <c r="G211" s="35"/>
      <c r="H211" s="21">
        <f t="shared" si="18"/>
        <v>0</v>
      </c>
      <c r="I211" s="36"/>
      <c r="J211" s="175"/>
      <c r="K211" s="35"/>
      <c r="L211" s="37"/>
      <c r="M211" s="31"/>
    </row>
    <row r="212" spans="2:13" ht="17" hidden="1" x14ac:dyDescent="0.2">
      <c r="C212" s="22" t="s">
        <v>223</v>
      </c>
      <c r="D212" s="38">
        <f>SUM(D204:D211)</f>
        <v>0</v>
      </c>
      <c r="E212" s="176">
        <f>SUM(E204:E211)</f>
        <v>0</v>
      </c>
      <c r="F212" s="38">
        <f>SUM(F204:F211)</f>
        <v>0</v>
      </c>
      <c r="G212" s="38">
        <f>SUM(G204:G211)</f>
        <v>0</v>
      </c>
      <c r="H212" s="38">
        <f>SUM(H204:H211)</f>
        <v>0</v>
      </c>
      <c r="I212" s="38">
        <f>(I204*H204)+(I205*H205)+(I206*H206)+(I207*H207)+(I208*H208)+(I209*H209)+(I210*H210)+(I211*H211)</f>
        <v>0</v>
      </c>
      <c r="J212" s="176">
        <f>SUM(J204:J211)</f>
        <v>0</v>
      </c>
      <c r="K212" s="38"/>
      <c r="L212" s="37"/>
      <c r="M212" s="39"/>
    </row>
    <row r="213" spans="2:13" ht="15.75" hidden="1" customHeight="1" x14ac:dyDescent="0.2">
      <c r="B213" s="61"/>
      <c r="C213" s="53"/>
      <c r="D213" s="62"/>
      <c r="E213" s="83"/>
      <c r="F213" s="62"/>
      <c r="G213" s="62"/>
      <c r="H213" s="62"/>
      <c r="I213" s="62"/>
      <c r="J213" s="83"/>
      <c r="K213" s="62"/>
      <c r="L213" s="53"/>
      <c r="M213" s="63"/>
    </row>
    <row r="214" spans="2:13" ht="15.75" customHeight="1" x14ac:dyDescent="0.2">
      <c r="B214" s="61"/>
      <c r="C214" s="53"/>
      <c r="D214" s="62"/>
      <c r="E214" s="83"/>
      <c r="F214" s="62"/>
      <c r="G214" s="62"/>
      <c r="H214" s="62"/>
      <c r="I214" s="62"/>
      <c r="J214" s="83"/>
      <c r="K214" s="62"/>
      <c r="L214" s="53"/>
      <c r="M214" s="63"/>
    </row>
    <row r="215" spans="2:13" ht="34.5" customHeight="1" x14ac:dyDescent="0.2">
      <c r="B215" s="22" t="s">
        <v>251</v>
      </c>
      <c r="C215" s="66"/>
      <c r="D215" s="67"/>
      <c r="E215" s="178"/>
      <c r="F215" s="67"/>
      <c r="G215" s="67"/>
      <c r="H215" s="68">
        <f>SUM(D215:G215)</f>
        <v>0</v>
      </c>
      <c r="I215" s="69"/>
      <c r="J215" s="178">
        <v>42848.37</v>
      </c>
      <c r="K215" s="67"/>
      <c r="L215" s="70"/>
      <c r="M215" s="39"/>
    </row>
    <row r="216" spans="2:13" ht="36.75" customHeight="1" x14ac:dyDescent="0.2">
      <c r="B216" s="22" t="s">
        <v>252</v>
      </c>
      <c r="C216" s="66"/>
      <c r="D216" s="71"/>
      <c r="E216" s="190">
        <f>28037.3836363636*1.5</f>
        <v>42056.075454545396</v>
      </c>
      <c r="F216" s="71"/>
      <c r="G216" s="71"/>
      <c r="H216" s="72">
        <f>SUM(D216:G216)</f>
        <v>42056.075454545396</v>
      </c>
      <c r="I216" s="69"/>
      <c r="J216" s="178">
        <v>33342.83</v>
      </c>
      <c r="K216" s="67"/>
      <c r="L216" s="70"/>
      <c r="M216" s="39"/>
    </row>
    <row r="217" spans="2:13" ht="35.25" customHeight="1" x14ac:dyDescent="0.2">
      <c r="B217" s="22" t="s">
        <v>253</v>
      </c>
      <c r="C217" s="73"/>
      <c r="D217" s="168">
        <v>18000</v>
      </c>
      <c r="E217" s="191">
        <f>65420.5618181818*1.5</f>
        <v>98130.842727272699</v>
      </c>
      <c r="F217" s="71">
        <v>50000</v>
      </c>
      <c r="G217" s="71"/>
      <c r="H217" s="72">
        <f>SUM(D217:G217)</f>
        <v>166130.84272727271</v>
      </c>
      <c r="I217" s="69">
        <v>0</v>
      </c>
      <c r="J217" s="178">
        <v>66992.47</v>
      </c>
      <c r="K217" s="67"/>
      <c r="L217" s="164" t="s">
        <v>295</v>
      </c>
      <c r="M217" s="39"/>
    </row>
    <row r="218" spans="2:13" ht="27" customHeight="1" x14ac:dyDescent="0.2">
      <c r="B218" s="74" t="s">
        <v>254</v>
      </c>
      <c r="C218" s="66"/>
      <c r="D218" s="71"/>
      <c r="E218" s="192"/>
      <c r="F218" s="71"/>
      <c r="G218" s="71"/>
      <c r="H218" s="72">
        <f>SUM(D218:G218)</f>
        <v>0</v>
      </c>
      <c r="I218" s="69"/>
      <c r="J218" s="178"/>
      <c r="K218" s="67"/>
      <c r="L218" s="70"/>
      <c r="M218" s="39"/>
    </row>
    <row r="219" spans="2:13" ht="38.25" customHeight="1" x14ac:dyDescent="0.2">
      <c r="B219" s="61"/>
      <c r="C219" s="75" t="s">
        <v>255</v>
      </c>
      <c r="D219" s="76">
        <f>SUM(D215:D218)</f>
        <v>18000</v>
      </c>
      <c r="E219" s="38">
        <f>SUM(E215:E218)</f>
        <v>140186.9181818181</v>
      </c>
      <c r="F219" s="76">
        <f>SUM(F215:F218)</f>
        <v>50000</v>
      </c>
      <c r="G219" s="76">
        <f>SUM(G215:G218)</f>
        <v>0</v>
      </c>
      <c r="H219" s="76">
        <f>SUM(H215:H218)</f>
        <v>208186.9181818181</v>
      </c>
      <c r="I219" s="38">
        <f>(I215*H215)+(I216*H216)+(I217*H217)+(I218*H218)</f>
        <v>0</v>
      </c>
      <c r="J219" s="38">
        <f>SUM(J215:J218)</f>
        <v>143183.67000000001</v>
      </c>
      <c r="K219" s="38"/>
      <c r="L219" s="66"/>
      <c r="M219" s="122"/>
    </row>
    <row r="220" spans="2:13" ht="15.75" customHeight="1" x14ac:dyDescent="0.2">
      <c r="B220" s="61"/>
      <c r="C220" s="53"/>
      <c r="D220" s="62"/>
      <c r="E220" s="83"/>
      <c r="F220" s="62"/>
      <c r="G220" s="62"/>
      <c r="H220" s="62"/>
      <c r="I220" s="62"/>
      <c r="J220" s="83"/>
      <c r="K220" s="62"/>
      <c r="L220" s="53"/>
      <c r="M220" s="77"/>
    </row>
    <row r="221" spans="2:13" ht="15.75" customHeight="1" x14ac:dyDescent="0.2">
      <c r="B221" s="61"/>
      <c r="C221" s="53"/>
      <c r="D221" s="62"/>
      <c r="E221" s="83"/>
      <c r="F221" s="62"/>
      <c r="G221" s="62"/>
      <c r="H221" s="62"/>
      <c r="I221" s="62"/>
      <c r="J221" s="83"/>
      <c r="K221" s="62"/>
      <c r="L221" s="53"/>
      <c r="M221" s="77"/>
    </row>
    <row r="222" spans="2:13" ht="15.75" customHeight="1" x14ac:dyDescent="0.2">
      <c r="B222" s="61"/>
      <c r="C222" s="53"/>
      <c r="D222" s="62"/>
      <c r="E222" s="83"/>
      <c r="F222" s="62"/>
      <c r="G222" s="62"/>
      <c r="H222" s="62"/>
      <c r="I222" s="62"/>
      <c r="J222" s="83"/>
      <c r="K222" s="62"/>
      <c r="L222" s="53"/>
      <c r="M222" s="77"/>
    </row>
    <row r="223" spans="2:13" ht="15.75" customHeight="1" x14ac:dyDescent="0.2">
      <c r="B223" s="61"/>
      <c r="C223" s="53"/>
      <c r="D223" s="62"/>
      <c r="E223" s="83"/>
      <c r="F223" s="62"/>
      <c r="G223" s="62"/>
      <c r="H223" s="62"/>
      <c r="I223" s="62"/>
      <c r="J223" s="83"/>
      <c r="K223" s="62"/>
      <c r="L223" s="53"/>
      <c r="M223" s="77"/>
    </row>
    <row r="224" spans="2:13" ht="15.75" customHeight="1" x14ac:dyDescent="0.2">
      <c r="B224" s="61"/>
      <c r="C224" s="53"/>
      <c r="D224" s="62"/>
      <c r="E224" s="83"/>
      <c r="F224" s="62"/>
      <c r="G224" s="62"/>
      <c r="H224" s="62"/>
      <c r="I224" s="62"/>
      <c r="J224" s="83"/>
      <c r="K224" s="62"/>
      <c r="L224" s="53"/>
      <c r="M224" s="77"/>
    </row>
    <row r="225" spans="2:13" ht="15.75" customHeight="1" x14ac:dyDescent="0.2">
      <c r="B225" s="61"/>
      <c r="C225" s="53"/>
      <c r="D225" s="62"/>
      <c r="E225" s="83"/>
      <c r="F225" s="62"/>
      <c r="G225" s="62"/>
      <c r="H225" s="62"/>
      <c r="I225" s="62"/>
      <c r="J225" s="83"/>
      <c r="K225" s="62"/>
      <c r="L225" s="53"/>
      <c r="M225" s="77"/>
    </row>
    <row r="226" spans="2:13" ht="15.75" customHeight="1" thickBot="1" x14ac:dyDescent="0.25">
      <c r="B226" s="61"/>
      <c r="C226" s="53"/>
      <c r="D226" s="62"/>
      <c r="E226" s="83"/>
      <c r="F226" s="62"/>
      <c r="G226" s="62"/>
      <c r="H226" s="62"/>
      <c r="I226" s="62"/>
      <c r="J226" s="83"/>
      <c r="K226" s="62"/>
      <c r="L226" s="53"/>
      <c r="M226" s="77"/>
    </row>
    <row r="227" spans="2:13" ht="16" x14ac:dyDescent="0.2">
      <c r="B227" s="61"/>
      <c r="C227" s="142" t="s">
        <v>256</v>
      </c>
      <c r="D227" s="143"/>
      <c r="E227" s="143"/>
      <c r="F227" s="143"/>
      <c r="G227" s="143"/>
      <c r="H227" s="144"/>
      <c r="I227" s="77"/>
      <c r="J227" s="179"/>
      <c r="K227" s="78"/>
      <c r="L227" s="77"/>
    </row>
    <row r="228" spans="2:13" ht="40.5" customHeight="1" x14ac:dyDescent="0.2">
      <c r="B228" s="61"/>
      <c r="C228" s="145"/>
      <c r="D228" s="38" t="s">
        <v>257</v>
      </c>
      <c r="E228" s="176" t="s">
        <v>258</v>
      </c>
      <c r="F228" s="38" t="s">
        <v>259</v>
      </c>
      <c r="G228" s="38" t="s">
        <v>260</v>
      </c>
      <c r="H228" s="147" t="s">
        <v>10</v>
      </c>
      <c r="I228" s="53"/>
      <c r="J228" s="83"/>
      <c r="K228" s="62"/>
      <c r="L228" s="77"/>
    </row>
    <row r="229" spans="2:13" ht="24.75" customHeight="1" x14ac:dyDescent="0.2">
      <c r="B229" s="61"/>
      <c r="C229" s="146"/>
      <c r="D229" s="79" t="str">
        <f>D13</f>
        <v>UNHCR</v>
      </c>
      <c r="E229" s="79" t="str">
        <f>E13</f>
        <v>UNICEF</v>
      </c>
      <c r="F229" s="79" t="str">
        <f>F13</f>
        <v>UNDP</v>
      </c>
      <c r="G229" s="79">
        <f>G13</f>
        <v>0</v>
      </c>
      <c r="H229" s="148"/>
      <c r="I229" s="53"/>
      <c r="J229" s="83"/>
      <c r="K229" s="62"/>
      <c r="L229" s="77"/>
    </row>
    <row r="230" spans="2:13" ht="41.25" customHeight="1" x14ac:dyDescent="0.2">
      <c r="B230" s="80"/>
      <c r="C230" s="81" t="s">
        <v>261</v>
      </c>
      <c r="D230" s="169">
        <f>SUM(D24,D36,D46,D56, D66, D78,D88,D98, D108, D118, D130,D140,D150,D160, D170, D182,D192,D202,D212,D215,D216,D217,D218)</f>
        <v>1013000</v>
      </c>
      <c r="E230" s="169">
        <f>SUM(E24,E36,E46,E56, E66, E78,E88,E98, E108, E118, E130,E140,E150,E160, E170, E182,E192,E202,E212,E215,E216,E217,E218)</f>
        <v>1401869.1504545452</v>
      </c>
      <c r="F230" s="169">
        <f>SUM(F24,F36,F46,F56, F66, F78,F88,F98, F108, F118, F130,F140,F150,F160, F170, F182,F192,F202,F212,F215,F216,F217,F218)</f>
        <v>892708</v>
      </c>
      <c r="G230" s="169">
        <f>SUM(G24,G36,G46,G56, G66, G78,G88,G98, G108, G118, G130,G140,G150,G160, G170, G182,G192,G202,G212,G215,G216,G217,G218)</f>
        <v>0</v>
      </c>
      <c r="H230" s="170">
        <f>SUM(D230:G230)</f>
        <v>3307577.1504545454</v>
      </c>
      <c r="I230" s="53"/>
      <c r="J230" s="83"/>
      <c r="K230" s="62"/>
      <c r="L230" s="80"/>
    </row>
    <row r="231" spans="2:13" ht="36" customHeight="1" x14ac:dyDescent="0.2">
      <c r="B231" s="82"/>
      <c r="C231" s="81" t="s">
        <v>262</v>
      </c>
      <c r="D231" s="169">
        <f>D230*0.07</f>
        <v>70910</v>
      </c>
      <c r="E231" s="169">
        <f>E230*0.07</f>
        <v>98130.840531818176</v>
      </c>
      <c r="F231" s="169">
        <f>F230*0.07</f>
        <v>62489.560000000005</v>
      </c>
      <c r="G231" s="169">
        <f>G230*0.07</f>
        <v>0</v>
      </c>
      <c r="H231" s="170">
        <f>H230*0.07</f>
        <v>231530.40053181819</v>
      </c>
      <c r="I231" s="82"/>
      <c r="J231" s="83"/>
      <c r="K231" s="83"/>
      <c r="L231" s="84"/>
    </row>
    <row r="232" spans="2:13" ht="36.75" customHeight="1" thickBot="1" x14ac:dyDescent="0.25">
      <c r="B232" s="82"/>
      <c r="C232" s="85" t="s">
        <v>10</v>
      </c>
      <c r="D232" s="86">
        <f>SUM(D230:D231)</f>
        <v>1083910</v>
      </c>
      <c r="E232" s="169">
        <f>SUM(E230:E231)</f>
        <v>1499999.9909863633</v>
      </c>
      <c r="F232" s="86">
        <f>SUM(F230:F231)</f>
        <v>955197.56</v>
      </c>
      <c r="G232" s="86">
        <f>SUM(G230:G231)</f>
        <v>0</v>
      </c>
      <c r="H232" s="87">
        <f>SUM(H230:H231)</f>
        <v>3539107.5509863636</v>
      </c>
      <c r="I232" s="82"/>
      <c r="J232" s="83"/>
      <c r="K232" s="83"/>
      <c r="L232" s="84"/>
    </row>
    <row r="233" spans="2:13" ht="42" customHeight="1" x14ac:dyDescent="0.2">
      <c r="B233" s="82"/>
      <c r="L233" s="63"/>
      <c r="M233" s="84"/>
    </row>
    <row r="234" spans="2:13" s="16" customFormat="1" ht="29.25" customHeight="1" thickBot="1" x14ac:dyDescent="0.25">
      <c r="B234" s="53"/>
      <c r="C234" s="61"/>
      <c r="D234" s="88"/>
      <c r="E234" s="193"/>
      <c r="F234" s="88"/>
      <c r="G234" s="88"/>
      <c r="H234" s="88"/>
      <c r="I234" s="88"/>
      <c r="J234" s="104"/>
      <c r="K234" s="89"/>
      <c r="L234" s="77"/>
      <c r="M234" s="80"/>
    </row>
    <row r="235" spans="2:13" ht="23.25" customHeight="1" x14ac:dyDescent="0.2">
      <c r="B235" s="84"/>
      <c r="C235" s="136" t="s">
        <v>263</v>
      </c>
      <c r="D235" s="137"/>
      <c r="E235" s="138"/>
      <c r="F235" s="138"/>
      <c r="G235" s="138"/>
      <c r="H235" s="138"/>
      <c r="I235" s="139"/>
      <c r="J235" s="39"/>
      <c r="K235" s="90"/>
      <c r="L235" s="84"/>
    </row>
    <row r="236" spans="2:13" ht="41.25" customHeight="1" x14ac:dyDescent="0.2">
      <c r="B236" s="84"/>
      <c r="C236" s="91"/>
      <c r="D236" s="18" t="s">
        <v>257</v>
      </c>
      <c r="E236" s="18" t="s">
        <v>258</v>
      </c>
      <c r="F236" s="18" t="s">
        <v>259</v>
      </c>
      <c r="G236" s="18" t="s">
        <v>260</v>
      </c>
      <c r="H236" s="149" t="s">
        <v>10</v>
      </c>
      <c r="I236" s="151" t="s">
        <v>264</v>
      </c>
      <c r="J236" s="39"/>
      <c r="K236" s="90"/>
      <c r="L236" s="84"/>
    </row>
    <row r="237" spans="2:13" ht="27.75" customHeight="1" x14ac:dyDescent="0.2">
      <c r="B237" s="84"/>
      <c r="C237" s="91"/>
      <c r="D237" s="18" t="str">
        <f>D13</f>
        <v>UNHCR</v>
      </c>
      <c r="E237" s="18" t="str">
        <f>E13</f>
        <v>UNICEF</v>
      </c>
      <c r="F237" s="18" t="str">
        <f>F13</f>
        <v>UNDP</v>
      </c>
      <c r="G237" s="18">
        <f>G13</f>
        <v>0</v>
      </c>
      <c r="H237" s="150"/>
      <c r="I237" s="152"/>
      <c r="J237" s="39"/>
      <c r="K237" s="90"/>
      <c r="L237" s="84"/>
    </row>
    <row r="238" spans="2:13" ht="27" customHeight="1" x14ac:dyDescent="0.2">
      <c r="B238" s="84"/>
      <c r="C238" s="92" t="s">
        <v>265</v>
      </c>
      <c r="D238" s="93">
        <f>$D$232*I238</f>
        <v>325173</v>
      </c>
      <c r="E238" s="93">
        <f>$E$232*I238</f>
        <v>449999.99729590898</v>
      </c>
      <c r="F238" s="94">
        <f>$F$232*I238</f>
        <v>286559.26799999998</v>
      </c>
      <c r="G238" s="94">
        <f>$G$232*I238</f>
        <v>0</v>
      </c>
      <c r="H238" s="94">
        <f>SUM(D238:G238)</f>
        <v>1061732.265295909</v>
      </c>
      <c r="I238" s="95">
        <v>0.3</v>
      </c>
      <c r="J238" s="179"/>
      <c r="K238" s="78"/>
      <c r="L238" s="84"/>
    </row>
    <row r="239" spans="2:13" ht="27" customHeight="1" x14ac:dyDescent="0.2">
      <c r="B239" s="153"/>
      <c r="C239" s="96" t="s">
        <v>266</v>
      </c>
      <c r="D239" s="93">
        <f t="shared" ref="D239:D240" si="19">$D$232*I239</f>
        <v>379368.5</v>
      </c>
      <c r="E239" s="93">
        <f t="shared" ref="E239:F240" si="20">$E$232*I239</f>
        <v>524999.99684522708</v>
      </c>
      <c r="F239" s="94">
        <f>$F$232*I239</f>
        <v>334319.14600000001</v>
      </c>
      <c r="G239" s="94">
        <f>$G$232*I239</f>
        <v>0</v>
      </c>
      <c r="H239" s="97">
        <f>SUM(D239:G239)</f>
        <v>1238687.6428452272</v>
      </c>
      <c r="I239" s="98">
        <v>0.35</v>
      </c>
      <c r="J239" s="179"/>
      <c r="K239" s="78"/>
    </row>
    <row r="240" spans="2:13" ht="27" customHeight="1" x14ac:dyDescent="0.2">
      <c r="B240" s="153"/>
      <c r="C240" s="96" t="s">
        <v>267</v>
      </c>
      <c r="D240" s="93">
        <f t="shared" si="19"/>
        <v>379368.5</v>
      </c>
      <c r="E240" s="93">
        <f t="shared" si="20"/>
        <v>524999.99684522708</v>
      </c>
      <c r="F240" s="94">
        <f>$F$232*I240</f>
        <v>334319.14600000001</v>
      </c>
      <c r="G240" s="94">
        <f>$G$232*I240</f>
        <v>0</v>
      </c>
      <c r="H240" s="97">
        <f>SUM(D240:G240)</f>
        <v>1238687.6428452272</v>
      </c>
      <c r="I240" s="98">
        <v>0.35</v>
      </c>
      <c r="J240" s="180"/>
      <c r="K240" s="99"/>
    </row>
    <row r="241" spans="2:13" ht="38.25" customHeight="1" thickBot="1" x14ac:dyDescent="0.25">
      <c r="B241" s="153"/>
      <c r="C241" s="85" t="s">
        <v>268</v>
      </c>
      <c r="D241" s="86">
        <f>SUM(D238:D240)</f>
        <v>1083910</v>
      </c>
      <c r="E241" s="93">
        <f>SUM(E238:E240)</f>
        <v>1499999.990986363</v>
      </c>
      <c r="F241" s="86">
        <f>SUM(F238:F240)</f>
        <v>955197.56</v>
      </c>
      <c r="G241" s="86">
        <f>SUM(G238:G240)</f>
        <v>0</v>
      </c>
      <c r="H241" s="86">
        <v>3539106</v>
      </c>
      <c r="I241" s="100">
        <f>SUM(I238:I240)</f>
        <v>0.99999999999999989</v>
      </c>
      <c r="J241" s="24"/>
      <c r="K241" s="101"/>
    </row>
    <row r="242" spans="2:13" ht="21.75" customHeight="1" thickBot="1" x14ac:dyDescent="0.25">
      <c r="B242" s="153"/>
      <c r="C242" s="102"/>
      <c r="D242" s="103"/>
      <c r="E242" s="193"/>
      <c r="F242" s="103"/>
      <c r="G242" s="103"/>
      <c r="H242" s="103"/>
      <c r="I242" s="103"/>
      <c r="J242" s="104"/>
      <c r="K242" s="104"/>
    </row>
    <row r="243" spans="2:13" ht="49.5" customHeight="1" x14ac:dyDescent="0.2">
      <c r="B243" s="153"/>
      <c r="C243" s="105" t="s">
        <v>269</v>
      </c>
      <c r="D243" s="106">
        <f>SUM(I24,I36,I46,I56, I66, I78,I88,I98,I108, I118, I130,I140,I150,I160,I182, I170, I192,I202,I212,I219)*1.07</f>
        <v>1158626.6113926545</v>
      </c>
      <c r="E243" s="193"/>
      <c r="F243" s="88"/>
      <c r="G243" s="88"/>
      <c r="H243" s="88"/>
      <c r="I243" s="107" t="s">
        <v>270</v>
      </c>
      <c r="J243" s="107">
        <f>SUM(J219,J212,J202,J192,J182, J170, J160,J150,J140,J130, J118, J108,J98,J88,J78, J66, J56,J46,J36,J24)</f>
        <v>1839016.6708630002</v>
      </c>
      <c r="K243" s="117"/>
      <c r="M243" s="116"/>
    </row>
    <row r="244" spans="2:13" ht="28.5" customHeight="1" thickBot="1" x14ac:dyDescent="0.25">
      <c r="B244" s="153"/>
      <c r="C244" s="108" t="s">
        <v>271</v>
      </c>
      <c r="D244" s="109">
        <f>D243/H232</f>
        <v>0.32737818636501753</v>
      </c>
      <c r="E244" s="194"/>
      <c r="F244" s="110"/>
      <c r="G244" s="110"/>
      <c r="H244" s="110"/>
      <c r="I244" s="111" t="s">
        <v>272</v>
      </c>
      <c r="J244" s="181">
        <f>J243/H230</f>
        <v>0.55600114138237788</v>
      </c>
      <c r="K244" s="118"/>
    </row>
    <row r="245" spans="2:13" ht="28.5" customHeight="1" x14ac:dyDescent="0.2">
      <c r="B245" s="153"/>
      <c r="C245" s="154"/>
      <c r="D245" s="155"/>
      <c r="E245" s="195"/>
      <c r="F245" s="112"/>
      <c r="G245" s="112"/>
      <c r="H245" s="112"/>
    </row>
    <row r="246" spans="2:13" ht="28.5" customHeight="1" x14ac:dyDescent="0.2">
      <c r="B246" s="153"/>
      <c r="C246" s="108" t="s">
        <v>273</v>
      </c>
      <c r="D246" s="113">
        <f>SUM(D217:G218)*1.07</f>
        <v>177760.00171818183</v>
      </c>
      <c r="E246" s="196"/>
      <c r="F246" s="114"/>
      <c r="G246" s="114"/>
      <c r="H246" s="114"/>
    </row>
    <row r="247" spans="2:13" ht="23.25" customHeight="1" x14ac:dyDescent="0.2">
      <c r="B247" s="153"/>
      <c r="C247" s="108" t="s">
        <v>274</v>
      </c>
      <c r="D247" s="109">
        <f>D246/H232</f>
        <v>5.0227352279429711E-2</v>
      </c>
      <c r="E247" s="196"/>
      <c r="F247" s="114"/>
      <c r="G247" s="114"/>
      <c r="H247" s="114"/>
    </row>
    <row r="248" spans="2:13" ht="66.75" customHeight="1" thickBot="1" x14ac:dyDescent="0.25">
      <c r="B248" s="153"/>
      <c r="C248" s="156" t="s">
        <v>275</v>
      </c>
      <c r="D248" s="157"/>
      <c r="E248" s="197"/>
      <c r="F248" s="115"/>
      <c r="G248" s="115"/>
      <c r="H248" s="115"/>
      <c r="K248" s="15"/>
    </row>
    <row r="249" spans="2:13" ht="55.5" customHeight="1" x14ac:dyDescent="0.2">
      <c r="B249" s="153"/>
      <c r="M249" s="16"/>
    </row>
    <row r="250" spans="2:13" ht="42.75" customHeight="1" x14ac:dyDescent="0.2">
      <c r="B250" s="153"/>
    </row>
    <row r="251" spans="2:13" ht="21.75" customHeight="1" x14ac:dyDescent="0.2">
      <c r="B251" s="153"/>
    </row>
    <row r="252" spans="2:13" ht="21.75" customHeight="1" x14ac:dyDescent="0.2">
      <c r="B252" s="153"/>
    </row>
    <row r="253" spans="2:13" ht="23.25" customHeight="1" x14ac:dyDescent="0.2">
      <c r="B253" s="153"/>
    </row>
    <row r="254" spans="2:13" ht="23.25" customHeight="1" x14ac:dyDescent="0.2"/>
    <row r="255" spans="2:13" ht="21.75" customHeight="1" x14ac:dyDescent="0.2"/>
    <row r="256" spans="2:13" ht="16.5" customHeight="1" x14ac:dyDescent="0.2"/>
    <row r="257" ht="29.25" customHeight="1" x14ac:dyDescent="0.2"/>
    <row r="258" ht="24.75" customHeight="1" x14ac:dyDescent="0.2"/>
    <row r="259" ht="33" customHeight="1" x14ac:dyDescent="0.2"/>
    <row r="261" ht="15" customHeight="1" x14ac:dyDescent="0.2"/>
    <row r="262" ht="25.5" customHeight="1" x14ac:dyDescent="0.2"/>
    <row r="313" spans="1:1" ht="16" x14ac:dyDescent="0.2">
      <c r="A313" s="4" t="s">
        <v>276</v>
      </c>
    </row>
  </sheetData>
  <sheetProtection formatCells="0" formatColumns="0" formatRows="0"/>
  <mergeCells count="35">
    <mergeCell ref="H236:H237"/>
    <mergeCell ref="I236:I237"/>
    <mergeCell ref="B239:B253"/>
    <mergeCell ref="C245:D245"/>
    <mergeCell ref="C248:D248"/>
    <mergeCell ref="C235:I235"/>
    <mergeCell ref="C141:L141"/>
    <mergeCell ref="C151:L151"/>
    <mergeCell ref="C161:L161"/>
    <mergeCell ref="C172:L172"/>
    <mergeCell ref="C173:L173"/>
    <mergeCell ref="C183:L183"/>
    <mergeCell ref="C193:L193"/>
    <mergeCell ref="C203:L203"/>
    <mergeCell ref="C227:H227"/>
    <mergeCell ref="C228:C229"/>
    <mergeCell ref="H228:H229"/>
    <mergeCell ref="C131:L131"/>
    <mergeCell ref="C37:L37"/>
    <mergeCell ref="C47:L47"/>
    <mergeCell ref="C57:L57"/>
    <mergeCell ref="C68:L68"/>
    <mergeCell ref="C69:L69"/>
    <mergeCell ref="C79:L79"/>
    <mergeCell ref="C89:L89"/>
    <mergeCell ref="C99:L99"/>
    <mergeCell ref="C109:L109"/>
    <mergeCell ref="C120:L120"/>
    <mergeCell ref="C121:L121"/>
    <mergeCell ref="C25:L25"/>
    <mergeCell ref="B2:E2"/>
    <mergeCell ref="B6:N6"/>
    <mergeCell ref="B9:I9"/>
    <mergeCell ref="C14:L14"/>
    <mergeCell ref="C15:L15"/>
  </mergeCells>
  <conditionalFormatting sqref="D244">
    <cfRule type="cellIs" dxfId="2" priority="3" operator="lessThan">
      <formula>0.15</formula>
    </cfRule>
  </conditionalFormatting>
  <conditionalFormatting sqref="D247">
    <cfRule type="cellIs" dxfId="1" priority="2" operator="lessThan">
      <formula>0.05</formula>
    </cfRule>
  </conditionalFormatting>
  <conditionalFormatting sqref="I241:K241">
    <cfRule type="cellIs" dxfId="0" priority="1" operator="greaterThan">
      <formula>1</formula>
    </cfRule>
  </conditionalFormatting>
  <dataValidations count="5">
    <dataValidation allowBlank="1" showErrorMessage="1" prompt="% Towards Gender Equality and Women's Empowerment Must be Higher than 15%_x000a_" sqref="D246:H246 IZ246:JD246 SV246:SZ246 ACR246:ACV246 AMN246:AMR246 AWJ246:AWN246 BGF246:BGJ246 BQB246:BQF246 BZX246:CAB246 CJT246:CJX246 CTP246:CTT246 DDL246:DDP246 DNH246:DNL246 DXD246:DXH246 EGZ246:EHD246 EQV246:EQZ246 FAR246:FAV246 FKN246:FKR246 FUJ246:FUN246 GEF246:GEJ246 GOB246:GOF246 GXX246:GYB246 HHT246:HHX246 HRP246:HRT246 IBL246:IBP246 ILH246:ILL246 IVD246:IVH246 JEZ246:JFD246 JOV246:JOZ246 JYR246:JYV246 KIN246:KIR246 KSJ246:KSN246 LCF246:LCJ246 LMB246:LMF246 LVX246:LWB246 MFT246:MFX246 MPP246:MPT246 MZL246:MZP246 NJH246:NJL246 NTD246:NTH246 OCZ246:ODD246 OMV246:OMZ246 OWR246:OWV246 PGN246:PGR246 PQJ246:PQN246 QAF246:QAJ246 QKB246:QKF246 QTX246:QUB246 RDT246:RDX246 RNP246:RNT246 RXL246:RXP246 SHH246:SHL246 SRD246:SRH246 TAZ246:TBD246 TKV246:TKZ246 TUR246:TUV246 UEN246:UER246 UOJ246:UON246 UYF246:UYJ246 VIB246:VIF246 VRX246:VSB246 WBT246:WBX246 WLP246:WLT246 WVL246:WVP246 D65782:H65782 IZ65782:JD65782 SV65782:SZ65782 ACR65782:ACV65782 AMN65782:AMR65782 AWJ65782:AWN65782 BGF65782:BGJ65782 BQB65782:BQF65782 BZX65782:CAB65782 CJT65782:CJX65782 CTP65782:CTT65782 DDL65782:DDP65782 DNH65782:DNL65782 DXD65782:DXH65782 EGZ65782:EHD65782 EQV65782:EQZ65782 FAR65782:FAV65782 FKN65782:FKR65782 FUJ65782:FUN65782 GEF65782:GEJ65782 GOB65782:GOF65782 GXX65782:GYB65782 HHT65782:HHX65782 HRP65782:HRT65782 IBL65782:IBP65782 ILH65782:ILL65782 IVD65782:IVH65782 JEZ65782:JFD65782 JOV65782:JOZ65782 JYR65782:JYV65782 KIN65782:KIR65782 KSJ65782:KSN65782 LCF65782:LCJ65782 LMB65782:LMF65782 LVX65782:LWB65782 MFT65782:MFX65782 MPP65782:MPT65782 MZL65782:MZP65782 NJH65782:NJL65782 NTD65782:NTH65782 OCZ65782:ODD65782 OMV65782:OMZ65782 OWR65782:OWV65782 PGN65782:PGR65782 PQJ65782:PQN65782 QAF65782:QAJ65782 QKB65782:QKF65782 QTX65782:QUB65782 RDT65782:RDX65782 RNP65782:RNT65782 RXL65782:RXP65782 SHH65782:SHL65782 SRD65782:SRH65782 TAZ65782:TBD65782 TKV65782:TKZ65782 TUR65782:TUV65782 UEN65782:UER65782 UOJ65782:UON65782 UYF65782:UYJ65782 VIB65782:VIF65782 VRX65782:VSB65782 WBT65782:WBX65782 WLP65782:WLT65782 WVL65782:WVP65782 D131318:H131318 IZ131318:JD131318 SV131318:SZ131318 ACR131318:ACV131318 AMN131318:AMR131318 AWJ131318:AWN131318 BGF131318:BGJ131318 BQB131318:BQF131318 BZX131318:CAB131318 CJT131318:CJX131318 CTP131318:CTT131318 DDL131318:DDP131318 DNH131318:DNL131318 DXD131318:DXH131318 EGZ131318:EHD131318 EQV131318:EQZ131318 FAR131318:FAV131318 FKN131318:FKR131318 FUJ131318:FUN131318 GEF131318:GEJ131318 GOB131318:GOF131318 GXX131318:GYB131318 HHT131318:HHX131318 HRP131318:HRT131318 IBL131318:IBP131318 ILH131318:ILL131318 IVD131318:IVH131318 JEZ131318:JFD131318 JOV131318:JOZ131318 JYR131318:JYV131318 KIN131318:KIR131318 KSJ131318:KSN131318 LCF131318:LCJ131318 LMB131318:LMF131318 LVX131318:LWB131318 MFT131318:MFX131318 MPP131318:MPT131318 MZL131318:MZP131318 NJH131318:NJL131318 NTD131318:NTH131318 OCZ131318:ODD131318 OMV131318:OMZ131318 OWR131318:OWV131318 PGN131318:PGR131318 PQJ131318:PQN131318 QAF131318:QAJ131318 QKB131318:QKF131318 QTX131318:QUB131318 RDT131318:RDX131318 RNP131318:RNT131318 RXL131318:RXP131318 SHH131318:SHL131318 SRD131318:SRH131318 TAZ131318:TBD131318 TKV131318:TKZ131318 TUR131318:TUV131318 UEN131318:UER131318 UOJ131318:UON131318 UYF131318:UYJ131318 VIB131318:VIF131318 VRX131318:VSB131318 WBT131318:WBX131318 WLP131318:WLT131318 WVL131318:WVP131318 D196854:H196854 IZ196854:JD196854 SV196854:SZ196854 ACR196854:ACV196854 AMN196854:AMR196854 AWJ196854:AWN196854 BGF196854:BGJ196854 BQB196854:BQF196854 BZX196854:CAB196854 CJT196854:CJX196854 CTP196854:CTT196854 DDL196854:DDP196854 DNH196854:DNL196854 DXD196854:DXH196854 EGZ196854:EHD196854 EQV196854:EQZ196854 FAR196854:FAV196854 FKN196854:FKR196854 FUJ196854:FUN196854 GEF196854:GEJ196854 GOB196854:GOF196854 GXX196854:GYB196854 HHT196854:HHX196854 HRP196854:HRT196854 IBL196854:IBP196854 ILH196854:ILL196854 IVD196854:IVH196854 JEZ196854:JFD196854 JOV196854:JOZ196854 JYR196854:JYV196854 KIN196854:KIR196854 KSJ196854:KSN196854 LCF196854:LCJ196854 LMB196854:LMF196854 LVX196854:LWB196854 MFT196854:MFX196854 MPP196854:MPT196854 MZL196854:MZP196854 NJH196854:NJL196854 NTD196854:NTH196854 OCZ196854:ODD196854 OMV196854:OMZ196854 OWR196854:OWV196854 PGN196854:PGR196854 PQJ196854:PQN196854 QAF196854:QAJ196854 QKB196854:QKF196854 QTX196854:QUB196854 RDT196854:RDX196854 RNP196854:RNT196854 RXL196854:RXP196854 SHH196854:SHL196854 SRD196854:SRH196854 TAZ196854:TBD196854 TKV196854:TKZ196854 TUR196854:TUV196854 UEN196854:UER196854 UOJ196854:UON196854 UYF196854:UYJ196854 VIB196854:VIF196854 VRX196854:VSB196854 WBT196854:WBX196854 WLP196854:WLT196854 WVL196854:WVP196854 D262390:H262390 IZ262390:JD262390 SV262390:SZ262390 ACR262390:ACV262390 AMN262390:AMR262390 AWJ262390:AWN262390 BGF262390:BGJ262390 BQB262390:BQF262390 BZX262390:CAB262390 CJT262390:CJX262390 CTP262390:CTT262390 DDL262390:DDP262390 DNH262390:DNL262390 DXD262390:DXH262390 EGZ262390:EHD262390 EQV262390:EQZ262390 FAR262390:FAV262390 FKN262390:FKR262390 FUJ262390:FUN262390 GEF262390:GEJ262390 GOB262390:GOF262390 GXX262390:GYB262390 HHT262390:HHX262390 HRP262390:HRT262390 IBL262390:IBP262390 ILH262390:ILL262390 IVD262390:IVH262390 JEZ262390:JFD262390 JOV262390:JOZ262390 JYR262390:JYV262390 KIN262390:KIR262390 KSJ262390:KSN262390 LCF262390:LCJ262390 LMB262390:LMF262390 LVX262390:LWB262390 MFT262390:MFX262390 MPP262390:MPT262390 MZL262390:MZP262390 NJH262390:NJL262390 NTD262390:NTH262390 OCZ262390:ODD262390 OMV262390:OMZ262390 OWR262390:OWV262390 PGN262390:PGR262390 PQJ262390:PQN262390 QAF262390:QAJ262390 QKB262390:QKF262390 QTX262390:QUB262390 RDT262390:RDX262390 RNP262390:RNT262390 RXL262390:RXP262390 SHH262390:SHL262390 SRD262390:SRH262390 TAZ262390:TBD262390 TKV262390:TKZ262390 TUR262390:TUV262390 UEN262390:UER262390 UOJ262390:UON262390 UYF262390:UYJ262390 VIB262390:VIF262390 VRX262390:VSB262390 WBT262390:WBX262390 WLP262390:WLT262390 WVL262390:WVP262390 D327926:H327926 IZ327926:JD327926 SV327926:SZ327926 ACR327926:ACV327926 AMN327926:AMR327926 AWJ327926:AWN327926 BGF327926:BGJ327926 BQB327926:BQF327926 BZX327926:CAB327926 CJT327926:CJX327926 CTP327926:CTT327926 DDL327926:DDP327926 DNH327926:DNL327926 DXD327926:DXH327926 EGZ327926:EHD327926 EQV327926:EQZ327926 FAR327926:FAV327926 FKN327926:FKR327926 FUJ327926:FUN327926 GEF327926:GEJ327926 GOB327926:GOF327926 GXX327926:GYB327926 HHT327926:HHX327926 HRP327926:HRT327926 IBL327926:IBP327926 ILH327926:ILL327926 IVD327926:IVH327926 JEZ327926:JFD327926 JOV327926:JOZ327926 JYR327926:JYV327926 KIN327926:KIR327926 KSJ327926:KSN327926 LCF327926:LCJ327926 LMB327926:LMF327926 LVX327926:LWB327926 MFT327926:MFX327926 MPP327926:MPT327926 MZL327926:MZP327926 NJH327926:NJL327926 NTD327926:NTH327926 OCZ327926:ODD327926 OMV327926:OMZ327926 OWR327926:OWV327926 PGN327926:PGR327926 PQJ327926:PQN327926 QAF327926:QAJ327926 QKB327926:QKF327926 QTX327926:QUB327926 RDT327926:RDX327926 RNP327926:RNT327926 RXL327926:RXP327926 SHH327926:SHL327926 SRD327926:SRH327926 TAZ327926:TBD327926 TKV327926:TKZ327926 TUR327926:TUV327926 UEN327926:UER327926 UOJ327926:UON327926 UYF327926:UYJ327926 VIB327926:VIF327926 VRX327926:VSB327926 WBT327926:WBX327926 WLP327926:WLT327926 WVL327926:WVP327926 D393462:H393462 IZ393462:JD393462 SV393462:SZ393462 ACR393462:ACV393462 AMN393462:AMR393462 AWJ393462:AWN393462 BGF393462:BGJ393462 BQB393462:BQF393462 BZX393462:CAB393462 CJT393462:CJX393462 CTP393462:CTT393462 DDL393462:DDP393462 DNH393462:DNL393462 DXD393462:DXH393462 EGZ393462:EHD393462 EQV393462:EQZ393462 FAR393462:FAV393462 FKN393462:FKR393462 FUJ393462:FUN393462 GEF393462:GEJ393462 GOB393462:GOF393462 GXX393462:GYB393462 HHT393462:HHX393462 HRP393462:HRT393462 IBL393462:IBP393462 ILH393462:ILL393462 IVD393462:IVH393462 JEZ393462:JFD393462 JOV393462:JOZ393462 JYR393462:JYV393462 KIN393462:KIR393462 KSJ393462:KSN393462 LCF393462:LCJ393462 LMB393462:LMF393462 LVX393462:LWB393462 MFT393462:MFX393462 MPP393462:MPT393462 MZL393462:MZP393462 NJH393462:NJL393462 NTD393462:NTH393462 OCZ393462:ODD393462 OMV393462:OMZ393462 OWR393462:OWV393462 PGN393462:PGR393462 PQJ393462:PQN393462 QAF393462:QAJ393462 QKB393462:QKF393462 QTX393462:QUB393462 RDT393462:RDX393462 RNP393462:RNT393462 RXL393462:RXP393462 SHH393462:SHL393462 SRD393462:SRH393462 TAZ393462:TBD393462 TKV393462:TKZ393462 TUR393462:TUV393462 UEN393462:UER393462 UOJ393462:UON393462 UYF393462:UYJ393462 VIB393462:VIF393462 VRX393462:VSB393462 WBT393462:WBX393462 WLP393462:WLT393462 WVL393462:WVP393462 D458998:H458998 IZ458998:JD458998 SV458998:SZ458998 ACR458998:ACV458998 AMN458998:AMR458998 AWJ458998:AWN458998 BGF458998:BGJ458998 BQB458998:BQF458998 BZX458998:CAB458998 CJT458998:CJX458998 CTP458998:CTT458998 DDL458998:DDP458998 DNH458998:DNL458998 DXD458998:DXH458998 EGZ458998:EHD458998 EQV458998:EQZ458998 FAR458998:FAV458998 FKN458998:FKR458998 FUJ458998:FUN458998 GEF458998:GEJ458998 GOB458998:GOF458998 GXX458998:GYB458998 HHT458998:HHX458998 HRP458998:HRT458998 IBL458998:IBP458998 ILH458998:ILL458998 IVD458998:IVH458998 JEZ458998:JFD458998 JOV458998:JOZ458998 JYR458998:JYV458998 KIN458998:KIR458998 KSJ458998:KSN458998 LCF458998:LCJ458998 LMB458998:LMF458998 LVX458998:LWB458998 MFT458998:MFX458998 MPP458998:MPT458998 MZL458998:MZP458998 NJH458998:NJL458998 NTD458998:NTH458998 OCZ458998:ODD458998 OMV458998:OMZ458998 OWR458998:OWV458998 PGN458998:PGR458998 PQJ458998:PQN458998 QAF458998:QAJ458998 QKB458998:QKF458998 QTX458998:QUB458998 RDT458998:RDX458998 RNP458998:RNT458998 RXL458998:RXP458998 SHH458998:SHL458998 SRD458998:SRH458998 TAZ458998:TBD458998 TKV458998:TKZ458998 TUR458998:TUV458998 UEN458998:UER458998 UOJ458998:UON458998 UYF458998:UYJ458998 VIB458998:VIF458998 VRX458998:VSB458998 WBT458998:WBX458998 WLP458998:WLT458998 WVL458998:WVP458998 D524534:H524534 IZ524534:JD524534 SV524534:SZ524534 ACR524534:ACV524534 AMN524534:AMR524534 AWJ524534:AWN524534 BGF524534:BGJ524534 BQB524534:BQF524534 BZX524534:CAB524534 CJT524534:CJX524534 CTP524534:CTT524534 DDL524534:DDP524534 DNH524534:DNL524534 DXD524534:DXH524534 EGZ524534:EHD524534 EQV524534:EQZ524534 FAR524534:FAV524534 FKN524534:FKR524534 FUJ524534:FUN524534 GEF524534:GEJ524534 GOB524534:GOF524534 GXX524534:GYB524534 HHT524534:HHX524534 HRP524534:HRT524534 IBL524534:IBP524534 ILH524534:ILL524534 IVD524534:IVH524534 JEZ524534:JFD524534 JOV524534:JOZ524534 JYR524534:JYV524534 KIN524534:KIR524534 KSJ524534:KSN524534 LCF524534:LCJ524534 LMB524534:LMF524534 LVX524534:LWB524534 MFT524534:MFX524534 MPP524534:MPT524534 MZL524534:MZP524534 NJH524534:NJL524534 NTD524534:NTH524534 OCZ524534:ODD524534 OMV524534:OMZ524534 OWR524534:OWV524534 PGN524534:PGR524534 PQJ524534:PQN524534 QAF524534:QAJ524534 QKB524534:QKF524534 QTX524534:QUB524534 RDT524534:RDX524534 RNP524534:RNT524534 RXL524534:RXP524534 SHH524534:SHL524534 SRD524534:SRH524534 TAZ524534:TBD524534 TKV524534:TKZ524534 TUR524534:TUV524534 UEN524534:UER524534 UOJ524534:UON524534 UYF524534:UYJ524534 VIB524534:VIF524534 VRX524534:VSB524534 WBT524534:WBX524534 WLP524534:WLT524534 WVL524534:WVP524534 D590070:H590070 IZ590070:JD590070 SV590070:SZ590070 ACR590070:ACV590070 AMN590070:AMR590070 AWJ590070:AWN590070 BGF590070:BGJ590070 BQB590070:BQF590070 BZX590070:CAB590070 CJT590070:CJX590070 CTP590070:CTT590070 DDL590070:DDP590070 DNH590070:DNL590070 DXD590070:DXH590070 EGZ590070:EHD590070 EQV590070:EQZ590070 FAR590070:FAV590070 FKN590070:FKR590070 FUJ590070:FUN590070 GEF590070:GEJ590070 GOB590070:GOF590070 GXX590070:GYB590070 HHT590070:HHX590070 HRP590070:HRT590070 IBL590070:IBP590070 ILH590070:ILL590070 IVD590070:IVH590070 JEZ590070:JFD590070 JOV590070:JOZ590070 JYR590070:JYV590070 KIN590070:KIR590070 KSJ590070:KSN590070 LCF590070:LCJ590070 LMB590070:LMF590070 LVX590070:LWB590070 MFT590070:MFX590070 MPP590070:MPT590070 MZL590070:MZP590070 NJH590070:NJL590070 NTD590070:NTH590070 OCZ590070:ODD590070 OMV590070:OMZ590070 OWR590070:OWV590070 PGN590070:PGR590070 PQJ590070:PQN590070 QAF590070:QAJ590070 QKB590070:QKF590070 QTX590070:QUB590070 RDT590070:RDX590070 RNP590070:RNT590070 RXL590070:RXP590070 SHH590070:SHL590070 SRD590070:SRH590070 TAZ590070:TBD590070 TKV590070:TKZ590070 TUR590070:TUV590070 UEN590070:UER590070 UOJ590070:UON590070 UYF590070:UYJ590070 VIB590070:VIF590070 VRX590070:VSB590070 WBT590070:WBX590070 WLP590070:WLT590070 WVL590070:WVP590070 D655606:H655606 IZ655606:JD655606 SV655606:SZ655606 ACR655606:ACV655606 AMN655606:AMR655606 AWJ655606:AWN655606 BGF655606:BGJ655606 BQB655606:BQF655606 BZX655606:CAB655606 CJT655606:CJX655606 CTP655606:CTT655606 DDL655606:DDP655606 DNH655606:DNL655606 DXD655606:DXH655606 EGZ655606:EHD655606 EQV655606:EQZ655606 FAR655606:FAV655606 FKN655606:FKR655606 FUJ655606:FUN655606 GEF655606:GEJ655606 GOB655606:GOF655606 GXX655606:GYB655606 HHT655606:HHX655606 HRP655606:HRT655606 IBL655606:IBP655606 ILH655606:ILL655606 IVD655606:IVH655606 JEZ655606:JFD655606 JOV655606:JOZ655606 JYR655606:JYV655606 KIN655606:KIR655606 KSJ655606:KSN655606 LCF655606:LCJ655606 LMB655606:LMF655606 LVX655606:LWB655606 MFT655606:MFX655606 MPP655606:MPT655606 MZL655606:MZP655606 NJH655606:NJL655606 NTD655606:NTH655606 OCZ655606:ODD655606 OMV655606:OMZ655606 OWR655606:OWV655606 PGN655606:PGR655606 PQJ655606:PQN655606 QAF655606:QAJ655606 QKB655606:QKF655606 QTX655606:QUB655606 RDT655606:RDX655606 RNP655606:RNT655606 RXL655606:RXP655606 SHH655606:SHL655606 SRD655606:SRH655606 TAZ655606:TBD655606 TKV655606:TKZ655606 TUR655606:TUV655606 UEN655606:UER655606 UOJ655606:UON655606 UYF655606:UYJ655606 VIB655606:VIF655606 VRX655606:VSB655606 WBT655606:WBX655606 WLP655606:WLT655606 WVL655606:WVP655606 D721142:H721142 IZ721142:JD721142 SV721142:SZ721142 ACR721142:ACV721142 AMN721142:AMR721142 AWJ721142:AWN721142 BGF721142:BGJ721142 BQB721142:BQF721142 BZX721142:CAB721142 CJT721142:CJX721142 CTP721142:CTT721142 DDL721142:DDP721142 DNH721142:DNL721142 DXD721142:DXH721142 EGZ721142:EHD721142 EQV721142:EQZ721142 FAR721142:FAV721142 FKN721142:FKR721142 FUJ721142:FUN721142 GEF721142:GEJ721142 GOB721142:GOF721142 GXX721142:GYB721142 HHT721142:HHX721142 HRP721142:HRT721142 IBL721142:IBP721142 ILH721142:ILL721142 IVD721142:IVH721142 JEZ721142:JFD721142 JOV721142:JOZ721142 JYR721142:JYV721142 KIN721142:KIR721142 KSJ721142:KSN721142 LCF721142:LCJ721142 LMB721142:LMF721142 LVX721142:LWB721142 MFT721142:MFX721142 MPP721142:MPT721142 MZL721142:MZP721142 NJH721142:NJL721142 NTD721142:NTH721142 OCZ721142:ODD721142 OMV721142:OMZ721142 OWR721142:OWV721142 PGN721142:PGR721142 PQJ721142:PQN721142 QAF721142:QAJ721142 QKB721142:QKF721142 QTX721142:QUB721142 RDT721142:RDX721142 RNP721142:RNT721142 RXL721142:RXP721142 SHH721142:SHL721142 SRD721142:SRH721142 TAZ721142:TBD721142 TKV721142:TKZ721142 TUR721142:TUV721142 UEN721142:UER721142 UOJ721142:UON721142 UYF721142:UYJ721142 VIB721142:VIF721142 VRX721142:VSB721142 WBT721142:WBX721142 WLP721142:WLT721142 WVL721142:WVP721142 D786678:H786678 IZ786678:JD786678 SV786678:SZ786678 ACR786678:ACV786678 AMN786678:AMR786678 AWJ786678:AWN786678 BGF786678:BGJ786678 BQB786678:BQF786678 BZX786678:CAB786678 CJT786678:CJX786678 CTP786678:CTT786678 DDL786678:DDP786678 DNH786678:DNL786678 DXD786678:DXH786678 EGZ786678:EHD786678 EQV786678:EQZ786678 FAR786678:FAV786678 FKN786678:FKR786678 FUJ786678:FUN786678 GEF786678:GEJ786678 GOB786678:GOF786678 GXX786678:GYB786678 HHT786678:HHX786678 HRP786678:HRT786678 IBL786678:IBP786678 ILH786678:ILL786678 IVD786678:IVH786678 JEZ786678:JFD786678 JOV786678:JOZ786678 JYR786678:JYV786678 KIN786678:KIR786678 KSJ786678:KSN786678 LCF786678:LCJ786678 LMB786678:LMF786678 LVX786678:LWB786678 MFT786678:MFX786678 MPP786678:MPT786678 MZL786678:MZP786678 NJH786678:NJL786678 NTD786678:NTH786678 OCZ786678:ODD786678 OMV786678:OMZ786678 OWR786678:OWV786678 PGN786678:PGR786678 PQJ786678:PQN786678 QAF786678:QAJ786678 QKB786678:QKF786678 QTX786678:QUB786678 RDT786678:RDX786678 RNP786678:RNT786678 RXL786678:RXP786678 SHH786678:SHL786678 SRD786678:SRH786678 TAZ786678:TBD786678 TKV786678:TKZ786678 TUR786678:TUV786678 UEN786678:UER786678 UOJ786678:UON786678 UYF786678:UYJ786678 VIB786678:VIF786678 VRX786678:VSB786678 WBT786678:WBX786678 WLP786678:WLT786678 WVL786678:WVP786678 D852214:H852214 IZ852214:JD852214 SV852214:SZ852214 ACR852214:ACV852214 AMN852214:AMR852214 AWJ852214:AWN852214 BGF852214:BGJ852214 BQB852214:BQF852214 BZX852214:CAB852214 CJT852214:CJX852214 CTP852214:CTT852214 DDL852214:DDP852214 DNH852214:DNL852214 DXD852214:DXH852214 EGZ852214:EHD852214 EQV852214:EQZ852214 FAR852214:FAV852214 FKN852214:FKR852214 FUJ852214:FUN852214 GEF852214:GEJ852214 GOB852214:GOF852214 GXX852214:GYB852214 HHT852214:HHX852214 HRP852214:HRT852214 IBL852214:IBP852214 ILH852214:ILL852214 IVD852214:IVH852214 JEZ852214:JFD852214 JOV852214:JOZ852214 JYR852214:JYV852214 KIN852214:KIR852214 KSJ852214:KSN852214 LCF852214:LCJ852214 LMB852214:LMF852214 LVX852214:LWB852214 MFT852214:MFX852214 MPP852214:MPT852214 MZL852214:MZP852214 NJH852214:NJL852214 NTD852214:NTH852214 OCZ852214:ODD852214 OMV852214:OMZ852214 OWR852214:OWV852214 PGN852214:PGR852214 PQJ852214:PQN852214 QAF852214:QAJ852214 QKB852214:QKF852214 QTX852214:QUB852214 RDT852214:RDX852214 RNP852214:RNT852214 RXL852214:RXP852214 SHH852214:SHL852214 SRD852214:SRH852214 TAZ852214:TBD852214 TKV852214:TKZ852214 TUR852214:TUV852214 UEN852214:UER852214 UOJ852214:UON852214 UYF852214:UYJ852214 VIB852214:VIF852214 VRX852214:VSB852214 WBT852214:WBX852214 WLP852214:WLT852214 WVL852214:WVP852214 D917750:H917750 IZ917750:JD917750 SV917750:SZ917750 ACR917750:ACV917750 AMN917750:AMR917750 AWJ917750:AWN917750 BGF917750:BGJ917750 BQB917750:BQF917750 BZX917750:CAB917750 CJT917750:CJX917750 CTP917750:CTT917750 DDL917750:DDP917750 DNH917750:DNL917750 DXD917750:DXH917750 EGZ917750:EHD917750 EQV917750:EQZ917750 FAR917750:FAV917750 FKN917750:FKR917750 FUJ917750:FUN917750 GEF917750:GEJ917750 GOB917750:GOF917750 GXX917750:GYB917750 HHT917750:HHX917750 HRP917750:HRT917750 IBL917750:IBP917750 ILH917750:ILL917750 IVD917750:IVH917750 JEZ917750:JFD917750 JOV917750:JOZ917750 JYR917750:JYV917750 KIN917750:KIR917750 KSJ917750:KSN917750 LCF917750:LCJ917750 LMB917750:LMF917750 LVX917750:LWB917750 MFT917750:MFX917750 MPP917750:MPT917750 MZL917750:MZP917750 NJH917750:NJL917750 NTD917750:NTH917750 OCZ917750:ODD917750 OMV917750:OMZ917750 OWR917750:OWV917750 PGN917750:PGR917750 PQJ917750:PQN917750 QAF917750:QAJ917750 QKB917750:QKF917750 QTX917750:QUB917750 RDT917750:RDX917750 RNP917750:RNT917750 RXL917750:RXP917750 SHH917750:SHL917750 SRD917750:SRH917750 TAZ917750:TBD917750 TKV917750:TKZ917750 TUR917750:TUV917750 UEN917750:UER917750 UOJ917750:UON917750 UYF917750:UYJ917750 VIB917750:VIF917750 VRX917750:VSB917750 WBT917750:WBX917750 WLP917750:WLT917750 WVL917750:WVP917750 D983286:H983286 IZ983286:JD983286 SV983286:SZ983286 ACR983286:ACV983286 AMN983286:AMR983286 AWJ983286:AWN983286 BGF983286:BGJ983286 BQB983286:BQF983286 BZX983286:CAB983286 CJT983286:CJX983286 CTP983286:CTT983286 DDL983286:DDP983286 DNH983286:DNL983286 DXD983286:DXH983286 EGZ983286:EHD983286 EQV983286:EQZ983286 FAR983286:FAV983286 FKN983286:FKR983286 FUJ983286:FUN983286 GEF983286:GEJ983286 GOB983286:GOF983286 GXX983286:GYB983286 HHT983286:HHX983286 HRP983286:HRT983286 IBL983286:IBP983286 ILH983286:ILL983286 IVD983286:IVH983286 JEZ983286:JFD983286 JOV983286:JOZ983286 JYR983286:JYV983286 KIN983286:KIR983286 KSJ983286:KSN983286 LCF983286:LCJ983286 LMB983286:LMF983286 LVX983286:LWB983286 MFT983286:MFX983286 MPP983286:MPT983286 MZL983286:MZP983286 NJH983286:NJL983286 NTD983286:NTH983286 OCZ983286:ODD983286 OMV983286:OMZ983286 OWR983286:OWV983286 PGN983286:PGR983286 PQJ983286:PQN983286 QAF983286:QAJ983286 QKB983286:QKF983286 QTX983286:QUB983286 RDT983286:RDX983286 RNP983286:RNT983286 RXL983286:RXP983286 SHH983286:SHL983286 SRD983286:SRH983286 TAZ983286:TBD983286 TKV983286:TKZ983286 TUR983286:TUV983286 UEN983286:UER983286 UOJ983286:UON983286 UYF983286:UYJ983286 VIB983286:VIF983286 VRX983286:VSB983286 WBT983286:WBX983286 WLP983286:WLT983286 WVL983286:WVP983286" xr:uid="{FBD9CBD3-5171-43C4-BA2D-249BF3C48CC2}"/>
    <dataValidation allowBlank="1" showInputMessage="1" showErrorMessage="1" prompt="Insert name of recipient agency here _x000a_" sqref="D13:H13 IZ13:JD13 SV13:SZ13 ACR13:ACV13 AMN13:AMR13 AWJ13:AWN13 BGF13:BGJ13 BQB13:BQF13 BZX13:CAB13 CJT13:CJX13 CTP13:CTT13 DDL13:DDP13 DNH13:DNL13 DXD13:DXH13 EGZ13:EHD13 EQV13:EQZ13 FAR13:FAV13 FKN13:FKR13 FUJ13:FUN13 GEF13:GEJ13 GOB13:GOF13 GXX13:GYB13 HHT13:HHX13 HRP13:HRT13 IBL13:IBP13 ILH13:ILL13 IVD13:IVH13 JEZ13:JFD13 JOV13:JOZ13 JYR13:JYV13 KIN13:KIR13 KSJ13:KSN13 LCF13:LCJ13 LMB13:LMF13 LVX13:LWB13 MFT13:MFX13 MPP13:MPT13 MZL13:MZP13 NJH13:NJL13 NTD13:NTH13 OCZ13:ODD13 OMV13:OMZ13 OWR13:OWV13 PGN13:PGR13 PQJ13:PQN13 QAF13:QAJ13 QKB13:QKF13 QTX13:QUB13 RDT13:RDX13 RNP13:RNT13 RXL13:RXP13 SHH13:SHL13 SRD13:SRH13 TAZ13:TBD13 TKV13:TKZ13 TUR13:TUV13 UEN13:UER13 UOJ13:UON13 UYF13:UYJ13 VIB13:VIF13 VRX13:VSB13 WBT13:WBX13 WLP13:WLT13 WVL13:WVP13 D65549:H65549 IZ65549:JD65549 SV65549:SZ65549 ACR65549:ACV65549 AMN65549:AMR65549 AWJ65549:AWN65549 BGF65549:BGJ65549 BQB65549:BQF65549 BZX65549:CAB65549 CJT65549:CJX65549 CTP65549:CTT65549 DDL65549:DDP65549 DNH65549:DNL65549 DXD65549:DXH65549 EGZ65549:EHD65549 EQV65549:EQZ65549 FAR65549:FAV65549 FKN65549:FKR65549 FUJ65549:FUN65549 GEF65549:GEJ65549 GOB65549:GOF65549 GXX65549:GYB65549 HHT65549:HHX65549 HRP65549:HRT65549 IBL65549:IBP65549 ILH65549:ILL65549 IVD65549:IVH65549 JEZ65549:JFD65549 JOV65549:JOZ65549 JYR65549:JYV65549 KIN65549:KIR65549 KSJ65549:KSN65549 LCF65549:LCJ65549 LMB65549:LMF65549 LVX65549:LWB65549 MFT65549:MFX65549 MPP65549:MPT65549 MZL65549:MZP65549 NJH65549:NJL65549 NTD65549:NTH65549 OCZ65549:ODD65549 OMV65549:OMZ65549 OWR65549:OWV65549 PGN65549:PGR65549 PQJ65549:PQN65549 QAF65549:QAJ65549 QKB65549:QKF65549 QTX65549:QUB65549 RDT65549:RDX65549 RNP65549:RNT65549 RXL65549:RXP65549 SHH65549:SHL65549 SRD65549:SRH65549 TAZ65549:TBD65549 TKV65549:TKZ65549 TUR65549:TUV65549 UEN65549:UER65549 UOJ65549:UON65549 UYF65549:UYJ65549 VIB65549:VIF65549 VRX65549:VSB65549 WBT65549:WBX65549 WLP65549:WLT65549 WVL65549:WVP65549 D131085:H131085 IZ131085:JD131085 SV131085:SZ131085 ACR131085:ACV131085 AMN131085:AMR131085 AWJ131085:AWN131085 BGF131085:BGJ131085 BQB131085:BQF131085 BZX131085:CAB131085 CJT131085:CJX131085 CTP131085:CTT131085 DDL131085:DDP131085 DNH131085:DNL131085 DXD131085:DXH131085 EGZ131085:EHD131085 EQV131085:EQZ131085 FAR131085:FAV131085 FKN131085:FKR131085 FUJ131085:FUN131085 GEF131085:GEJ131085 GOB131085:GOF131085 GXX131085:GYB131085 HHT131085:HHX131085 HRP131085:HRT131085 IBL131085:IBP131085 ILH131085:ILL131085 IVD131085:IVH131085 JEZ131085:JFD131085 JOV131085:JOZ131085 JYR131085:JYV131085 KIN131085:KIR131085 KSJ131085:KSN131085 LCF131085:LCJ131085 LMB131085:LMF131085 LVX131085:LWB131085 MFT131085:MFX131085 MPP131085:MPT131085 MZL131085:MZP131085 NJH131085:NJL131085 NTD131085:NTH131085 OCZ131085:ODD131085 OMV131085:OMZ131085 OWR131085:OWV131085 PGN131085:PGR131085 PQJ131085:PQN131085 QAF131085:QAJ131085 QKB131085:QKF131085 QTX131085:QUB131085 RDT131085:RDX131085 RNP131085:RNT131085 RXL131085:RXP131085 SHH131085:SHL131085 SRD131085:SRH131085 TAZ131085:TBD131085 TKV131085:TKZ131085 TUR131085:TUV131085 UEN131085:UER131085 UOJ131085:UON131085 UYF131085:UYJ131085 VIB131085:VIF131085 VRX131085:VSB131085 WBT131085:WBX131085 WLP131085:WLT131085 WVL131085:WVP131085 D196621:H196621 IZ196621:JD196621 SV196621:SZ196621 ACR196621:ACV196621 AMN196621:AMR196621 AWJ196621:AWN196621 BGF196621:BGJ196621 BQB196621:BQF196621 BZX196621:CAB196621 CJT196621:CJX196621 CTP196621:CTT196621 DDL196621:DDP196621 DNH196621:DNL196621 DXD196621:DXH196621 EGZ196621:EHD196621 EQV196621:EQZ196621 FAR196621:FAV196621 FKN196621:FKR196621 FUJ196621:FUN196621 GEF196621:GEJ196621 GOB196621:GOF196621 GXX196621:GYB196621 HHT196621:HHX196621 HRP196621:HRT196621 IBL196621:IBP196621 ILH196621:ILL196621 IVD196621:IVH196621 JEZ196621:JFD196621 JOV196621:JOZ196621 JYR196621:JYV196621 KIN196621:KIR196621 KSJ196621:KSN196621 LCF196621:LCJ196621 LMB196621:LMF196621 LVX196621:LWB196621 MFT196621:MFX196621 MPP196621:MPT196621 MZL196621:MZP196621 NJH196621:NJL196621 NTD196621:NTH196621 OCZ196621:ODD196621 OMV196621:OMZ196621 OWR196621:OWV196621 PGN196621:PGR196621 PQJ196621:PQN196621 QAF196621:QAJ196621 QKB196621:QKF196621 QTX196621:QUB196621 RDT196621:RDX196621 RNP196621:RNT196621 RXL196621:RXP196621 SHH196621:SHL196621 SRD196621:SRH196621 TAZ196621:TBD196621 TKV196621:TKZ196621 TUR196621:TUV196621 UEN196621:UER196621 UOJ196621:UON196621 UYF196621:UYJ196621 VIB196621:VIF196621 VRX196621:VSB196621 WBT196621:WBX196621 WLP196621:WLT196621 WVL196621:WVP196621 D262157:H262157 IZ262157:JD262157 SV262157:SZ262157 ACR262157:ACV262157 AMN262157:AMR262157 AWJ262157:AWN262157 BGF262157:BGJ262157 BQB262157:BQF262157 BZX262157:CAB262157 CJT262157:CJX262157 CTP262157:CTT262157 DDL262157:DDP262157 DNH262157:DNL262157 DXD262157:DXH262157 EGZ262157:EHD262157 EQV262157:EQZ262157 FAR262157:FAV262157 FKN262157:FKR262157 FUJ262157:FUN262157 GEF262157:GEJ262157 GOB262157:GOF262157 GXX262157:GYB262157 HHT262157:HHX262157 HRP262157:HRT262157 IBL262157:IBP262157 ILH262157:ILL262157 IVD262157:IVH262157 JEZ262157:JFD262157 JOV262157:JOZ262157 JYR262157:JYV262157 KIN262157:KIR262157 KSJ262157:KSN262157 LCF262157:LCJ262157 LMB262157:LMF262157 LVX262157:LWB262157 MFT262157:MFX262157 MPP262157:MPT262157 MZL262157:MZP262157 NJH262157:NJL262157 NTD262157:NTH262157 OCZ262157:ODD262157 OMV262157:OMZ262157 OWR262157:OWV262157 PGN262157:PGR262157 PQJ262157:PQN262157 QAF262157:QAJ262157 QKB262157:QKF262157 QTX262157:QUB262157 RDT262157:RDX262157 RNP262157:RNT262157 RXL262157:RXP262157 SHH262157:SHL262157 SRD262157:SRH262157 TAZ262157:TBD262157 TKV262157:TKZ262157 TUR262157:TUV262157 UEN262157:UER262157 UOJ262157:UON262157 UYF262157:UYJ262157 VIB262157:VIF262157 VRX262157:VSB262157 WBT262157:WBX262157 WLP262157:WLT262157 WVL262157:WVP262157 D327693:H327693 IZ327693:JD327693 SV327693:SZ327693 ACR327693:ACV327693 AMN327693:AMR327693 AWJ327693:AWN327693 BGF327693:BGJ327693 BQB327693:BQF327693 BZX327693:CAB327693 CJT327693:CJX327693 CTP327693:CTT327693 DDL327693:DDP327693 DNH327693:DNL327693 DXD327693:DXH327693 EGZ327693:EHD327693 EQV327693:EQZ327693 FAR327693:FAV327693 FKN327693:FKR327693 FUJ327693:FUN327693 GEF327693:GEJ327693 GOB327693:GOF327693 GXX327693:GYB327693 HHT327693:HHX327693 HRP327693:HRT327693 IBL327693:IBP327693 ILH327693:ILL327693 IVD327693:IVH327693 JEZ327693:JFD327693 JOV327693:JOZ327693 JYR327693:JYV327693 KIN327693:KIR327693 KSJ327693:KSN327693 LCF327693:LCJ327693 LMB327693:LMF327693 LVX327693:LWB327693 MFT327693:MFX327693 MPP327693:MPT327693 MZL327693:MZP327693 NJH327693:NJL327693 NTD327693:NTH327693 OCZ327693:ODD327693 OMV327693:OMZ327693 OWR327693:OWV327693 PGN327693:PGR327693 PQJ327693:PQN327693 QAF327693:QAJ327693 QKB327693:QKF327693 QTX327693:QUB327693 RDT327693:RDX327693 RNP327693:RNT327693 RXL327693:RXP327693 SHH327693:SHL327693 SRD327693:SRH327693 TAZ327693:TBD327693 TKV327693:TKZ327693 TUR327693:TUV327693 UEN327693:UER327693 UOJ327693:UON327693 UYF327693:UYJ327693 VIB327693:VIF327693 VRX327693:VSB327693 WBT327693:WBX327693 WLP327693:WLT327693 WVL327693:WVP327693 D393229:H393229 IZ393229:JD393229 SV393229:SZ393229 ACR393229:ACV393229 AMN393229:AMR393229 AWJ393229:AWN393229 BGF393229:BGJ393229 BQB393229:BQF393229 BZX393229:CAB393229 CJT393229:CJX393229 CTP393229:CTT393229 DDL393229:DDP393229 DNH393229:DNL393229 DXD393229:DXH393229 EGZ393229:EHD393229 EQV393229:EQZ393229 FAR393229:FAV393229 FKN393229:FKR393229 FUJ393229:FUN393229 GEF393229:GEJ393229 GOB393229:GOF393229 GXX393229:GYB393229 HHT393229:HHX393229 HRP393229:HRT393229 IBL393229:IBP393229 ILH393229:ILL393229 IVD393229:IVH393229 JEZ393229:JFD393229 JOV393229:JOZ393229 JYR393229:JYV393229 KIN393229:KIR393229 KSJ393229:KSN393229 LCF393229:LCJ393229 LMB393229:LMF393229 LVX393229:LWB393229 MFT393229:MFX393229 MPP393229:MPT393229 MZL393229:MZP393229 NJH393229:NJL393229 NTD393229:NTH393229 OCZ393229:ODD393229 OMV393229:OMZ393229 OWR393229:OWV393229 PGN393229:PGR393229 PQJ393229:PQN393229 QAF393229:QAJ393229 QKB393229:QKF393229 QTX393229:QUB393229 RDT393229:RDX393229 RNP393229:RNT393229 RXL393229:RXP393229 SHH393229:SHL393229 SRD393229:SRH393229 TAZ393229:TBD393229 TKV393229:TKZ393229 TUR393229:TUV393229 UEN393229:UER393229 UOJ393229:UON393229 UYF393229:UYJ393229 VIB393229:VIF393229 VRX393229:VSB393229 WBT393229:WBX393229 WLP393229:WLT393229 WVL393229:WVP393229 D458765:H458765 IZ458765:JD458765 SV458765:SZ458765 ACR458765:ACV458765 AMN458765:AMR458765 AWJ458765:AWN458765 BGF458765:BGJ458765 BQB458765:BQF458765 BZX458765:CAB458765 CJT458765:CJX458765 CTP458765:CTT458765 DDL458765:DDP458765 DNH458765:DNL458765 DXD458765:DXH458765 EGZ458765:EHD458765 EQV458765:EQZ458765 FAR458765:FAV458765 FKN458765:FKR458765 FUJ458765:FUN458765 GEF458765:GEJ458765 GOB458765:GOF458765 GXX458765:GYB458765 HHT458765:HHX458765 HRP458765:HRT458765 IBL458765:IBP458765 ILH458765:ILL458765 IVD458765:IVH458765 JEZ458765:JFD458765 JOV458765:JOZ458765 JYR458765:JYV458765 KIN458765:KIR458765 KSJ458765:KSN458765 LCF458765:LCJ458765 LMB458765:LMF458765 LVX458765:LWB458765 MFT458765:MFX458765 MPP458765:MPT458765 MZL458765:MZP458765 NJH458765:NJL458765 NTD458765:NTH458765 OCZ458765:ODD458765 OMV458765:OMZ458765 OWR458765:OWV458765 PGN458765:PGR458765 PQJ458765:PQN458765 QAF458765:QAJ458765 QKB458765:QKF458765 QTX458765:QUB458765 RDT458765:RDX458765 RNP458765:RNT458765 RXL458765:RXP458765 SHH458765:SHL458765 SRD458765:SRH458765 TAZ458765:TBD458765 TKV458765:TKZ458765 TUR458765:TUV458765 UEN458765:UER458765 UOJ458765:UON458765 UYF458765:UYJ458765 VIB458765:VIF458765 VRX458765:VSB458765 WBT458765:WBX458765 WLP458765:WLT458765 WVL458765:WVP458765 D524301:H524301 IZ524301:JD524301 SV524301:SZ524301 ACR524301:ACV524301 AMN524301:AMR524301 AWJ524301:AWN524301 BGF524301:BGJ524301 BQB524301:BQF524301 BZX524301:CAB524301 CJT524301:CJX524301 CTP524301:CTT524301 DDL524301:DDP524301 DNH524301:DNL524301 DXD524301:DXH524301 EGZ524301:EHD524301 EQV524301:EQZ524301 FAR524301:FAV524301 FKN524301:FKR524301 FUJ524301:FUN524301 GEF524301:GEJ524301 GOB524301:GOF524301 GXX524301:GYB524301 HHT524301:HHX524301 HRP524301:HRT524301 IBL524301:IBP524301 ILH524301:ILL524301 IVD524301:IVH524301 JEZ524301:JFD524301 JOV524301:JOZ524301 JYR524301:JYV524301 KIN524301:KIR524301 KSJ524301:KSN524301 LCF524301:LCJ524301 LMB524301:LMF524301 LVX524301:LWB524301 MFT524301:MFX524301 MPP524301:MPT524301 MZL524301:MZP524301 NJH524301:NJL524301 NTD524301:NTH524301 OCZ524301:ODD524301 OMV524301:OMZ524301 OWR524301:OWV524301 PGN524301:PGR524301 PQJ524301:PQN524301 QAF524301:QAJ524301 QKB524301:QKF524301 QTX524301:QUB524301 RDT524301:RDX524301 RNP524301:RNT524301 RXL524301:RXP524301 SHH524301:SHL524301 SRD524301:SRH524301 TAZ524301:TBD524301 TKV524301:TKZ524301 TUR524301:TUV524301 UEN524301:UER524301 UOJ524301:UON524301 UYF524301:UYJ524301 VIB524301:VIF524301 VRX524301:VSB524301 WBT524301:WBX524301 WLP524301:WLT524301 WVL524301:WVP524301 D589837:H589837 IZ589837:JD589837 SV589837:SZ589837 ACR589837:ACV589837 AMN589837:AMR589837 AWJ589837:AWN589837 BGF589837:BGJ589837 BQB589837:BQF589837 BZX589837:CAB589837 CJT589837:CJX589837 CTP589837:CTT589837 DDL589837:DDP589837 DNH589837:DNL589837 DXD589837:DXH589837 EGZ589837:EHD589837 EQV589837:EQZ589837 FAR589837:FAV589837 FKN589837:FKR589837 FUJ589837:FUN589837 GEF589837:GEJ589837 GOB589837:GOF589837 GXX589837:GYB589837 HHT589837:HHX589837 HRP589837:HRT589837 IBL589837:IBP589837 ILH589837:ILL589837 IVD589837:IVH589837 JEZ589837:JFD589837 JOV589837:JOZ589837 JYR589837:JYV589837 KIN589837:KIR589837 KSJ589837:KSN589837 LCF589837:LCJ589837 LMB589837:LMF589837 LVX589837:LWB589837 MFT589837:MFX589837 MPP589837:MPT589837 MZL589837:MZP589837 NJH589837:NJL589837 NTD589837:NTH589837 OCZ589837:ODD589837 OMV589837:OMZ589837 OWR589837:OWV589837 PGN589837:PGR589837 PQJ589837:PQN589837 QAF589837:QAJ589837 QKB589837:QKF589837 QTX589837:QUB589837 RDT589837:RDX589837 RNP589837:RNT589837 RXL589837:RXP589837 SHH589837:SHL589837 SRD589837:SRH589837 TAZ589837:TBD589837 TKV589837:TKZ589837 TUR589837:TUV589837 UEN589837:UER589837 UOJ589837:UON589837 UYF589837:UYJ589837 VIB589837:VIF589837 VRX589837:VSB589837 WBT589837:WBX589837 WLP589837:WLT589837 WVL589837:WVP589837 D655373:H655373 IZ655373:JD655373 SV655373:SZ655373 ACR655373:ACV655373 AMN655373:AMR655373 AWJ655373:AWN655373 BGF655373:BGJ655373 BQB655373:BQF655373 BZX655373:CAB655373 CJT655373:CJX655373 CTP655373:CTT655373 DDL655373:DDP655373 DNH655373:DNL655373 DXD655373:DXH655373 EGZ655373:EHD655373 EQV655373:EQZ655373 FAR655373:FAV655373 FKN655373:FKR655373 FUJ655373:FUN655373 GEF655373:GEJ655373 GOB655373:GOF655373 GXX655373:GYB655373 HHT655373:HHX655373 HRP655373:HRT655373 IBL655373:IBP655373 ILH655373:ILL655373 IVD655373:IVH655373 JEZ655373:JFD655373 JOV655373:JOZ655373 JYR655373:JYV655373 KIN655373:KIR655373 KSJ655373:KSN655373 LCF655373:LCJ655373 LMB655373:LMF655373 LVX655373:LWB655373 MFT655373:MFX655373 MPP655373:MPT655373 MZL655373:MZP655373 NJH655373:NJL655373 NTD655373:NTH655373 OCZ655373:ODD655373 OMV655373:OMZ655373 OWR655373:OWV655373 PGN655373:PGR655373 PQJ655373:PQN655373 QAF655373:QAJ655373 QKB655373:QKF655373 QTX655373:QUB655373 RDT655373:RDX655373 RNP655373:RNT655373 RXL655373:RXP655373 SHH655373:SHL655373 SRD655373:SRH655373 TAZ655373:TBD655373 TKV655373:TKZ655373 TUR655373:TUV655373 UEN655373:UER655373 UOJ655373:UON655373 UYF655373:UYJ655373 VIB655373:VIF655373 VRX655373:VSB655373 WBT655373:WBX655373 WLP655373:WLT655373 WVL655373:WVP655373 D720909:H720909 IZ720909:JD720909 SV720909:SZ720909 ACR720909:ACV720909 AMN720909:AMR720909 AWJ720909:AWN720909 BGF720909:BGJ720909 BQB720909:BQF720909 BZX720909:CAB720909 CJT720909:CJX720909 CTP720909:CTT720909 DDL720909:DDP720909 DNH720909:DNL720909 DXD720909:DXH720909 EGZ720909:EHD720909 EQV720909:EQZ720909 FAR720909:FAV720909 FKN720909:FKR720909 FUJ720909:FUN720909 GEF720909:GEJ720909 GOB720909:GOF720909 GXX720909:GYB720909 HHT720909:HHX720909 HRP720909:HRT720909 IBL720909:IBP720909 ILH720909:ILL720909 IVD720909:IVH720909 JEZ720909:JFD720909 JOV720909:JOZ720909 JYR720909:JYV720909 KIN720909:KIR720909 KSJ720909:KSN720909 LCF720909:LCJ720909 LMB720909:LMF720909 LVX720909:LWB720909 MFT720909:MFX720909 MPP720909:MPT720909 MZL720909:MZP720909 NJH720909:NJL720909 NTD720909:NTH720909 OCZ720909:ODD720909 OMV720909:OMZ720909 OWR720909:OWV720909 PGN720909:PGR720909 PQJ720909:PQN720909 QAF720909:QAJ720909 QKB720909:QKF720909 QTX720909:QUB720909 RDT720909:RDX720909 RNP720909:RNT720909 RXL720909:RXP720909 SHH720909:SHL720909 SRD720909:SRH720909 TAZ720909:TBD720909 TKV720909:TKZ720909 TUR720909:TUV720909 UEN720909:UER720909 UOJ720909:UON720909 UYF720909:UYJ720909 VIB720909:VIF720909 VRX720909:VSB720909 WBT720909:WBX720909 WLP720909:WLT720909 WVL720909:WVP720909 D786445:H786445 IZ786445:JD786445 SV786445:SZ786445 ACR786445:ACV786445 AMN786445:AMR786445 AWJ786445:AWN786445 BGF786445:BGJ786445 BQB786445:BQF786445 BZX786445:CAB786445 CJT786445:CJX786445 CTP786445:CTT786445 DDL786445:DDP786445 DNH786445:DNL786445 DXD786445:DXH786445 EGZ786445:EHD786445 EQV786445:EQZ786445 FAR786445:FAV786445 FKN786445:FKR786445 FUJ786445:FUN786445 GEF786445:GEJ786445 GOB786445:GOF786445 GXX786445:GYB786445 HHT786445:HHX786445 HRP786445:HRT786445 IBL786445:IBP786445 ILH786445:ILL786445 IVD786445:IVH786445 JEZ786445:JFD786445 JOV786445:JOZ786445 JYR786445:JYV786445 KIN786445:KIR786445 KSJ786445:KSN786445 LCF786445:LCJ786445 LMB786445:LMF786445 LVX786445:LWB786445 MFT786445:MFX786445 MPP786445:MPT786445 MZL786445:MZP786445 NJH786445:NJL786445 NTD786445:NTH786445 OCZ786445:ODD786445 OMV786445:OMZ786445 OWR786445:OWV786445 PGN786445:PGR786445 PQJ786445:PQN786445 QAF786445:QAJ786445 QKB786445:QKF786445 QTX786445:QUB786445 RDT786445:RDX786445 RNP786445:RNT786445 RXL786445:RXP786445 SHH786445:SHL786445 SRD786445:SRH786445 TAZ786445:TBD786445 TKV786445:TKZ786445 TUR786445:TUV786445 UEN786445:UER786445 UOJ786445:UON786445 UYF786445:UYJ786445 VIB786445:VIF786445 VRX786445:VSB786445 WBT786445:WBX786445 WLP786445:WLT786445 WVL786445:WVP786445 D851981:H851981 IZ851981:JD851981 SV851981:SZ851981 ACR851981:ACV851981 AMN851981:AMR851981 AWJ851981:AWN851981 BGF851981:BGJ851981 BQB851981:BQF851981 BZX851981:CAB851981 CJT851981:CJX851981 CTP851981:CTT851981 DDL851981:DDP851981 DNH851981:DNL851981 DXD851981:DXH851981 EGZ851981:EHD851981 EQV851981:EQZ851981 FAR851981:FAV851981 FKN851981:FKR851981 FUJ851981:FUN851981 GEF851981:GEJ851981 GOB851981:GOF851981 GXX851981:GYB851981 HHT851981:HHX851981 HRP851981:HRT851981 IBL851981:IBP851981 ILH851981:ILL851981 IVD851981:IVH851981 JEZ851981:JFD851981 JOV851981:JOZ851981 JYR851981:JYV851981 KIN851981:KIR851981 KSJ851981:KSN851981 LCF851981:LCJ851981 LMB851981:LMF851981 LVX851981:LWB851981 MFT851981:MFX851981 MPP851981:MPT851981 MZL851981:MZP851981 NJH851981:NJL851981 NTD851981:NTH851981 OCZ851981:ODD851981 OMV851981:OMZ851981 OWR851981:OWV851981 PGN851981:PGR851981 PQJ851981:PQN851981 QAF851981:QAJ851981 QKB851981:QKF851981 QTX851981:QUB851981 RDT851981:RDX851981 RNP851981:RNT851981 RXL851981:RXP851981 SHH851981:SHL851981 SRD851981:SRH851981 TAZ851981:TBD851981 TKV851981:TKZ851981 TUR851981:TUV851981 UEN851981:UER851981 UOJ851981:UON851981 UYF851981:UYJ851981 VIB851981:VIF851981 VRX851981:VSB851981 WBT851981:WBX851981 WLP851981:WLT851981 WVL851981:WVP851981 D917517:H917517 IZ917517:JD917517 SV917517:SZ917517 ACR917517:ACV917517 AMN917517:AMR917517 AWJ917517:AWN917517 BGF917517:BGJ917517 BQB917517:BQF917517 BZX917517:CAB917517 CJT917517:CJX917517 CTP917517:CTT917517 DDL917517:DDP917517 DNH917517:DNL917517 DXD917517:DXH917517 EGZ917517:EHD917517 EQV917517:EQZ917517 FAR917517:FAV917517 FKN917517:FKR917517 FUJ917517:FUN917517 GEF917517:GEJ917517 GOB917517:GOF917517 GXX917517:GYB917517 HHT917517:HHX917517 HRP917517:HRT917517 IBL917517:IBP917517 ILH917517:ILL917517 IVD917517:IVH917517 JEZ917517:JFD917517 JOV917517:JOZ917517 JYR917517:JYV917517 KIN917517:KIR917517 KSJ917517:KSN917517 LCF917517:LCJ917517 LMB917517:LMF917517 LVX917517:LWB917517 MFT917517:MFX917517 MPP917517:MPT917517 MZL917517:MZP917517 NJH917517:NJL917517 NTD917517:NTH917517 OCZ917517:ODD917517 OMV917517:OMZ917517 OWR917517:OWV917517 PGN917517:PGR917517 PQJ917517:PQN917517 QAF917517:QAJ917517 QKB917517:QKF917517 QTX917517:QUB917517 RDT917517:RDX917517 RNP917517:RNT917517 RXL917517:RXP917517 SHH917517:SHL917517 SRD917517:SRH917517 TAZ917517:TBD917517 TKV917517:TKZ917517 TUR917517:TUV917517 UEN917517:UER917517 UOJ917517:UON917517 UYF917517:UYJ917517 VIB917517:VIF917517 VRX917517:VSB917517 WBT917517:WBX917517 WLP917517:WLT917517 WVL917517:WVP917517 D983053:H983053 IZ983053:JD983053 SV983053:SZ983053 ACR983053:ACV983053 AMN983053:AMR983053 AWJ983053:AWN983053 BGF983053:BGJ983053 BQB983053:BQF983053 BZX983053:CAB983053 CJT983053:CJX983053 CTP983053:CTT983053 DDL983053:DDP983053 DNH983053:DNL983053 DXD983053:DXH983053 EGZ983053:EHD983053 EQV983053:EQZ983053 FAR983053:FAV983053 FKN983053:FKR983053 FUJ983053:FUN983053 GEF983053:GEJ983053 GOB983053:GOF983053 GXX983053:GYB983053 HHT983053:HHX983053 HRP983053:HRT983053 IBL983053:IBP983053 ILH983053:ILL983053 IVD983053:IVH983053 JEZ983053:JFD983053 JOV983053:JOZ983053 JYR983053:JYV983053 KIN983053:KIR983053 KSJ983053:KSN983053 LCF983053:LCJ983053 LMB983053:LMF983053 LVX983053:LWB983053 MFT983053:MFX983053 MPP983053:MPT983053 MZL983053:MZP983053 NJH983053:NJL983053 NTD983053:NTH983053 OCZ983053:ODD983053 OMV983053:OMZ983053 OWR983053:OWV983053 PGN983053:PGR983053 PQJ983053:PQN983053 QAF983053:QAJ983053 QKB983053:QKF983053 QTX983053:QUB983053 RDT983053:RDX983053 RNP983053:RNT983053 RXL983053:RXP983053 SHH983053:SHL983053 SRD983053:SRH983053 TAZ983053:TBD983053 TKV983053:TKZ983053 TUR983053:TUV983053 UEN983053:UER983053 UOJ983053:UON983053 UYF983053:UYJ983053 VIB983053:VIF983053 VRX983053:VSB983053 WBT983053:WBX983053 WLP983053:WLT983053 WVL983053:WVP983053" xr:uid="{A1977F61-24BD-4A42-9DCD-A0F03752EF7C}"/>
    <dataValidation allowBlank="1" showInputMessage="1" showErrorMessage="1" prompt="Insert *text* description of Outcome here" sqref="C172:L172 IY172:JG172 SU172:TC172 ACQ172:ACY172 AMM172:AMU172 AWI172:AWQ172 BGE172:BGM172 BQA172:BQI172 BZW172:CAE172 CJS172:CKA172 CTO172:CTW172 DDK172:DDS172 DNG172:DNO172 DXC172:DXK172 EGY172:EHG172 EQU172:ERC172 FAQ172:FAY172 FKM172:FKU172 FUI172:FUQ172 GEE172:GEM172 GOA172:GOI172 GXW172:GYE172 HHS172:HIA172 HRO172:HRW172 IBK172:IBS172 ILG172:ILO172 IVC172:IVK172 JEY172:JFG172 JOU172:JPC172 JYQ172:JYY172 KIM172:KIU172 KSI172:KSQ172 LCE172:LCM172 LMA172:LMI172 LVW172:LWE172 MFS172:MGA172 MPO172:MPW172 MZK172:MZS172 NJG172:NJO172 NTC172:NTK172 OCY172:ODG172 OMU172:ONC172 OWQ172:OWY172 PGM172:PGU172 PQI172:PQQ172 QAE172:QAM172 QKA172:QKI172 QTW172:QUE172 RDS172:REA172 RNO172:RNW172 RXK172:RXS172 SHG172:SHO172 SRC172:SRK172 TAY172:TBG172 TKU172:TLC172 TUQ172:TUY172 UEM172:UEU172 UOI172:UOQ172 UYE172:UYM172 VIA172:VII172 VRW172:VSE172 WBS172:WCA172 WLO172:WLW172 WVK172:WVS172 C65708:L65708 IY65708:JG65708 SU65708:TC65708 ACQ65708:ACY65708 AMM65708:AMU65708 AWI65708:AWQ65708 BGE65708:BGM65708 BQA65708:BQI65708 BZW65708:CAE65708 CJS65708:CKA65708 CTO65708:CTW65708 DDK65708:DDS65708 DNG65708:DNO65708 DXC65708:DXK65708 EGY65708:EHG65708 EQU65708:ERC65708 FAQ65708:FAY65708 FKM65708:FKU65708 FUI65708:FUQ65708 GEE65708:GEM65708 GOA65708:GOI65708 GXW65708:GYE65708 HHS65708:HIA65708 HRO65708:HRW65708 IBK65708:IBS65708 ILG65708:ILO65708 IVC65708:IVK65708 JEY65708:JFG65708 JOU65708:JPC65708 JYQ65708:JYY65708 KIM65708:KIU65708 KSI65708:KSQ65708 LCE65708:LCM65708 LMA65708:LMI65708 LVW65708:LWE65708 MFS65708:MGA65708 MPO65708:MPW65708 MZK65708:MZS65708 NJG65708:NJO65708 NTC65708:NTK65708 OCY65708:ODG65708 OMU65708:ONC65708 OWQ65708:OWY65708 PGM65708:PGU65708 PQI65708:PQQ65708 QAE65708:QAM65708 QKA65708:QKI65708 QTW65708:QUE65708 RDS65708:REA65708 RNO65708:RNW65708 RXK65708:RXS65708 SHG65708:SHO65708 SRC65708:SRK65708 TAY65708:TBG65708 TKU65708:TLC65708 TUQ65708:TUY65708 UEM65708:UEU65708 UOI65708:UOQ65708 UYE65708:UYM65708 VIA65708:VII65708 VRW65708:VSE65708 WBS65708:WCA65708 WLO65708:WLW65708 WVK65708:WVS65708 C131244:L131244 IY131244:JG131244 SU131244:TC131244 ACQ131244:ACY131244 AMM131244:AMU131244 AWI131244:AWQ131244 BGE131244:BGM131244 BQA131244:BQI131244 BZW131244:CAE131244 CJS131244:CKA131244 CTO131244:CTW131244 DDK131244:DDS131244 DNG131244:DNO131244 DXC131244:DXK131244 EGY131244:EHG131244 EQU131244:ERC131244 FAQ131244:FAY131244 FKM131244:FKU131244 FUI131244:FUQ131244 GEE131244:GEM131244 GOA131244:GOI131244 GXW131244:GYE131244 HHS131244:HIA131244 HRO131244:HRW131244 IBK131244:IBS131244 ILG131244:ILO131244 IVC131244:IVK131244 JEY131244:JFG131244 JOU131244:JPC131244 JYQ131244:JYY131244 KIM131244:KIU131244 KSI131244:KSQ131244 LCE131244:LCM131244 LMA131244:LMI131244 LVW131244:LWE131244 MFS131244:MGA131244 MPO131244:MPW131244 MZK131244:MZS131244 NJG131244:NJO131244 NTC131244:NTK131244 OCY131244:ODG131244 OMU131244:ONC131244 OWQ131244:OWY131244 PGM131244:PGU131244 PQI131244:PQQ131244 QAE131244:QAM131244 QKA131244:QKI131244 QTW131244:QUE131244 RDS131244:REA131244 RNO131244:RNW131244 RXK131244:RXS131244 SHG131244:SHO131244 SRC131244:SRK131244 TAY131244:TBG131244 TKU131244:TLC131244 TUQ131244:TUY131244 UEM131244:UEU131244 UOI131244:UOQ131244 UYE131244:UYM131244 VIA131244:VII131244 VRW131244:VSE131244 WBS131244:WCA131244 WLO131244:WLW131244 WVK131244:WVS131244 C196780:L196780 IY196780:JG196780 SU196780:TC196780 ACQ196780:ACY196780 AMM196780:AMU196780 AWI196780:AWQ196780 BGE196780:BGM196780 BQA196780:BQI196780 BZW196780:CAE196780 CJS196780:CKA196780 CTO196780:CTW196780 DDK196780:DDS196780 DNG196780:DNO196780 DXC196780:DXK196780 EGY196780:EHG196780 EQU196780:ERC196780 FAQ196780:FAY196780 FKM196780:FKU196780 FUI196780:FUQ196780 GEE196780:GEM196780 GOA196780:GOI196780 GXW196780:GYE196780 HHS196780:HIA196780 HRO196780:HRW196780 IBK196780:IBS196780 ILG196780:ILO196780 IVC196780:IVK196780 JEY196780:JFG196780 JOU196780:JPC196780 JYQ196780:JYY196780 KIM196780:KIU196780 KSI196780:KSQ196780 LCE196780:LCM196780 LMA196780:LMI196780 LVW196780:LWE196780 MFS196780:MGA196780 MPO196780:MPW196780 MZK196780:MZS196780 NJG196780:NJO196780 NTC196780:NTK196780 OCY196780:ODG196780 OMU196780:ONC196780 OWQ196780:OWY196780 PGM196780:PGU196780 PQI196780:PQQ196780 QAE196780:QAM196780 QKA196780:QKI196780 QTW196780:QUE196780 RDS196780:REA196780 RNO196780:RNW196780 RXK196780:RXS196780 SHG196780:SHO196780 SRC196780:SRK196780 TAY196780:TBG196780 TKU196780:TLC196780 TUQ196780:TUY196780 UEM196780:UEU196780 UOI196780:UOQ196780 UYE196780:UYM196780 VIA196780:VII196780 VRW196780:VSE196780 WBS196780:WCA196780 WLO196780:WLW196780 WVK196780:WVS196780 C262316:L262316 IY262316:JG262316 SU262316:TC262316 ACQ262316:ACY262316 AMM262316:AMU262316 AWI262316:AWQ262316 BGE262316:BGM262316 BQA262316:BQI262316 BZW262316:CAE262316 CJS262316:CKA262316 CTO262316:CTW262316 DDK262316:DDS262316 DNG262316:DNO262316 DXC262316:DXK262316 EGY262316:EHG262316 EQU262316:ERC262316 FAQ262316:FAY262316 FKM262316:FKU262316 FUI262316:FUQ262316 GEE262316:GEM262316 GOA262316:GOI262316 GXW262316:GYE262316 HHS262316:HIA262316 HRO262316:HRW262316 IBK262316:IBS262316 ILG262316:ILO262316 IVC262316:IVK262316 JEY262316:JFG262316 JOU262316:JPC262316 JYQ262316:JYY262316 KIM262316:KIU262316 KSI262316:KSQ262316 LCE262316:LCM262316 LMA262316:LMI262316 LVW262316:LWE262316 MFS262316:MGA262316 MPO262316:MPW262316 MZK262316:MZS262316 NJG262316:NJO262316 NTC262316:NTK262316 OCY262316:ODG262316 OMU262316:ONC262316 OWQ262316:OWY262316 PGM262316:PGU262316 PQI262316:PQQ262316 QAE262316:QAM262316 QKA262316:QKI262316 QTW262316:QUE262316 RDS262316:REA262316 RNO262316:RNW262316 RXK262316:RXS262316 SHG262316:SHO262316 SRC262316:SRK262316 TAY262316:TBG262316 TKU262316:TLC262316 TUQ262316:TUY262316 UEM262316:UEU262316 UOI262316:UOQ262316 UYE262316:UYM262316 VIA262316:VII262316 VRW262316:VSE262316 WBS262316:WCA262316 WLO262316:WLW262316 WVK262316:WVS262316 C327852:L327852 IY327852:JG327852 SU327852:TC327852 ACQ327852:ACY327852 AMM327852:AMU327852 AWI327852:AWQ327852 BGE327852:BGM327852 BQA327852:BQI327852 BZW327852:CAE327852 CJS327852:CKA327852 CTO327852:CTW327852 DDK327852:DDS327852 DNG327852:DNO327852 DXC327852:DXK327852 EGY327852:EHG327852 EQU327852:ERC327852 FAQ327852:FAY327852 FKM327852:FKU327852 FUI327852:FUQ327852 GEE327852:GEM327852 GOA327852:GOI327852 GXW327852:GYE327852 HHS327852:HIA327852 HRO327852:HRW327852 IBK327852:IBS327852 ILG327852:ILO327852 IVC327852:IVK327852 JEY327852:JFG327852 JOU327852:JPC327852 JYQ327852:JYY327852 KIM327852:KIU327852 KSI327852:KSQ327852 LCE327852:LCM327852 LMA327852:LMI327852 LVW327852:LWE327852 MFS327852:MGA327852 MPO327852:MPW327852 MZK327852:MZS327852 NJG327852:NJO327852 NTC327852:NTK327852 OCY327852:ODG327852 OMU327852:ONC327852 OWQ327852:OWY327852 PGM327852:PGU327852 PQI327852:PQQ327852 QAE327852:QAM327852 QKA327852:QKI327852 QTW327852:QUE327852 RDS327852:REA327852 RNO327852:RNW327852 RXK327852:RXS327852 SHG327852:SHO327852 SRC327852:SRK327852 TAY327852:TBG327852 TKU327852:TLC327852 TUQ327852:TUY327852 UEM327852:UEU327852 UOI327852:UOQ327852 UYE327852:UYM327852 VIA327852:VII327852 VRW327852:VSE327852 WBS327852:WCA327852 WLO327852:WLW327852 WVK327852:WVS327852 C393388:L393388 IY393388:JG393388 SU393388:TC393388 ACQ393388:ACY393388 AMM393388:AMU393388 AWI393388:AWQ393388 BGE393388:BGM393388 BQA393388:BQI393388 BZW393388:CAE393388 CJS393388:CKA393388 CTO393388:CTW393388 DDK393388:DDS393388 DNG393388:DNO393388 DXC393388:DXK393388 EGY393388:EHG393388 EQU393388:ERC393388 FAQ393388:FAY393388 FKM393388:FKU393388 FUI393388:FUQ393388 GEE393388:GEM393388 GOA393388:GOI393388 GXW393388:GYE393388 HHS393388:HIA393388 HRO393388:HRW393388 IBK393388:IBS393388 ILG393388:ILO393388 IVC393388:IVK393388 JEY393388:JFG393388 JOU393388:JPC393388 JYQ393388:JYY393388 KIM393388:KIU393388 KSI393388:KSQ393388 LCE393388:LCM393388 LMA393388:LMI393388 LVW393388:LWE393388 MFS393388:MGA393388 MPO393388:MPW393388 MZK393388:MZS393388 NJG393388:NJO393388 NTC393388:NTK393388 OCY393388:ODG393388 OMU393388:ONC393388 OWQ393388:OWY393388 PGM393388:PGU393388 PQI393388:PQQ393388 QAE393388:QAM393388 QKA393388:QKI393388 QTW393388:QUE393388 RDS393388:REA393388 RNO393388:RNW393388 RXK393388:RXS393388 SHG393388:SHO393388 SRC393388:SRK393388 TAY393388:TBG393388 TKU393388:TLC393388 TUQ393388:TUY393388 UEM393388:UEU393388 UOI393388:UOQ393388 UYE393388:UYM393388 VIA393388:VII393388 VRW393388:VSE393388 WBS393388:WCA393388 WLO393388:WLW393388 WVK393388:WVS393388 C458924:L458924 IY458924:JG458924 SU458924:TC458924 ACQ458924:ACY458924 AMM458924:AMU458924 AWI458924:AWQ458924 BGE458924:BGM458924 BQA458924:BQI458924 BZW458924:CAE458924 CJS458924:CKA458924 CTO458924:CTW458924 DDK458924:DDS458924 DNG458924:DNO458924 DXC458924:DXK458924 EGY458924:EHG458924 EQU458924:ERC458924 FAQ458924:FAY458924 FKM458924:FKU458924 FUI458924:FUQ458924 GEE458924:GEM458924 GOA458924:GOI458924 GXW458924:GYE458924 HHS458924:HIA458924 HRO458924:HRW458924 IBK458924:IBS458924 ILG458924:ILO458924 IVC458924:IVK458924 JEY458924:JFG458924 JOU458924:JPC458924 JYQ458924:JYY458924 KIM458924:KIU458924 KSI458924:KSQ458924 LCE458924:LCM458924 LMA458924:LMI458924 LVW458924:LWE458924 MFS458924:MGA458924 MPO458924:MPW458924 MZK458924:MZS458924 NJG458924:NJO458924 NTC458924:NTK458924 OCY458924:ODG458924 OMU458924:ONC458924 OWQ458924:OWY458924 PGM458924:PGU458924 PQI458924:PQQ458924 QAE458924:QAM458924 QKA458924:QKI458924 QTW458924:QUE458924 RDS458924:REA458924 RNO458924:RNW458924 RXK458924:RXS458924 SHG458924:SHO458924 SRC458924:SRK458924 TAY458924:TBG458924 TKU458924:TLC458924 TUQ458924:TUY458924 UEM458924:UEU458924 UOI458924:UOQ458924 UYE458924:UYM458924 VIA458924:VII458924 VRW458924:VSE458924 WBS458924:WCA458924 WLO458924:WLW458924 WVK458924:WVS458924 C524460:L524460 IY524460:JG524460 SU524460:TC524460 ACQ524460:ACY524460 AMM524460:AMU524460 AWI524460:AWQ524460 BGE524460:BGM524460 BQA524460:BQI524460 BZW524460:CAE524460 CJS524460:CKA524460 CTO524460:CTW524460 DDK524460:DDS524460 DNG524460:DNO524460 DXC524460:DXK524460 EGY524460:EHG524460 EQU524460:ERC524460 FAQ524460:FAY524460 FKM524460:FKU524460 FUI524460:FUQ524460 GEE524460:GEM524460 GOA524460:GOI524460 GXW524460:GYE524460 HHS524460:HIA524460 HRO524460:HRW524460 IBK524460:IBS524460 ILG524460:ILO524460 IVC524460:IVK524460 JEY524460:JFG524460 JOU524460:JPC524460 JYQ524460:JYY524460 KIM524460:KIU524460 KSI524460:KSQ524460 LCE524460:LCM524460 LMA524460:LMI524460 LVW524460:LWE524460 MFS524460:MGA524460 MPO524460:MPW524460 MZK524460:MZS524460 NJG524460:NJO524460 NTC524460:NTK524460 OCY524460:ODG524460 OMU524460:ONC524460 OWQ524460:OWY524460 PGM524460:PGU524460 PQI524460:PQQ524460 QAE524460:QAM524460 QKA524460:QKI524460 QTW524460:QUE524460 RDS524460:REA524460 RNO524460:RNW524460 RXK524460:RXS524460 SHG524460:SHO524460 SRC524460:SRK524460 TAY524460:TBG524460 TKU524460:TLC524460 TUQ524460:TUY524460 UEM524460:UEU524460 UOI524460:UOQ524460 UYE524460:UYM524460 VIA524460:VII524460 VRW524460:VSE524460 WBS524460:WCA524460 WLO524460:WLW524460 WVK524460:WVS524460 C589996:L589996 IY589996:JG589996 SU589996:TC589996 ACQ589996:ACY589996 AMM589996:AMU589996 AWI589996:AWQ589996 BGE589996:BGM589996 BQA589996:BQI589996 BZW589996:CAE589996 CJS589996:CKA589996 CTO589996:CTW589996 DDK589996:DDS589996 DNG589996:DNO589996 DXC589996:DXK589996 EGY589996:EHG589996 EQU589996:ERC589996 FAQ589996:FAY589996 FKM589996:FKU589996 FUI589996:FUQ589996 GEE589996:GEM589996 GOA589996:GOI589996 GXW589996:GYE589996 HHS589996:HIA589996 HRO589996:HRW589996 IBK589996:IBS589996 ILG589996:ILO589996 IVC589996:IVK589996 JEY589996:JFG589996 JOU589996:JPC589996 JYQ589996:JYY589996 KIM589996:KIU589996 KSI589996:KSQ589996 LCE589996:LCM589996 LMA589996:LMI589996 LVW589996:LWE589996 MFS589996:MGA589996 MPO589996:MPW589996 MZK589996:MZS589996 NJG589996:NJO589996 NTC589996:NTK589996 OCY589996:ODG589996 OMU589996:ONC589996 OWQ589996:OWY589996 PGM589996:PGU589996 PQI589996:PQQ589996 QAE589996:QAM589996 QKA589996:QKI589996 QTW589996:QUE589996 RDS589996:REA589996 RNO589996:RNW589996 RXK589996:RXS589996 SHG589996:SHO589996 SRC589996:SRK589996 TAY589996:TBG589996 TKU589996:TLC589996 TUQ589996:TUY589996 UEM589996:UEU589996 UOI589996:UOQ589996 UYE589996:UYM589996 VIA589996:VII589996 VRW589996:VSE589996 WBS589996:WCA589996 WLO589996:WLW589996 WVK589996:WVS589996 C655532:L655532 IY655532:JG655532 SU655532:TC655532 ACQ655532:ACY655532 AMM655532:AMU655532 AWI655532:AWQ655532 BGE655532:BGM655532 BQA655532:BQI655532 BZW655532:CAE655532 CJS655532:CKA655532 CTO655532:CTW655532 DDK655532:DDS655532 DNG655532:DNO655532 DXC655532:DXK655532 EGY655532:EHG655532 EQU655532:ERC655532 FAQ655532:FAY655532 FKM655532:FKU655532 FUI655532:FUQ655532 GEE655532:GEM655532 GOA655532:GOI655532 GXW655532:GYE655532 HHS655532:HIA655532 HRO655532:HRW655532 IBK655532:IBS655532 ILG655532:ILO655532 IVC655532:IVK655532 JEY655532:JFG655532 JOU655532:JPC655532 JYQ655532:JYY655532 KIM655532:KIU655532 KSI655532:KSQ655532 LCE655532:LCM655532 LMA655532:LMI655532 LVW655532:LWE655532 MFS655532:MGA655532 MPO655532:MPW655532 MZK655532:MZS655532 NJG655532:NJO655532 NTC655532:NTK655532 OCY655532:ODG655532 OMU655532:ONC655532 OWQ655532:OWY655532 PGM655532:PGU655532 PQI655532:PQQ655532 QAE655532:QAM655532 QKA655532:QKI655532 QTW655532:QUE655532 RDS655532:REA655532 RNO655532:RNW655532 RXK655532:RXS655532 SHG655532:SHO655532 SRC655532:SRK655532 TAY655532:TBG655532 TKU655532:TLC655532 TUQ655532:TUY655532 UEM655532:UEU655532 UOI655532:UOQ655532 UYE655532:UYM655532 VIA655532:VII655532 VRW655532:VSE655532 WBS655532:WCA655532 WLO655532:WLW655532 WVK655532:WVS655532 C721068:L721068 IY721068:JG721068 SU721068:TC721068 ACQ721068:ACY721068 AMM721068:AMU721068 AWI721068:AWQ721068 BGE721068:BGM721068 BQA721068:BQI721068 BZW721068:CAE721068 CJS721068:CKA721068 CTO721068:CTW721068 DDK721068:DDS721068 DNG721068:DNO721068 DXC721068:DXK721068 EGY721068:EHG721068 EQU721068:ERC721068 FAQ721068:FAY721068 FKM721068:FKU721068 FUI721068:FUQ721068 GEE721068:GEM721068 GOA721068:GOI721068 GXW721068:GYE721068 HHS721068:HIA721068 HRO721068:HRW721068 IBK721068:IBS721068 ILG721068:ILO721068 IVC721068:IVK721068 JEY721068:JFG721068 JOU721068:JPC721068 JYQ721068:JYY721068 KIM721068:KIU721068 KSI721068:KSQ721068 LCE721068:LCM721068 LMA721068:LMI721068 LVW721068:LWE721068 MFS721068:MGA721068 MPO721068:MPW721068 MZK721068:MZS721068 NJG721068:NJO721068 NTC721068:NTK721068 OCY721068:ODG721068 OMU721068:ONC721068 OWQ721068:OWY721068 PGM721068:PGU721068 PQI721068:PQQ721068 QAE721068:QAM721068 QKA721068:QKI721068 QTW721068:QUE721068 RDS721068:REA721068 RNO721068:RNW721068 RXK721068:RXS721068 SHG721068:SHO721068 SRC721068:SRK721068 TAY721068:TBG721068 TKU721068:TLC721068 TUQ721068:TUY721068 UEM721068:UEU721068 UOI721068:UOQ721068 UYE721068:UYM721068 VIA721068:VII721068 VRW721068:VSE721068 WBS721068:WCA721068 WLO721068:WLW721068 WVK721068:WVS721068 C786604:L786604 IY786604:JG786604 SU786604:TC786604 ACQ786604:ACY786604 AMM786604:AMU786604 AWI786604:AWQ786604 BGE786604:BGM786604 BQA786604:BQI786604 BZW786604:CAE786604 CJS786604:CKA786604 CTO786604:CTW786604 DDK786604:DDS786604 DNG786604:DNO786604 DXC786604:DXK786604 EGY786604:EHG786604 EQU786604:ERC786604 FAQ786604:FAY786604 FKM786604:FKU786604 FUI786604:FUQ786604 GEE786604:GEM786604 GOA786604:GOI786604 GXW786604:GYE786604 HHS786604:HIA786604 HRO786604:HRW786604 IBK786604:IBS786604 ILG786604:ILO786604 IVC786604:IVK786604 JEY786604:JFG786604 JOU786604:JPC786604 JYQ786604:JYY786604 KIM786604:KIU786604 KSI786604:KSQ786604 LCE786604:LCM786604 LMA786604:LMI786604 LVW786604:LWE786604 MFS786604:MGA786604 MPO786604:MPW786604 MZK786604:MZS786604 NJG786604:NJO786604 NTC786604:NTK786604 OCY786604:ODG786604 OMU786604:ONC786604 OWQ786604:OWY786604 PGM786604:PGU786604 PQI786604:PQQ786604 QAE786604:QAM786604 QKA786604:QKI786604 QTW786604:QUE786604 RDS786604:REA786604 RNO786604:RNW786604 RXK786604:RXS786604 SHG786604:SHO786604 SRC786604:SRK786604 TAY786604:TBG786604 TKU786604:TLC786604 TUQ786604:TUY786604 UEM786604:UEU786604 UOI786604:UOQ786604 UYE786604:UYM786604 VIA786604:VII786604 VRW786604:VSE786604 WBS786604:WCA786604 WLO786604:WLW786604 WVK786604:WVS786604 C852140:L852140 IY852140:JG852140 SU852140:TC852140 ACQ852140:ACY852140 AMM852140:AMU852140 AWI852140:AWQ852140 BGE852140:BGM852140 BQA852140:BQI852140 BZW852140:CAE852140 CJS852140:CKA852140 CTO852140:CTW852140 DDK852140:DDS852140 DNG852140:DNO852140 DXC852140:DXK852140 EGY852140:EHG852140 EQU852140:ERC852140 FAQ852140:FAY852140 FKM852140:FKU852140 FUI852140:FUQ852140 GEE852140:GEM852140 GOA852140:GOI852140 GXW852140:GYE852140 HHS852140:HIA852140 HRO852140:HRW852140 IBK852140:IBS852140 ILG852140:ILO852140 IVC852140:IVK852140 JEY852140:JFG852140 JOU852140:JPC852140 JYQ852140:JYY852140 KIM852140:KIU852140 KSI852140:KSQ852140 LCE852140:LCM852140 LMA852140:LMI852140 LVW852140:LWE852140 MFS852140:MGA852140 MPO852140:MPW852140 MZK852140:MZS852140 NJG852140:NJO852140 NTC852140:NTK852140 OCY852140:ODG852140 OMU852140:ONC852140 OWQ852140:OWY852140 PGM852140:PGU852140 PQI852140:PQQ852140 QAE852140:QAM852140 QKA852140:QKI852140 QTW852140:QUE852140 RDS852140:REA852140 RNO852140:RNW852140 RXK852140:RXS852140 SHG852140:SHO852140 SRC852140:SRK852140 TAY852140:TBG852140 TKU852140:TLC852140 TUQ852140:TUY852140 UEM852140:UEU852140 UOI852140:UOQ852140 UYE852140:UYM852140 VIA852140:VII852140 VRW852140:VSE852140 WBS852140:WCA852140 WLO852140:WLW852140 WVK852140:WVS852140 C917676:L917676 IY917676:JG917676 SU917676:TC917676 ACQ917676:ACY917676 AMM917676:AMU917676 AWI917676:AWQ917676 BGE917676:BGM917676 BQA917676:BQI917676 BZW917676:CAE917676 CJS917676:CKA917676 CTO917676:CTW917676 DDK917676:DDS917676 DNG917676:DNO917676 DXC917676:DXK917676 EGY917676:EHG917676 EQU917676:ERC917676 FAQ917676:FAY917676 FKM917676:FKU917676 FUI917676:FUQ917676 GEE917676:GEM917676 GOA917676:GOI917676 GXW917676:GYE917676 HHS917676:HIA917676 HRO917676:HRW917676 IBK917676:IBS917676 ILG917676:ILO917676 IVC917676:IVK917676 JEY917676:JFG917676 JOU917676:JPC917676 JYQ917676:JYY917676 KIM917676:KIU917676 KSI917676:KSQ917676 LCE917676:LCM917676 LMA917676:LMI917676 LVW917676:LWE917676 MFS917676:MGA917676 MPO917676:MPW917676 MZK917676:MZS917676 NJG917676:NJO917676 NTC917676:NTK917676 OCY917676:ODG917676 OMU917676:ONC917676 OWQ917676:OWY917676 PGM917676:PGU917676 PQI917676:PQQ917676 QAE917676:QAM917676 QKA917676:QKI917676 QTW917676:QUE917676 RDS917676:REA917676 RNO917676:RNW917676 RXK917676:RXS917676 SHG917676:SHO917676 SRC917676:SRK917676 TAY917676:TBG917676 TKU917676:TLC917676 TUQ917676:TUY917676 UEM917676:UEU917676 UOI917676:UOQ917676 UYE917676:UYM917676 VIA917676:VII917676 VRW917676:VSE917676 WBS917676:WCA917676 WLO917676:WLW917676 WVK917676:WVS917676 C983212:L983212 IY983212:JG983212 SU983212:TC983212 ACQ983212:ACY983212 AMM983212:AMU983212 AWI983212:AWQ983212 BGE983212:BGM983212 BQA983212:BQI983212 BZW983212:CAE983212 CJS983212:CKA983212 CTO983212:CTW983212 DDK983212:DDS983212 DNG983212:DNO983212 DXC983212:DXK983212 EGY983212:EHG983212 EQU983212:ERC983212 FAQ983212:FAY983212 FKM983212:FKU983212 FUI983212:FUQ983212 GEE983212:GEM983212 GOA983212:GOI983212 GXW983212:GYE983212 HHS983212:HIA983212 HRO983212:HRW983212 IBK983212:IBS983212 ILG983212:ILO983212 IVC983212:IVK983212 JEY983212:JFG983212 JOU983212:JPC983212 JYQ983212:JYY983212 KIM983212:KIU983212 KSI983212:KSQ983212 LCE983212:LCM983212 LMA983212:LMI983212 LVW983212:LWE983212 MFS983212:MGA983212 MPO983212:MPW983212 MZK983212:MZS983212 NJG983212:NJO983212 NTC983212:NTK983212 OCY983212:ODG983212 OMU983212:ONC983212 OWQ983212:OWY983212 PGM983212:PGU983212 PQI983212:PQQ983212 QAE983212:QAM983212 QKA983212:QKI983212 QTW983212:QUE983212 RDS983212:REA983212 RNO983212:RNW983212 RXK983212:RXS983212 SHG983212:SHO983212 SRC983212:SRK983212 TAY983212:TBG983212 TKU983212:TLC983212 TUQ983212:TUY983212 UEM983212:UEU983212 UOI983212:UOQ983212 UYE983212:UYM983212 VIA983212:VII983212 VRW983212:VSE983212 WBS983212:WCA983212 WLO983212:WLW983212 WVK983212:WVS983212 C68:L68 IY68:JG68 SU68:TC68 ACQ68:ACY68 AMM68:AMU68 AWI68:AWQ68 BGE68:BGM68 BQA68:BQI68 BZW68:CAE68 CJS68:CKA68 CTO68:CTW68 DDK68:DDS68 DNG68:DNO68 DXC68:DXK68 EGY68:EHG68 EQU68:ERC68 FAQ68:FAY68 FKM68:FKU68 FUI68:FUQ68 GEE68:GEM68 GOA68:GOI68 GXW68:GYE68 HHS68:HIA68 HRO68:HRW68 IBK68:IBS68 ILG68:ILO68 IVC68:IVK68 JEY68:JFG68 JOU68:JPC68 JYQ68:JYY68 KIM68:KIU68 KSI68:KSQ68 LCE68:LCM68 LMA68:LMI68 LVW68:LWE68 MFS68:MGA68 MPO68:MPW68 MZK68:MZS68 NJG68:NJO68 NTC68:NTK68 OCY68:ODG68 OMU68:ONC68 OWQ68:OWY68 PGM68:PGU68 PQI68:PQQ68 QAE68:QAM68 QKA68:QKI68 QTW68:QUE68 RDS68:REA68 RNO68:RNW68 RXK68:RXS68 SHG68:SHO68 SRC68:SRK68 TAY68:TBG68 TKU68:TLC68 TUQ68:TUY68 UEM68:UEU68 UOI68:UOQ68 UYE68:UYM68 VIA68:VII68 VRW68:VSE68 WBS68:WCA68 WLO68:WLW68 WVK68:WVS68 C65604:L65604 IY65604:JG65604 SU65604:TC65604 ACQ65604:ACY65604 AMM65604:AMU65604 AWI65604:AWQ65604 BGE65604:BGM65604 BQA65604:BQI65604 BZW65604:CAE65604 CJS65604:CKA65604 CTO65604:CTW65604 DDK65604:DDS65604 DNG65604:DNO65604 DXC65604:DXK65604 EGY65604:EHG65604 EQU65604:ERC65604 FAQ65604:FAY65604 FKM65604:FKU65604 FUI65604:FUQ65604 GEE65604:GEM65604 GOA65604:GOI65604 GXW65604:GYE65604 HHS65604:HIA65604 HRO65604:HRW65604 IBK65604:IBS65604 ILG65604:ILO65604 IVC65604:IVK65604 JEY65604:JFG65604 JOU65604:JPC65604 JYQ65604:JYY65604 KIM65604:KIU65604 KSI65604:KSQ65604 LCE65604:LCM65604 LMA65604:LMI65604 LVW65604:LWE65604 MFS65604:MGA65604 MPO65604:MPW65604 MZK65604:MZS65604 NJG65604:NJO65604 NTC65604:NTK65604 OCY65604:ODG65604 OMU65604:ONC65604 OWQ65604:OWY65604 PGM65604:PGU65604 PQI65604:PQQ65604 QAE65604:QAM65604 QKA65604:QKI65604 QTW65604:QUE65604 RDS65604:REA65604 RNO65604:RNW65604 RXK65604:RXS65604 SHG65604:SHO65604 SRC65604:SRK65604 TAY65604:TBG65604 TKU65604:TLC65604 TUQ65604:TUY65604 UEM65604:UEU65604 UOI65604:UOQ65604 UYE65604:UYM65604 VIA65604:VII65604 VRW65604:VSE65604 WBS65604:WCA65604 WLO65604:WLW65604 WVK65604:WVS65604 C131140:L131140 IY131140:JG131140 SU131140:TC131140 ACQ131140:ACY131140 AMM131140:AMU131140 AWI131140:AWQ131140 BGE131140:BGM131140 BQA131140:BQI131140 BZW131140:CAE131140 CJS131140:CKA131140 CTO131140:CTW131140 DDK131140:DDS131140 DNG131140:DNO131140 DXC131140:DXK131140 EGY131140:EHG131140 EQU131140:ERC131140 FAQ131140:FAY131140 FKM131140:FKU131140 FUI131140:FUQ131140 GEE131140:GEM131140 GOA131140:GOI131140 GXW131140:GYE131140 HHS131140:HIA131140 HRO131140:HRW131140 IBK131140:IBS131140 ILG131140:ILO131140 IVC131140:IVK131140 JEY131140:JFG131140 JOU131140:JPC131140 JYQ131140:JYY131140 KIM131140:KIU131140 KSI131140:KSQ131140 LCE131140:LCM131140 LMA131140:LMI131140 LVW131140:LWE131140 MFS131140:MGA131140 MPO131140:MPW131140 MZK131140:MZS131140 NJG131140:NJO131140 NTC131140:NTK131140 OCY131140:ODG131140 OMU131140:ONC131140 OWQ131140:OWY131140 PGM131140:PGU131140 PQI131140:PQQ131140 QAE131140:QAM131140 QKA131140:QKI131140 QTW131140:QUE131140 RDS131140:REA131140 RNO131140:RNW131140 RXK131140:RXS131140 SHG131140:SHO131140 SRC131140:SRK131140 TAY131140:TBG131140 TKU131140:TLC131140 TUQ131140:TUY131140 UEM131140:UEU131140 UOI131140:UOQ131140 UYE131140:UYM131140 VIA131140:VII131140 VRW131140:VSE131140 WBS131140:WCA131140 WLO131140:WLW131140 WVK131140:WVS131140 C196676:L196676 IY196676:JG196676 SU196676:TC196676 ACQ196676:ACY196676 AMM196676:AMU196676 AWI196676:AWQ196676 BGE196676:BGM196676 BQA196676:BQI196676 BZW196676:CAE196676 CJS196676:CKA196676 CTO196676:CTW196676 DDK196676:DDS196676 DNG196676:DNO196676 DXC196676:DXK196676 EGY196676:EHG196676 EQU196676:ERC196676 FAQ196676:FAY196676 FKM196676:FKU196676 FUI196676:FUQ196676 GEE196676:GEM196676 GOA196676:GOI196676 GXW196676:GYE196676 HHS196676:HIA196676 HRO196676:HRW196676 IBK196676:IBS196676 ILG196676:ILO196676 IVC196676:IVK196676 JEY196676:JFG196676 JOU196676:JPC196676 JYQ196676:JYY196676 KIM196676:KIU196676 KSI196676:KSQ196676 LCE196676:LCM196676 LMA196676:LMI196676 LVW196676:LWE196676 MFS196676:MGA196676 MPO196676:MPW196676 MZK196676:MZS196676 NJG196676:NJO196676 NTC196676:NTK196676 OCY196676:ODG196676 OMU196676:ONC196676 OWQ196676:OWY196676 PGM196676:PGU196676 PQI196676:PQQ196676 QAE196676:QAM196676 QKA196676:QKI196676 QTW196676:QUE196676 RDS196676:REA196676 RNO196676:RNW196676 RXK196676:RXS196676 SHG196676:SHO196676 SRC196676:SRK196676 TAY196676:TBG196676 TKU196676:TLC196676 TUQ196676:TUY196676 UEM196676:UEU196676 UOI196676:UOQ196676 UYE196676:UYM196676 VIA196676:VII196676 VRW196676:VSE196676 WBS196676:WCA196676 WLO196676:WLW196676 WVK196676:WVS196676 C262212:L262212 IY262212:JG262212 SU262212:TC262212 ACQ262212:ACY262212 AMM262212:AMU262212 AWI262212:AWQ262212 BGE262212:BGM262212 BQA262212:BQI262212 BZW262212:CAE262212 CJS262212:CKA262212 CTO262212:CTW262212 DDK262212:DDS262212 DNG262212:DNO262212 DXC262212:DXK262212 EGY262212:EHG262212 EQU262212:ERC262212 FAQ262212:FAY262212 FKM262212:FKU262212 FUI262212:FUQ262212 GEE262212:GEM262212 GOA262212:GOI262212 GXW262212:GYE262212 HHS262212:HIA262212 HRO262212:HRW262212 IBK262212:IBS262212 ILG262212:ILO262212 IVC262212:IVK262212 JEY262212:JFG262212 JOU262212:JPC262212 JYQ262212:JYY262212 KIM262212:KIU262212 KSI262212:KSQ262212 LCE262212:LCM262212 LMA262212:LMI262212 LVW262212:LWE262212 MFS262212:MGA262212 MPO262212:MPW262212 MZK262212:MZS262212 NJG262212:NJO262212 NTC262212:NTK262212 OCY262212:ODG262212 OMU262212:ONC262212 OWQ262212:OWY262212 PGM262212:PGU262212 PQI262212:PQQ262212 QAE262212:QAM262212 QKA262212:QKI262212 QTW262212:QUE262212 RDS262212:REA262212 RNO262212:RNW262212 RXK262212:RXS262212 SHG262212:SHO262212 SRC262212:SRK262212 TAY262212:TBG262212 TKU262212:TLC262212 TUQ262212:TUY262212 UEM262212:UEU262212 UOI262212:UOQ262212 UYE262212:UYM262212 VIA262212:VII262212 VRW262212:VSE262212 WBS262212:WCA262212 WLO262212:WLW262212 WVK262212:WVS262212 C327748:L327748 IY327748:JG327748 SU327748:TC327748 ACQ327748:ACY327748 AMM327748:AMU327748 AWI327748:AWQ327748 BGE327748:BGM327748 BQA327748:BQI327748 BZW327748:CAE327748 CJS327748:CKA327748 CTO327748:CTW327748 DDK327748:DDS327748 DNG327748:DNO327748 DXC327748:DXK327748 EGY327748:EHG327748 EQU327748:ERC327748 FAQ327748:FAY327748 FKM327748:FKU327748 FUI327748:FUQ327748 GEE327748:GEM327748 GOA327748:GOI327748 GXW327748:GYE327748 HHS327748:HIA327748 HRO327748:HRW327748 IBK327748:IBS327748 ILG327748:ILO327748 IVC327748:IVK327748 JEY327748:JFG327748 JOU327748:JPC327748 JYQ327748:JYY327748 KIM327748:KIU327748 KSI327748:KSQ327748 LCE327748:LCM327748 LMA327748:LMI327748 LVW327748:LWE327748 MFS327748:MGA327748 MPO327748:MPW327748 MZK327748:MZS327748 NJG327748:NJO327748 NTC327748:NTK327748 OCY327748:ODG327748 OMU327748:ONC327748 OWQ327748:OWY327748 PGM327748:PGU327748 PQI327748:PQQ327748 QAE327748:QAM327748 QKA327748:QKI327748 QTW327748:QUE327748 RDS327748:REA327748 RNO327748:RNW327748 RXK327748:RXS327748 SHG327748:SHO327748 SRC327748:SRK327748 TAY327748:TBG327748 TKU327748:TLC327748 TUQ327748:TUY327748 UEM327748:UEU327748 UOI327748:UOQ327748 UYE327748:UYM327748 VIA327748:VII327748 VRW327748:VSE327748 WBS327748:WCA327748 WLO327748:WLW327748 WVK327748:WVS327748 C393284:L393284 IY393284:JG393284 SU393284:TC393284 ACQ393284:ACY393284 AMM393284:AMU393284 AWI393284:AWQ393284 BGE393284:BGM393284 BQA393284:BQI393284 BZW393284:CAE393284 CJS393284:CKA393284 CTO393284:CTW393284 DDK393284:DDS393284 DNG393284:DNO393284 DXC393284:DXK393284 EGY393284:EHG393284 EQU393284:ERC393284 FAQ393284:FAY393284 FKM393284:FKU393284 FUI393284:FUQ393284 GEE393284:GEM393284 GOA393284:GOI393284 GXW393284:GYE393284 HHS393284:HIA393284 HRO393284:HRW393284 IBK393284:IBS393284 ILG393284:ILO393284 IVC393284:IVK393284 JEY393284:JFG393284 JOU393284:JPC393284 JYQ393284:JYY393284 KIM393284:KIU393284 KSI393284:KSQ393284 LCE393284:LCM393284 LMA393284:LMI393284 LVW393284:LWE393284 MFS393284:MGA393284 MPO393284:MPW393284 MZK393284:MZS393284 NJG393284:NJO393284 NTC393284:NTK393284 OCY393284:ODG393284 OMU393284:ONC393284 OWQ393284:OWY393284 PGM393284:PGU393284 PQI393284:PQQ393284 QAE393284:QAM393284 QKA393284:QKI393284 QTW393284:QUE393284 RDS393284:REA393284 RNO393284:RNW393284 RXK393284:RXS393284 SHG393284:SHO393284 SRC393284:SRK393284 TAY393284:TBG393284 TKU393284:TLC393284 TUQ393284:TUY393284 UEM393284:UEU393284 UOI393284:UOQ393284 UYE393284:UYM393284 VIA393284:VII393284 VRW393284:VSE393284 WBS393284:WCA393284 WLO393284:WLW393284 WVK393284:WVS393284 C458820:L458820 IY458820:JG458820 SU458820:TC458820 ACQ458820:ACY458820 AMM458820:AMU458820 AWI458820:AWQ458820 BGE458820:BGM458820 BQA458820:BQI458820 BZW458820:CAE458820 CJS458820:CKA458820 CTO458820:CTW458820 DDK458820:DDS458820 DNG458820:DNO458820 DXC458820:DXK458820 EGY458820:EHG458820 EQU458820:ERC458820 FAQ458820:FAY458820 FKM458820:FKU458820 FUI458820:FUQ458820 GEE458820:GEM458820 GOA458820:GOI458820 GXW458820:GYE458820 HHS458820:HIA458820 HRO458820:HRW458820 IBK458820:IBS458820 ILG458820:ILO458820 IVC458820:IVK458820 JEY458820:JFG458820 JOU458820:JPC458820 JYQ458820:JYY458820 KIM458820:KIU458820 KSI458820:KSQ458820 LCE458820:LCM458820 LMA458820:LMI458820 LVW458820:LWE458820 MFS458820:MGA458820 MPO458820:MPW458820 MZK458820:MZS458820 NJG458820:NJO458820 NTC458820:NTK458820 OCY458820:ODG458820 OMU458820:ONC458820 OWQ458820:OWY458820 PGM458820:PGU458820 PQI458820:PQQ458820 QAE458820:QAM458820 QKA458820:QKI458820 QTW458820:QUE458820 RDS458820:REA458820 RNO458820:RNW458820 RXK458820:RXS458820 SHG458820:SHO458820 SRC458820:SRK458820 TAY458820:TBG458820 TKU458820:TLC458820 TUQ458820:TUY458820 UEM458820:UEU458820 UOI458820:UOQ458820 UYE458820:UYM458820 VIA458820:VII458820 VRW458820:VSE458820 WBS458820:WCA458820 WLO458820:WLW458820 WVK458820:WVS458820 C524356:L524356 IY524356:JG524356 SU524356:TC524356 ACQ524356:ACY524356 AMM524356:AMU524356 AWI524356:AWQ524356 BGE524356:BGM524356 BQA524356:BQI524356 BZW524356:CAE524356 CJS524356:CKA524356 CTO524356:CTW524356 DDK524356:DDS524356 DNG524356:DNO524356 DXC524356:DXK524356 EGY524356:EHG524356 EQU524356:ERC524356 FAQ524356:FAY524356 FKM524356:FKU524356 FUI524356:FUQ524356 GEE524356:GEM524356 GOA524356:GOI524356 GXW524356:GYE524356 HHS524356:HIA524356 HRO524356:HRW524356 IBK524356:IBS524356 ILG524356:ILO524356 IVC524356:IVK524356 JEY524356:JFG524356 JOU524356:JPC524356 JYQ524356:JYY524356 KIM524356:KIU524356 KSI524356:KSQ524356 LCE524356:LCM524356 LMA524356:LMI524356 LVW524356:LWE524356 MFS524356:MGA524356 MPO524356:MPW524356 MZK524356:MZS524356 NJG524356:NJO524356 NTC524356:NTK524356 OCY524356:ODG524356 OMU524356:ONC524356 OWQ524356:OWY524356 PGM524356:PGU524356 PQI524356:PQQ524356 QAE524356:QAM524356 QKA524356:QKI524356 QTW524356:QUE524356 RDS524356:REA524356 RNO524356:RNW524356 RXK524356:RXS524356 SHG524356:SHO524356 SRC524356:SRK524356 TAY524356:TBG524356 TKU524356:TLC524356 TUQ524356:TUY524356 UEM524356:UEU524356 UOI524356:UOQ524356 UYE524356:UYM524356 VIA524356:VII524356 VRW524356:VSE524356 WBS524356:WCA524356 WLO524356:WLW524356 WVK524356:WVS524356 C589892:L589892 IY589892:JG589892 SU589892:TC589892 ACQ589892:ACY589892 AMM589892:AMU589892 AWI589892:AWQ589892 BGE589892:BGM589892 BQA589892:BQI589892 BZW589892:CAE589892 CJS589892:CKA589892 CTO589892:CTW589892 DDK589892:DDS589892 DNG589892:DNO589892 DXC589892:DXK589892 EGY589892:EHG589892 EQU589892:ERC589892 FAQ589892:FAY589892 FKM589892:FKU589892 FUI589892:FUQ589892 GEE589892:GEM589892 GOA589892:GOI589892 GXW589892:GYE589892 HHS589892:HIA589892 HRO589892:HRW589892 IBK589892:IBS589892 ILG589892:ILO589892 IVC589892:IVK589892 JEY589892:JFG589892 JOU589892:JPC589892 JYQ589892:JYY589892 KIM589892:KIU589892 KSI589892:KSQ589892 LCE589892:LCM589892 LMA589892:LMI589892 LVW589892:LWE589892 MFS589892:MGA589892 MPO589892:MPW589892 MZK589892:MZS589892 NJG589892:NJO589892 NTC589892:NTK589892 OCY589892:ODG589892 OMU589892:ONC589892 OWQ589892:OWY589892 PGM589892:PGU589892 PQI589892:PQQ589892 QAE589892:QAM589892 QKA589892:QKI589892 QTW589892:QUE589892 RDS589892:REA589892 RNO589892:RNW589892 RXK589892:RXS589892 SHG589892:SHO589892 SRC589892:SRK589892 TAY589892:TBG589892 TKU589892:TLC589892 TUQ589892:TUY589892 UEM589892:UEU589892 UOI589892:UOQ589892 UYE589892:UYM589892 VIA589892:VII589892 VRW589892:VSE589892 WBS589892:WCA589892 WLO589892:WLW589892 WVK589892:WVS589892 C655428:L655428 IY655428:JG655428 SU655428:TC655428 ACQ655428:ACY655428 AMM655428:AMU655428 AWI655428:AWQ655428 BGE655428:BGM655428 BQA655428:BQI655428 BZW655428:CAE655428 CJS655428:CKA655428 CTO655428:CTW655428 DDK655428:DDS655428 DNG655428:DNO655428 DXC655428:DXK655428 EGY655428:EHG655428 EQU655428:ERC655428 FAQ655428:FAY655428 FKM655428:FKU655428 FUI655428:FUQ655428 GEE655428:GEM655428 GOA655428:GOI655428 GXW655428:GYE655428 HHS655428:HIA655428 HRO655428:HRW655428 IBK655428:IBS655428 ILG655428:ILO655428 IVC655428:IVK655428 JEY655428:JFG655428 JOU655428:JPC655428 JYQ655428:JYY655428 KIM655428:KIU655428 KSI655428:KSQ655428 LCE655428:LCM655428 LMA655428:LMI655428 LVW655428:LWE655428 MFS655428:MGA655428 MPO655428:MPW655428 MZK655428:MZS655428 NJG655428:NJO655428 NTC655428:NTK655428 OCY655428:ODG655428 OMU655428:ONC655428 OWQ655428:OWY655428 PGM655428:PGU655428 PQI655428:PQQ655428 QAE655428:QAM655428 QKA655428:QKI655428 QTW655428:QUE655428 RDS655428:REA655428 RNO655428:RNW655428 RXK655428:RXS655428 SHG655428:SHO655428 SRC655428:SRK655428 TAY655428:TBG655428 TKU655428:TLC655428 TUQ655428:TUY655428 UEM655428:UEU655428 UOI655428:UOQ655428 UYE655428:UYM655428 VIA655428:VII655428 VRW655428:VSE655428 WBS655428:WCA655428 WLO655428:WLW655428 WVK655428:WVS655428 C720964:L720964 IY720964:JG720964 SU720964:TC720964 ACQ720964:ACY720964 AMM720964:AMU720964 AWI720964:AWQ720964 BGE720964:BGM720964 BQA720964:BQI720964 BZW720964:CAE720964 CJS720964:CKA720964 CTO720964:CTW720964 DDK720964:DDS720964 DNG720964:DNO720964 DXC720964:DXK720964 EGY720964:EHG720964 EQU720964:ERC720964 FAQ720964:FAY720964 FKM720964:FKU720964 FUI720964:FUQ720964 GEE720964:GEM720964 GOA720964:GOI720964 GXW720964:GYE720964 HHS720964:HIA720964 HRO720964:HRW720964 IBK720964:IBS720964 ILG720964:ILO720964 IVC720964:IVK720964 JEY720964:JFG720964 JOU720964:JPC720964 JYQ720964:JYY720964 KIM720964:KIU720964 KSI720964:KSQ720964 LCE720964:LCM720964 LMA720964:LMI720964 LVW720964:LWE720964 MFS720964:MGA720964 MPO720964:MPW720964 MZK720964:MZS720964 NJG720964:NJO720964 NTC720964:NTK720964 OCY720964:ODG720964 OMU720964:ONC720964 OWQ720964:OWY720964 PGM720964:PGU720964 PQI720964:PQQ720964 QAE720964:QAM720964 QKA720964:QKI720964 QTW720964:QUE720964 RDS720964:REA720964 RNO720964:RNW720964 RXK720964:RXS720964 SHG720964:SHO720964 SRC720964:SRK720964 TAY720964:TBG720964 TKU720964:TLC720964 TUQ720964:TUY720964 UEM720964:UEU720964 UOI720964:UOQ720964 UYE720964:UYM720964 VIA720964:VII720964 VRW720964:VSE720964 WBS720964:WCA720964 WLO720964:WLW720964 WVK720964:WVS720964 C786500:L786500 IY786500:JG786500 SU786500:TC786500 ACQ786500:ACY786500 AMM786500:AMU786500 AWI786500:AWQ786500 BGE786500:BGM786500 BQA786500:BQI786500 BZW786500:CAE786500 CJS786500:CKA786500 CTO786500:CTW786500 DDK786500:DDS786500 DNG786500:DNO786500 DXC786500:DXK786500 EGY786500:EHG786500 EQU786500:ERC786500 FAQ786500:FAY786500 FKM786500:FKU786500 FUI786500:FUQ786500 GEE786500:GEM786500 GOA786500:GOI786500 GXW786500:GYE786500 HHS786500:HIA786500 HRO786500:HRW786500 IBK786500:IBS786500 ILG786500:ILO786500 IVC786500:IVK786500 JEY786500:JFG786500 JOU786500:JPC786500 JYQ786500:JYY786500 KIM786500:KIU786500 KSI786500:KSQ786500 LCE786500:LCM786500 LMA786500:LMI786500 LVW786500:LWE786500 MFS786500:MGA786500 MPO786500:MPW786500 MZK786500:MZS786500 NJG786500:NJO786500 NTC786500:NTK786500 OCY786500:ODG786500 OMU786500:ONC786500 OWQ786500:OWY786500 PGM786500:PGU786500 PQI786500:PQQ786500 QAE786500:QAM786500 QKA786500:QKI786500 QTW786500:QUE786500 RDS786500:REA786500 RNO786500:RNW786500 RXK786500:RXS786500 SHG786500:SHO786500 SRC786500:SRK786500 TAY786500:TBG786500 TKU786500:TLC786500 TUQ786500:TUY786500 UEM786500:UEU786500 UOI786500:UOQ786500 UYE786500:UYM786500 VIA786500:VII786500 VRW786500:VSE786500 WBS786500:WCA786500 WLO786500:WLW786500 WVK786500:WVS786500 C852036:L852036 IY852036:JG852036 SU852036:TC852036 ACQ852036:ACY852036 AMM852036:AMU852036 AWI852036:AWQ852036 BGE852036:BGM852036 BQA852036:BQI852036 BZW852036:CAE852036 CJS852036:CKA852036 CTO852036:CTW852036 DDK852036:DDS852036 DNG852036:DNO852036 DXC852036:DXK852036 EGY852036:EHG852036 EQU852036:ERC852036 FAQ852036:FAY852036 FKM852036:FKU852036 FUI852036:FUQ852036 GEE852036:GEM852036 GOA852036:GOI852036 GXW852036:GYE852036 HHS852036:HIA852036 HRO852036:HRW852036 IBK852036:IBS852036 ILG852036:ILO852036 IVC852036:IVK852036 JEY852036:JFG852036 JOU852036:JPC852036 JYQ852036:JYY852036 KIM852036:KIU852036 KSI852036:KSQ852036 LCE852036:LCM852036 LMA852036:LMI852036 LVW852036:LWE852036 MFS852036:MGA852036 MPO852036:MPW852036 MZK852036:MZS852036 NJG852036:NJO852036 NTC852036:NTK852036 OCY852036:ODG852036 OMU852036:ONC852036 OWQ852036:OWY852036 PGM852036:PGU852036 PQI852036:PQQ852036 QAE852036:QAM852036 QKA852036:QKI852036 QTW852036:QUE852036 RDS852036:REA852036 RNO852036:RNW852036 RXK852036:RXS852036 SHG852036:SHO852036 SRC852036:SRK852036 TAY852036:TBG852036 TKU852036:TLC852036 TUQ852036:TUY852036 UEM852036:UEU852036 UOI852036:UOQ852036 UYE852036:UYM852036 VIA852036:VII852036 VRW852036:VSE852036 WBS852036:WCA852036 WLO852036:WLW852036 WVK852036:WVS852036 C917572:L917572 IY917572:JG917572 SU917572:TC917572 ACQ917572:ACY917572 AMM917572:AMU917572 AWI917572:AWQ917572 BGE917572:BGM917572 BQA917572:BQI917572 BZW917572:CAE917572 CJS917572:CKA917572 CTO917572:CTW917572 DDK917572:DDS917572 DNG917572:DNO917572 DXC917572:DXK917572 EGY917572:EHG917572 EQU917572:ERC917572 FAQ917572:FAY917572 FKM917572:FKU917572 FUI917572:FUQ917572 GEE917572:GEM917572 GOA917572:GOI917572 GXW917572:GYE917572 HHS917572:HIA917572 HRO917572:HRW917572 IBK917572:IBS917572 ILG917572:ILO917572 IVC917572:IVK917572 JEY917572:JFG917572 JOU917572:JPC917572 JYQ917572:JYY917572 KIM917572:KIU917572 KSI917572:KSQ917572 LCE917572:LCM917572 LMA917572:LMI917572 LVW917572:LWE917572 MFS917572:MGA917572 MPO917572:MPW917572 MZK917572:MZS917572 NJG917572:NJO917572 NTC917572:NTK917572 OCY917572:ODG917572 OMU917572:ONC917572 OWQ917572:OWY917572 PGM917572:PGU917572 PQI917572:PQQ917572 QAE917572:QAM917572 QKA917572:QKI917572 QTW917572:QUE917572 RDS917572:REA917572 RNO917572:RNW917572 RXK917572:RXS917572 SHG917572:SHO917572 SRC917572:SRK917572 TAY917572:TBG917572 TKU917572:TLC917572 TUQ917572:TUY917572 UEM917572:UEU917572 UOI917572:UOQ917572 UYE917572:UYM917572 VIA917572:VII917572 VRW917572:VSE917572 WBS917572:WCA917572 WLO917572:WLW917572 WVK917572:WVS917572 C983108:L983108 IY983108:JG983108 SU983108:TC983108 ACQ983108:ACY983108 AMM983108:AMU983108 AWI983108:AWQ983108 BGE983108:BGM983108 BQA983108:BQI983108 BZW983108:CAE983108 CJS983108:CKA983108 CTO983108:CTW983108 DDK983108:DDS983108 DNG983108:DNO983108 DXC983108:DXK983108 EGY983108:EHG983108 EQU983108:ERC983108 FAQ983108:FAY983108 FKM983108:FKU983108 FUI983108:FUQ983108 GEE983108:GEM983108 GOA983108:GOI983108 GXW983108:GYE983108 HHS983108:HIA983108 HRO983108:HRW983108 IBK983108:IBS983108 ILG983108:ILO983108 IVC983108:IVK983108 JEY983108:JFG983108 JOU983108:JPC983108 JYQ983108:JYY983108 KIM983108:KIU983108 KSI983108:KSQ983108 LCE983108:LCM983108 LMA983108:LMI983108 LVW983108:LWE983108 MFS983108:MGA983108 MPO983108:MPW983108 MZK983108:MZS983108 NJG983108:NJO983108 NTC983108:NTK983108 OCY983108:ODG983108 OMU983108:ONC983108 OWQ983108:OWY983108 PGM983108:PGU983108 PQI983108:PQQ983108 QAE983108:QAM983108 QKA983108:QKI983108 QTW983108:QUE983108 RDS983108:REA983108 RNO983108:RNW983108 RXK983108:RXS983108 SHG983108:SHO983108 SRC983108:SRK983108 TAY983108:TBG983108 TKU983108:TLC983108 TUQ983108:TUY983108 UEM983108:UEU983108 UOI983108:UOQ983108 UYE983108:UYM983108 VIA983108:VII983108 VRW983108:VSE983108 WBS983108:WCA983108 WLO983108:WLW983108 WVK983108:WVS983108 C14:L14 IY14:JG14 SU14:TC14 ACQ14:ACY14 AMM14:AMU14 AWI14:AWQ14 BGE14:BGM14 BQA14:BQI14 BZW14:CAE14 CJS14:CKA14 CTO14:CTW14 DDK14:DDS14 DNG14:DNO14 DXC14:DXK14 EGY14:EHG14 EQU14:ERC14 FAQ14:FAY14 FKM14:FKU14 FUI14:FUQ14 GEE14:GEM14 GOA14:GOI14 GXW14:GYE14 HHS14:HIA14 HRO14:HRW14 IBK14:IBS14 ILG14:ILO14 IVC14:IVK14 JEY14:JFG14 JOU14:JPC14 JYQ14:JYY14 KIM14:KIU14 KSI14:KSQ14 LCE14:LCM14 LMA14:LMI14 LVW14:LWE14 MFS14:MGA14 MPO14:MPW14 MZK14:MZS14 NJG14:NJO14 NTC14:NTK14 OCY14:ODG14 OMU14:ONC14 OWQ14:OWY14 PGM14:PGU14 PQI14:PQQ14 QAE14:QAM14 QKA14:QKI14 QTW14:QUE14 RDS14:REA14 RNO14:RNW14 RXK14:RXS14 SHG14:SHO14 SRC14:SRK14 TAY14:TBG14 TKU14:TLC14 TUQ14:TUY14 UEM14:UEU14 UOI14:UOQ14 UYE14:UYM14 VIA14:VII14 VRW14:VSE14 WBS14:WCA14 WLO14:WLW14 WVK14:WVS14 C65550:L65550 IY65550:JG65550 SU65550:TC65550 ACQ65550:ACY65550 AMM65550:AMU65550 AWI65550:AWQ65550 BGE65550:BGM65550 BQA65550:BQI65550 BZW65550:CAE65550 CJS65550:CKA65550 CTO65550:CTW65550 DDK65550:DDS65550 DNG65550:DNO65550 DXC65550:DXK65550 EGY65550:EHG65550 EQU65550:ERC65550 FAQ65550:FAY65550 FKM65550:FKU65550 FUI65550:FUQ65550 GEE65550:GEM65550 GOA65550:GOI65550 GXW65550:GYE65550 HHS65550:HIA65550 HRO65550:HRW65550 IBK65550:IBS65550 ILG65550:ILO65550 IVC65550:IVK65550 JEY65550:JFG65550 JOU65550:JPC65550 JYQ65550:JYY65550 KIM65550:KIU65550 KSI65550:KSQ65550 LCE65550:LCM65550 LMA65550:LMI65550 LVW65550:LWE65550 MFS65550:MGA65550 MPO65550:MPW65550 MZK65550:MZS65550 NJG65550:NJO65550 NTC65550:NTK65550 OCY65550:ODG65550 OMU65550:ONC65550 OWQ65550:OWY65550 PGM65550:PGU65550 PQI65550:PQQ65550 QAE65550:QAM65550 QKA65550:QKI65550 QTW65550:QUE65550 RDS65550:REA65550 RNO65550:RNW65550 RXK65550:RXS65550 SHG65550:SHO65550 SRC65550:SRK65550 TAY65550:TBG65550 TKU65550:TLC65550 TUQ65550:TUY65550 UEM65550:UEU65550 UOI65550:UOQ65550 UYE65550:UYM65550 VIA65550:VII65550 VRW65550:VSE65550 WBS65550:WCA65550 WLO65550:WLW65550 WVK65550:WVS65550 C131086:L131086 IY131086:JG131086 SU131086:TC131086 ACQ131086:ACY131086 AMM131086:AMU131086 AWI131086:AWQ131086 BGE131086:BGM131086 BQA131086:BQI131086 BZW131086:CAE131086 CJS131086:CKA131086 CTO131086:CTW131086 DDK131086:DDS131086 DNG131086:DNO131086 DXC131086:DXK131086 EGY131086:EHG131086 EQU131086:ERC131086 FAQ131086:FAY131086 FKM131086:FKU131086 FUI131086:FUQ131086 GEE131086:GEM131086 GOA131086:GOI131086 GXW131086:GYE131086 HHS131086:HIA131086 HRO131086:HRW131086 IBK131086:IBS131086 ILG131086:ILO131086 IVC131086:IVK131086 JEY131086:JFG131086 JOU131086:JPC131086 JYQ131086:JYY131086 KIM131086:KIU131086 KSI131086:KSQ131086 LCE131086:LCM131086 LMA131086:LMI131086 LVW131086:LWE131086 MFS131086:MGA131086 MPO131086:MPW131086 MZK131086:MZS131086 NJG131086:NJO131086 NTC131086:NTK131086 OCY131086:ODG131086 OMU131086:ONC131086 OWQ131086:OWY131086 PGM131086:PGU131086 PQI131086:PQQ131086 QAE131086:QAM131086 QKA131086:QKI131086 QTW131086:QUE131086 RDS131086:REA131086 RNO131086:RNW131086 RXK131086:RXS131086 SHG131086:SHO131086 SRC131086:SRK131086 TAY131086:TBG131086 TKU131086:TLC131086 TUQ131086:TUY131086 UEM131086:UEU131086 UOI131086:UOQ131086 UYE131086:UYM131086 VIA131086:VII131086 VRW131086:VSE131086 WBS131086:WCA131086 WLO131086:WLW131086 WVK131086:WVS131086 C196622:L196622 IY196622:JG196622 SU196622:TC196622 ACQ196622:ACY196622 AMM196622:AMU196622 AWI196622:AWQ196622 BGE196622:BGM196622 BQA196622:BQI196622 BZW196622:CAE196622 CJS196622:CKA196622 CTO196622:CTW196622 DDK196622:DDS196622 DNG196622:DNO196622 DXC196622:DXK196622 EGY196622:EHG196622 EQU196622:ERC196622 FAQ196622:FAY196622 FKM196622:FKU196622 FUI196622:FUQ196622 GEE196622:GEM196622 GOA196622:GOI196622 GXW196622:GYE196622 HHS196622:HIA196622 HRO196622:HRW196622 IBK196622:IBS196622 ILG196622:ILO196622 IVC196622:IVK196622 JEY196622:JFG196622 JOU196622:JPC196622 JYQ196622:JYY196622 KIM196622:KIU196622 KSI196622:KSQ196622 LCE196622:LCM196622 LMA196622:LMI196622 LVW196622:LWE196622 MFS196622:MGA196622 MPO196622:MPW196622 MZK196622:MZS196622 NJG196622:NJO196622 NTC196622:NTK196622 OCY196622:ODG196622 OMU196622:ONC196622 OWQ196622:OWY196622 PGM196622:PGU196622 PQI196622:PQQ196622 QAE196622:QAM196622 QKA196622:QKI196622 QTW196622:QUE196622 RDS196622:REA196622 RNO196622:RNW196622 RXK196622:RXS196622 SHG196622:SHO196622 SRC196622:SRK196622 TAY196622:TBG196622 TKU196622:TLC196622 TUQ196622:TUY196622 UEM196622:UEU196622 UOI196622:UOQ196622 UYE196622:UYM196622 VIA196622:VII196622 VRW196622:VSE196622 WBS196622:WCA196622 WLO196622:WLW196622 WVK196622:WVS196622 C262158:L262158 IY262158:JG262158 SU262158:TC262158 ACQ262158:ACY262158 AMM262158:AMU262158 AWI262158:AWQ262158 BGE262158:BGM262158 BQA262158:BQI262158 BZW262158:CAE262158 CJS262158:CKA262158 CTO262158:CTW262158 DDK262158:DDS262158 DNG262158:DNO262158 DXC262158:DXK262158 EGY262158:EHG262158 EQU262158:ERC262158 FAQ262158:FAY262158 FKM262158:FKU262158 FUI262158:FUQ262158 GEE262158:GEM262158 GOA262158:GOI262158 GXW262158:GYE262158 HHS262158:HIA262158 HRO262158:HRW262158 IBK262158:IBS262158 ILG262158:ILO262158 IVC262158:IVK262158 JEY262158:JFG262158 JOU262158:JPC262158 JYQ262158:JYY262158 KIM262158:KIU262158 KSI262158:KSQ262158 LCE262158:LCM262158 LMA262158:LMI262158 LVW262158:LWE262158 MFS262158:MGA262158 MPO262158:MPW262158 MZK262158:MZS262158 NJG262158:NJO262158 NTC262158:NTK262158 OCY262158:ODG262158 OMU262158:ONC262158 OWQ262158:OWY262158 PGM262158:PGU262158 PQI262158:PQQ262158 QAE262158:QAM262158 QKA262158:QKI262158 QTW262158:QUE262158 RDS262158:REA262158 RNO262158:RNW262158 RXK262158:RXS262158 SHG262158:SHO262158 SRC262158:SRK262158 TAY262158:TBG262158 TKU262158:TLC262158 TUQ262158:TUY262158 UEM262158:UEU262158 UOI262158:UOQ262158 UYE262158:UYM262158 VIA262158:VII262158 VRW262158:VSE262158 WBS262158:WCA262158 WLO262158:WLW262158 WVK262158:WVS262158 C327694:L327694 IY327694:JG327694 SU327694:TC327694 ACQ327694:ACY327694 AMM327694:AMU327694 AWI327694:AWQ327694 BGE327694:BGM327694 BQA327694:BQI327694 BZW327694:CAE327694 CJS327694:CKA327694 CTO327694:CTW327694 DDK327694:DDS327694 DNG327694:DNO327694 DXC327694:DXK327694 EGY327694:EHG327694 EQU327694:ERC327694 FAQ327694:FAY327694 FKM327694:FKU327694 FUI327694:FUQ327694 GEE327694:GEM327694 GOA327694:GOI327694 GXW327694:GYE327694 HHS327694:HIA327694 HRO327694:HRW327694 IBK327694:IBS327694 ILG327694:ILO327694 IVC327694:IVK327694 JEY327694:JFG327694 JOU327694:JPC327694 JYQ327694:JYY327694 KIM327694:KIU327694 KSI327694:KSQ327694 LCE327694:LCM327694 LMA327694:LMI327694 LVW327694:LWE327694 MFS327694:MGA327694 MPO327694:MPW327694 MZK327694:MZS327694 NJG327694:NJO327694 NTC327694:NTK327694 OCY327694:ODG327694 OMU327694:ONC327694 OWQ327694:OWY327694 PGM327694:PGU327694 PQI327694:PQQ327694 QAE327694:QAM327694 QKA327694:QKI327694 QTW327694:QUE327694 RDS327694:REA327694 RNO327694:RNW327694 RXK327694:RXS327694 SHG327694:SHO327694 SRC327694:SRK327694 TAY327694:TBG327694 TKU327694:TLC327694 TUQ327694:TUY327694 UEM327694:UEU327694 UOI327694:UOQ327694 UYE327694:UYM327694 VIA327694:VII327694 VRW327694:VSE327694 WBS327694:WCA327694 WLO327694:WLW327694 WVK327694:WVS327694 C393230:L393230 IY393230:JG393230 SU393230:TC393230 ACQ393230:ACY393230 AMM393230:AMU393230 AWI393230:AWQ393230 BGE393230:BGM393230 BQA393230:BQI393230 BZW393230:CAE393230 CJS393230:CKA393230 CTO393230:CTW393230 DDK393230:DDS393230 DNG393230:DNO393230 DXC393230:DXK393230 EGY393230:EHG393230 EQU393230:ERC393230 FAQ393230:FAY393230 FKM393230:FKU393230 FUI393230:FUQ393230 GEE393230:GEM393230 GOA393230:GOI393230 GXW393230:GYE393230 HHS393230:HIA393230 HRO393230:HRW393230 IBK393230:IBS393230 ILG393230:ILO393230 IVC393230:IVK393230 JEY393230:JFG393230 JOU393230:JPC393230 JYQ393230:JYY393230 KIM393230:KIU393230 KSI393230:KSQ393230 LCE393230:LCM393230 LMA393230:LMI393230 LVW393230:LWE393230 MFS393230:MGA393230 MPO393230:MPW393230 MZK393230:MZS393230 NJG393230:NJO393230 NTC393230:NTK393230 OCY393230:ODG393230 OMU393230:ONC393230 OWQ393230:OWY393230 PGM393230:PGU393230 PQI393230:PQQ393230 QAE393230:QAM393230 QKA393230:QKI393230 QTW393230:QUE393230 RDS393230:REA393230 RNO393230:RNW393230 RXK393230:RXS393230 SHG393230:SHO393230 SRC393230:SRK393230 TAY393230:TBG393230 TKU393230:TLC393230 TUQ393230:TUY393230 UEM393230:UEU393230 UOI393230:UOQ393230 UYE393230:UYM393230 VIA393230:VII393230 VRW393230:VSE393230 WBS393230:WCA393230 WLO393230:WLW393230 WVK393230:WVS393230 C458766:L458766 IY458766:JG458766 SU458766:TC458766 ACQ458766:ACY458766 AMM458766:AMU458766 AWI458766:AWQ458766 BGE458766:BGM458766 BQA458766:BQI458766 BZW458766:CAE458766 CJS458766:CKA458766 CTO458766:CTW458766 DDK458766:DDS458766 DNG458766:DNO458766 DXC458766:DXK458766 EGY458766:EHG458766 EQU458766:ERC458766 FAQ458766:FAY458766 FKM458766:FKU458766 FUI458766:FUQ458766 GEE458766:GEM458766 GOA458766:GOI458766 GXW458766:GYE458766 HHS458766:HIA458766 HRO458766:HRW458766 IBK458766:IBS458766 ILG458766:ILO458766 IVC458766:IVK458766 JEY458766:JFG458766 JOU458766:JPC458766 JYQ458766:JYY458766 KIM458766:KIU458766 KSI458766:KSQ458766 LCE458766:LCM458766 LMA458766:LMI458766 LVW458766:LWE458766 MFS458766:MGA458766 MPO458766:MPW458766 MZK458766:MZS458766 NJG458766:NJO458766 NTC458766:NTK458766 OCY458766:ODG458766 OMU458766:ONC458766 OWQ458766:OWY458766 PGM458766:PGU458766 PQI458766:PQQ458766 QAE458766:QAM458766 QKA458766:QKI458766 QTW458766:QUE458766 RDS458766:REA458766 RNO458766:RNW458766 RXK458766:RXS458766 SHG458766:SHO458766 SRC458766:SRK458766 TAY458766:TBG458766 TKU458766:TLC458766 TUQ458766:TUY458766 UEM458766:UEU458766 UOI458766:UOQ458766 UYE458766:UYM458766 VIA458766:VII458766 VRW458766:VSE458766 WBS458766:WCA458766 WLO458766:WLW458766 WVK458766:WVS458766 C524302:L524302 IY524302:JG524302 SU524302:TC524302 ACQ524302:ACY524302 AMM524302:AMU524302 AWI524302:AWQ524302 BGE524302:BGM524302 BQA524302:BQI524302 BZW524302:CAE524302 CJS524302:CKA524302 CTO524302:CTW524302 DDK524302:DDS524302 DNG524302:DNO524302 DXC524302:DXK524302 EGY524302:EHG524302 EQU524302:ERC524302 FAQ524302:FAY524302 FKM524302:FKU524302 FUI524302:FUQ524302 GEE524302:GEM524302 GOA524302:GOI524302 GXW524302:GYE524302 HHS524302:HIA524302 HRO524302:HRW524302 IBK524302:IBS524302 ILG524302:ILO524302 IVC524302:IVK524302 JEY524302:JFG524302 JOU524302:JPC524302 JYQ524302:JYY524302 KIM524302:KIU524302 KSI524302:KSQ524302 LCE524302:LCM524302 LMA524302:LMI524302 LVW524302:LWE524302 MFS524302:MGA524302 MPO524302:MPW524302 MZK524302:MZS524302 NJG524302:NJO524302 NTC524302:NTK524302 OCY524302:ODG524302 OMU524302:ONC524302 OWQ524302:OWY524302 PGM524302:PGU524302 PQI524302:PQQ524302 QAE524302:QAM524302 QKA524302:QKI524302 QTW524302:QUE524302 RDS524302:REA524302 RNO524302:RNW524302 RXK524302:RXS524302 SHG524302:SHO524302 SRC524302:SRK524302 TAY524302:TBG524302 TKU524302:TLC524302 TUQ524302:TUY524302 UEM524302:UEU524302 UOI524302:UOQ524302 UYE524302:UYM524302 VIA524302:VII524302 VRW524302:VSE524302 WBS524302:WCA524302 WLO524302:WLW524302 WVK524302:WVS524302 C589838:L589838 IY589838:JG589838 SU589838:TC589838 ACQ589838:ACY589838 AMM589838:AMU589838 AWI589838:AWQ589838 BGE589838:BGM589838 BQA589838:BQI589838 BZW589838:CAE589838 CJS589838:CKA589838 CTO589838:CTW589838 DDK589838:DDS589838 DNG589838:DNO589838 DXC589838:DXK589838 EGY589838:EHG589838 EQU589838:ERC589838 FAQ589838:FAY589838 FKM589838:FKU589838 FUI589838:FUQ589838 GEE589838:GEM589838 GOA589838:GOI589838 GXW589838:GYE589838 HHS589838:HIA589838 HRO589838:HRW589838 IBK589838:IBS589838 ILG589838:ILO589838 IVC589838:IVK589838 JEY589838:JFG589838 JOU589838:JPC589838 JYQ589838:JYY589838 KIM589838:KIU589838 KSI589838:KSQ589838 LCE589838:LCM589838 LMA589838:LMI589838 LVW589838:LWE589838 MFS589838:MGA589838 MPO589838:MPW589838 MZK589838:MZS589838 NJG589838:NJO589838 NTC589838:NTK589838 OCY589838:ODG589838 OMU589838:ONC589838 OWQ589838:OWY589838 PGM589838:PGU589838 PQI589838:PQQ589838 QAE589838:QAM589838 QKA589838:QKI589838 QTW589838:QUE589838 RDS589838:REA589838 RNO589838:RNW589838 RXK589838:RXS589838 SHG589838:SHO589838 SRC589838:SRK589838 TAY589838:TBG589838 TKU589838:TLC589838 TUQ589838:TUY589838 UEM589838:UEU589838 UOI589838:UOQ589838 UYE589838:UYM589838 VIA589838:VII589838 VRW589838:VSE589838 WBS589838:WCA589838 WLO589838:WLW589838 WVK589838:WVS589838 C655374:L655374 IY655374:JG655374 SU655374:TC655374 ACQ655374:ACY655374 AMM655374:AMU655374 AWI655374:AWQ655374 BGE655374:BGM655374 BQA655374:BQI655374 BZW655374:CAE655374 CJS655374:CKA655374 CTO655374:CTW655374 DDK655374:DDS655374 DNG655374:DNO655374 DXC655374:DXK655374 EGY655374:EHG655374 EQU655374:ERC655374 FAQ655374:FAY655374 FKM655374:FKU655374 FUI655374:FUQ655374 GEE655374:GEM655374 GOA655374:GOI655374 GXW655374:GYE655374 HHS655374:HIA655374 HRO655374:HRW655374 IBK655374:IBS655374 ILG655374:ILO655374 IVC655374:IVK655374 JEY655374:JFG655374 JOU655374:JPC655374 JYQ655374:JYY655374 KIM655374:KIU655374 KSI655374:KSQ655374 LCE655374:LCM655374 LMA655374:LMI655374 LVW655374:LWE655374 MFS655374:MGA655374 MPO655374:MPW655374 MZK655374:MZS655374 NJG655374:NJO655374 NTC655374:NTK655374 OCY655374:ODG655374 OMU655374:ONC655374 OWQ655374:OWY655374 PGM655374:PGU655374 PQI655374:PQQ655374 QAE655374:QAM655374 QKA655374:QKI655374 QTW655374:QUE655374 RDS655374:REA655374 RNO655374:RNW655374 RXK655374:RXS655374 SHG655374:SHO655374 SRC655374:SRK655374 TAY655374:TBG655374 TKU655374:TLC655374 TUQ655374:TUY655374 UEM655374:UEU655374 UOI655374:UOQ655374 UYE655374:UYM655374 VIA655374:VII655374 VRW655374:VSE655374 WBS655374:WCA655374 WLO655374:WLW655374 WVK655374:WVS655374 C720910:L720910 IY720910:JG720910 SU720910:TC720910 ACQ720910:ACY720910 AMM720910:AMU720910 AWI720910:AWQ720910 BGE720910:BGM720910 BQA720910:BQI720910 BZW720910:CAE720910 CJS720910:CKA720910 CTO720910:CTW720910 DDK720910:DDS720910 DNG720910:DNO720910 DXC720910:DXK720910 EGY720910:EHG720910 EQU720910:ERC720910 FAQ720910:FAY720910 FKM720910:FKU720910 FUI720910:FUQ720910 GEE720910:GEM720910 GOA720910:GOI720910 GXW720910:GYE720910 HHS720910:HIA720910 HRO720910:HRW720910 IBK720910:IBS720910 ILG720910:ILO720910 IVC720910:IVK720910 JEY720910:JFG720910 JOU720910:JPC720910 JYQ720910:JYY720910 KIM720910:KIU720910 KSI720910:KSQ720910 LCE720910:LCM720910 LMA720910:LMI720910 LVW720910:LWE720910 MFS720910:MGA720910 MPO720910:MPW720910 MZK720910:MZS720910 NJG720910:NJO720910 NTC720910:NTK720910 OCY720910:ODG720910 OMU720910:ONC720910 OWQ720910:OWY720910 PGM720910:PGU720910 PQI720910:PQQ720910 QAE720910:QAM720910 QKA720910:QKI720910 QTW720910:QUE720910 RDS720910:REA720910 RNO720910:RNW720910 RXK720910:RXS720910 SHG720910:SHO720910 SRC720910:SRK720910 TAY720910:TBG720910 TKU720910:TLC720910 TUQ720910:TUY720910 UEM720910:UEU720910 UOI720910:UOQ720910 UYE720910:UYM720910 VIA720910:VII720910 VRW720910:VSE720910 WBS720910:WCA720910 WLO720910:WLW720910 WVK720910:WVS720910 C786446:L786446 IY786446:JG786446 SU786446:TC786446 ACQ786446:ACY786446 AMM786446:AMU786446 AWI786446:AWQ786446 BGE786446:BGM786446 BQA786446:BQI786446 BZW786446:CAE786446 CJS786446:CKA786446 CTO786446:CTW786446 DDK786446:DDS786446 DNG786446:DNO786446 DXC786446:DXK786446 EGY786446:EHG786446 EQU786446:ERC786446 FAQ786446:FAY786446 FKM786446:FKU786446 FUI786446:FUQ786446 GEE786446:GEM786446 GOA786446:GOI786446 GXW786446:GYE786446 HHS786446:HIA786446 HRO786446:HRW786446 IBK786446:IBS786446 ILG786446:ILO786446 IVC786446:IVK786446 JEY786446:JFG786446 JOU786446:JPC786446 JYQ786446:JYY786446 KIM786446:KIU786446 KSI786446:KSQ786446 LCE786446:LCM786446 LMA786446:LMI786446 LVW786446:LWE786446 MFS786446:MGA786446 MPO786446:MPW786446 MZK786446:MZS786446 NJG786446:NJO786446 NTC786446:NTK786446 OCY786446:ODG786446 OMU786446:ONC786446 OWQ786446:OWY786446 PGM786446:PGU786446 PQI786446:PQQ786446 QAE786446:QAM786446 QKA786446:QKI786446 QTW786446:QUE786446 RDS786446:REA786446 RNO786446:RNW786446 RXK786446:RXS786446 SHG786446:SHO786446 SRC786446:SRK786446 TAY786446:TBG786446 TKU786446:TLC786446 TUQ786446:TUY786446 UEM786446:UEU786446 UOI786446:UOQ786446 UYE786446:UYM786446 VIA786446:VII786446 VRW786446:VSE786446 WBS786446:WCA786446 WLO786446:WLW786446 WVK786446:WVS786446 C851982:L851982 IY851982:JG851982 SU851982:TC851982 ACQ851982:ACY851982 AMM851982:AMU851982 AWI851982:AWQ851982 BGE851982:BGM851982 BQA851982:BQI851982 BZW851982:CAE851982 CJS851982:CKA851982 CTO851982:CTW851982 DDK851982:DDS851982 DNG851982:DNO851982 DXC851982:DXK851982 EGY851982:EHG851982 EQU851982:ERC851982 FAQ851982:FAY851982 FKM851982:FKU851982 FUI851982:FUQ851982 GEE851982:GEM851982 GOA851982:GOI851982 GXW851982:GYE851982 HHS851982:HIA851982 HRO851982:HRW851982 IBK851982:IBS851982 ILG851982:ILO851982 IVC851982:IVK851982 JEY851982:JFG851982 JOU851982:JPC851982 JYQ851982:JYY851982 KIM851982:KIU851982 KSI851982:KSQ851982 LCE851982:LCM851982 LMA851982:LMI851982 LVW851982:LWE851982 MFS851982:MGA851982 MPO851982:MPW851982 MZK851982:MZS851982 NJG851982:NJO851982 NTC851982:NTK851982 OCY851982:ODG851982 OMU851982:ONC851982 OWQ851982:OWY851982 PGM851982:PGU851982 PQI851982:PQQ851982 QAE851982:QAM851982 QKA851982:QKI851982 QTW851982:QUE851982 RDS851982:REA851982 RNO851982:RNW851982 RXK851982:RXS851982 SHG851982:SHO851982 SRC851982:SRK851982 TAY851982:TBG851982 TKU851982:TLC851982 TUQ851982:TUY851982 UEM851982:UEU851982 UOI851982:UOQ851982 UYE851982:UYM851982 VIA851982:VII851982 VRW851982:VSE851982 WBS851982:WCA851982 WLO851982:WLW851982 WVK851982:WVS851982 C917518:L917518 IY917518:JG917518 SU917518:TC917518 ACQ917518:ACY917518 AMM917518:AMU917518 AWI917518:AWQ917518 BGE917518:BGM917518 BQA917518:BQI917518 BZW917518:CAE917518 CJS917518:CKA917518 CTO917518:CTW917518 DDK917518:DDS917518 DNG917518:DNO917518 DXC917518:DXK917518 EGY917518:EHG917518 EQU917518:ERC917518 FAQ917518:FAY917518 FKM917518:FKU917518 FUI917518:FUQ917518 GEE917518:GEM917518 GOA917518:GOI917518 GXW917518:GYE917518 HHS917518:HIA917518 HRO917518:HRW917518 IBK917518:IBS917518 ILG917518:ILO917518 IVC917518:IVK917518 JEY917518:JFG917518 JOU917518:JPC917518 JYQ917518:JYY917518 KIM917518:KIU917518 KSI917518:KSQ917518 LCE917518:LCM917518 LMA917518:LMI917518 LVW917518:LWE917518 MFS917518:MGA917518 MPO917518:MPW917518 MZK917518:MZS917518 NJG917518:NJO917518 NTC917518:NTK917518 OCY917518:ODG917518 OMU917518:ONC917518 OWQ917518:OWY917518 PGM917518:PGU917518 PQI917518:PQQ917518 QAE917518:QAM917518 QKA917518:QKI917518 QTW917518:QUE917518 RDS917518:REA917518 RNO917518:RNW917518 RXK917518:RXS917518 SHG917518:SHO917518 SRC917518:SRK917518 TAY917518:TBG917518 TKU917518:TLC917518 TUQ917518:TUY917518 UEM917518:UEU917518 UOI917518:UOQ917518 UYE917518:UYM917518 VIA917518:VII917518 VRW917518:VSE917518 WBS917518:WCA917518 WLO917518:WLW917518 WVK917518:WVS917518 C983054:L983054 IY983054:JG983054 SU983054:TC983054 ACQ983054:ACY983054 AMM983054:AMU983054 AWI983054:AWQ983054 BGE983054:BGM983054 BQA983054:BQI983054 BZW983054:CAE983054 CJS983054:CKA983054 CTO983054:CTW983054 DDK983054:DDS983054 DNG983054:DNO983054 DXC983054:DXK983054 EGY983054:EHG983054 EQU983054:ERC983054 FAQ983054:FAY983054 FKM983054:FKU983054 FUI983054:FUQ983054 GEE983054:GEM983054 GOA983054:GOI983054 GXW983054:GYE983054 HHS983054:HIA983054 HRO983054:HRW983054 IBK983054:IBS983054 ILG983054:ILO983054 IVC983054:IVK983054 JEY983054:JFG983054 JOU983054:JPC983054 JYQ983054:JYY983054 KIM983054:KIU983054 KSI983054:KSQ983054 LCE983054:LCM983054 LMA983054:LMI983054 LVW983054:LWE983054 MFS983054:MGA983054 MPO983054:MPW983054 MZK983054:MZS983054 NJG983054:NJO983054 NTC983054:NTK983054 OCY983054:ODG983054 OMU983054:ONC983054 OWQ983054:OWY983054 PGM983054:PGU983054 PQI983054:PQQ983054 QAE983054:QAM983054 QKA983054:QKI983054 QTW983054:QUE983054 RDS983054:REA983054 RNO983054:RNW983054 RXK983054:RXS983054 SHG983054:SHO983054 SRC983054:SRK983054 TAY983054:TBG983054 TKU983054:TLC983054 TUQ983054:TUY983054 UEM983054:UEU983054 UOI983054:UOQ983054 UYE983054:UYM983054 VIA983054:VII983054 VRW983054:VSE983054 WBS983054:WCA983054 WLO983054:WLW983054 WVK983054:WVS983054 C120:L120 IY120:JG120 SU120:TC120 ACQ120:ACY120 AMM120:AMU120 AWI120:AWQ120 BGE120:BGM120 BQA120:BQI120 BZW120:CAE120 CJS120:CKA120 CTO120:CTW120 DDK120:DDS120 DNG120:DNO120 DXC120:DXK120 EGY120:EHG120 EQU120:ERC120 FAQ120:FAY120 FKM120:FKU120 FUI120:FUQ120 GEE120:GEM120 GOA120:GOI120 GXW120:GYE120 HHS120:HIA120 HRO120:HRW120 IBK120:IBS120 ILG120:ILO120 IVC120:IVK120 JEY120:JFG120 JOU120:JPC120 JYQ120:JYY120 KIM120:KIU120 KSI120:KSQ120 LCE120:LCM120 LMA120:LMI120 LVW120:LWE120 MFS120:MGA120 MPO120:MPW120 MZK120:MZS120 NJG120:NJO120 NTC120:NTK120 OCY120:ODG120 OMU120:ONC120 OWQ120:OWY120 PGM120:PGU120 PQI120:PQQ120 QAE120:QAM120 QKA120:QKI120 QTW120:QUE120 RDS120:REA120 RNO120:RNW120 RXK120:RXS120 SHG120:SHO120 SRC120:SRK120 TAY120:TBG120 TKU120:TLC120 TUQ120:TUY120 UEM120:UEU120 UOI120:UOQ120 UYE120:UYM120 VIA120:VII120 VRW120:VSE120 WBS120:WCA120 WLO120:WLW120 WVK120:WVS120 C65656:L65656 IY65656:JG65656 SU65656:TC65656 ACQ65656:ACY65656 AMM65656:AMU65656 AWI65656:AWQ65656 BGE65656:BGM65656 BQA65656:BQI65656 BZW65656:CAE65656 CJS65656:CKA65656 CTO65656:CTW65656 DDK65656:DDS65656 DNG65656:DNO65656 DXC65656:DXK65656 EGY65656:EHG65656 EQU65656:ERC65656 FAQ65656:FAY65656 FKM65656:FKU65656 FUI65656:FUQ65656 GEE65656:GEM65656 GOA65656:GOI65656 GXW65656:GYE65656 HHS65656:HIA65656 HRO65656:HRW65656 IBK65656:IBS65656 ILG65656:ILO65656 IVC65656:IVK65656 JEY65656:JFG65656 JOU65656:JPC65656 JYQ65656:JYY65656 KIM65656:KIU65656 KSI65656:KSQ65656 LCE65656:LCM65656 LMA65656:LMI65656 LVW65656:LWE65656 MFS65656:MGA65656 MPO65656:MPW65656 MZK65656:MZS65656 NJG65656:NJO65656 NTC65656:NTK65656 OCY65656:ODG65656 OMU65656:ONC65656 OWQ65656:OWY65656 PGM65656:PGU65656 PQI65656:PQQ65656 QAE65656:QAM65656 QKA65656:QKI65656 QTW65656:QUE65656 RDS65656:REA65656 RNO65656:RNW65656 RXK65656:RXS65656 SHG65656:SHO65656 SRC65656:SRK65656 TAY65656:TBG65656 TKU65656:TLC65656 TUQ65656:TUY65656 UEM65656:UEU65656 UOI65656:UOQ65656 UYE65656:UYM65656 VIA65656:VII65656 VRW65656:VSE65656 WBS65656:WCA65656 WLO65656:WLW65656 WVK65656:WVS65656 C131192:L131192 IY131192:JG131192 SU131192:TC131192 ACQ131192:ACY131192 AMM131192:AMU131192 AWI131192:AWQ131192 BGE131192:BGM131192 BQA131192:BQI131192 BZW131192:CAE131192 CJS131192:CKA131192 CTO131192:CTW131192 DDK131192:DDS131192 DNG131192:DNO131192 DXC131192:DXK131192 EGY131192:EHG131192 EQU131192:ERC131192 FAQ131192:FAY131192 FKM131192:FKU131192 FUI131192:FUQ131192 GEE131192:GEM131192 GOA131192:GOI131192 GXW131192:GYE131192 HHS131192:HIA131192 HRO131192:HRW131192 IBK131192:IBS131192 ILG131192:ILO131192 IVC131192:IVK131192 JEY131192:JFG131192 JOU131192:JPC131192 JYQ131192:JYY131192 KIM131192:KIU131192 KSI131192:KSQ131192 LCE131192:LCM131192 LMA131192:LMI131192 LVW131192:LWE131192 MFS131192:MGA131192 MPO131192:MPW131192 MZK131192:MZS131192 NJG131192:NJO131192 NTC131192:NTK131192 OCY131192:ODG131192 OMU131192:ONC131192 OWQ131192:OWY131192 PGM131192:PGU131192 PQI131192:PQQ131192 QAE131192:QAM131192 QKA131192:QKI131192 QTW131192:QUE131192 RDS131192:REA131192 RNO131192:RNW131192 RXK131192:RXS131192 SHG131192:SHO131192 SRC131192:SRK131192 TAY131192:TBG131192 TKU131192:TLC131192 TUQ131192:TUY131192 UEM131192:UEU131192 UOI131192:UOQ131192 UYE131192:UYM131192 VIA131192:VII131192 VRW131192:VSE131192 WBS131192:WCA131192 WLO131192:WLW131192 WVK131192:WVS131192 C196728:L196728 IY196728:JG196728 SU196728:TC196728 ACQ196728:ACY196728 AMM196728:AMU196728 AWI196728:AWQ196728 BGE196728:BGM196728 BQA196728:BQI196728 BZW196728:CAE196728 CJS196728:CKA196728 CTO196728:CTW196728 DDK196728:DDS196728 DNG196728:DNO196728 DXC196728:DXK196728 EGY196728:EHG196728 EQU196728:ERC196728 FAQ196728:FAY196728 FKM196728:FKU196728 FUI196728:FUQ196728 GEE196728:GEM196728 GOA196728:GOI196728 GXW196728:GYE196728 HHS196728:HIA196728 HRO196728:HRW196728 IBK196728:IBS196728 ILG196728:ILO196728 IVC196728:IVK196728 JEY196728:JFG196728 JOU196728:JPC196728 JYQ196728:JYY196728 KIM196728:KIU196728 KSI196728:KSQ196728 LCE196728:LCM196728 LMA196728:LMI196728 LVW196728:LWE196728 MFS196728:MGA196728 MPO196728:MPW196728 MZK196728:MZS196728 NJG196728:NJO196728 NTC196728:NTK196728 OCY196728:ODG196728 OMU196728:ONC196728 OWQ196728:OWY196728 PGM196728:PGU196728 PQI196728:PQQ196728 QAE196728:QAM196728 QKA196728:QKI196728 QTW196728:QUE196728 RDS196728:REA196728 RNO196728:RNW196728 RXK196728:RXS196728 SHG196728:SHO196728 SRC196728:SRK196728 TAY196728:TBG196728 TKU196728:TLC196728 TUQ196728:TUY196728 UEM196728:UEU196728 UOI196728:UOQ196728 UYE196728:UYM196728 VIA196728:VII196728 VRW196728:VSE196728 WBS196728:WCA196728 WLO196728:WLW196728 WVK196728:WVS196728 C262264:L262264 IY262264:JG262264 SU262264:TC262264 ACQ262264:ACY262264 AMM262264:AMU262264 AWI262264:AWQ262264 BGE262264:BGM262264 BQA262264:BQI262264 BZW262264:CAE262264 CJS262264:CKA262264 CTO262264:CTW262264 DDK262264:DDS262264 DNG262264:DNO262264 DXC262264:DXK262264 EGY262264:EHG262264 EQU262264:ERC262264 FAQ262264:FAY262264 FKM262264:FKU262264 FUI262264:FUQ262264 GEE262264:GEM262264 GOA262264:GOI262264 GXW262264:GYE262264 HHS262264:HIA262264 HRO262264:HRW262264 IBK262264:IBS262264 ILG262264:ILO262264 IVC262264:IVK262264 JEY262264:JFG262264 JOU262264:JPC262264 JYQ262264:JYY262264 KIM262264:KIU262264 KSI262264:KSQ262264 LCE262264:LCM262264 LMA262264:LMI262264 LVW262264:LWE262264 MFS262264:MGA262264 MPO262264:MPW262264 MZK262264:MZS262264 NJG262264:NJO262264 NTC262264:NTK262264 OCY262264:ODG262264 OMU262264:ONC262264 OWQ262264:OWY262264 PGM262264:PGU262264 PQI262264:PQQ262264 QAE262264:QAM262264 QKA262264:QKI262264 QTW262264:QUE262264 RDS262264:REA262264 RNO262264:RNW262264 RXK262264:RXS262264 SHG262264:SHO262264 SRC262264:SRK262264 TAY262264:TBG262264 TKU262264:TLC262264 TUQ262264:TUY262264 UEM262264:UEU262264 UOI262264:UOQ262264 UYE262264:UYM262264 VIA262264:VII262264 VRW262264:VSE262264 WBS262264:WCA262264 WLO262264:WLW262264 WVK262264:WVS262264 C327800:L327800 IY327800:JG327800 SU327800:TC327800 ACQ327800:ACY327800 AMM327800:AMU327800 AWI327800:AWQ327800 BGE327800:BGM327800 BQA327800:BQI327800 BZW327800:CAE327800 CJS327800:CKA327800 CTO327800:CTW327800 DDK327800:DDS327800 DNG327800:DNO327800 DXC327800:DXK327800 EGY327800:EHG327800 EQU327800:ERC327800 FAQ327800:FAY327800 FKM327800:FKU327800 FUI327800:FUQ327800 GEE327800:GEM327800 GOA327800:GOI327800 GXW327800:GYE327800 HHS327800:HIA327800 HRO327800:HRW327800 IBK327800:IBS327800 ILG327800:ILO327800 IVC327800:IVK327800 JEY327800:JFG327800 JOU327800:JPC327800 JYQ327800:JYY327800 KIM327800:KIU327800 KSI327800:KSQ327800 LCE327800:LCM327800 LMA327800:LMI327800 LVW327800:LWE327800 MFS327800:MGA327800 MPO327800:MPW327800 MZK327800:MZS327800 NJG327800:NJO327800 NTC327800:NTK327800 OCY327800:ODG327800 OMU327800:ONC327800 OWQ327800:OWY327800 PGM327800:PGU327800 PQI327800:PQQ327800 QAE327800:QAM327800 QKA327800:QKI327800 QTW327800:QUE327800 RDS327800:REA327800 RNO327800:RNW327800 RXK327800:RXS327800 SHG327800:SHO327800 SRC327800:SRK327800 TAY327800:TBG327800 TKU327800:TLC327800 TUQ327800:TUY327800 UEM327800:UEU327800 UOI327800:UOQ327800 UYE327800:UYM327800 VIA327800:VII327800 VRW327800:VSE327800 WBS327800:WCA327800 WLO327800:WLW327800 WVK327800:WVS327800 C393336:L393336 IY393336:JG393336 SU393336:TC393336 ACQ393336:ACY393336 AMM393336:AMU393336 AWI393336:AWQ393336 BGE393336:BGM393336 BQA393336:BQI393336 BZW393336:CAE393336 CJS393336:CKA393336 CTO393336:CTW393336 DDK393336:DDS393336 DNG393336:DNO393336 DXC393336:DXK393336 EGY393336:EHG393336 EQU393336:ERC393336 FAQ393336:FAY393336 FKM393336:FKU393336 FUI393336:FUQ393336 GEE393336:GEM393336 GOA393336:GOI393336 GXW393336:GYE393336 HHS393336:HIA393336 HRO393336:HRW393336 IBK393336:IBS393336 ILG393336:ILO393336 IVC393336:IVK393336 JEY393336:JFG393336 JOU393336:JPC393336 JYQ393336:JYY393336 KIM393336:KIU393336 KSI393336:KSQ393336 LCE393336:LCM393336 LMA393336:LMI393336 LVW393336:LWE393336 MFS393336:MGA393336 MPO393336:MPW393336 MZK393336:MZS393336 NJG393336:NJO393336 NTC393336:NTK393336 OCY393336:ODG393336 OMU393336:ONC393336 OWQ393336:OWY393336 PGM393336:PGU393336 PQI393336:PQQ393336 QAE393336:QAM393336 QKA393336:QKI393336 QTW393336:QUE393336 RDS393336:REA393336 RNO393336:RNW393336 RXK393336:RXS393336 SHG393336:SHO393336 SRC393336:SRK393336 TAY393336:TBG393336 TKU393336:TLC393336 TUQ393336:TUY393336 UEM393336:UEU393336 UOI393336:UOQ393336 UYE393336:UYM393336 VIA393336:VII393336 VRW393336:VSE393336 WBS393336:WCA393336 WLO393336:WLW393336 WVK393336:WVS393336 C458872:L458872 IY458872:JG458872 SU458872:TC458872 ACQ458872:ACY458872 AMM458872:AMU458872 AWI458872:AWQ458872 BGE458872:BGM458872 BQA458872:BQI458872 BZW458872:CAE458872 CJS458872:CKA458872 CTO458872:CTW458872 DDK458872:DDS458872 DNG458872:DNO458872 DXC458872:DXK458872 EGY458872:EHG458872 EQU458872:ERC458872 FAQ458872:FAY458872 FKM458872:FKU458872 FUI458872:FUQ458872 GEE458872:GEM458872 GOA458872:GOI458872 GXW458872:GYE458872 HHS458872:HIA458872 HRO458872:HRW458872 IBK458872:IBS458872 ILG458872:ILO458872 IVC458872:IVK458872 JEY458872:JFG458872 JOU458872:JPC458872 JYQ458872:JYY458872 KIM458872:KIU458872 KSI458872:KSQ458872 LCE458872:LCM458872 LMA458872:LMI458872 LVW458872:LWE458872 MFS458872:MGA458872 MPO458872:MPW458872 MZK458872:MZS458872 NJG458872:NJO458872 NTC458872:NTK458872 OCY458872:ODG458872 OMU458872:ONC458872 OWQ458872:OWY458872 PGM458872:PGU458872 PQI458872:PQQ458872 QAE458872:QAM458872 QKA458872:QKI458872 QTW458872:QUE458872 RDS458872:REA458872 RNO458872:RNW458872 RXK458872:RXS458872 SHG458872:SHO458872 SRC458872:SRK458872 TAY458872:TBG458872 TKU458872:TLC458872 TUQ458872:TUY458872 UEM458872:UEU458872 UOI458872:UOQ458872 UYE458872:UYM458872 VIA458872:VII458872 VRW458872:VSE458872 WBS458872:WCA458872 WLO458872:WLW458872 WVK458872:WVS458872 C524408:L524408 IY524408:JG524408 SU524408:TC524408 ACQ524408:ACY524408 AMM524408:AMU524408 AWI524408:AWQ524408 BGE524408:BGM524408 BQA524408:BQI524408 BZW524408:CAE524408 CJS524408:CKA524408 CTO524408:CTW524408 DDK524408:DDS524408 DNG524408:DNO524408 DXC524408:DXK524408 EGY524408:EHG524408 EQU524408:ERC524408 FAQ524408:FAY524408 FKM524408:FKU524408 FUI524408:FUQ524408 GEE524408:GEM524408 GOA524408:GOI524408 GXW524408:GYE524408 HHS524408:HIA524408 HRO524408:HRW524408 IBK524408:IBS524408 ILG524408:ILO524408 IVC524408:IVK524408 JEY524408:JFG524408 JOU524408:JPC524408 JYQ524408:JYY524408 KIM524408:KIU524408 KSI524408:KSQ524408 LCE524408:LCM524408 LMA524408:LMI524408 LVW524408:LWE524408 MFS524408:MGA524408 MPO524408:MPW524408 MZK524408:MZS524408 NJG524408:NJO524408 NTC524408:NTK524408 OCY524408:ODG524408 OMU524408:ONC524408 OWQ524408:OWY524408 PGM524408:PGU524408 PQI524408:PQQ524408 QAE524408:QAM524408 QKA524408:QKI524408 QTW524408:QUE524408 RDS524408:REA524408 RNO524408:RNW524408 RXK524408:RXS524408 SHG524408:SHO524408 SRC524408:SRK524408 TAY524408:TBG524408 TKU524408:TLC524408 TUQ524408:TUY524408 UEM524408:UEU524408 UOI524408:UOQ524408 UYE524408:UYM524408 VIA524408:VII524408 VRW524408:VSE524408 WBS524408:WCA524408 WLO524408:WLW524408 WVK524408:WVS524408 C589944:L589944 IY589944:JG589944 SU589944:TC589944 ACQ589944:ACY589944 AMM589944:AMU589944 AWI589944:AWQ589944 BGE589944:BGM589944 BQA589944:BQI589944 BZW589944:CAE589944 CJS589944:CKA589944 CTO589944:CTW589944 DDK589944:DDS589944 DNG589944:DNO589944 DXC589944:DXK589944 EGY589944:EHG589944 EQU589944:ERC589944 FAQ589944:FAY589944 FKM589944:FKU589944 FUI589944:FUQ589944 GEE589944:GEM589944 GOA589944:GOI589944 GXW589944:GYE589944 HHS589944:HIA589944 HRO589944:HRW589944 IBK589944:IBS589944 ILG589944:ILO589944 IVC589944:IVK589944 JEY589944:JFG589944 JOU589944:JPC589944 JYQ589944:JYY589944 KIM589944:KIU589944 KSI589944:KSQ589944 LCE589944:LCM589944 LMA589944:LMI589944 LVW589944:LWE589944 MFS589944:MGA589944 MPO589944:MPW589944 MZK589944:MZS589944 NJG589944:NJO589944 NTC589944:NTK589944 OCY589944:ODG589944 OMU589944:ONC589944 OWQ589944:OWY589944 PGM589944:PGU589944 PQI589944:PQQ589944 QAE589944:QAM589944 QKA589944:QKI589944 QTW589944:QUE589944 RDS589944:REA589944 RNO589944:RNW589944 RXK589944:RXS589944 SHG589944:SHO589944 SRC589944:SRK589944 TAY589944:TBG589944 TKU589944:TLC589944 TUQ589944:TUY589944 UEM589944:UEU589944 UOI589944:UOQ589944 UYE589944:UYM589944 VIA589944:VII589944 VRW589944:VSE589944 WBS589944:WCA589944 WLO589944:WLW589944 WVK589944:WVS589944 C655480:L655480 IY655480:JG655480 SU655480:TC655480 ACQ655480:ACY655480 AMM655480:AMU655480 AWI655480:AWQ655480 BGE655480:BGM655480 BQA655480:BQI655480 BZW655480:CAE655480 CJS655480:CKA655480 CTO655480:CTW655480 DDK655480:DDS655480 DNG655480:DNO655480 DXC655480:DXK655480 EGY655480:EHG655480 EQU655480:ERC655480 FAQ655480:FAY655480 FKM655480:FKU655480 FUI655480:FUQ655480 GEE655480:GEM655480 GOA655480:GOI655480 GXW655480:GYE655480 HHS655480:HIA655480 HRO655480:HRW655480 IBK655480:IBS655480 ILG655480:ILO655480 IVC655480:IVK655480 JEY655480:JFG655480 JOU655480:JPC655480 JYQ655480:JYY655480 KIM655480:KIU655480 KSI655480:KSQ655480 LCE655480:LCM655480 LMA655480:LMI655480 LVW655480:LWE655480 MFS655480:MGA655480 MPO655480:MPW655480 MZK655480:MZS655480 NJG655480:NJO655480 NTC655480:NTK655480 OCY655480:ODG655480 OMU655480:ONC655480 OWQ655480:OWY655480 PGM655480:PGU655480 PQI655480:PQQ655480 QAE655480:QAM655480 QKA655480:QKI655480 QTW655480:QUE655480 RDS655480:REA655480 RNO655480:RNW655480 RXK655480:RXS655480 SHG655480:SHO655480 SRC655480:SRK655480 TAY655480:TBG655480 TKU655480:TLC655480 TUQ655480:TUY655480 UEM655480:UEU655480 UOI655480:UOQ655480 UYE655480:UYM655480 VIA655480:VII655480 VRW655480:VSE655480 WBS655480:WCA655480 WLO655480:WLW655480 WVK655480:WVS655480 C721016:L721016 IY721016:JG721016 SU721016:TC721016 ACQ721016:ACY721016 AMM721016:AMU721016 AWI721016:AWQ721016 BGE721016:BGM721016 BQA721016:BQI721016 BZW721016:CAE721016 CJS721016:CKA721016 CTO721016:CTW721016 DDK721016:DDS721016 DNG721016:DNO721016 DXC721016:DXK721016 EGY721016:EHG721016 EQU721016:ERC721016 FAQ721016:FAY721016 FKM721016:FKU721016 FUI721016:FUQ721016 GEE721016:GEM721016 GOA721016:GOI721016 GXW721016:GYE721016 HHS721016:HIA721016 HRO721016:HRW721016 IBK721016:IBS721016 ILG721016:ILO721016 IVC721016:IVK721016 JEY721016:JFG721016 JOU721016:JPC721016 JYQ721016:JYY721016 KIM721016:KIU721016 KSI721016:KSQ721016 LCE721016:LCM721016 LMA721016:LMI721016 LVW721016:LWE721016 MFS721016:MGA721016 MPO721016:MPW721016 MZK721016:MZS721016 NJG721016:NJO721016 NTC721016:NTK721016 OCY721016:ODG721016 OMU721016:ONC721016 OWQ721016:OWY721016 PGM721016:PGU721016 PQI721016:PQQ721016 QAE721016:QAM721016 QKA721016:QKI721016 QTW721016:QUE721016 RDS721016:REA721016 RNO721016:RNW721016 RXK721016:RXS721016 SHG721016:SHO721016 SRC721016:SRK721016 TAY721016:TBG721016 TKU721016:TLC721016 TUQ721016:TUY721016 UEM721016:UEU721016 UOI721016:UOQ721016 UYE721016:UYM721016 VIA721016:VII721016 VRW721016:VSE721016 WBS721016:WCA721016 WLO721016:WLW721016 WVK721016:WVS721016 C786552:L786552 IY786552:JG786552 SU786552:TC786552 ACQ786552:ACY786552 AMM786552:AMU786552 AWI786552:AWQ786552 BGE786552:BGM786552 BQA786552:BQI786552 BZW786552:CAE786552 CJS786552:CKA786552 CTO786552:CTW786552 DDK786552:DDS786552 DNG786552:DNO786552 DXC786552:DXK786552 EGY786552:EHG786552 EQU786552:ERC786552 FAQ786552:FAY786552 FKM786552:FKU786552 FUI786552:FUQ786552 GEE786552:GEM786552 GOA786552:GOI786552 GXW786552:GYE786552 HHS786552:HIA786552 HRO786552:HRW786552 IBK786552:IBS786552 ILG786552:ILO786552 IVC786552:IVK786552 JEY786552:JFG786552 JOU786552:JPC786552 JYQ786552:JYY786552 KIM786552:KIU786552 KSI786552:KSQ786552 LCE786552:LCM786552 LMA786552:LMI786552 LVW786552:LWE786552 MFS786552:MGA786552 MPO786552:MPW786552 MZK786552:MZS786552 NJG786552:NJO786552 NTC786552:NTK786552 OCY786552:ODG786552 OMU786552:ONC786552 OWQ786552:OWY786552 PGM786552:PGU786552 PQI786552:PQQ786552 QAE786552:QAM786552 QKA786552:QKI786552 QTW786552:QUE786552 RDS786552:REA786552 RNO786552:RNW786552 RXK786552:RXS786552 SHG786552:SHO786552 SRC786552:SRK786552 TAY786552:TBG786552 TKU786552:TLC786552 TUQ786552:TUY786552 UEM786552:UEU786552 UOI786552:UOQ786552 UYE786552:UYM786552 VIA786552:VII786552 VRW786552:VSE786552 WBS786552:WCA786552 WLO786552:WLW786552 WVK786552:WVS786552 C852088:L852088 IY852088:JG852088 SU852088:TC852088 ACQ852088:ACY852088 AMM852088:AMU852088 AWI852088:AWQ852088 BGE852088:BGM852088 BQA852088:BQI852088 BZW852088:CAE852088 CJS852088:CKA852088 CTO852088:CTW852088 DDK852088:DDS852088 DNG852088:DNO852088 DXC852088:DXK852088 EGY852088:EHG852088 EQU852088:ERC852088 FAQ852088:FAY852088 FKM852088:FKU852088 FUI852088:FUQ852088 GEE852088:GEM852088 GOA852088:GOI852088 GXW852088:GYE852088 HHS852088:HIA852088 HRO852088:HRW852088 IBK852088:IBS852088 ILG852088:ILO852088 IVC852088:IVK852088 JEY852088:JFG852088 JOU852088:JPC852088 JYQ852088:JYY852088 KIM852088:KIU852088 KSI852088:KSQ852088 LCE852088:LCM852088 LMA852088:LMI852088 LVW852088:LWE852088 MFS852088:MGA852088 MPO852088:MPW852088 MZK852088:MZS852088 NJG852088:NJO852088 NTC852088:NTK852088 OCY852088:ODG852088 OMU852088:ONC852088 OWQ852088:OWY852088 PGM852088:PGU852088 PQI852088:PQQ852088 QAE852088:QAM852088 QKA852088:QKI852088 QTW852088:QUE852088 RDS852088:REA852088 RNO852088:RNW852088 RXK852088:RXS852088 SHG852088:SHO852088 SRC852088:SRK852088 TAY852088:TBG852088 TKU852088:TLC852088 TUQ852088:TUY852088 UEM852088:UEU852088 UOI852088:UOQ852088 UYE852088:UYM852088 VIA852088:VII852088 VRW852088:VSE852088 WBS852088:WCA852088 WLO852088:WLW852088 WVK852088:WVS852088 C917624:L917624 IY917624:JG917624 SU917624:TC917624 ACQ917624:ACY917624 AMM917624:AMU917624 AWI917624:AWQ917624 BGE917624:BGM917624 BQA917624:BQI917624 BZW917624:CAE917624 CJS917624:CKA917624 CTO917624:CTW917624 DDK917624:DDS917624 DNG917624:DNO917624 DXC917624:DXK917624 EGY917624:EHG917624 EQU917624:ERC917624 FAQ917624:FAY917624 FKM917624:FKU917624 FUI917624:FUQ917624 GEE917624:GEM917624 GOA917624:GOI917624 GXW917624:GYE917624 HHS917624:HIA917624 HRO917624:HRW917624 IBK917624:IBS917624 ILG917624:ILO917624 IVC917624:IVK917624 JEY917624:JFG917624 JOU917624:JPC917624 JYQ917624:JYY917624 KIM917624:KIU917624 KSI917624:KSQ917624 LCE917624:LCM917624 LMA917624:LMI917624 LVW917624:LWE917624 MFS917624:MGA917624 MPO917624:MPW917624 MZK917624:MZS917624 NJG917624:NJO917624 NTC917624:NTK917624 OCY917624:ODG917624 OMU917624:ONC917624 OWQ917624:OWY917624 PGM917624:PGU917624 PQI917624:PQQ917624 QAE917624:QAM917624 QKA917624:QKI917624 QTW917624:QUE917624 RDS917624:REA917624 RNO917624:RNW917624 RXK917624:RXS917624 SHG917624:SHO917624 SRC917624:SRK917624 TAY917624:TBG917624 TKU917624:TLC917624 TUQ917624:TUY917624 UEM917624:UEU917624 UOI917624:UOQ917624 UYE917624:UYM917624 VIA917624:VII917624 VRW917624:VSE917624 WBS917624:WCA917624 WLO917624:WLW917624 WVK917624:WVS917624 C983160:L983160 IY983160:JG983160 SU983160:TC983160 ACQ983160:ACY983160 AMM983160:AMU983160 AWI983160:AWQ983160 BGE983160:BGM983160 BQA983160:BQI983160 BZW983160:CAE983160 CJS983160:CKA983160 CTO983160:CTW983160 DDK983160:DDS983160 DNG983160:DNO983160 DXC983160:DXK983160 EGY983160:EHG983160 EQU983160:ERC983160 FAQ983160:FAY983160 FKM983160:FKU983160 FUI983160:FUQ983160 GEE983160:GEM983160 GOA983160:GOI983160 GXW983160:GYE983160 HHS983160:HIA983160 HRO983160:HRW983160 IBK983160:IBS983160 ILG983160:ILO983160 IVC983160:IVK983160 JEY983160:JFG983160 JOU983160:JPC983160 JYQ983160:JYY983160 KIM983160:KIU983160 KSI983160:KSQ983160 LCE983160:LCM983160 LMA983160:LMI983160 LVW983160:LWE983160 MFS983160:MGA983160 MPO983160:MPW983160 MZK983160:MZS983160 NJG983160:NJO983160 NTC983160:NTK983160 OCY983160:ODG983160 OMU983160:ONC983160 OWQ983160:OWY983160 PGM983160:PGU983160 PQI983160:PQQ983160 QAE983160:QAM983160 QKA983160:QKI983160 QTW983160:QUE983160 RDS983160:REA983160 RNO983160:RNW983160 RXK983160:RXS983160 SHG983160:SHO983160 SRC983160:SRK983160 TAY983160:TBG983160 TKU983160:TLC983160 TUQ983160:TUY983160 UEM983160:UEU983160 UOI983160:UOQ983160 UYE983160:UYM983160 VIA983160:VII983160 VRW983160:VSE983160 WBS983160:WCA983160 WLO983160:WLW983160 WVK983160:WVS983160" xr:uid="{C6B28DB6-AFEB-47B6-9888-A46165EAD83F}"/>
    <dataValidation allowBlank="1" showInputMessage="1" showErrorMessage="1" prompt="M&amp;E Budget Cannot be Less than 5%_x000a_" sqref="D247:H247 IZ247:JD247 SV247:SZ247 ACR247:ACV247 AMN247:AMR247 AWJ247:AWN247 BGF247:BGJ247 BQB247:BQF247 BZX247:CAB247 CJT247:CJX247 CTP247:CTT247 DDL247:DDP247 DNH247:DNL247 DXD247:DXH247 EGZ247:EHD247 EQV247:EQZ247 FAR247:FAV247 FKN247:FKR247 FUJ247:FUN247 GEF247:GEJ247 GOB247:GOF247 GXX247:GYB247 HHT247:HHX247 HRP247:HRT247 IBL247:IBP247 ILH247:ILL247 IVD247:IVH247 JEZ247:JFD247 JOV247:JOZ247 JYR247:JYV247 KIN247:KIR247 KSJ247:KSN247 LCF247:LCJ247 LMB247:LMF247 LVX247:LWB247 MFT247:MFX247 MPP247:MPT247 MZL247:MZP247 NJH247:NJL247 NTD247:NTH247 OCZ247:ODD247 OMV247:OMZ247 OWR247:OWV247 PGN247:PGR247 PQJ247:PQN247 QAF247:QAJ247 QKB247:QKF247 QTX247:QUB247 RDT247:RDX247 RNP247:RNT247 RXL247:RXP247 SHH247:SHL247 SRD247:SRH247 TAZ247:TBD247 TKV247:TKZ247 TUR247:TUV247 UEN247:UER247 UOJ247:UON247 UYF247:UYJ247 VIB247:VIF247 VRX247:VSB247 WBT247:WBX247 WLP247:WLT247 WVL247:WVP247 D65783:H65783 IZ65783:JD65783 SV65783:SZ65783 ACR65783:ACV65783 AMN65783:AMR65783 AWJ65783:AWN65783 BGF65783:BGJ65783 BQB65783:BQF65783 BZX65783:CAB65783 CJT65783:CJX65783 CTP65783:CTT65783 DDL65783:DDP65783 DNH65783:DNL65783 DXD65783:DXH65783 EGZ65783:EHD65783 EQV65783:EQZ65783 FAR65783:FAV65783 FKN65783:FKR65783 FUJ65783:FUN65783 GEF65783:GEJ65783 GOB65783:GOF65783 GXX65783:GYB65783 HHT65783:HHX65783 HRP65783:HRT65783 IBL65783:IBP65783 ILH65783:ILL65783 IVD65783:IVH65783 JEZ65783:JFD65783 JOV65783:JOZ65783 JYR65783:JYV65783 KIN65783:KIR65783 KSJ65783:KSN65783 LCF65783:LCJ65783 LMB65783:LMF65783 LVX65783:LWB65783 MFT65783:MFX65783 MPP65783:MPT65783 MZL65783:MZP65783 NJH65783:NJL65783 NTD65783:NTH65783 OCZ65783:ODD65783 OMV65783:OMZ65783 OWR65783:OWV65783 PGN65783:PGR65783 PQJ65783:PQN65783 QAF65783:QAJ65783 QKB65783:QKF65783 QTX65783:QUB65783 RDT65783:RDX65783 RNP65783:RNT65783 RXL65783:RXP65783 SHH65783:SHL65783 SRD65783:SRH65783 TAZ65783:TBD65783 TKV65783:TKZ65783 TUR65783:TUV65783 UEN65783:UER65783 UOJ65783:UON65783 UYF65783:UYJ65783 VIB65783:VIF65783 VRX65783:VSB65783 WBT65783:WBX65783 WLP65783:WLT65783 WVL65783:WVP65783 D131319:H131319 IZ131319:JD131319 SV131319:SZ131319 ACR131319:ACV131319 AMN131319:AMR131319 AWJ131319:AWN131319 BGF131319:BGJ131319 BQB131319:BQF131319 BZX131319:CAB131319 CJT131319:CJX131319 CTP131319:CTT131319 DDL131319:DDP131319 DNH131319:DNL131319 DXD131319:DXH131319 EGZ131319:EHD131319 EQV131319:EQZ131319 FAR131319:FAV131319 FKN131319:FKR131319 FUJ131319:FUN131319 GEF131319:GEJ131319 GOB131319:GOF131319 GXX131319:GYB131319 HHT131319:HHX131319 HRP131319:HRT131319 IBL131319:IBP131319 ILH131319:ILL131319 IVD131319:IVH131319 JEZ131319:JFD131319 JOV131319:JOZ131319 JYR131319:JYV131319 KIN131319:KIR131319 KSJ131319:KSN131319 LCF131319:LCJ131319 LMB131319:LMF131319 LVX131319:LWB131319 MFT131319:MFX131319 MPP131319:MPT131319 MZL131319:MZP131319 NJH131319:NJL131319 NTD131319:NTH131319 OCZ131319:ODD131319 OMV131319:OMZ131319 OWR131319:OWV131319 PGN131319:PGR131319 PQJ131319:PQN131319 QAF131319:QAJ131319 QKB131319:QKF131319 QTX131319:QUB131319 RDT131319:RDX131319 RNP131319:RNT131319 RXL131319:RXP131319 SHH131319:SHL131319 SRD131319:SRH131319 TAZ131319:TBD131319 TKV131319:TKZ131319 TUR131319:TUV131319 UEN131319:UER131319 UOJ131319:UON131319 UYF131319:UYJ131319 VIB131319:VIF131319 VRX131319:VSB131319 WBT131319:WBX131319 WLP131319:WLT131319 WVL131319:WVP131319 D196855:H196855 IZ196855:JD196855 SV196855:SZ196855 ACR196855:ACV196855 AMN196855:AMR196855 AWJ196855:AWN196855 BGF196855:BGJ196855 BQB196855:BQF196855 BZX196855:CAB196855 CJT196855:CJX196855 CTP196855:CTT196855 DDL196855:DDP196855 DNH196855:DNL196855 DXD196855:DXH196855 EGZ196855:EHD196855 EQV196855:EQZ196855 FAR196855:FAV196855 FKN196855:FKR196855 FUJ196855:FUN196855 GEF196855:GEJ196855 GOB196855:GOF196855 GXX196855:GYB196855 HHT196855:HHX196855 HRP196855:HRT196855 IBL196855:IBP196855 ILH196855:ILL196855 IVD196855:IVH196855 JEZ196855:JFD196855 JOV196855:JOZ196855 JYR196855:JYV196855 KIN196855:KIR196855 KSJ196855:KSN196855 LCF196855:LCJ196855 LMB196855:LMF196855 LVX196855:LWB196855 MFT196855:MFX196855 MPP196855:MPT196855 MZL196855:MZP196855 NJH196855:NJL196855 NTD196855:NTH196855 OCZ196855:ODD196855 OMV196855:OMZ196855 OWR196855:OWV196855 PGN196855:PGR196855 PQJ196855:PQN196855 QAF196855:QAJ196855 QKB196855:QKF196855 QTX196855:QUB196855 RDT196855:RDX196855 RNP196855:RNT196855 RXL196855:RXP196855 SHH196855:SHL196855 SRD196855:SRH196855 TAZ196855:TBD196855 TKV196855:TKZ196855 TUR196855:TUV196855 UEN196855:UER196855 UOJ196855:UON196855 UYF196855:UYJ196855 VIB196855:VIF196855 VRX196855:VSB196855 WBT196855:WBX196855 WLP196855:WLT196855 WVL196855:WVP196855 D262391:H262391 IZ262391:JD262391 SV262391:SZ262391 ACR262391:ACV262391 AMN262391:AMR262391 AWJ262391:AWN262391 BGF262391:BGJ262391 BQB262391:BQF262391 BZX262391:CAB262391 CJT262391:CJX262391 CTP262391:CTT262391 DDL262391:DDP262391 DNH262391:DNL262391 DXD262391:DXH262391 EGZ262391:EHD262391 EQV262391:EQZ262391 FAR262391:FAV262391 FKN262391:FKR262391 FUJ262391:FUN262391 GEF262391:GEJ262391 GOB262391:GOF262391 GXX262391:GYB262391 HHT262391:HHX262391 HRP262391:HRT262391 IBL262391:IBP262391 ILH262391:ILL262391 IVD262391:IVH262391 JEZ262391:JFD262391 JOV262391:JOZ262391 JYR262391:JYV262391 KIN262391:KIR262391 KSJ262391:KSN262391 LCF262391:LCJ262391 LMB262391:LMF262391 LVX262391:LWB262391 MFT262391:MFX262391 MPP262391:MPT262391 MZL262391:MZP262391 NJH262391:NJL262391 NTD262391:NTH262391 OCZ262391:ODD262391 OMV262391:OMZ262391 OWR262391:OWV262391 PGN262391:PGR262391 PQJ262391:PQN262391 QAF262391:QAJ262391 QKB262391:QKF262391 QTX262391:QUB262391 RDT262391:RDX262391 RNP262391:RNT262391 RXL262391:RXP262391 SHH262391:SHL262391 SRD262391:SRH262391 TAZ262391:TBD262391 TKV262391:TKZ262391 TUR262391:TUV262391 UEN262391:UER262391 UOJ262391:UON262391 UYF262391:UYJ262391 VIB262391:VIF262391 VRX262391:VSB262391 WBT262391:WBX262391 WLP262391:WLT262391 WVL262391:WVP262391 D327927:H327927 IZ327927:JD327927 SV327927:SZ327927 ACR327927:ACV327927 AMN327927:AMR327927 AWJ327927:AWN327927 BGF327927:BGJ327927 BQB327927:BQF327927 BZX327927:CAB327927 CJT327927:CJX327927 CTP327927:CTT327927 DDL327927:DDP327927 DNH327927:DNL327927 DXD327927:DXH327927 EGZ327927:EHD327927 EQV327927:EQZ327927 FAR327927:FAV327927 FKN327927:FKR327927 FUJ327927:FUN327927 GEF327927:GEJ327927 GOB327927:GOF327927 GXX327927:GYB327927 HHT327927:HHX327927 HRP327927:HRT327927 IBL327927:IBP327927 ILH327927:ILL327927 IVD327927:IVH327927 JEZ327927:JFD327927 JOV327927:JOZ327927 JYR327927:JYV327927 KIN327927:KIR327927 KSJ327927:KSN327927 LCF327927:LCJ327927 LMB327927:LMF327927 LVX327927:LWB327927 MFT327927:MFX327927 MPP327927:MPT327927 MZL327927:MZP327927 NJH327927:NJL327927 NTD327927:NTH327927 OCZ327927:ODD327927 OMV327927:OMZ327927 OWR327927:OWV327927 PGN327927:PGR327927 PQJ327927:PQN327927 QAF327927:QAJ327927 QKB327927:QKF327927 QTX327927:QUB327927 RDT327927:RDX327927 RNP327927:RNT327927 RXL327927:RXP327927 SHH327927:SHL327927 SRD327927:SRH327927 TAZ327927:TBD327927 TKV327927:TKZ327927 TUR327927:TUV327927 UEN327927:UER327927 UOJ327927:UON327927 UYF327927:UYJ327927 VIB327927:VIF327927 VRX327927:VSB327927 WBT327927:WBX327927 WLP327927:WLT327927 WVL327927:WVP327927 D393463:H393463 IZ393463:JD393463 SV393463:SZ393463 ACR393463:ACV393463 AMN393463:AMR393463 AWJ393463:AWN393463 BGF393463:BGJ393463 BQB393463:BQF393463 BZX393463:CAB393463 CJT393463:CJX393463 CTP393463:CTT393463 DDL393463:DDP393463 DNH393463:DNL393463 DXD393463:DXH393463 EGZ393463:EHD393463 EQV393463:EQZ393463 FAR393463:FAV393463 FKN393463:FKR393463 FUJ393463:FUN393463 GEF393463:GEJ393463 GOB393463:GOF393463 GXX393463:GYB393463 HHT393463:HHX393463 HRP393463:HRT393463 IBL393463:IBP393463 ILH393463:ILL393463 IVD393463:IVH393463 JEZ393463:JFD393463 JOV393463:JOZ393463 JYR393463:JYV393463 KIN393463:KIR393463 KSJ393463:KSN393463 LCF393463:LCJ393463 LMB393463:LMF393463 LVX393463:LWB393463 MFT393463:MFX393463 MPP393463:MPT393463 MZL393463:MZP393463 NJH393463:NJL393463 NTD393463:NTH393463 OCZ393463:ODD393463 OMV393463:OMZ393463 OWR393463:OWV393463 PGN393463:PGR393463 PQJ393463:PQN393463 QAF393463:QAJ393463 QKB393463:QKF393463 QTX393463:QUB393463 RDT393463:RDX393463 RNP393463:RNT393463 RXL393463:RXP393463 SHH393463:SHL393463 SRD393463:SRH393463 TAZ393463:TBD393463 TKV393463:TKZ393463 TUR393463:TUV393463 UEN393463:UER393463 UOJ393463:UON393463 UYF393463:UYJ393463 VIB393463:VIF393463 VRX393463:VSB393463 WBT393463:WBX393463 WLP393463:WLT393463 WVL393463:WVP393463 D458999:H458999 IZ458999:JD458999 SV458999:SZ458999 ACR458999:ACV458999 AMN458999:AMR458999 AWJ458999:AWN458999 BGF458999:BGJ458999 BQB458999:BQF458999 BZX458999:CAB458999 CJT458999:CJX458999 CTP458999:CTT458999 DDL458999:DDP458999 DNH458999:DNL458999 DXD458999:DXH458999 EGZ458999:EHD458999 EQV458999:EQZ458999 FAR458999:FAV458999 FKN458999:FKR458999 FUJ458999:FUN458999 GEF458999:GEJ458999 GOB458999:GOF458999 GXX458999:GYB458999 HHT458999:HHX458999 HRP458999:HRT458999 IBL458999:IBP458999 ILH458999:ILL458999 IVD458999:IVH458999 JEZ458999:JFD458999 JOV458999:JOZ458999 JYR458999:JYV458999 KIN458999:KIR458999 KSJ458999:KSN458999 LCF458999:LCJ458999 LMB458999:LMF458999 LVX458999:LWB458999 MFT458999:MFX458999 MPP458999:MPT458999 MZL458999:MZP458999 NJH458999:NJL458999 NTD458999:NTH458999 OCZ458999:ODD458999 OMV458999:OMZ458999 OWR458999:OWV458999 PGN458999:PGR458999 PQJ458999:PQN458999 QAF458999:QAJ458999 QKB458999:QKF458999 QTX458999:QUB458999 RDT458999:RDX458999 RNP458999:RNT458999 RXL458999:RXP458999 SHH458999:SHL458999 SRD458999:SRH458999 TAZ458999:TBD458999 TKV458999:TKZ458999 TUR458999:TUV458999 UEN458999:UER458999 UOJ458999:UON458999 UYF458999:UYJ458999 VIB458999:VIF458999 VRX458999:VSB458999 WBT458999:WBX458999 WLP458999:WLT458999 WVL458999:WVP458999 D524535:H524535 IZ524535:JD524535 SV524535:SZ524535 ACR524535:ACV524535 AMN524535:AMR524535 AWJ524535:AWN524535 BGF524535:BGJ524535 BQB524535:BQF524535 BZX524535:CAB524535 CJT524535:CJX524535 CTP524535:CTT524535 DDL524535:DDP524535 DNH524535:DNL524535 DXD524535:DXH524535 EGZ524535:EHD524535 EQV524535:EQZ524535 FAR524535:FAV524535 FKN524535:FKR524535 FUJ524535:FUN524535 GEF524535:GEJ524535 GOB524535:GOF524535 GXX524535:GYB524535 HHT524535:HHX524535 HRP524535:HRT524535 IBL524535:IBP524535 ILH524535:ILL524535 IVD524535:IVH524535 JEZ524535:JFD524535 JOV524535:JOZ524535 JYR524535:JYV524535 KIN524535:KIR524535 KSJ524535:KSN524535 LCF524535:LCJ524535 LMB524535:LMF524535 LVX524535:LWB524535 MFT524535:MFX524535 MPP524535:MPT524535 MZL524535:MZP524535 NJH524535:NJL524535 NTD524535:NTH524535 OCZ524535:ODD524535 OMV524535:OMZ524535 OWR524535:OWV524535 PGN524535:PGR524535 PQJ524535:PQN524535 QAF524535:QAJ524535 QKB524535:QKF524535 QTX524535:QUB524535 RDT524535:RDX524535 RNP524535:RNT524535 RXL524535:RXP524535 SHH524535:SHL524535 SRD524535:SRH524535 TAZ524535:TBD524535 TKV524535:TKZ524535 TUR524535:TUV524535 UEN524535:UER524535 UOJ524535:UON524535 UYF524535:UYJ524535 VIB524535:VIF524535 VRX524535:VSB524535 WBT524535:WBX524535 WLP524535:WLT524535 WVL524535:WVP524535 D590071:H590071 IZ590071:JD590071 SV590071:SZ590071 ACR590071:ACV590071 AMN590071:AMR590071 AWJ590071:AWN590071 BGF590071:BGJ590071 BQB590071:BQF590071 BZX590071:CAB590071 CJT590071:CJX590071 CTP590071:CTT590071 DDL590071:DDP590071 DNH590071:DNL590071 DXD590071:DXH590071 EGZ590071:EHD590071 EQV590071:EQZ590071 FAR590071:FAV590071 FKN590071:FKR590071 FUJ590071:FUN590071 GEF590071:GEJ590071 GOB590071:GOF590071 GXX590071:GYB590071 HHT590071:HHX590071 HRP590071:HRT590071 IBL590071:IBP590071 ILH590071:ILL590071 IVD590071:IVH590071 JEZ590071:JFD590071 JOV590071:JOZ590071 JYR590071:JYV590071 KIN590071:KIR590071 KSJ590071:KSN590071 LCF590071:LCJ590071 LMB590071:LMF590071 LVX590071:LWB590071 MFT590071:MFX590071 MPP590071:MPT590071 MZL590071:MZP590071 NJH590071:NJL590071 NTD590071:NTH590071 OCZ590071:ODD590071 OMV590071:OMZ590071 OWR590071:OWV590071 PGN590071:PGR590071 PQJ590071:PQN590071 QAF590071:QAJ590071 QKB590071:QKF590071 QTX590071:QUB590071 RDT590071:RDX590071 RNP590071:RNT590071 RXL590071:RXP590071 SHH590071:SHL590071 SRD590071:SRH590071 TAZ590071:TBD590071 TKV590071:TKZ590071 TUR590071:TUV590071 UEN590071:UER590071 UOJ590071:UON590071 UYF590071:UYJ590071 VIB590071:VIF590071 VRX590071:VSB590071 WBT590071:WBX590071 WLP590071:WLT590071 WVL590071:WVP590071 D655607:H655607 IZ655607:JD655607 SV655607:SZ655607 ACR655607:ACV655607 AMN655607:AMR655607 AWJ655607:AWN655607 BGF655607:BGJ655607 BQB655607:BQF655607 BZX655607:CAB655607 CJT655607:CJX655607 CTP655607:CTT655607 DDL655607:DDP655607 DNH655607:DNL655607 DXD655607:DXH655607 EGZ655607:EHD655607 EQV655607:EQZ655607 FAR655607:FAV655607 FKN655607:FKR655607 FUJ655607:FUN655607 GEF655607:GEJ655607 GOB655607:GOF655607 GXX655607:GYB655607 HHT655607:HHX655607 HRP655607:HRT655607 IBL655607:IBP655607 ILH655607:ILL655607 IVD655607:IVH655607 JEZ655607:JFD655607 JOV655607:JOZ655607 JYR655607:JYV655607 KIN655607:KIR655607 KSJ655607:KSN655607 LCF655607:LCJ655607 LMB655607:LMF655607 LVX655607:LWB655607 MFT655607:MFX655607 MPP655607:MPT655607 MZL655607:MZP655607 NJH655607:NJL655607 NTD655607:NTH655607 OCZ655607:ODD655607 OMV655607:OMZ655607 OWR655607:OWV655607 PGN655607:PGR655607 PQJ655607:PQN655607 QAF655607:QAJ655607 QKB655607:QKF655607 QTX655607:QUB655607 RDT655607:RDX655607 RNP655607:RNT655607 RXL655607:RXP655607 SHH655607:SHL655607 SRD655607:SRH655607 TAZ655607:TBD655607 TKV655607:TKZ655607 TUR655607:TUV655607 UEN655607:UER655607 UOJ655607:UON655607 UYF655607:UYJ655607 VIB655607:VIF655607 VRX655607:VSB655607 WBT655607:WBX655607 WLP655607:WLT655607 WVL655607:WVP655607 D721143:H721143 IZ721143:JD721143 SV721143:SZ721143 ACR721143:ACV721143 AMN721143:AMR721143 AWJ721143:AWN721143 BGF721143:BGJ721143 BQB721143:BQF721143 BZX721143:CAB721143 CJT721143:CJX721143 CTP721143:CTT721143 DDL721143:DDP721143 DNH721143:DNL721143 DXD721143:DXH721143 EGZ721143:EHD721143 EQV721143:EQZ721143 FAR721143:FAV721143 FKN721143:FKR721143 FUJ721143:FUN721143 GEF721143:GEJ721143 GOB721143:GOF721143 GXX721143:GYB721143 HHT721143:HHX721143 HRP721143:HRT721143 IBL721143:IBP721143 ILH721143:ILL721143 IVD721143:IVH721143 JEZ721143:JFD721143 JOV721143:JOZ721143 JYR721143:JYV721143 KIN721143:KIR721143 KSJ721143:KSN721143 LCF721143:LCJ721143 LMB721143:LMF721143 LVX721143:LWB721143 MFT721143:MFX721143 MPP721143:MPT721143 MZL721143:MZP721143 NJH721143:NJL721143 NTD721143:NTH721143 OCZ721143:ODD721143 OMV721143:OMZ721143 OWR721143:OWV721143 PGN721143:PGR721143 PQJ721143:PQN721143 QAF721143:QAJ721143 QKB721143:QKF721143 QTX721143:QUB721143 RDT721143:RDX721143 RNP721143:RNT721143 RXL721143:RXP721143 SHH721143:SHL721143 SRD721143:SRH721143 TAZ721143:TBD721143 TKV721143:TKZ721143 TUR721143:TUV721143 UEN721143:UER721143 UOJ721143:UON721143 UYF721143:UYJ721143 VIB721143:VIF721143 VRX721143:VSB721143 WBT721143:WBX721143 WLP721143:WLT721143 WVL721143:WVP721143 D786679:H786679 IZ786679:JD786679 SV786679:SZ786679 ACR786679:ACV786679 AMN786679:AMR786679 AWJ786679:AWN786679 BGF786679:BGJ786679 BQB786679:BQF786679 BZX786679:CAB786679 CJT786679:CJX786679 CTP786679:CTT786679 DDL786679:DDP786679 DNH786679:DNL786679 DXD786679:DXH786679 EGZ786679:EHD786679 EQV786679:EQZ786679 FAR786679:FAV786679 FKN786679:FKR786679 FUJ786679:FUN786679 GEF786679:GEJ786679 GOB786679:GOF786679 GXX786679:GYB786679 HHT786679:HHX786679 HRP786679:HRT786679 IBL786679:IBP786679 ILH786679:ILL786679 IVD786679:IVH786679 JEZ786679:JFD786679 JOV786679:JOZ786679 JYR786679:JYV786679 KIN786679:KIR786679 KSJ786679:KSN786679 LCF786679:LCJ786679 LMB786679:LMF786679 LVX786679:LWB786679 MFT786679:MFX786679 MPP786679:MPT786679 MZL786679:MZP786679 NJH786679:NJL786679 NTD786679:NTH786679 OCZ786679:ODD786679 OMV786679:OMZ786679 OWR786679:OWV786679 PGN786679:PGR786679 PQJ786679:PQN786679 QAF786679:QAJ786679 QKB786679:QKF786679 QTX786679:QUB786679 RDT786679:RDX786679 RNP786679:RNT786679 RXL786679:RXP786679 SHH786679:SHL786679 SRD786679:SRH786679 TAZ786679:TBD786679 TKV786679:TKZ786679 TUR786679:TUV786679 UEN786679:UER786679 UOJ786679:UON786679 UYF786679:UYJ786679 VIB786679:VIF786679 VRX786679:VSB786679 WBT786679:WBX786679 WLP786679:WLT786679 WVL786679:WVP786679 D852215:H852215 IZ852215:JD852215 SV852215:SZ852215 ACR852215:ACV852215 AMN852215:AMR852215 AWJ852215:AWN852215 BGF852215:BGJ852215 BQB852215:BQF852215 BZX852215:CAB852215 CJT852215:CJX852215 CTP852215:CTT852215 DDL852215:DDP852215 DNH852215:DNL852215 DXD852215:DXH852215 EGZ852215:EHD852215 EQV852215:EQZ852215 FAR852215:FAV852215 FKN852215:FKR852215 FUJ852215:FUN852215 GEF852215:GEJ852215 GOB852215:GOF852215 GXX852215:GYB852215 HHT852215:HHX852215 HRP852215:HRT852215 IBL852215:IBP852215 ILH852215:ILL852215 IVD852215:IVH852215 JEZ852215:JFD852215 JOV852215:JOZ852215 JYR852215:JYV852215 KIN852215:KIR852215 KSJ852215:KSN852215 LCF852215:LCJ852215 LMB852215:LMF852215 LVX852215:LWB852215 MFT852215:MFX852215 MPP852215:MPT852215 MZL852215:MZP852215 NJH852215:NJL852215 NTD852215:NTH852215 OCZ852215:ODD852215 OMV852215:OMZ852215 OWR852215:OWV852215 PGN852215:PGR852215 PQJ852215:PQN852215 QAF852215:QAJ852215 QKB852215:QKF852215 QTX852215:QUB852215 RDT852215:RDX852215 RNP852215:RNT852215 RXL852215:RXP852215 SHH852215:SHL852215 SRD852215:SRH852215 TAZ852215:TBD852215 TKV852215:TKZ852215 TUR852215:TUV852215 UEN852215:UER852215 UOJ852215:UON852215 UYF852215:UYJ852215 VIB852215:VIF852215 VRX852215:VSB852215 WBT852215:WBX852215 WLP852215:WLT852215 WVL852215:WVP852215 D917751:H917751 IZ917751:JD917751 SV917751:SZ917751 ACR917751:ACV917751 AMN917751:AMR917751 AWJ917751:AWN917751 BGF917751:BGJ917751 BQB917751:BQF917751 BZX917751:CAB917751 CJT917751:CJX917751 CTP917751:CTT917751 DDL917751:DDP917751 DNH917751:DNL917751 DXD917751:DXH917751 EGZ917751:EHD917751 EQV917751:EQZ917751 FAR917751:FAV917751 FKN917751:FKR917751 FUJ917751:FUN917751 GEF917751:GEJ917751 GOB917751:GOF917751 GXX917751:GYB917751 HHT917751:HHX917751 HRP917751:HRT917751 IBL917751:IBP917751 ILH917751:ILL917751 IVD917751:IVH917751 JEZ917751:JFD917751 JOV917751:JOZ917751 JYR917751:JYV917751 KIN917751:KIR917751 KSJ917751:KSN917751 LCF917751:LCJ917751 LMB917751:LMF917751 LVX917751:LWB917751 MFT917751:MFX917751 MPP917751:MPT917751 MZL917751:MZP917751 NJH917751:NJL917751 NTD917751:NTH917751 OCZ917751:ODD917751 OMV917751:OMZ917751 OWR917751:OWV917751 PGN917751:PGR917751 PQJ917751:PQN917751 QAF917751:QAJ917751 QKB917751:QKF917751 QTX917751:QUB917751 RDT917751:RDX917751 RNP917751:RNT917751 RXL917751:RXP917751 SHH917751:SHL917751 SRD917751:SRH917751 TAZ917751:TBD917751 TKV917751:TKZ917751 TUR917751:TUV917751 UEN917751:UER917751 UOJ917751:UON917751 UYF917751:UYJ917751 VIB917751:VIF917751 VRX917751:VSB917751 WBT917751:WBX917751 WLP917751:WLT917751 WVL917751:WVP917751 D983287:H983287 IZ983287:JD983287 SV983287:SZ983287 ACR983287:ACV983287 AMN983287:AMR983287 AWJ983287:AWN983287 BGF983287:BGJ983287 BQB983287:BQF983287 BZX983287:CAB983287 CJT983287:CJX983287 CTP983287:CTT983287 DDL983287:DDP983287 DNH983287:DNL983287 DXD983287:DXH983287 EGZ983287:EHD983287 EQV983287:EQZ983287 FAR983287:FAV983287 FKN983287:FKR983287 FUJ983287:FUN983287 GEF983287:GEJ983287 GOB983287:GOF983287 GXX983287:GYB983287 HHT983287:HHX983287 HRP983287:HRT983287 IBL983287:IBP983287 ILH983287:ILL983287 IVD983287:IVH983287 JEZ983287:JFD983287 JOV983287:JOZ983287 JYR983287:JYV983287 KIN983287:KIR983287 KSJ983287:KSN983287 LCF983287:LCJ983287 LMB983287:LMF983287 LVX983287:LWB983287 MFT983287:MFX983287 MPP983287:MPT983287 MZL983287:MZP983287 NJH983287:NJL983287 NTD983287:NTH983287 OCZ983287:ODD983287 OMV983287:OMZ983287 OWR983287:OWV983287 PGN983287:PGR983287 PQJ983287:PQN983287 QAF983287:QAJ983287 QKB983287:QKF983287 QTX983287:QUB983287 RDT983287:RDX983287 RNP983287:RNT983287 RXL983287:RXP983287 SHH983287:SHL983287 SRD983287:SRH983287 TAZ983287:TBD983287 TKV983287:TKZ983287 TUR983287:TUV983287 UEN983287:UER983287 UOJ983287:UON983287 UYF983287:UYJ983287 VIB983287:VIF983287 VRX983287:VSB983287 WBT983287:WBX983287 WLP983287:WLT983287 WVL983287:WVP983287" xr:uid="{387C3A5C-8C22-4552-9640-AFD0D7E6F682}"/>
    <dataValidation allowBlank="1" showInputMessage="1" showErrorMessage="1" prompt="% Towards Gender Equality and Women's Empowerment Must be Higher than 15%_x000a_" sqref="D244:H244 IZ244:JD244 SV244:SZ244 ACR244:ACV244 AMN244:AMR244 AWJ244:AWN244 BGF244:BGJ244 BQB244:BQF244 BZX244:CAB244 CJT244:CJX244 CTP244:CTT244 DDL244:DDP244 DNH244:DNL244 DXD244:DXH244 EGZ244:EHD244 EQV244:EQZ244 FAR244:FAV244 FKN244:FKR244 FUJ244:FUN244 GEF244:GEJ244 GOB244:GOF244 GXX244:GYB244 HHT244:HHX244 HRP244:HRT244 IBL244:IBP244 ILH244:ILL244 IVD244:IVH244 JEZ244:JFD244 JOV244:JOZ244 JYR244:JYV244 KIN244:KIR244 KSJ244:KSN244 LCF244:LCJ244 LMB244:LMF244 LVX244:LWB244 MFT244:MFX244 MPP244:MPT244 MZL244:MZP244 NJH244:NJL244 NTD244:NTH244 OCZ244:ODD244 OMV244:OMZ244 OWR244:OWV244 PGN244:PGR244 PQJ244:PQN244 QAF244:QAJ244 QKB244:QKF244 QTX244:QUB244 RDT244:RDX244 RNP244:RNT244 RXL244:RXP244 SHH244:SHL244 SRD244:SRH244 TAZ244:TBD244 TKV244:TKZ244 TUR244:TUV244 UEN244:UER244 UOJ244:UON244 UYF244:UYJ244 VIB244:VIF244 VRX244:VSB244 WBT244:WBX244 WLP244:WLT244 WVL244:WVP244 D65780:H65780 IZ65780:JD65780 SV65780:SZ65780 ACR65780:ACV65780 AMN65780:AMR65780 AWJ65780:AWN65780 BGF65780:BGJ65780 BQB65780:BQF65780 BZX65780:CAB65780 CJT65780:CJX65780 CTP65780:CTT65780 DDL65780:DDP65780 DNH65780:DNL65780 DXD65780:DXH65780 EGZ65780:EHD65780 EQV65780:EQZ65780 FAR65780:FAV65780 FKN65780:FKR65780 FUJ65780:FUN65780 GEF65780:GEJ65780 GOB65780:GOF65780 GXX65780:GYB65780 HHT65780:HHX65780 HRP65780:HRT65780 IBL65780:IBP65780 ILH65780:ILL65780 IVD65780:IVH65780 JEZ65780:JFD65780 JOV65780:JOZ65780 JYR65780:JYV65780 KIN65780:KIR65780 KSJ65780:KSN65780 LCF65780:LCJ65780 LMB65780:LMF65780 LVX65780:LWB65780 MFT65780:MFX65780 MPP65780:MPT65780 MZL65780:MZP65780 NJH65780:NJL65780 NTD65780:NTH65780 OCZ65780:ODD65780 OMV65780:OMZ65780 OWR65780:OWV65780 PGN65780:PGR65780 PQJ65780:PQN65780 QAF65780:QAJ65780 QKB65780:QKF65780 QTX65780:QUB65780 RDT65780:RDX65780 RNP65780:RNT65780 RXL65780:RXP65780 SHH65780:SHL65780 SRD65780:SRH65780 TAZ65780:TBD65780 TKV65780:TKZ65780 TUR65780:TUV65780 UEN65780:UER65780 UOJ65780:UON65780 UYF65780:UYJ65780 VIB65780:VIF65780 VRX65780:VSB65780 WBT65780:WBX65780 WLP65780:WLT65780 WVL65780:WVP65780 D131316:H131316 IZ131316:JD131316 SV131316:SZ131316 ACR131316:ACV131316 AMN131316:AMR131316 AWJ131316:AWN131316 BGF131316:BGJ131316 BQB131316:BQF131316 BZX131316:CAB131316 CJT131316:CJX131316 CTP131316:CTT131316 DDL131316:DDP131316 DNH131316:DNL131316 DXD131316:DXH131316 EGZ131316:EHD131316 EQV131316:EQZ131316 FAR131316:FAV131316 FKN131316:FKR131316 FUJ131316:FUN131316 GEF131316:GEJ131316 GOB131316:GOF131316 GXX131316:GYB131316 HHT131316:HHX131316 HRP131316:HRT131316 IBL131316:IBP131316 ILH131316:ILL131316 IVD131316:IVH131316 JEZ131316:JFD131316 JOV131316:JOZ131316 JYR131316:JYV131316 KIN131316:KIR131316 KSJ131316:KSN131316 LCF131316:LCJ131316 LMB131316:LMF131316 LVX131316:LWB131316 MFT131316:MFX131316 MPP131316:MPT131316 MZL131316:MZP131316 NJH131316:NJL131316 NTD131316:NTH131316 OCZ131316:ODD131316 OMV131316:OMZ131316 OWR131316:OWV131316 PGN131316:PGR131316 PQJ131316:PQN131316 QAF131316:QAJ131316 QKB131316:QKF131316 QTX131316:QUB131316 RDT131316:RDX131316 RNP131316:RNT131316 RXL131316:RXP131316 SHH131316:SHL131316 SRD131316:SRH131316 TAZ131316:TBD131316 TKV131316:TKZ131316 TUR131316:TUV131316 UEN131316:UER131316 UOJ131316:UON131316 UYF131316:UYJ131316 VIB131316:VIF131316 VRX131316:VSB131316 WBT131316:WBX131316 WLP131316:WLT131316 WVL131316:WVP131316 D196852:H196852 IZ196852:JD196852 SV196852:SZ196852 ACR196852:ACV196852 AMN196852:AMR196852 AWJ196852:AWN196852 BGF196852:BGJ196852 BQB196852:BQF196852 BZX196852:CAB196852 CJT196852:CJX196852 CTP196852:CTT196852 DDL196852:DDP196852 DNH196852:DNL196852 DXD196852:DXH196852 EGZ196852:EHD196852 EQV196852:EQZ196852 FAR196852:FAV196852 FKN196852:FKR196852 FUJ196852:FUN196852 GEF196852:GEJ196852 GOB196852:GOF196852 GXX196852:GYB196852 HHT196852:HHX196852 HRP196852:HRT196852 IBL196852:IBP196852 ILH196852:ILL196852 IVD196852:IVH196852 JEZ196852:JFD196852 JOV196852:JOZ196852 JYR196852:JYV196852 KIN196852:KIR196852 KSJ196852:KSN196852 LCF196852:LCJ196852 LMB196852:LMF196852 LVX196852:LWB196852 MFT196852:MFX196852 MPP196852:MPT196852 MZL196852:MZP196852 NJH196852:NJL196852 NTD196852:NTH196852 OCZ196852:ODD196852 OMV196852:OMZ196852 OWR196852:OWV196852 PGN196852:PGR196852 PQJ196852:PQN196852 QAF196852:QAJ196852 QKB196852:QKF196852 QTX196852:QUB196852 RDT196852:RDX196852 RNP196852:RNT196852 RXL196852:RXP196852 SHH196852:SHL196852 SRD196852:SRH196852 TAZ196852:TBD196852 TKV196852:TKZ196852 TUR196852:TUV196852 UEN196852:UER196852 UOJ196852:UON196852 UYF196852:UYJ196852 VIB196852:VIF196852 VRX196852:VSB196852 WBT196852:WBX196852 WLP196852:WLT196852 WVL196852:WVP196852 D262388:H262388 IZ262388:JD262388 SV262388:SZ262388 ACR262388:ACV262388 AMN262388:AMR262388 AWJ262388:AWN262388 BGF262388:BGJ262388 BQB262388:BQF262388 BZX262388:CAB262388 CJT262388:CJX262388 CTP262388:CTT262388 DDL262388:DDP262388 DNH262388:DNL262388 DXD262388:DXH262388 EGZ262388:EHD262388 EQV262388:EQZ262388 FAR262388:FAV262388 FKN262388:FKR262388 FUJ262388:FUN262388 GEF262388:GEJ262388 GOB262388:GOF262388 GXX262388:GYB262388 HHT262388:HHX262388 HRP262388:HRT262388 IBL262388:IBP262388 ILH262388:ILL262388 IVD262388:IVH262388 JEZ262388:JFD262388 JOV262388:JOZ262388 JYR262388:JYV262388 KIN262388:KIR262388 KSJ262388:KSN262388 LCF262388:LCJ262388 LMB262388:LMF262388 LVX262388:LWB262388 MFT262388:MFX262388 MPP262388:MPT262388 MZL262388:MZP262388 NJH262388:NJL262388 NTD262388:NTH262388 OCZ262388:ODD262388 OMV262388:OMZ262388 OWR262388:OWV262388 PGN262388:PGR262388 PQJ262388:PQN262388 QAF262388:QAJ262388 QKB262388:QKF262388 QTX262388:QUB262388 RDT262388:RDX262388 RNP262388:RNT262388 RXL262388:RXP262388 SHH262388:SHL262388 SRD262388:SRH262388 TAZ262388:TBD262388 TKV262388:TKZ262388 TUR262388:TUV262388 UEN262388:UER262388 UOJ262388:UON262388 UYF262388:UYJ262388 VIB262388:VIF262388 VRX262388:VSB262388 WBT262388:WBX262388 WLP262388:WLT262388 WVL262388:WVP262388 D327924:H327924 IZ327924:JD327924 SV327924:SZ327924 ACR327924:ACV327924 AMN327924:AMR327924 AWJ327924:AWN327924 BGF327924:BGJ327924 BQB327924:BQF327924 BZX327924:CAB327924 CJT327924:CJX327924 CTP327924:CTT327924 DDL327924:DDP327924 DNH327924:DNL327924 DXD327924:DXH327924 EGZ327924:EHD327924 EQV327924:EQZ327924 FAR327924:FAV327924 FKN327924:FKR327924 FUJ327924:FUN327924 GEF327924:GEJ327924 GOB327924:GOF327924 GXX327924:GYB327924 HHT327924:HHX327924 HRP327924:HRT327924 IBL327924:IBP327924 ILH327924:ILL327924 IVD327924:IVH327924 JEZ327924:JFD327924 JOV327924:JOZ327924 JYR327924:JYV327924 KIN327924:KIR327924 KSJ327924:KSN327924 LCF327924:LCJ327924 LMB327924:LMF327924 LVX327924:LWB327924 MFT327924:MFX327924 MPP327924:MPT327924 MZL327924:MZP327924 NJH327924:NJL327924 NTD327924:NTH327924 OCZ327924:ODD327924 OMV327924:OMZ327924 OWR327924:OWV327924 PGN327924:PGR327924 PQJ327924:PQN327924 QAF327924:QAJ327924 QKB327924:QKF327924 QTX327924:QUB327924 RDT327924:RDX327924 RNP327924:RNT327924 RXL327924:RXP327924 SHH327924:SHL327924 SRD327924:SRH327924 TAZ327924:TBD327924 TKV327924:TKZ327924 TUR327924:TUV327924 UEN327924:UER327924 UOJ327924:UON327924 UYF327924:UYJ327924 VIB327924:VIF327924 VRX327924:VSB327924 WBT327924:WBX327924 WLP327924:WLT327924 WVL327924:WVP327924 D393460:H393460 IZ393460:JD393460 SV393460:SZ393460 ACR393460:ACV393460 AMN393460:AMR393460 AWJ393460:AWN393460 BGF393460:BGJ393460 BQB393460:BQF393460 BZX393460:CAB393460 CJT393460:CJX393460 CTP393460:CTT393460 DDL393460:DDP393460 DNH393460:DNL393460 DXD393460:DXH393460 EGZ393460:EHD393460 EQV393460:EQZ393460 FAR393460:FAV393460 FKN393460:FKR393460 FUJ393460:FUN393460 GEF393460:GEJ393460 GOB393460:GOF393460 GXX393460:GYB393460 HHT393460:HHX393460 HRP393460:HRT393460 IBL393460:IBP393460 ILH393460:ILL393460 IVD393460:IVH393460 JEZ393460:JFD393460 JOV393460:JOZ393460 JYR393460:JYV393460 KIN393460:KIR393460 KSJ393460:KSN393460 LCF393460:LCJ393460 LMB393460:LMF393460 LVX393460:LWB393460 MFT393460:MFX393460 MPP393460:MPT393460 MZL393460:MZP393460 NJH393460:NJL393460 NTD393460:NTH393460 OCZ393460:ODD393460 OMV393460:OMZ393460 OWR393460:OWV393460 PGN393460:PGR393460 PQJ393460:PQN393460 QAF393460:QAJ393460 QKB393460:QKF393460 QTX393460:QUB393460 RDT393460:RDX393460 RNP393460:RNT393460 RXL393460:RXP393460 SHH393460:SHL393460 SRD393460:SRH393460 TAZ393460:TBD393460 TKV393460:TKZ393460 TUR393460:TUV393460 UEN393460:UER393460 UOJ393460:UON393460 UYF393460:UYJ393460 VIB393460:VIF393460 VRX393460:VSB393460 WBT393460:WBX393460 WLP393460:WLT393460 WVL393460:WVP393460 D458996:H458996 IZ458996:JD458996 SV458996:SZ458996 ACR458996:ACV458996 AMN458996:AMR458996 AWJ458996:AWN458996 BGF458996:BGJ458996 BQB458996:BQF458996 BZX458996:CAB458996 CJT458996:CJX458996 CTP458996:CTT458996 DDL458996:DDP458996 DNH458996:DNL458996 DXD458996:DXH458996 EGZ458996:EHD458996 EQV458996:EQZ458996 FAR458996:FAV458996 FKN458996:FKR458996 FUJ458996:FUN458996 GEF458996:GEJ458996 GOB458996:GOF458996 GXX458996:GYB458996 HHT458996:HHX458996 HRP458996:HRT458996 IBL458996:IBP458996 ILH458996:ILL458996 IVD458996:IVH458996 JEZ458996:JFD458996 JOV458996:JOZ458996 JYR458996:JYV458996 KIN458996:KIR458996 KSJ458996:KSN458996 LCF458996:LCJ458996 LMB458996:LMF458996 LVX458996:LWB458996 MFT458996:MFX458996 MPP458996:MPT458996 MZL458996:MZP458996 NJH458996:NJL458996 NTD458996:NTH458996 OCZ458996:ODD458996 OMV458996:OMZ458996 OWR458996:OWV458996 PGN458996:PGR458996 PQJ458996:PQN458996 QAF458996:QAJ458996 QKB458996:QKF458996 QTX458996:QUB458996 RDT458996:RDX458996 RNP458996:RNT458996 RXL458996:RXP458996 SHH458996:SHL458996 SRD458996:SRH458996 TAZ458996:TBD458996 TKV458996:TKZ458996 TUR458996:TUV458996 UEN458996:UER458996 UOJ458996:UON458996 UYF458996:UYJ458996 VIB458996:VIF458996 VRX458996:VSB458996 WBT458996:WBX458996 WLP458996:WLT458996 WVL458996:WVP458996 D524532:H524532 IZ524532:JD524532 SV524532:SZ524532 ACR524532:ACV524532 AMN524532:AMR524532 AWJ524532:AWN524532 BGF524532:BGJ524532 BQB524532:BQF524532 BZX524532:CAB524532 CJT524532:CJX524532 CTP524532:CTT524532 DDL524532:DDP524532 DNH524532:DNL524532 DXD524532:DXH524532 EGZ524532:EHD524532 EQV524532:EQZ524532 FAR524532:FAV524532 FKN524532:FKR524532 FUJ524532:FUN524532 GEF524532:GEJ524532 GOB524532:GOF524532 GXX524532:GYB524532 HHT524532:HHX524532 HRP524532:HRT524532 IBL524532:IBP524532 ILH524532:ILL524532 IVD524532:IVH524532 JEZ524532:JFD524532 JOV524532:JOZ524532 JYR524532:JYV524532 KIN524532:KIR524532 KSJ524532:KSN524532 LCF524532:LCJ524532 LMB524532:LMF524532 LVX524532:LWB524532 MFT524532:MFX524532 MPP524532:MPT524532 MZL524532:MZP524532 NJH524532:NJL524532 NTD524532:NTH524532 OCZ524532:ODD524532 OMV524532:OMZ524532 OWR524532:OWV524532 PGN524532:PGR524532 PQJ524532:PQN524532 QAF524532:QAJ524532 QKB524532:QKF524532 QTX524532:QUB524532 RDT524532:RDX524532 RNP524532:RNT524532 RXL524532:RXP524532 SHH524532:SHL524532 SRD524532:SRH524532 TAZ524532:TBD524532 TKV524532:TKZ524532 TUR524532:TUV524532 UEN524532:UER524532 UOJ524532:UON524532 UYF524532:UYJ524532 VIB524532:VIF524532 VRX524532:VSB524532 WBT524532:WBX524532 WLP524532:WLT524532 WVL524532:WVP524532 D590068:H590068 IZ590068:JD590068 SV590068:SZ590068 ACR590068:ACV590068 AMN590068:AMR590068 AWJ590068:AWN590068 BGF590068:BGJ590068 BQB590068:BQF590068 BZX590068:CAB590068 CJT590068:CJX590068 CTP590068:CTT590068 DDL590068:DDP590068 DNH590068:DNL590068 DXD590068:DXH590068 EGZ590068:EHD590068 EQV590068:EQZ590068 FAR590068:FAV590068 FKN590068:FKR590068 FUJ590068:FUN590068 GEF590068:GEJ590068 GOB590068:GOF590068 GXX590068:GYB590068 HHT590068:HHX590068 HRP590068:HRT590068 IBL590068:IBP590068 ILH590068:ILL590068 IVD590068:IVH590068 JEZ590068:JFD590068 JOV590068:JOZ590068 JYR590068:JYV590068 KIN590068:KIR590068 KSJ590068:KSN590068 LCF590068:LCJ590068 LMB590068:LMF590068 LVX590068:LWB590068 MFT590068:MFX590068 MPP590068:MPT590068 MZL590068:MZP590068 NJH590068:NJL590068 NTD590068:NTH590068 OCZ590068:ODD590068 OMV590068:OMZ590068 OWR590068:OWV590068 PGN590068:PGR590068 PQJ590068:PQN590068 QAF590068:QAJ590068 QKB590068:QKF590068 QTX590068:QUB590068 RDT590068:RDX590068 RNP590068:RNT590068 RXL590068:RXP590068 SHH590068:SHL590068 SRD590068:SRH590068 TAZ590068:TBD590068 TKV590068:TKZ590068 TUR590068:TUV590068 UEN590068:UER590068 UOJ590068:UON590068 UYF590068:UYJ590068 VIB590068:VIF590068 VRX590068:VSB590068 WBT590068:WBX590068 WLP590068:WLT590068 WVL590068:WVP590068 D655604:H655604 IZ655604:JD655604 SV655604:SZ655604 ACR655604:ACV655604 AMN655604:AMR655604 AWJ655604:AWN655604 BGF655604:BGJ655604 BQB655604:BQF655604 BZX655604:CAB655604 CJT655604:CJX655604 CTP655604:CTT655604 DDL655604:DDP655604 DNH655604:DNL655604 DXD655604:DXH655604 EGZ655604:EHD655604 EQV655604:EQZ655604 FAR655604:FAV655604 FKN655604:FKR655604 FUJ655604:FUN655604 GEF655604:GEJ655604 GOB655604:GOF655604 GXX655604:GYB655604 HHT655604:HHX655604 HRP655604:HRT655604 IBL655604:IBP655604 ILH655604:ILL655604 IVD655604:IVH655604 JEZ655604:JFD655604 JOV655604:JOZ655604 JYR655604:JYV655604 KIN655604:KIR655604 KSJ655604:KSN655604 LCF655604:LCJ655604 LMB655604:LMF655604 LVX655604:LWB655604 MFT655604:MFX655604 MPP655604:MPT655604 MZL655604:MZP655604 NJH655604:NJL655604 NTD655604:NTH655604 OCZ655604:ODD655604 OMV655604:OMZ655604 OWR655604:OWV655604 PGN655604:PGR655604 PQJ655604:PQN655604 QAF655604:QAJ655604 QKB655604:QKF655604 QTX655604:QUB655604 RDT655604:RDX655604 RNP655604:RNT655604 RXL655604:RXP655604 SHH655604:SHL655604 SRD655604:SRH655604 TAZ655604:TBD655604 TKV655604:TKZ655604 TUR655604:TUV655604 UEN655604:UER655604 UOJ655604:UON655604 UYF655604:UYJ655604 VIB655604:VIF655604 VRX655604:VSB655604 WBT655604:WBX655604 WLP655604:WLT655604 WVL655604:WVP655604 D721140:H721140 IZ721140:JD721140 SV721140:SZ721140 ACR721140:ACV721140 AMN721140:AMR721140 AWJ721140:AWN721140 BGF721140:BGJ721140 BQB721140:BQF721140 BZX721140:CAB721140 CJT721140:CJX721140 CTP721140:CTT721140 DDL721140:DDP721140 DNH721140:DNL721140 DXD721140:DXH721140 EGZ721140:EHD721140 EQV721140:EQZ721140 FAR721140:FAV721140 FKN721140:FKR721140 FUJ721140:FUN721140 GEF721140:GEJ721140 GOB721140:GOF721140 GXX721140:GYB721140 HHT721140:HHX721140 HRP721140:HRT721140 IBL721140:IBP721140 ILH721140:ILL721140 IVD721140:IVH721140 JEZ721140:JFD721140 JOV721140:JOZ721140 JYR721140:JYV721140 KIN721140:KIR721140 KSJ721140:KSN721140 LCF721140:LCJ721140 LMB721140:LMF721140 LVX721140:LWB721140 MFT721140:MFX721140 MPP721140:MPT721140 MZL721140:MZP721140 NJH721140:NJL721140 NTD721140:NTH721140 OCZ721140:ODD721140 OMV721140:OMZ721140 OWR721140:OWV721140 PGN721140:PGR721140 PQJ721140:PQN721140 QAF721140:QAJ721140 QKB721140:QKF721140 QTX721140:QUB721140 RDT721140:RDX721140 RNP721140:RNT721140 RXL721140:RXP721140 SHH721140:SHL721140 SRD721140:SRH721140 TAZ721140:TBD721140 TKV721140:TKZ721140 TUR721140:TUV721140 UEN721140:UER721140 UOJ721140:UON721140 UYF721140:UYJ721140 VIB721140:VIF721140 VRX721140:VSB721140 WBT721140:WBX721140 WLP721140:WLT721140 WVL721140:WVP721140 D786676:H786676 IZ786676:JD786676 SV786676:SZ786676 ACR786676:ACV786676 AMN786676:AMR786676 AWJ786676:AWN786676 BGF786676:BGJ786676 BQB786676:BQF786676 BZX786676:CAB786676 CJT786676:CJX786676 CTP786676:CTT786676 DDL786676:DDP786676 DNH786676:DNL786676 DXD786676:DXH786676 EGZ786676:EHD786676 EQV786676:EQZ786676 FAR786676:FAV786676 FKN786676:FKR786676 FUJ786676:FUN786676 GEF786676:GEJ786676 GOB786676:GOF786676 GXX786676:GYB786676 HHT786676:HHX786676 HRP786676:HRT786676 IBL786676:IBP786676 ILH786676:ILL786676 IVD786676:IVH786676 JEZ786676:JFD786676 JOV786676:JOZ786676 JYR786676:JYV786676 KIN786676:KIR786676 KSJ786676:KSN786676 LCF786676:LCJ786676 LMB786676:LMF786676 LVX786676:LWB786676 MFT786676:MFX786676 MPP786676:MPT786676 MZL786676:MZP786676 NJH786676:NJL786676 NTD786676:NTH786676 OCZ786676:ODD786676 OMV786676:OMZ786676 OWR786676:OWV786676 PGN786676:PGR786676 PQJ786676:PQN786676 QAF786676:QAJ786676 QKB786676:QKF786676 QTX786676:QUB786676 RDT786676:RDX786676 RNP786676:RNT786676 RXL786676:RXP786676 SHH786676:SHL786676 SRD786676:SRH786676 TAZ786676:TBD786676 TKV786676:TKZ786676 TUR786676:TUV786676 UEN786676:UER786676 UOJ786676:UON786676 UYF786676:UYJ786676 VIB786676:VIF786676 VRX786676:VSB786676 WBT786676:WBX786676 WLP786676:WLT786676 WVL786676:WVP786676 D852212:H852212 IZ852212:JD852212 SV852212:SZ852212 ACR852212:ACV852212 AMN852212:AMR852212 AWJ852212:AWN852212 BGF852212:BGJ852212 BQB852212:BQF852212 BZX852212:CAB852212 CJT852212:CJX852212 CTP852212:CTT852212 DDL852212:DDP852212 DNH852212:DNL852212 DXD852212:DXH852212 EGZ852212:EHD852212 EQV852212:EQZ852212 FAR852212:FAV852212 FKN852212:FKR852212 FUJ852212:FUN852212 GEF852212:GEJ852212 GOB852212:GOF852212 GXX852212:GYB852212 HHT852212:HHX852212 HRP852212:HRT852212 IBL852212:IBP852212 ILH852212:ILL852212 IVD852212:IVH852212 JEZ852212:JFD852212 JOV852212:JOZ852212 JYR852212:JYV852212 KIN852212:KIR852212 KSJ852212:KSN852212 LCF852212:LCJ852212 LMB852212:LMF852212 LVX852212:LWB852212 MFT852212:MFX852212 MPP852212:MPT852212 MZL852212:MZP852212 NJH852212:NJL852212 NTD852212:NTH852212 OCZ852212:ODD852212 OMV852212:OMZ852212 OWR852212:OWV852212 PGN852212:PGR852212 PQJ852212:PQN852212 QAF852212:QAJ852212 QKB852212:QKF852212 QTX852212:QUB852212 RDT852212:RDX852212 RNP852212:RNT852212 RXL852212:RXP852212 SHH852212:SHL852212 SRD852212:SRH852212 TAZ852212:TBD852212 TKV852212:TKZ852212 TUR852212:TUV852212 UEN852212:UER852212 UOJ852212:UON852212 UYF852212:UYJ852212 VIB852212:VIF852212 VRX852212:VSB852212 WBT852212:WBX852212 WLP852212:WLT852212 WVL852212:WVP852212 D917748:H917748 IZ917748:JD917748 SV917748:SZ917748 ACR917748:ACV917748 AMN917748:AMR917748 AWJ917748:AWN917748 BGF917748:BGJ917748 BQB917748:BQF917748 BZX917748:CAB917748 CJT917748:CJX917748 CTP917748:CTT917748 DDL917748:DDP917748 DNH917748:DNL917748 DXD917748:DXH917748 EGZ917748:EHD917748 EQV917748:EQZ917748 FAR917748:FAV917748 FKN917748:FKR917748 FUJ917748:FUN917748 GEF917748:GEJ917748 GOB917748:GOF917748 GXX917748:GYB917748 HHT917748:HHX917748 HRP917748:HRT917748 IBL917748:IBP917748 ILH917748:ILL917748 IVD917748:IVH917748 JEZ917748:JFD917748 JOV917748:JOZ917748 JYR917748:JYV917748 KIN917748:KIR917748 KSJ917748:KSN917748 LCF917748:LCJ917748 LMB917748:LMF917748 LVX917748:LWB917748 MFT917748:MFX917748 MPP917748:MPT917748 MZL917748:MZP917748 NJH917748:NJL917748 NTD917748:NTH917748 OCZ917748:ODD917748 OMV917748:OMZ917748 OWR917748:OWV917748 PGN917748:PGR917748 PQJ917748:PQN917748 QAF917748:QAJ917748 QKB917748:QKF917748 QTX917748:QUB917748 RDT917748:RDX917748 RNP917748:RNT917748 RXL917748:RXP917748 SHH917748:SHL917748 SRD917748:SRH917748 TAZ917748:TBD917748 TKV917748:TKZ917748 TUR917748:TUV917748 UEN917748:UER917748 UOJ917748:UON917748 UYF917748:UYJ917748 VIB917748:VIF917748 VRX917748:VSB917748 WBT917748:WBX917748 WLP917748:WLT917748 WVL917748:WVP917748 D983284:H983284 IZ983284:JD983284 SV983284:SZ983284 ACR983284:ACV983284 AMN983284:AMR983284 AWJ983284:AWN983284 BGF983284:BGJ983284 BQB983284:BQF983284 BZX983284:CAB983284 CJT983284:CJX983284 CTP983284:CTT983284 DDL983284:DDP983284 DNH983284:DNL983284 DXD983284:DXH983284 EGZ983284:EHD983284 EQV983284:EQZ983284 FAR983284:FAV983284 FKN983284:FKR983284 FUJ983284:FUN983284 GEF983284:GEJ983284 GOB983284:GOF983284 GXX983284:GYB983284 HHT983284:HHX983284 HRP983284:HRT983284 IBL983284:IBP983284 ILH983284:ILL983284 IVD983284:IVH983284 JEZ983284:JFD983284 JOV983284:JOZ983284 JYR983284:JYV983284 KIN983284:KIR983284 KSJ983284:KSN983284 LCF983284:LCJ983284 LMB983284:LMF983284 LVX983284:LWB983284 MFT983284:MFX983284 MPP983284:MPT983284 MZL983284:MZP983284 NJH983284:NJL983284 NTD983284:NTH983284 OCZ983284:ODD983284 OMV983284:OMZ983284 OWR983284:OWV983284 PGN983284:PGR983284 PQJ983284:PQN983284 QAF983284:QAJ983284 QKB983284:QKF983284 QTX983284:QUB983284 RDT983284:RDX983284 RNP983284:RNT983284 RXL983284:RXP983284 SHH983284:SHL983284 SRD983284:SRH983284 TAZ983284:TBD983284 TKV983284:TKZ983284 TUR983284:TUV983284 UEN983284:UER983284 UOJ983284:UON983284 UYF983284:UYJ983284 VIB983284:VIF983284 VRX983284:VSB983284 WBT983284:WBX983284 WLP983284:WLT983284 WVL983284:WVP983284" xr:uid="{ABB93CC1-CD24-4CFD-AA70-98A926171AF8}"/>
  </dataValidations>
  <pageMargins left="0.7" right="0.7" top="0.75" bottom="0.75" header="0.3" footer="0.3"/>
  <pageSetup scale="74" orientation="landscape" r:id="rId1"/>
  <rowBreaks count="1" manualBreakCount="1">
    <brk id="79" max="16383" man="1"/>
  </rowBreaks>
  <extLst>
    <ext xmlns:x14="http://schemas.microsoft.com/office/spreadsheetml/2009/9/main" uri="{CCE6A557-97BC-4b89-ADB6-D9C93CAAB3DF}">
      <x14:dataValidations xmlns:xm="http://schemas.microsoft.com/office/excel/2006/main" count="2">
        <x14:dataValidation allowBlank="1" showInputMessage="1" showErrorMessage="1" prompt="Insert *text* description of Activity here" xr:uid="{75B6E05F-F5FE-4C3B-88F2-0AC670EEA1F9}">
          <xm:sqref>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C65698 IY65698 SU65698 ACQ65698 AMM65698 AWI65698 BGE65698 BQA65698 BZW65698 CJS65698 CTO65698 DDK65698 DNG65698 DXC65698 EGY65698 EQU65698 FAQ65698 FKM65698 FUI65698 GEE65698 GOA65698 GXW65698 HHS65698 HRO65698 IBK65698 ILG65698 IVC65698 JEY65698 JOU65698 JYQ65698 KIM65698 KSI65698 LCE65698 LMA65698 LVW65698 MFS65698 MPO65698 MZK65698 NJG65698 NTC65698 OCY65698 OMU65698 OWQ65698 PGM65698 PQI65698 QAE65698 QKA65698 QTW65698 RDS65698 RNO65698 RXK65698 SHG65698 SRC65698 TAY65698 TKU65698 TUQ65698 UEM65698 UOI65698 UYE65698 VIA65698 VRW65698 WBS65698 WLO65698 WVK65698 C131234 IY131234 SU131234 ACQ131234 AMM131234 AWI131234 BGE131234 BQA131234 BZW131234 CJS131234 CTO131234 DDK131234 DNG131234 DXC131234 EGY131234 EQU131234 FAQ131234 FKM131234 FUI131234 GEE131234 GOA131234 GXW131234 HHS131234 HRO131234 IBK131234 ILG131234 IVC131234 JEY131234 JOU131234 JYQ131234 KIM131234 KSI131234 LCE131234 LMA131234 LVW131234 MFS131234 MPO131234 MZK131234 NJG131234 NTC131234 OCY131234 OMU131234 OWQ131234 PGM131234 PQI131234 QAE131234 QKA131234 QTW131234 RDS131234 RNO131234 RXK131234 SHG131234 SRC131234 TAY131234 TKU131234 TUQ131234 UEM131234 UOI131234 UYE131234 VIA131234 VRW131234 WBS131234 WLO131234 WVK131234 C196770 IY196770 SU196770 ACQ196770 AMM196770 AWI196770 BGE196770 BQA196770 BZW196770 CJS196770 CTO196770 DDK196770 DNG196770 DXC196770 EGY196770 EQU196770 FAQ196770 FKM196770 FUI196770 GEE196770 GOA196770 GXW196770 HHS196770 HRO196770 IBK196770 ILG196770 IVC196770 JEY196770 JOU196770 JYQ196770 KIM196770 KSI196770 LCE196770 LMA196770 LVW196770 MFS196770 MPO196770 MZK196770 NJG196770 NTC196770 OCY196770 OMU196770 OWQ196770 PGM196770 PQI196770 QAE196770 QKA196770 QTW196770 RDS196770 RNO196770 RXK196770 SHG196770 SRC196770 TAY196770 TKU196770 TUQ196770 UEM196770 UOI196770 UYE196770 VIA196770 VRW196770 WBS196770 WLO196770 WVK196770 C262306 IY262306 SU262306 ACQ262306 AMM262306 AWI262306 BGE262306 BQA262306 BZW262306 CJS262306 CTO262306 DDK262306 DNG262306 DXC262306 EGY262306 EQU262306 FAQ262306 FKM262306 FUI262306 GEE262306 GOA262306 GXW262306 HHS262306 HRO262306 IBK262306 ILG262306 IVC262306 JEY262306 JOU262306 JYQ262306 KIM262306 KSI262306 LCE262306 LMA262306 LVW262306 MFS262306 MPO262306 MZK262306 NJG262306 NTC262306 OCY262306 OMU262306 OWQ262306 PGM262306 PQI262306 QAE262306 QKA262306 QTW262306 RDS262306 RNO262306 RXK262306 SHG262306 SRC262306 TAY262306 TKU262306 TUQ262306 UEM262306 UOI262306 UYE262306 VIA262306 VRW262306 WBS262306 WLO262306 WVK262306 C327842 IY327842 SU327842 ACQ327842 AMM327842 AWI327842 BGE327842 BQA327842 BZW327842 CJS327842 CTO327842 DDK327842 DNG327842 DXC327842 EGY327842 EQU327842 FAQ327842 FKM327842 FUI327842 GEE327842 GOA327842 GXW327842 HHS327842 HRO327842 IBK327842 ILG327842 IVC327842 JEY327842 JOU327842 JYQ327842 KIM327842 KSI327842 LCE327842 LMA327842 LVW327842 MFS327842 MPO327842 MZK327842 NJG327842 NTC327842 OCY327842 OMU327842 OWQ327842 PGM327842 PQI327842 QAE327842 QKA327842 QTW327842 RDS327842 RNO327842 RXK327842 SHG327842 SRC327842 TAY327842 TKU327842 TUQ327842 UEM327842 UOI327842 UYE327842 VIA327842 VRW327842 WBS327842 WLO327842 WVK327842 C393378 IY393378 SU393378 ACQ393378 AMM393378 AWI393378 BGE393378 BQA393378 BZW393378 CJS393378 CTO393378 DDK393378 DNG393378 DXC393378 EGY393378 EQU393378 FAQ393378 FKM393378 FUI393378 GEE393378 GOA393378 GXW393378 HHS393378 HRO393378 IBK393378 ILG393378 IVC393378 JEY393378 JOU393378 JYQ393378 KIM393378 KSI393378 LCE393378 LMA393378 LVW393378 MFS393378 MPO393378 MZK393378 NJG393378 NTC393378 OCY393378 OMU393378 OWQ393378 PGM393378 PQI393378 QAE393378 QKA393378 QTW393378 RDS393378 RNO393378 RXK393378 SHG393378 SRC393378 TAY393378 TKU393378 TUQ393378 UEM393378 UOI393378 UYE393378 VIA393378 VRW393378 WBS393378 WLO393378 WVK393378 C458914 IY458914 SU458914 ACQ458914 AMM458914 AWI458914 BGE458914 BQA458914 BZW458914 CJS458914 CTO458914 DDK458914 DNG458914 DXC458914 EGY458914 EQU458914 FAQ458914 FKM458914 FUI458914 GEE458914 GOA458914 GXW458914 HHS458914 HRO458914 IBK458914 ILG458914 IVC458914 JEY458914 JOU458914 JYQ458914 KIM458914 KSI458914 LCE458914 LMA458914 LVW458914 MFS458914 MPO458914 MZK458914 NJG458914 NTC458914 OCY458914 OMU458914 OWQ458914 PGM458914 PQI458914 QAE458914 QKA458914 QTW458914 RDS458914 RNO458914 RXK458914 SHG458914 SRC458914 TAY458914 TKU458914 TUQ458914 UEM458914 UOI458914 UYE458914 VIA458914 VRW458914 WBS458914 WLO458914 WVK458914 C524450 IY524450 SU524450 ACQ524450 AMM524450 AWI524450 BGE524450 BQA524450 BZW524450 CJS524450 CTO524450 DDK524450 DNG524450 DXC524450 EGY524450 EQU524450 FAQ524450 FKM524450 FUI524450 GEE524450 GOA524450 GXW524450 HHS524450 HRO524450 IBK524450 ILG524450 IVC524450 JEY524450 JOU524450 JYQ524450 KIM524450 KSI524450 LCE524450 LMA524450 LVW524450 MFS524450 MPO524450 MZK524450 NJG524450 NTC524450 OCY524450 OMU524450 OWQ524450 PGM524450 PQI524450 QAE524450 QKA524450 QTW524450 RDS524450 RNO524450 RXK524450 SHG524450 SRC524450 TAY524450 TKU524450 TUQ524450 UEM524450 UOI524450 UYE524450 VIA524450 VRW524450 WBS524450 WLO524450 WVK524450 C589986 IY589986 SU589986 ACQ589986 AMM589986 AWI589986 BGE589986 BQA589986 BZW589986 CJS589986 CTO589986 DDK589986 DNG589986 DXC589986 EGY589986 EQU589986 FAQ589986 FKM589986 FUI589986 GEE589986 GOA589986 GXW589986 HHS589986 HRO589986 IBK589986 ILG589986 IVC589986 JEY589986 JOU589986 JYQ589986 KIM589986 KSI589986 LCE589986 LMA589986 LVW589986 MFS589986 MPO589986 MZK589986 NJG589986 NTC589986 OCY589986 OMU589986 OWQ589986 PGM589986 PQI589986 QAE589986 QKA589986 QTW589986 RDS589986 RNO589986 RXK589986 SHG589986 SRC589986 TAY589986 TKU589986 TUQ589986 UEM589986 UOI589986 UYE589986 VIA589986 VRW589986 WBS589986 WLO589986 WVK589986 C655522 IY655522 SU655522 ACQ655522 AMM655522 AWI655522 BGE655522 BQA655522 BZW655522 CJS655522 CTO655522 DDK655522 DNG655522 DXC655522 EGY655522 EQU655522 FAQ655522 FKM655522 FUI655522 GEE655522 GOA655522 GXW655522 HHS655522 HRO655522 IBK655522 ILG655522 IVC655522 JEY655522 JOU655522 JYQ655522 KIM655522 KSI655522 LCE655522 LMA655522 LVW655522 MFS655522 MPO655522 MZK655522 NJG655522 NTC655522 OCY655522 OMU655522 OWQ655522 PGM655522 PQI655522 QAE655522 QKA655522 QTW655522 RDS655522 RNO655522 RXK655522 SHG655522 SRC655522 TAY655522 TKU655522 TUQ655522 UEM655522 UOI655522 UYE655522 VIA655522 VRW655522 WBS655522 WLO655522 WVK655522 C721058 IY721058 SU721058 ACQ721058 AMM721058 AWI721058 BGE721058 BQA721058 BZW721058 CJS721058 CTO721058 DDK721058 DNG721058 DXC721058 EGY721058 EQU721058 FAQ721058 FKM721058 FUI721058 GEE721058 GOA721058 GXW721058 HHS721058 HRO721058 IBK721058 ILG721058 IVC721058 JEY721058 JOU721058 JYQ721058 KIM721058 KSI721058 LCE721058 LMA721058 LVW721058 MFS721058 MPO721058 MZK721058 NJG721058 NTC721058 OCY721058 OMU721058 OWQ721058 PGM721058 PQI721058 QAE721058 QKA721058 QTW721058 RDS721058 RNO721058 RXK721058 SHG721058 SRC721058 TAY721058 TKU721058 TUQ721058 UEM721058 UOI721058 UYE721058 VIA721058 VRW721058 WBS721058 WLO721058 WVK721058 C786594 IY786594 SU786594 ACQ786594 AMM786594 AWI786594 BGE786594 BQA786594 BZW786594 CJS786594 CTO786594 DDK786594 DNG786594 DXC786594 EGY786594 EQU786594 FAQ786594 FKM786594 FUI786594 GEE786594 GOA786594 GXW786594 HHS786594 HRO786594 IBK786594 ILG786594 IVC786594 JEY786594 JOU786594 JYQ786594 KIM786594 KSI786594 LCE786594 LMA786594 LVW786594 MFS786594 MPO786594 MZK786594 NJG786594 NTC786594 OCY786594 OMU786594 OWQ786594 PGM786594 PQI786594 QAE786594 QKA786594 QTW786594 RDS786594 RNO786594 RXK786594 SHG786594 SRC786594 TAY786594 TKU786594 TUQ786594 UEM786594 UOI786594 UYE786594 VIA786594 VRW786594 WBS786594 WLO786594 WVK786594 C852130 IY852130 SU852130 ACQ852130 AMM852130 AWI852130 BGE852130 BQA852130 BZW852130 CJS852130 CTO852130 DDK852130 DNG852130 DXC852130 EGY852130 EQU852130 FAQ852130 FKM852130 FUI852130 GEE852130 GOA852130 GXW852130 HHS852130 HRO852130 IBK852130 ILG852130 IVC852130 JEY852130 JOU852130 JYQ852130 KIM852130 KSI852130 LCE852130 LMA852130 LVW852130 MFS852130 MPO852130 MZK852130 NJG852130 NTC852130 OCY852130 OMU852130 OWQ852130 PGM852130 PQI852130 QAE852130 QKA852130 QTW852130 RDS852130 RNO852130 RXK852130 SHG852130 SRC852130 TAY852130 TKU852130 TUQ852130 UEM852130 UOI852130 UYE852130 VIA852130 VRW852130 WBS852130 WLO852130 WVK852130 C917666 IY917666 SU917666 ACQ917666 AMM917666 AWI917666 BGE917666 BQA917666 BZW917666 CJS917666 CTO917666 DDK917666 DNG917666 DXC917666 EGY917666 EQU917666 FAQ917666 FKM917666 FUI917666 GEE917666 GOA917666 GXW917666 HHS917666 HRO917666 IBK917666 ILG917666 IVC917666 JEY917666 JOU917666 JYQ917666 KIM917666 KSI917666 LCE917666 LMA917666 LVW917666 MFS917666 MPO917666 MZK917666 NJG917666 NTC917666 OCY917666 OMU917666 OWQ917666 PGM917666 PQI917666 QAE917666 QKA917666 QTW917666 RDS917666 RNO917666 RXK917666 SHG917666 SRC917666 TAY917666 TKU917666 TUQ917666 UEM917666 UOI917666 UYE917666 VIA917666 VRW917666 WBS917666 WLO917666 WVK917666 C983202 IY983202 SU983202 ACQ983202 AMM983202 AWI983202 BGE983202 BQA983202 BZW983202 CJS983202 CTO983202 DDK983202 DNG983202 DXC983202 EGY983202 EQU983202 FAQ983202 FKM983202 FUI983202 GEE983202 GOA983202 GXW983202 HHS983202 HRO983202 IBK983202 ILG983202 IVC983202 JEY983202 JOU983202 JYQ983202 KIM983202 KSI983202 LCE983202 LMA983202 LVW983202 MFS983202 MPO983202 MZK983202 NJG983202 NTC983202 OCY983202 OMU983202 OWQ983202 PGM983202 PQI983202 QAE983202 QKA983202 QTW983202 RDS983202 RNO983202 RXK983202 SHG983202 SRC983202 TAY983202 TKU983202 TUQ983202 UEM983202 UOI983202 UYE983202 VIA983202 VRW983202 WBS983202 WLO983202 WVK983202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C65616 IY65616 SU65616 ACQ65616 AMM65616 AWI65616 BGE65616 BQA65616 BZW65616 CJS65616 CTO65616 DDK65616 DNG65616 DXC65616 EGY65616 EQU65616 FAQ65616 FKM65616 FUI65616 GEE65616 GOA65616 GXW65616 HHS65616 HRO65616 IBK65616 ILG65616 IVC65616 JEY65616 JOU65616 JYQ65616 KIM65616 KSI65616 LCE65616 LMA65616 LVW65616 MFS65616 MPO65616 MZK65616 NJG65616 NTC65616 OCY65616 OMU65616 OWQ65616 PGM65616 PQI65616 QAE65616 QKA65616 QTW65616 RDS65616 RNO65616 RXK65616 SHG65616 SRC65616 TAY65616 TKU65616 TUQ65616 UEM65616 UOI65616 UYE65616 VIA65616 VRW65616 WBS65616 WLO65616 WVK65616 C131152 IY131152 SU131152 ACQ131152 AMM131152 AWI131152 BGE131152 BQA131152 BZW131152 CJS131152 CTO131152 DDK131152 DNG131152 DXC131152 EGY131152 EQU131152 FAQ131152 FKM131152 FUI131152 GEE131152 GOA131152 GXW131152 HHS131152 HRO131152 IBK131152 ILG131152 IVC131152 JEY131152 JOU131152 JYQ131152 KIM131152 KSI131152 LCE131152 LMA131152 LVW131152 MFS131152 MPO131152 MZK131152 NJG131152 NTC131152 OCY131152 OMU131152 OWQ131152 PGM131152 PQI131152 QAE131152 QKA131152 QTW131152 RDS131152 RNO131152 RXK131152 SHG131152 SRC131152 TAY131152 TKU131152 TUQ131152 UEM131152 UOI131152 UYE131152 VIA131152 VRW131152 WBS131152 WLO131152 WVK131152 C196688 IY196688 SU196688 ACQ196688 AMM196688 AWI196688 BGE196688 BQA196688 BZW196688 CJS196688 CTO196688 DDK196688 DNG196688 DXC196688 EGY196688 EQU196688 FAQ196688 FKM196688 FUI196688 GEE196688 GOA196688 GXW196688 HHS196688 HRO196688 IBK196688 ILG196688 IVC196688 JEY196688 JOU196688 JYQ196688 KIM196688 KSI196688 LCE196688 LMA196688 LVW196688 MFS196688 MPO196688 MZK196688 NJG196688 NTC196688 OCY196688 OMU196688 OWQ196688 PGM196688 PQI196688 QAE196688 QKA196688 QTW196688 RDS196688 RNO196688 RXK196688 SHG196688 SRC196688 TAY196688 TKU196688 TUQ196688 UEM196688 UOI196688 UYE196688 VIA196688 VRW196688 WBS196688 WLO196688 WVK196688 C262224 IY262224 SU262224 ACQ262224 AMM262224 AWI262224 BGE262224 BQA262224 BZW262224 CJS262224 CTO262224 DDK262224 DNG262224 DXC262224 EGY262224 EQU262224 FAQ262224 FKM262224 FUI262224 GEE262224 GOA262224 GXW262224 HHS262224 HRO262224 IBK262224 ILG262224 IVC262224 JEY262224 JOU262224 JYQ262224 KIM262224 KSI262224 LCE262224 LMA262224 LVW262224 MFS262224 MPO262224 MZK262224 NJG262224 NTC262224 OCY262224 OMU262224 OWQ262224 PGM262224 PQI262224 QAE262224 QKA262224 QTW262224 RDS262224 RNO262224 RXK262224 SHG262224 SRC262224 TAY262224 TKU262224 TUQ262224 UEM262224 UOI262224 UYE262224 VIA262224 VRW262224 WBS262224 WLO262224 WVK262224 C327760 IY327760 SU327760 ACQ327760 AMM327760 AWI327760 BGE327760 BQA327760 BZW327760 CJS327760 CTO327760 DDK327760 DNG327760 DXC327760 EGY327760 EQU327760 FAQ327760 FKM327760 FUI327760 GEE327760 GOA327760 GXW327760 HHS327760 HRO327760 IBK327760 ILG327760 IVC327760 JEY327760 JOU327760 JYQ327760 KIM327760 KSI327760 LCE327760 LMA327760 LVW327760 MFS327760 MPO327760 MZK327760 NJG327760 NTC327760 OCY327760 OMU327760 OWQ327760 PGM327760 PQI327760 QAE327760 QKA327760 QTW327760 RDS327760 RNO327760 RXK327760 SHG327760 SRC327760 TAY327760 TKU327760 TUQ327760 UEM327760 UOI327760 UYE327760 VIA327760 VRW327760 WBS327760 WLO327760 WVK327760 C393296 IY393296 SU393296 ACQ393296 AMM393296 AWI393296 BGE393296 BQA393296 BZW393296 CJS393296 CTO393296 DDK393296 DNG393296 DXC393296 EGY393296 EQU393296 FAQ393296 FKM393296 FUI393296 GEE393296 GOA393296 GXW393296 HHS393296 HRO393296 IBK393296 ILG393296 IVC393296 JEY393296 JOU393296 JYQ393296 KIM393296 KSI393296 LCE393296 LMA393296 LVW393296 MFS393296 MPO393296 MZK393296 NJG393296 NTC393296 OCY393296 OMU393296 OWQ393296 PGM393296 PQI393296 QAE393296 QKA393296 QTW393296 RDS393296 RNO393296 RXK393296 SHG393296 SRC393296 TAY393296 TKU393296 TUQ393296 UEM393296 UOI393296 UYE393296 VIA393296 VRW393296 WBS393296 WLO393296 WVK393296 C458832 IY458832 SU458832 ACQ458832 AMM458832 AWI458832 BGE458832 BQA458832 BZW458832 CJS458832 CTO458832 DDK458832 DNG458832 DXC458832 EGY458832 EQU458832 FAQ458832 FKM458832 FUI458832 GEE458832 GOA458832 GXW458832 HHS458832 HRO458832 IBK458832 ILG458832 IVC458832 JEY458832 JOU458832 JYQ458832 KIM458832 KSI458832 LCE458832 LMA458832 LVW458832 MFS458832 MPO458832 MZK458832 NJG458832 NTC458832 OCY458832 OMU458832 OWQ458832 PGM458832 PQI458832 QAE458832 QKA458832 QTW458832 RDS458832 RNO458832 RXK458832 SHG458832 SRC458832 TAY458832 TKU458832 TUQ458832 UEM458832 UOI458832 UYE458832 VIA458832 VRW458832 WBS458832 WLO458832 WVK458832 C524368 IY524368 SU524368 ACQ524368 AMM524368 AWI524368 BGE524368 BQA524368 BZW524368 CJS524368 CTO524368 DDK524368 DNG524368 DXC524368 EGY524368 EQU524368 FAQ524368 FKM524368 FUI524368 GEE524368 GOA524368 GXW524368 HHS524368 HRO524368 IBK524368 ILG524368 IVC524368 JEY524368 JOU524368 JYQ524368 KIM524368 KSI524368 LCE524368 LMA524368 LVW524368 MFS524368 MPO524368 MZK524368 NJG524368 NTC524368 OCY524368 OMU524368 OWQ524368 PGM524368 PQI524368 QAE524368 QKA524368 QTW524368 RDS524368 RNO524368 RXK524368 SHG524368 SRC524368 TAY524368 TKU524368 TUQ524368 UEM524368 UOI524368 UYE524368 VIA524368 VRW524368 WBS524368 WLO524368 WVK524368 C589904 IY589904 SU589904 ACQ589904 AMM589904 AWI589904 BGE589904 BQA589904 BZW589904 CJS589904 CTO589904 DDK589904 DNG589904 DXC589904 EGY589904 EQU589904 FAQ589904 FKM589904 FUI589904 GEE589904 GOA589904 GXW589904 HHS589904 HRO589904 IBK589904 ILG589904 IVC589904 JEY589904 JOU589904 JYQ589904 KIM589904 KSI589904 LCE589904 LMA589904 LVW589904 MFS589904 MPO589904 MZK589904 NJG589904 NTC589904 OCY589904 OMU589904 OWQ589904 PGM589904 PQI589904 QAE589904 QKA589904 QTW589904 RDS589904 RNO589904 RXK589904 SHG589904 SRC589904 TAY589904 TKU589904 TUQ589904 UEM589904 UOI589904 UYE589904 VIA589904 VRW589904 WBS589904 WLO589904 WVK589904 C655440 IY655440 SU655440 ACQ655440 AMM655440 AWI655440 BGE655440 BQA655440 BZW655440 CJS655440 CTO655440 DDK655440 DNG655440 DXC655440 EGY655440 EQU655440 FAQ655440 FKM655440 FUI655440 GEE655440 GOA655440 GXW655440 HHS655440 HRO655440 IBK655440 ILG655440 IVC655440 JEY655440 JOU655440 JYQ655440 KIM655440 KSI655440 LCE655440 LMA655440 LVW655440 MFS655440 MPO655440 MZK655440 NJG655440 NTC655440 OCY655440 OMU655440 OWQ655440 PGM655440 PQI655440 QAE655440 QKA655440 QTW655440 RDS655440 RNO655440 RXK655440 SHG655440 SRC655440 TAY655440 TKU655440 TUQ655440 UEM655440 UOI655440 UYE655440 VIA655440 VRW655440 WBS655440 WLO655440 WVK655440 C720976 IY720976 SU720976 ACQ720976 AMM720976 AWI720976 BGE720976 BQA720976 BZW720976 CJS720976 CTO720976 DDK720976 DNG720976 DXC720976 EGY720976 EQU720976 FAQ720976 FKM720976 FUI720976 GEE720976 GOA720976 GXW720976 HHS720976 HRO720976 IBK720976 ILG720976 IVC720976 JEY720976 JOU720976 JYQ720976 KIM720976 KSI720976 LCE720976 LMA720976 LVW720976 MFS720976 MPO720976 MZK720976 NJG720976 NTC720976 OCY720976 OMU720976 OWQ720976 PGM720976 PQI720976 QAE720976 QKA720976 QTW720976 RDS720976 RNO720976 RXK720976 SHG720976 SRC720976 TAY720976 TKU720976 TUQ720976 UEM720976 UOI720976 UYE720976 VIA720976 VRW720976 WBS720976 WLO720976 WVK720976 C786512 IY786512 SU786512 ACQ786512 AMM786512 AWI786512 BGE786512 BQA786512 BZW786512 CJS786512 CTO786512 DDK786512 DNG786512 DXC786512 EGY786512 EQU786512 FAQ786512 FKM786512 FUI786512 GEE786512 GOA786512 GXW786512 HHS786512 HRO786512 IBK786512 ILG786512 IVC786512 JEY786512 JOU786512 JYQ786512 KIM786512 KSI786512 LCE786512 LMA786512 LVW786512 MFS786512 MPO786512 MZK786512 NJG786512 NTC786512 OCY786512 OMU786512 OWQ786512 PGM786512 PQI786512 QAE786512 QKA786512 QTW786512 RDS786512 RNO786512 RXK786512 SHG786512 SRC786512 TAY786512 TKU786512 TUQ786512 UEM786512 UOI786512 UYE786512 VIA786512 VRW786512 WBS786512 WLO786512 WVK786512 C852048 IY852048 SU852048 ACQ852048 AMM852048 AWI852048 BGE852048 BQA852048 BZW852048 CJS852048 CTO852048 DDK852048 DNG852048 DXC852048 EGY852048 EQU852048 FAQ852048 FKM852048 FUI852048 GEE852048 GOA852048 GXW852048 HHS852048 HRO852048 IBK852048 ILG852048 IVC852048 JEY852048 JOU852048 JYQ852048 KIM852048 KSI852048 LCE852048 LMA852048 LVW852048 MFS852048 MPO852048 MZK852048 NJG852048 NTC852048 OCY852048 OMU852048 OWQ852048 PGM852048 PQI852048 QAE852048 QKA852048 QTW852048 RDS852048 RNO852048 RXK852048 SHG852048 SRC852048 TAY852048 TKU852048 TUQ852048 UEM852048 UOI852048 UYE852048 VIA852048 VRW852048 WBS852048 WLO852048 WVK852048 C917584 IY917584 SU917584 ACQ917584 AMM917584 AWI917584 BGE917584 BQA917584 BZW917584 CJS917584 CTO917584 DDK917584 DNG917584 DXC917584 EGY917584 EQU917584 FAQ917584 FKM917584 FUI917584 GEE917584 GOA917584 GXW917584 HHS917584 HRO917584 IBK917584 ILG917584 IVC917584 JEY917584 JOU917584 JYQ917584 KIM917584 KSI917584 LCE917584 LMA917584 LVW917584 MFS917584 MPO917584 MZK917584 NJG917584 NTC917584 OCY917584 OMU917584 OWQ917584 PGM917584 PQI917584 QAE917584 QKA917584 QTW917584 RDS917584 RNO917584 RXK917584 SHG917584 SRC917584 TAY917584 TKU917584 TUQ917584 UEM917584 UOI917584 UYE917584 VIA917584 VRW917584 WBS917584 WLO917584 WVK917584 C983120 IY983120 SU983120 ACQ983120 AMM983120 AWI983120 BGE983120 BQA983120 BZW983120 CJS983120 CTO983120 DDK983120 DNG983120 DXC983120 EGY983120 EQU983120 FAQ983120 FKM983120 FUI983120 GEE983120 GOA983120 GXW983120 HHS983120 HRO983120 IBK983120 ILG983120 IVC983120 JEY983120 JOU983120 JYQ983120 KIM983120 KSI983120 LCE983120 LMA983120 LVW983120 MFS983120 MPO983120 MZK983120 NJG983120 NTC983120 OCY983120 OMU983120 OWQ983120 PGM983120 PQI983120 QAE983120 QKA983120 QTW983120 RDS983120 RNO983120 RXK983120 SHG983120 SRC983120 TAY983120 TKU983120 TUQ983120 UEM983120 UOI983120 UYE983120 VIA983120 VRW983120 WBS983120 WLO983120 WVK983120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C184 IY184 SU184 ACQ184 AMM184 AWI184 BGE184 BQA184 BZW184 CJS184 CTO184 DDK184 DNG184 DXC184 EGY184 EQU184 FAQ184 FKM184 FUI184 GEE184 GOA184 GXW184 HHS184 HRO184 IBK184 ILG184 IVC184 JEY184 JOU184 JYQ184 KIM184 KSI184 LCE184 LMA184 LVW184 MFS184 MPO184 MZK184 NJG184 NTC184 OCY184 OMU184 OWQ184 PGM184 PQI184 QAE184 QKA184 QTW184 RDS184 RNO184 RXK184 SHG184 SRC184 TAY184 TKU184 TUQ184 UEM184 UOI184 UYE184 VIA184 VRW184 WBS184 WLO184 WVK184 C65720 IY65720 SU65720 ACQ65720 AMM65720 AWI65720 BGE65720 BQA65720 BZW65720 CJS65720 CTO65720 DDK65720 DNG65720 DXC65720 EGY65720 EQU65720 FAQ65720 FKM65720 FUI65720 GEE65720 GOA65720 GXW65720 HHS65720 HRO65720 IBK65720 ILG65720 IVC65720 JEY65720 JOU65720 JYQ65720 KIM65720 KSI65720 LCE65720 LMA65720 LVW65720 MFS65720 MPO65720 MZK65720 NJG65720 NTC65720 OCY65720 OMU65720 OWQ65720 PGM65720 PQI65720 QAE65720 QKA65720 QTW65720 RDS65720 RNO65720 RXK65720 SHG65720 SRC65720 TAY65720 TKU65720 TUQ65720 UEM65720 UOI65720 UYE65720 VIA65720 VRW65720 WBS65720 WLO65720 WVK65720 C131256 IY131256 SU131256 ACQ131256 AMM131256 AWI131256 BGE131256 BQA131256 BZW131256 CJS131256 CTO131256 DDK131256 DNG131256 DXC131256 EGY131256 EQU131256 FAQ131256 FKM131256 FUI131256 GEE131256 GOA131256 GXW131256 HHS131256 HRO131256 IBK131256 ILG131256 IVC131256 JEY131256 JOU131256 JYQ131256 KIM131256 KSI131256 LCE131256 LMA131256 LVW131256 MFS131256 MPO131256 MZK131256 NJG131256 NTC131256 OCY131256 OMU131256 OWQ131256 PGM131256 PQI131256 QAE131256 QKA131256 QTW131256 RDS131256 RNO131256 RXK131256 SHG131256 SRC131256 TAY131256 TKU131256 TUQ131256 UEM131256 UOI131256 UYE131256 VIA131256 VRW131256 WBS131256 WLO131256 WVK131256 C196792 IY196792 SU196792 ACQ196792 AMM196792 AWI196792 BGE196792 BQA196792 BZW196792 CJS196792 CTO196792 DDK196792 DNG196792 DXC196792 EGY196792 EQU196792 FAQ196792 FKM196792 FUI196792 GEE196792 GOA196792 GXW196792 HHS196792 HRO196792 IBK196792 ILG196792 IVC196792 JEY196792 JOU196792 JYQ196792 KIM196792 KSI196792 LCE196792 LMA196792 LVW196792 MFS196792 MPO196792 MZK196792 NJG196792 NTC196792 OCY196792 OMU196792 OWQ196792 PGM196792 PQI196792 QAE196792 QKA196792 QTW196792 RDS196792 RNO196792 RXK196792 SHG196792 SRC196792 TAY196792 TKU196792 TUQ196792 UEM196792 UOI196792 UYE196792 VIA196792 VRW196792 WBS196792 WLO196792 WVK196792 C262328 IY262328 SU262328 ACQ262328 AMM262328 AWI262328 BGE262328 BQA262328 BZW262328 CJS262328 CTO262328 DDK262328 DNG262328 DXC262328 EGY262328 EQU262328 FAQ262328 FKM262328 FUI262328 GEE262328 GOA262328 GXW262328 HHS262328 HRO262328 IBK262328 ILG262328 IVC262328 JEY262328 JOU262328 JYQ262328 KIM262328 KSI262328 LCE262328 LMA262328 LVW262328 MFS262328 MPO262328 MZK262328 NJG262328 NTC262328 OCY262328 OMU262328 OWQ262328 PGM262328 PQI262328 QAE262328 QKA262328 QTW262328 RDS262328 RNO262328 RXK262328 SHG262328 SRC262328 TAY262328 TKU262328 TUQ262328 UEM262328 UOI262328 UYE262328 VIA262328 VRW262328 WBS262328 WLO262328 WVK262328 C327864 IY327864 SU327864 ACQ327864 AMM327864 AWI327864 BGE327864 BQA327864 BZW327864 CJS327864 CTO327864 DDK327864 DNG327864 DXC327864 EGY327864 EQU327864 FAQ327864 FKM327864 FUI327864 GEE327864 GOA327864 GXW327864 HHS327864 HRO327864 IBK327864 ILG327864 IVC327864 JEY327864 JOU327864 JYQ327864 KIM327864 KSI327864 LCE327864 LMA327864 LVW327864 MFS327864 MPO327864 MZK327864 NJG327864 NTC327864 OCY327864 OMU327864 OWQ327864 PGM327864 PQI327864 QAE327864 QKA327864 QTW327864 RDS327864 RNO327864 RXK327864 SHG327864 SRC327864 TAY327864 TKU327864 TUQ327864 UEM327864 UOI327864 UYE327864 VIA327864 VRW327864 WBS327864 WLO327864 WVK327864 C393400 IY393400 SU393400 ACQ393400 AMM393400 AWI393400 BGE393400 BQA393400 BZW393400 CJS393400 CTO393400 DDK393400 DNG393400 DXC393400 EGY393400 EQU393400 FAQ393400 FKM393400 FUI393400 GEE393400 GOA393400 GXW393400 HHS393400 HRO393400 IBK393400 ILG393400 IVC393400 JEY393400 JOU393400 JYQ393400 KIM393400 KSI393400 LCE393400 LMA393400 LVW393400 MFS393400 MPO393400 MZK393400 NJG393400 NTC393400 OCY393400 OMU393400 OWQ393400 PGM393400 PQI393400 QAE393400 QKA393400 QTW393400 RDS393400 RNO393400 RXK393400 SHG393400 SRC393400 TAY393400 TKU393400 TUQ393400 UEM393400 UOI393400 UYE393400 VIA393400 VRW393400 WBS393400 WLO393400 WVK393400 C458936 IY458936 SU458936 ACQ458936 AMM458936 AWI458936 BGE458936 BQA458936 BZW458936 CJS458936 CTO458936 DDK458936 DNG458936 DXC458936 EGY458936 EQU458936 FAQ458936 FKM458936 FUI458936 GEE458936 GOA458936 GXW458936 HHS458936 HRO458936 IBK458936 ILG458936 IVC458936 JEY458936 JOU458936 JYQ458936 KIM458936 KSI458936 LCE458936 LMA458936 LVW458936 MFS458936 MPO458936 MZK458936 NJG458936 NTC458936 OCY458936 OMU458936 OWQ458936 PGM458936 PQI458936 QAE458936 QKA458936 QTW458936 RDS458936 RNO458936 RXK458936 SHG458936 SRC458936 TAY458936 TKU458936 TUQ458936 UEM458936 UOI458936 UYE458936 VIA458936 VRW458936 WBS458936 WLO458936 WVK458936 C524472 IY524472 SU524472 ACQ524472 AMM524472 AWI524472 BGE524472 BQA524472 BZW524472 CJS524472 CTO524472 DDK524472 DNG524472 DXC524472 EGY524472 EQU524472 FAQ524472 FKM524472 FUI524472 GEE524472 GOA524472 GXW524472 HHS524472 HRO524472 IBK524472 ILG524472 IVC524472 JEY524472 JOU524472 JYQ524472 KIM524472 KSI524472 LCE524472 LMA524472 LVW524472 MFS524472 MPO524472 MZK524472 NJG524472 NTC524472 OCY524472 OMU524472 OWQ524472 PGM524472 PQI524472 QAE524472 QKA524472 QTW524472 RDS524472 RNO524472 RXK524472 SHG524472 SRC524472 TAY524472 TKU524472 TUQ524472 UEM524472 UOI524472 UYE524472 VIA524472 VRW524472 WBS524472 WLO524472 WVK524472 C590008 IY590008 SU590008 ACQ590008 AMM590008 AWI590008 BGE590008 BQA590008 BZW590008 CJS590008 CTO590008 DDK590008 DNG590008 DXC590008 EGY590008 EQU590008 FAQ590008 FKM590008 FUI590008 GEE590008 GOA590008 GXW590008 HHS590008 HRO590008 IBK590008 ILG590008 IVC590008 JEY590008 JOU590008 JYQ590008 KIM590008 KSI590008 LCE590008 LMA590008 LVW590008 MFS590008 MPO590008 MZK590008 NJG590008 NTC590008 OCY590008 OMU590008 OWQ590008 PGM590008 PQI590008 QAE590008 QKA590008 QTW590008 RDS590008 RNO590008 RXK590008 SHG590008 SRC590008 TAY590008 TKU590008 TUQ590008 UEM590008 UOI590008 UYE590008 VIA590008 VRW590008 WBS590008 WLO590008 WVK590008 C655544 IY655544 SU655544 ACQ655544 AMM655544 AWI655544 BGE655544 BQA655544 BZW655544 CJS655544 CTO655544 DDK655544 DNG655544 DXC655544 EGY655544 EQU655544 FAQ655544 FKM655544 FUI655544 GEE655544 GOA655544 GXW655544 HHS655544 HRO655544 IBK655544 ILG655544 IVC655544 JEY655544 JOU655544 JYQ655544 KIM655544 KSI655544 LCE655544 LMA655544 LVW655544 MFS655544 MPO655544 MZK655544 NJG655544 NTC655544 OCY655544 OMU655544 OWQ655544 PGM655544 PQI655544 QAE655544 QKA655544 QTW655544 RDS655544 RNO655544 RXK655544 SHG655544 SRC655544 TAY655544 TKU655544 TUQ655544 UEM655544 UOI655544 UYE655544 VIA655544 VRW655544 WBS655544 WLO655544 WVK655544 C721080 IY721080 SU721080 ACQ721080 AMM721080 AWI721080 BGE721080 BQA721080 BZW721080 CJS721080 CTO721080 DDK721080 DNG721080 DXC721080 EGY721080 EQU721080 FAQ721080 FKM721080 FUI721080 GEE721080 GOA721080 GXW721080 HHS721080 HRO721080 IBK721080 ILG721080 IVC721080 JEY721080 JOU721080 JYQ721080 KIM721080 KSI721080 LCE721080 LMA721080 LVW721080 MFS721080 MPO721080 MZK721080 NJG721080 NTC721080 OCY721080 OMU721080 OWQ721080 PGM721080 PQI721080 QAE721080 QKA721080 QTW721080 RDS721080 RNO721080 RXK721080 SHG721080 SRC721080 TAY721080 TKU721080 TUQ721080 UEM721080 UOI721080 UYE721080 VIA721080 VRW721080 WBS721080 WLO721080 WVK721080 C786616 IY786616 SU786616 ACQ786616 AMM786616 AWI786616 BGE786616 BQA786616 BZW786616 CJS786616 CTO786616 DDK786616 DNG786616 DXC786616 EGY786616 EQU786616 FAQ786616 FKM786616 FUI786616 GEE786616 GOA786616 GXW786616 HHS786616 HRO786616 IBK786616 ILG786616 IVC786616 JEY786616 JOU786616 JYQ786616 KIM786616 KSI786616 LCE786616 LMA786616 LVW786616 MFS786616 MPO786616 MZK786616 NJG786616 NTC786616 OCY786616 OMU786616 OWQ786616 PGM786616 PQI786616 QAE786616 QKA786616 QTW786616 RDS786616 RNO786616 RXK786616 SHG786616 SRC786616 TAY786616 TKU786616 TUQ786616 UEM786616 UOI786616 UYE786616 VIA786616 VRW786616 WBS786616 WLO786616 WVK786616 C852152 IY852152 SU852152 ACQ852152 AMM852152 AWI852152 BGE852152 BQA852152 BZW852152 CJS852152 CTO852152 DDK852152 DNG852152 DXC852152 EGY852152 EQU852152 FAQ852152 FKM852152 FUI852152 GEE852152 GOA852152 GXW852152 HHS852152 HRO852152 IBK852152 ILG852152 IVC852152 JEY852152 JOU852152 JYQ852152 KIM852152 KSI852152 LCE852152 LMA852152 LVW852152 MFS852152 MPO852152 MZK852152 NJG852152 NTC852152 OCY852152 OMU852152 OWQ852152 PGM852152 PQI852152 QAE852152 QKA852152 QTW852152 RDS852152 RNO852152 RXK852152 SHG852152 SRC852152 TAY852152 TKU852152 TUQ852152 UEM852152 UOI852152 UYE852152 VIA852152 VRW852152 WBS852152 WLO852152 WVK852152 C917688 IY917688 SU917688 ACQ917688 AMM917688 AWI917688 BGE917688 BQA917688 BZW917688 CJS917688 CTO917688 DDK917688 DNG917688 DXC917688 EGY917688 EQU917688 FAQ917688 FKM917688 FUI917688 GEE917688 GOA917688 GXW917688 HHS917688 HRO917688 IBK917688 ILG917688 IVC917688 JEY917688 JOU917688 JYQ917688 KIM917688 KSI917688 LCE917688 LMA917688 LVW917688 MFS917688 MPO917688 MZK917688 NJG917688 NTC917688 OCY917688 OMU917688 OWQ917688 PGM917688 PQI917688 QAE917688 QKA917688 QTW917688 RDS917688 RNO917688 RXK917688 SHG917688 SRC917688 TAY917688 TKU917688 TUQ917688 UEM917688 UOI917688 UYE917688 VIA917688 VRW917688 WBS917688 WLO917688 WVK917688 C983224 IY983224 SU983224 ACQ983224 AMM983224 AWI983224 BGE983224 BQA983224 BZW983224 CJS983224 CTO983224 DDK983224 DNG983224 DXC983224 EGY983224 EQU983224 FAQ983224 FKM983224 FUI983224 GEE983224 GOA983224 GXW983224 HHS983224 HRO983224 IBK983224 ILG983224 IVC983224 JEY983224 JOU983224 JYQ983224 KIM983224 KSI983224 LCE983224 LMA983224 LVW983224 MFS983224 MPO983224 MZK983224 NJG983224 NTC983224 OCY983224 OMU983224 OWQ983224 PGM983224 PQI983224 QAE983224 QKA983224 QTW983224 RDS983224 RNO983224 RXK983224 SHG983224 SRC983224 TAY983224 TKU983224 TUQ983224 UEM983224 UOI983224 UYE983224 VIA983224 VRW983224 WBS983224 WLO983224 WVK983224 C194 IY194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C65730 IY65730 SU65730 ACQ65730 AMM65730 AWI65730 BGE65730 BQA65730 BZW65730 CJS65730 CTO65730 DDK65730 DNG65730 DXC65730 EGY65730 EQU65730 FAQ65730 FKM65730 FUI65730 GEE65730 GOA65730 GXW65730 HHS65730 HRO65730 IBK65730 ILG65730 IVC65730 JEY65730 JOU65730 JYQ65730 KIM65730 KSI65730 LCE65730 LMA65730 LVW65730 MFS65730 MPO65730 MZK65730 NJG65730 NTC65730 OCY65730 OMU65730 OWQ65730 PGM65730 PQI65730 QAE65730 QKA65730 QTW65730 RDS65730 RNO65730 RXK65730 SHG65730 SRC65730 TAY65730 TKU65730 TUQ65730 UEM65730 UOI65730 UYE65730 VIA65730 VRW65730 WBS65730 WLO65730 WVK65730 C131266 IY131266 SU131266 ACQ131266 AMM131266 AWI131266 BGE131266 BQA131266 BZW131266 CJS131266 CTO131266 DDK131266 DNG131266 DXC131266 EGY131266 EQU131266 FAQ131266 FKM131266 FUI131266 GEE131266 GOA131266 GXW131266 HHS131266 HRO131266 IBK131266 ILG131266 IVC131266 JEY131266 JOU131266 JYQ131266 KIM131266 KSI131266 LCE131266 LMA131266 LVW131266 MFS131266 MPO131266 MZK131266 NJG131266 NTC131266 OCY131266 OMU131266 OWQ131266 PGM131266 PQI131266 QAE131266 QKA131266 QTW131266 RDS131266 RNO131266 RXK131266 SHG131266 SRC131266 TAY131266 TKU131266 TUQ131266 UEM131266 UOI131266 UYE131266 VIA131266 VRW131266 WBS131266 WLO131266 WVK131266 C196802 IY196802 SU196802 ACQ196802 AMM196802 AWI196802 BGE196802 BQA196802 BZW196802 CJS196802 CTO196802 DDK196802 DNG196802 DXC196802 EGY196802 EQU196802 FAQ196802 FKM196802 FUI196802 GEE196802 GOA196802 GXW196802 HHS196802 HRO196802 IBK196802 ILG196802 IVC196802 JEY196802 JOU196802 JYQ196802 KIM196802 KSI196802 LCE196802 LMA196802 LVW196802 MFS196802 MPO196802 MZK196802 NJG196802 NTC196802 OCY196802 OMU196802 OWQ196802 PGM196802 PQI196802 QAE196802 QKA196802 QTW196802 RDS196802 RNO196802 RXK196802 SHG196802 SRC196802 TAY196802 TKU196802 TUQ196802 UEM196802 UOI196802 UYE196802 VIA196802 VRW196802 WBS196802 WLO196802 WVK196802 C262338 IY262338 SU262338 ACQ262338 AMM262338 AWI262338 BGE262338 BQA262338 BZW262338 CJS262338 CTO262338 DDK262338 DNG262338 DXC262338 EGY262338 EQU262338 FAQ262338 FKM262338 FUI262338 GEE262338 GOA262338 GXW262338 HHS262338 HRO262338 IBK262338 ILG262338 IVC262338 JEY262338 JOU262338 JYQ262338 KIM262338 KSI262338 LCE262338 LMA262338 LVW262338 MFS262338 MPO262338 MZK262338 NJG262338 NTC262338 OCY262338 OMU262338 OWQ262338 PGM262338 PQI262338 QAE262338 QKA262338 QTW262338 RDS262338 RNO262338 RXK262338 SHG262338 SRC262338 TAY262338 TKU262338 TUQ262338 UEM262338 UOI262338 UYE262338 VIA262338 VRW262338 WBS262338 WLO262338 WVK262338 C327874 IY327874 SU327874 ACQ327874 AMM327874 AWI327874 BGE327874 BQA327874 BZW327874 CJS327874 CTO327874 DDK327874 DNG327874 DXC327874 EGY327874 EQU327874 FAQ327874 FKM327874 FUI327874 GEE327874 GOA327874 GXW327874 HHS327874 HRO327874 IBK327874 ILG327874 IVC327874 JEY327874 JOU327874 JYQ327874 KIM327874 KSI327874 LCE327874 LMA327874 LVW327874 MFS327874 MPO327874 MZK327874 NJG327874 NTC327874 OCY327874 OMU327874 OWQ327874 PGM327874 PQI327874 QAE327874 QKA327874 QTW327874 RDS327874 RNO327874 RXK327874 SHG327874 SRC327874 TAY327874 TKU327874 TUQ327874 UEM327874 UOI327874 UYE327874 VIA327874 VRW327874 WBS327874 WLO327874 WVK327874 C393410 IY393410 SU393410 ACQ393410 AMM393410 AWI393410 BGE393410 BQA393410 BZW393410 CJS393410 CTO393410 DDK393410 DNG393410 DXC393410 EGY393410 EQU393410 FAQ393410 FKM393410 FUI393410 GEE393410 GOA393410 GXW393410 HHS393410 HRO393410 IBK393410 ILG393410 IVC393410 JEY393410 JOU393410 JYQ393410 KIM393410 KSI393410 LCE393410 LMA393410 LVW393410 MFS393410 MPO393410 MZK393410 NJG393410 NTC393410 OCY393410 OMU393410 OWQ393410 PGM393410 PQI393410 QAE393410 QKA393410 QTW393410 RDS393410 RNO393410 RXK393410 SHG393410 SRC393410 TAY393410 TKU393410 TUQ393410 UEM393410 UOI393410 UYE393410 VIA393410 VRW393410 WBS393410 WLO393410 WVK393410 C458946 IY458946 SU458946 ACQ458946 AMM458946 AWI458946 BGE458946 BQA458946 BZW458946 CJS458946 CTO458946 DDK458946 DNG458946 DXC458946 EGY458946 EQU458946 FAQ458946 FKM458946 FUI458946 GEE458946 GOA458946 GXW458946 HHS458946 HRO458946 IBK458946 ILG458946 IVC458946 JEY458946 JOU458946 JYQ458946 KIM458946 KSI458946 LCE458946 LMA458946 LVW458946 MFS458946 MPO458946 MZK458946 NJG458946 NTC458946 OCY458946 OMU458946 OWQ458946 PGM458946 PQI458946 QAE458946 QKA458946 QTW458946 RDS458946 RNO458946 RXK458946 SHG458946 SRC458946 TAY458946 TKU458946 TUQ458946 UEM458946 UOI458946 UYE458946 VIA458946 VRW458946 WBS458946 WLO458946 WVK458946 C524482 IY524482 SU524482 ACQ524482 AMM524482 AWI524482 BGE524482 BQA524482 BZW524482 CJS524482 CTO524482 DDK524482 DNG524482 DXC524482 EGY524482 EQU524482 FAQ524482 FKM524482 FUI524482 GEE524482 GOA524482 GXW524482 HHS524482 HRO524482 IBK524482 ILG524482 IVC524482 JEY524482 JOU524482 JYQ524482 KIM524482 KSI524482 LCE524482 LMA524482 LVW524482 MFS524482 MPO524482 MZK524482 NJG524482 NTC524482 OCY524482 OMU524482 OWQ524482 PGM524482 PQI524482 QAE524482 QKA524482 QTW524482 RDS524482 RNO524482 RXK524482 SHG524482 SRC524482 TAY524482 TKU524482 TUQ524482 UEM524482 UOI524482 UYE524482 VIA524482 VRW524482 WBS524482 WLO524482 WVK524482 C590018 IY590018 SU590018 ACQ590018 AMM590018 AWI590018 BGE590018 BQA590018 BZW590018 CJS590018 CTO590018 DDK590018 DNG590018 DXC590018 EGY590018 EQU590018 FAQ590018 FKM590018 FUI590018 GEE590018 GOA590018 GXW590018 HHS590018 HRO590018 IBK590018 ILG590018 IVC590018 JEY590018 JOU590018 JYQ590018 KIM590018 KSI590018 LCE590018 LMA590018 LVW590018 MFS590018 MPO590018 MZK590018 NJG590018 NTC590018 OCY590018 OMU590018 OWQ590018 PGM590018 PQI590018 QAE590018 QKA590018 QTW590018 RDS590018 RNO590018 RXK590018 SHG590018 SRC590018 TAY590018 TKU590018 TUQ590018 UEM590018 UOI590018 UYE590018 VIA590018 VRW590018 WBS590018 WLO590018 WVK590018 C655554 IY655554 SU655554 ACQ655554 AMM655554 AWI655554 BGE655554 BQA655554 BZW655554 CJS655554 CTO655554 DDK655554 DNG655554 DXC655554 EGY655554 EQU655554 FAQ655554 FKM655554 FUI655554 GEE655554 GOA655554 GXW655554 HHS655554 HRO655554 IBK655554 ILG655554 IVC655554 JEY655554 JOU655554 JYQ655554 KIM655554 KSI655554 LCE655554 LMA655554 LVW655554 MFS655554 MPO655554 MZK655554 NJG655554 NTC655554 OCY655554 OMU655554 OWQ655554 PGM655554 PQI655554 QAE655554 QKA655554 QTW655554 RDS655554 RNO655554 RXK655554 SHG655554 SRC655554 TAY655554 TKU655554 TUQ655554 UEM655554 UOI655554 UYE655554 VIA655554 VRW655554 WBS655554 WLO655554 WVK655554 C721090 IY721090 SU721090 ACQ721090 AMM721090 AWI721090 BGE721090 BQA721090 BZW721090 CJS721090 CTO721090 DDK721090 DNG721090 DXC721090 EGY721090 EQU721090 FAQ721090 FKM721090 FUI721090 GEE721090 GOA721090 GXW721090 HHS721090 HRO721090 IBK721090 ILG721090 IVC721090 JEY721090 JOU721090 JYQ721090 KIM721090 KSI721090 LCE721090 LMA721090 LVW721090 MFS721090 MPO721090 MZK721090 NJG721090 NTC721090 OCY721090 OMU721090 OWQ721090 PGM721090 PQI721090 QAE721090 QKA721090 QTW721090 RDS721090 RNO721090 RXK721090 SHG721090 SRC721090 TAY721090 TKU721090 TUQ721090 UEM721090 UOI721090 UYE721090 VIA721090 VRW721090 WBS721090 WLO721090 WVK721090 C786626 IY786626 SU786626 ACQ786626 AMM786626 AWI786626 BGE786626 BQA786626 BZW786626 CJS786626 CTO786626 DDK786626 DNG786626 DXC786626 EGY786626 EQU786626 FAQ786626 FKM786626 FUI786626 GEE786626 GOA786626 GXW786626 HHS786626 HRO786626 IBK786626 ILG786626 IVC786626 JEY786626 JOU786626 JYQ786626 KIM786626 KSI786626 LCE786626 LMA786626 LVW786626 MFS786626 MPO786626 MZK786626 NJG786626 NTC786626 OCY786626 OMU786626 OWQ786626 PGM786626 PQI786626 QAE786626 QKA786626 QTW786626 RDS786626 RNO786626 RXK786626 SHG786626 SRC786626 TAY786626 TKU786626 TUQ786626 UEM786626 UOI786626 UYE786626 VIA786626 VRW786626 WBS786626 WLO786626 WVK786626 C852162 IY852162 SU852162 ACQ852162 AMM852162 AWI852162 BGE852162 BQA852162 BZW852162 CJS852162 CTO852162 DDK852162 DNG852162 DXC852162 EGY852162 EQU852162 FAQ852162 FKM852162 FUI852162 GEE852162 GOA852162 GXW852162 HHS852162 HRO852162 IBK852162 ILG852162 IVC852162 JEY852162 JOU852162 JYQ852162 KIM852162 KSI852162 LCE852162 LMA852162 LVW852162 MFS852162 MPO852162 MZK852162 NJG852162 NTC852162 OCY852162 OMU852162 OWQ852162 PGM852162 PQI852162 QAE852162 QKA852162 QTW852162 RDS852162 RNO852162 RXK852162 SHG852162 SRC852162 TAY852162 TKU852162 TUQ852162 UEM852162 UOI852162 UYE852162 VIA852162 VRW852162 WBS852162 WLO852162 WVK852162 C917698 IY917698 SU917698 ACQ917698 AMM917698 AWI917698 BGE917698 BQA917698 BZW917698 CJS917698 CTO917698 DDK917698 DNG917698 DXC917698 EGY917698 EQU917698 FAQ917698 FKM917698 FUI917698 GEE917698 GOA917698 GXW917698 HHS917698 HRO917698 IBK917698 ILG917698 IVC917698 JEY917698 JOU917698 JYQ917698 KIM917698 KSI917698 LCE917698 LMA917698 LVW917698 MFS917698 MPO917698 MZK917698 NJG917698 NTC917698 OCY917698 OMU917698 OWQ917698 PGM917698 PQI917698 QAE917698 QKA917698 QTW917698 RDS917698 RNO917698 RXK917698 SHG917698 SRC917698 TAY917698 TKU917698 TUQ917698 UEM917698 UOI917698 UYE917698 VIA917698 VRW917698 WBS917698 WLO917698 WVK917698 C983234 IY983234 SU983234 ACQ983234 AMM983234 AWI983234 BGE983234 BQA983234 BZW983234 CJS983234 CTO983234 DDK983234 DNG983234 DXC983234 EGY983234 EQU983234 FAQ983234 FKM983234 FUI983234 GEE983234 GOA983234 GXW983234 HHS983234 HRO983234 IBK983234 ILG983234 IVC983234 JEY983234 JOU983234 JYQ983234 KIM983234 KSI983234 LCE983234 LMA983234 LVW983234 MFS983234 MPO983234 MZK983234 NJG983234 NTC983234 OCY983234 OMU983234 OWQ983234 PGM983234 PQI983234 QAE983234 QKA983234 QTW983234 RDS983234 RNO983234 RXK983234 SHG983234 SRC983234 TAY983234 TKU983234 TUQ983234 UEM983234 UOI983234 UYE983234 VIA983234 VRW983234 WBS983234 WLO983234 WVK983234 C204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C65740 IY65740 SU65740 ACQ65740 AMM65740 AWI65740 BGE65740 BQA65740 BZW65740 CJS65740 CTO65740 DDK65740 DNG65740 DXC65740 EGY65740 EQU65740 FAQ65740 FKM65740 FUI65740 GEE65740 GOA65740 GXW65740 HHS65740 HRO65740 IBK65740 ILG65740 IVC65740 JEY65740 JOU65740 JYQ65740 KIM65740 KSI65740 LCE65740 LMA65740 LVW65740 MFS65740 MPO65740 MZK65740 NJG65740 NTC65740 OCY65740 OMU65740 OWQ65740 PGM65740 PQI65740 QAE65740 QKA65740 QTW65740 RDS65740 RNO65740 RXK65740 SHG65740 SRC65740 TAY65740 TKU65740 TUQ65740 UEM65740 UOI65740 UYE65740 VIA65740 VRW65740 WBS65740 WLO65740 WVK65740 C131276 IY131276 SU131276 ACQ131276 AMM131276 AWI131276 BGE131276 BQA131276 BZW131276 CJS131276 CTO131276 DDK131276 DNG131276 DXC131276 EGY131276 EQU131276 FAQ131276 FKM131276 FUI131276 GEE131276 GOA131276 GXW131276 HHS131276 HRO131276 IBK131276 ILG131276 IVC131276 JEY131276 JOU131276 JYQ131276 KIM131276 KSI131276 LCE131276 LMA131276 LVW131276 MFS131276 MPO131276 MZK131276 NJG131276 NTC131276 OCY131276 OMU131276 OWQ131276 PGM131276 PQI131276 QAE131276 QKA131276 QTW131276 RDS131276 RNO131276 RXK131276 SHG131276 SRC131276 TAY131276 TKU131276 TUQ131276 UEM131276 UOI131276 UYE131276 VIA131276 VRW131276 WBS131276 WLO131276 WVK131276 C196812 IY196812 SU196812 ACQ196812 AMM196812 AWI196812 BGE196812 BQA196812 BZW196812 CJS196812 CTO196812 DDK196812 DNG196812 DXC196812 EGY196812 EQU196812 FAQ196812 FKM196812 FUI196812 GEE196812 GOA196812 GXW196812 HHS196812 HRO196812 IBK196812 ILG196812 IVC196812 JEY196812 JOU196812 JYQ196812 KIM196812 KSI196812 LCE196812 LMA196812 LVW196812 MFS196812 MPO196812 MZK196812 NJG196812 NTC196812 OCY196812 OMU196812 OWQ196812 PGM196812 PQI196812 QAE196812 QKA196812 QTW196812 RDS196812 RNO196812 RXK196812 SHG196812 SRC196812 TAY196812 TKU196812 TUQ196812 UEM196812 UOI196812 UYE196812 VIA196812 VRW196812 WBS196812 WLO196812 WVK196812 C262348 IY262348 SU262348 ACQ262348 AMM262348 AWI262348 BGE262348 BQA262348 BZW262348 CJS262348 CTO262348 DDK262348 DNG262348 DXC262348 EGY262348 EQU262348 FAQ262348 FKM262348 FUI262348 GEE262348 GOA262348 GXW262348 HHS262348 HRO262348 IBK262348 ILG262348 IVC262348 JEY262348 JOU262348 JYQ262348 KIM262348 KSI262348 LCE262348 LMA262348 LVW262348 MFS262348 MPO262348 MZK262348 NJG262348 NTC262348 OCY262348 OMU262348 OWQ262348 PGM262348 PQI262348 QAE262348 QKA262348 QTW262348 RDS262348 RNO262348 RXK262348 SHG262348 SRC262348 TAY262348 TKU262348 TUQ262348 UEM262348 UOI262348 UYE262348 VIA262348 VRW262348 WBS262348 WLO262348 WVK262348 C327884 IY327884 SU327884 ACQ327884 AMM327884 AWI327884 BGE327884 BQA327884 BZW327884 CJS327884 CTO327884 DDK327884 DNG327884 DXC327884 EGY327884 EQU327884 FAQ327884 FKM327884 FUI327884 GEE327884 GOA327884 GXW327884 HHS327884 HRO327884 IBK327884 ILG327884 IVC327884 JEY327884 JOU327884 JYQ327884 KIM327884 KSI327884 LCE327884 LMA327884 LVW327884 MFS327884 MPO327884 MZK327884 NJG327884 NTC327884 OCY327884 OMU327884 OWQ327884 PGM327884 PQI327884 QAE327884 QKA327884 QTW327884 RDS327884 RNO327884 RXK327884 SHG327884 SRC327884 TAY327884 TKU327884 TUQ327884 UEM327884 UOI327884 UYE327884 VIA327884 VRW327884 WBS327884 WLO327884 WVK327884 C393420 IY393420 SU393420 ACQ393420 AMM393420 AWI393420 BGE393420 BQA393420 BZW393420 CJS393420 CTO393420 DDK393420 DNG393420 DXC393420 EGY393420 EQU393420 FAQ393420 FKM393420 FUI393420 GEE393420 GOA393420 GXW393420 HHS393420 HRO393420 IBK393420 ILG393420 IVC393420 JEY393420 JOU393420 JYQ393420 KIM393420 KSI393420 LCE393420 LMA393420 LVW393420 MFS393420 MPO393420 MZK393420 NJG393420 NTC393420 OCY393420 OMU393420 OWQ393420 PGM393420 PQI393420 QAE393420 QKA393420 QTW393420 RDS393420 RNO393420 RXK393420 SHG393420 SRC393420 TAY393420 TKU393420 TUQ393420 UEM393420 UOI393420 UYE393420 VIA393420 VRW393420 WBS393420 WLO393420 WVK393420 C458956 IY458956 SU458956 ACQ458956 AMM458956 AWI458956 BGE458956 BQA458956 BZW458956 CJS458956 CTO458956 DDK458956 DNG458956 DXC458956 EGY458956 EQU458956 FAQ458956 FKM458956 FUI458956 GEE458956 GOA458956 GXW458956 HHS458956 HRO458956 IBK458956 ILG458956 IVC458956 JEY458956 JOU458956 JYQ458956 KIM458956 KSI458956 LCE458956 LMA458956 LVW458956 MFS458956 MPO458956 MZK458956 NJG458956 NTC458956 OCY458956 OMU458956 OWQ458956 PGM458956 PQI458956 QAE458956 QKA458956 QTW458956 RDS458956 RNO458956 RXK458956 SHG458956 SRC458956 TAY458956 TKU458956 TUQ458956 UEM458956 UOI458956 UYE458956 VIA458956 VRW458956 WBS458956 WLO458956 WVK458956 C524492 IY524492 SU524492 ACQ524492 AMM524492 AWI524492 BGE524492 BQA524492 BZW524492 CJS524492 CTO524492 DDK524492 DNG524492 DXC524492 EGY524492 EQU524492 FAQ524492 FKM524492 FUI524492 GEE524492 GOA524492 GXW524492 HHS524492 HRO524492 IBK524492 ILG524492 IVC524492 JEY524492 JOU524492 JYQ524492 KIM524492 KSI524492 LCE524492 LMA524492 LVW524492 MFS524492 MPO524492 MZK524492 NJG524492 NTC524492 OCY524492 OMU524492 OWQ524492 PGM524492 PQI524492 QAE524492 QKA524492 QTW524492 RDS524492 RNO524492 RXK524492 SHG524492 SRC524492 TAY524492 TKU524492 TUQ524492 UEM524492 UOI524492 UYE524492 VIA524492 VRW524492 WBS524492 WLO524492 WVK524492 C590028 IY590028 SU590028 ACQ590028 AMM590028 AWI590028 BGE590028 BQA590028 BZW590028 CJS590028 CTO590028 DDK590028 DNG590028 DXC590028 EGY590028 EQU590028 FAQ590028 FKM590028 FUI590028 GEE590028 GOA590028 GXW590028 HHS590028 HRO590028 IBK590028 ILG590028 IVC590028 JEY590028 JOU590028 JYQ590028 KIM590028 KSI590028 LCE590028 LMA590028 LVW590028 MFS590028 MPO590028 MZK590028 NJG590028 NTC590028 OCY590028 OMU590028 OWQ590028 PGM590028 PQI590028 QAE590028 QKA590028 QTW590028 RDS590028 RNO590028 RXK590028 SHG590028 SRC590028 TAY590028 TKU590028 TUQ590028 UEM590028 UOI590028 UYE590028 VIA590028 VRW590028 WBS590028 WLO590028 WVK590028 C655564 IY655564 SU655564 ACQ655564 AMM655564 AWI655564 BGE655564 BQA655564 BZW655564 CJS655564 CTO655564 DDK655564 DNG655564 DXC655564 EGY655564 EQU655564 FAQ655564 FKM655564 FUI655564 GEE655564 GOA655564 GXW655564 HHS655564 HRO655564 IBK655564 ILG655564 IVC655564 JEY655564 JOU655564 JYQ655564 KIM655564 KSI655564 LCE655564 LMA655564 LVW655564 MFS655564 MPO655564 MZK655564 NJG655564 NTC655564 OCY655564 OMU655564 OWQ655564 PGM655564 PQI655564 QAE655564 QKA655564 QTW655564 RDS655564 RNO655564 RXK655564 SHG655564 SRC655564 TAY655564 TKU655564 TUQ655564 UEM655564 UOI655564 UYE655564 VIA655564 VRW655564 WBS655564 WLO655564 WVK655564 C721100 IY721100 SU721100 ACQ721100 AMM721100 AWI721100 BGE721100 BQA721100 BZW721100 CJS721100 CTO721100 DDK721100 DNG721100 DXC721100 EGY721100 EQU721100 FAQ721100 FKM721100 FUI721100 GEE721100 GOA721100 GXW721100 HHS721100 HRO721100 IBK721100 ILG721100 IVC721100 JEY721100 JOU721100 JYQ721100 KIM721100 KSI721100 LCE721100 LMA721100 LVW721100 MFS721100 MPO721100 MZK721100 NJG721100 NTC721100 OCY721100 OMU721100 OWQ721100 PGM721100 PQI721100 QAE721100 QKA721100 QTW721100 RDS721100 RNO721100 RXK721100 SHG721100 SRC721100 TAY721100 TKU721100 TUQ721100 UEM721100 UOI721100 UYE721100 VIA721100 VRW721100 WBS721100 WLO721100 WVK721100 C786636 IY786636 SU786636 ACQ786636 AMM786636 AWI786636 BGE786636 BQA786636 BZW786636 CJS786636 CTO786636 DDK786636 DNG786636 DXC786636 EGY786636 EQU786636 FAQ786636 FKM786636 FUI786636 GEE786636 GOA786636 GXW786636 HHS786636 HRO786636 IBK786636 ILG786636 IVC786636 JEY786636 JOU786636 JYQ786636 KIM786636 KSI786636 LCE786636 LMA786636 LVW786636 MFS786636 MPO786636 MZK786636 NJG786636 NTC786636 OCY786636 OMU786636 OWQ786636 PGM786636 PQI786636 QAE786636 QKA786636 QTW786636 RDS786636 RNO786636 RXK786636 SHG786636 SRC786636 TAY786636 TKU786636 TUQ786636 UEM786636 UOI786636 UYE786636 VIA786636 VRW786636 WBS786636 WLO786636 WVK786636 C852172 IY852172 SU852172 ACQ852172 AMM852172 AWI852172 BGE852172 BQA852172 BZW852172 CJS852172 CTO852172 DDK852172 DNG852172 DXC852172 EGY852172 EQU852172 FAQ852172 FKM852172 FUI852172 GEE852172 GOA852172 GXW852172 HHS852172 HRO852172 IBK852172 ILG852172 IVC852172 JEY852172 JOU852172 JYQ852172 KIM852172 KSI852172 LCE852172 LMA852172 LVW852172 MFS852172 MPO852172 MZK852172 NJG852172 NTC852172 OCY852172 OMU852172 OWQ852172 PGM852172 PQI852172 QAE852172 QKA852172 QTW852172 RDS852172 RNO852172 RXK852172 SHG852172 SRC852172 TAY852172 TKU852172 TUQ852172 UEM852172 UOI852172 UYE852172 VIA852172 VRW852172 WBS852172 WLO852172 WVK852172 C917708 IY917708 SU917708 ACQ917708 AMM917708 AWI917708 BGE917708 BQA917708 BZW917708 CJS917708 CTO917708 DDK917708 DNG917708 DXC917708 EGY917708 EQU917708 FAQ917708 FKM917708 FUI917708 GEE917708 GOA917708 GXW917708 HHS917708 HRO917708 IBK917708 ILG917708 IVC917708 JEY917708 JOU917708 JYQ917708 KIM917708 KSI917708 LCE917708 LMA917708 LVW917708 MFS917708 MPO917708 MZK917708 NJG917708 NTC917708 OCY917708 OMU917708 OWQ917708 PGM917708 PQI917708 QAE917708 QKA917708 QTW917708 RDS917708 RNO917708 RXK917708 SHG917708 SRC917708 TAY917708 TKU917708 TUQ917708 UEM917708 UOI917708 UYE917708 VIA917708 VRW917708 WBS917708 WLO917708 WVK917708 C983244 IY983244 SU983244 ACQ983244 AMM983244 AWI983244 BGE983244 BQA983244 BZW983244 CJS983244 CTO983244 DDK983244 DNG983244 DXC983244 EGY983244 EQU983244 FAQ983244 FKM983244 FUI983244 GEE983244 GOA983244 GXW983244 HHS983244 HRO983244 IBK983244 ILG983244 IVC983244 JEY983244 JOU983244 JYQ983244 KIM983244 KSI983244 LCE983244 LMA983244 LVW983244 MFS983244 MPO983244 MZK983244 NJG983244 NTC983244 OCY983244 OMU983244 OWQ983244 PGM983244 PQI983244 QAE983244 QKA983244 QTW983244 RDS983244 RNO983244 RXK983244 SHG983244 SRC983244 TAY983244 TKU983244 TUQ983244 UEM983244 UOI983244 UYE983244 VIA983244 VRW983244 WBS983244 WLO983244 WVK983244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WVK983182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C142</xm:sqref>
        </x14:dataValidation>
        <x14:dataValidation allowBlank="1" showInputMessage="1" showErrorMessage="1" prompt="Insert *text* description of Output here" xr:uid="{14C397D7-B197-4F60-A93F-808438E068A5}">
          <xm:sqref>C161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C65697 IY65697 SU65697 ACQ65697 AMM65697 AWI65697 BGE65697 BQA65697 BZW65697 CJS65697 CTO65697 DDK65697 DNG65697 DXC65697 EGY65697 EQU65697 FAQ65697 FKM65697 FUI65697 GEE65697 GOA65697 GXW65697 HHS65697 HRO65697 IBK65697 ILG65697 IVC65697 JEY65697 JOU65697 JYQ65697 KIM65697 KSI65697 LCE65697 LMA65697 LVW65697 MFS65697 MPO65697 MZK65697 NJG65697 NTC65697 OCY65697 OMU65697 OWQ65697 PGM65697 PQI65697 QAE65697 QKA65697 QTW65697 RDS65697 RNO65697 RXK65697 SHG65697 SRC65697 TAY65697 TKU65697 TUQ65697 UEM65697 UOI65697 UYE65697 VIA65697 VRW65697 WBS65697 WLO65697 WVK65697 C131233 IY131233 SU131233 ACQ131233 AMM131233 AWI131233 BGE131233 BQA131233 BZW131233 CJS131233 CTO131233 DDK131233 DNG131233 DXC131233 EGY131233 EQU131233 FAQ131233 FKM131233 FUI131233 GEE131233 GOA131233 GXW131233 HHS131233 HRO131233 IBK131233 ILG131233 IVC131233 JEY131233 JOU131233 JYQ131233 KIM131233 KSI131233 LCE131233 LMA131233 LVW131233 MFS131233 MPO131233 MZK131233 NJG131233 NTC131233 OCY131233 OMU131233 OWQ131233 PGM131233 PQI131233 QAE131233 QKA131233 QTW131233 RDS131233 RNO131233 RXK131233 SHG131233 SRC131233 TAY131233 TKU131233 TUQ131233 UEM131233 UOI131233 UYE131233 VIA131233 VRW131233 WBS131233 WLO131233 WVK131233 C196769 IY196769 SU196769 ACQ196769 AMM196769 AWI196769 BGE196769 BQA196769 BZW196769 CJS196769 CTO196769 DDK196769 DNG196769 DXC196769 EGY196769 EQU196769 FAQ196769 FKM196769 FUI196769 GEE196769 GOA196769 GXW196769 HHS196769 HRO196769 IBK196769 ILG196769 IVC196769 JEY196769 JOU196769 JYQ196769 KIM196769 KSI196769 LCE196769 LMA196769 LVW196769 MFS196769 MPO196769 MZK196769 NJG196769 NTC196769 OCY196769 OMU196769 OWQ196769 PGM196769 PQI196769 QAE196769 QKA196769 QTW196769 RDS196769 RNO196769 RXK196769 SHG196769 SRC196769 TAY196769 TKU196769 TUQ196769 UEM196769 UOI196769 UYE196769 VIA196769 VRW196769 WBS196769 WLO196769 WVK196769 C262305 IY262305 SU262305 ACQ262305 AMM262305 AWI262305 BGE262305 BQA262305 BZW262305 CJS262305 CTO262305 DDK262305 DNG262305 DXC262305 EGY262305 EQU262305 FAQ262305 FKM262305 FUI262305 GEE262305 GOA262305 GXW262305 HHS262305 HRO262305 IBK262305 ILG262305 IVC262305 JEY262305 JOU262305 JYQ262305 KIM262305 KSI262305 LCE262305 LMA262305 LVW262305 MFS262305 MPO262305 MZK262305 NJG262305 NTC262305 OCY262305 OMU262305 OWQ262305 PGM262305 PQI262305 QAE262305 QKA262305 QTW262305 RDS262305 RNO262305 RXK262305 SHG262305 SRC262305 TAY262305 TKU262305 TUQ262305 UEM262305 UOI262305 UYE262305 VIA262305 VRW262305 WBS262305 WLO262305 WVK262305 C327841 IY327841 SU327841 ACQ327841 AMM327841 AWI327841 BGE327841 BQA327841 BZW327841 CJS327841 CTO327841 DDK327841 DNG327841 DXC327841 EGY327841 EQU327841 FAQ327841 FKM327841 FUI327841 GEE327841 GOA327841 GXW327841 HHS327841 HRO327841 IBK327841 ILG327841 IVC327841 JEY327841 JOU327841 JYQ327841 KIM327841 KSI327841 LCE327841 LMA327841 LVW327841 MFS327841 MPO327841 MZK327841 NJG327841 NTC327841 OCY327841 OMU327841 OWQ327841 PGM327841 PQI327841 QAE327841 QKA327841 QTW327841 RDS327841 RNO327841 RXK327841 SHG327841 SRC327841 TAY327841 TKU327841 TUQ327841 UEM327841 UOI327841 UYE327841 VIA327841 VRW327841 WBS327841 WLO327841 WVK327841 C393377 IY393377 SU393377 ACQ393377 AMM393377 AWI393377 BGE393377 BQA393377 BZW393377 CJS393377 CTO393377 DDK393377 DNG393377 DXC393377 EGY393377 EQU393377 FAQ393377 FKM393377 FUI393377 GEE393377 GOA393377 GXW393377 HHS393377 HRO393377 IBK393377 ILG393377 IVC393377 JEY393377 JOU393377 JYQ393377 KIM393377 KSI393377 LCE393377 LMA393377 LVW393377 MFS393377 MPO393377 MZK393377 NJG393377 NTC393377 OCY393377 OMU393377 OWQ393377 PGM393377 PQI393377 QAE393377 QKA393377 QTW393377 RDS393377 RNO393377 RXK393377 SHG393377 SRC393377 TAY393377 TKU393377 TUQ393377 UEM393377 UOI393377 UYE393377 VIA393377 VRW393377 WBS393377 WLO393377 WVK393377 C458913 IY458913 SU458913 ACQ458913 AMM458913 AWI458913 BGE458913 BQA458913 BZW458913 CJS458913 CTO458913 DDK458913 DNG458913 DXC458913 EGY458913 EQU458913 FAQ458913 FKM458913 FUI458913 GEE458913 GOA458913 GXW458913 HHS458913 HRO458913 IBK458913 ILG458913 IVC458913 JEY458913 JOU458913 JYQ458913 KIM458913 KSI458913 LCE458913 LMA458913 LVW458913 MFS458913 MPO458913 MZK458913 NJG458913 NTC458913 OCY458913 OMU458913 OWQ458913 PGM458913 PQI458913 QAE458913 QKA458913 QTW458913 RDS458913 RNO458913 RXK458913 SHG458913 SRC458913 TAY458913 TKU458913 TUQ458913 UEM458913 UOI458913 UYE458913 VIA458913 VRW458913 WBS458913 WLO458913 WVK458913 C524449 IY524449 SU524449 ACQ524449 AMM524449 AWI524449 BGE524449 BQA524449 BZW524449 CJS524449 CTO524449 DDK524449 DNG524449 DXC524449 EGY524449 EQU524449 FAQ524449 FKM524449 FUI524449 GEE524449 GOA524449 GXW524449 HHS524449 HRO524449 IBK524449 ILG524449 IVC524449 JEY524449 JOU524449 JYQ524449 KIM524449 KSI524449 LCE524449 LMA524449 LVW524449 MFS524449 MPO524449 MZK524449 NJG524449 NTC524449 OCY524449 OMU524449 OWQ524449 PGM524449 PQI524449 QAE524449 QKA524449 QTW524449 RDS524449 RNO524449 RXK524449 SHG524449 SRC524449 TAY524449 TKU524449 TUQ524449 UEM524449 UOI524449 UYE524449 VIA524449 VRW524449 WBS524449 WLO524449 WVK524449 C589985 IY589985 SU589985 ACQ589985 AMM589985 AWI589985 BGE589985 BQA589985 BZW589985 CJS589985 CTO589985 DDK589985 DNG589985 DXC589985 EGY589985 EQU589985 FAQ589985 FKM589985 FUI589985 GEE589985 GOA589985 GXW589985 HHS589985 HRO589985 IBK589985 ILG589985 IVC589985 JEY589985 JOU589985 JYQ589985 KIM589985 KSI589985 LCE589985 LMA589985 LVW589985 MFS589985 MPO589985 MZK589985 NJG589985 NTC589985 OCY589985 OMU589985 OWQ589985 PGM589985 PQI589985 QAE589985 QKA589985 QTW589985 RDS589985 RNO589985 RXK589985 SHG589985 SRC589985 TAY589985 TKU589985 TUQ589985 UEM589985 UOI589985 UYE589985 VIA589985 VRW589985 WBS589985 WLO589985 WVK589985 C655521 IY655521 SU655521 ACQ655521 AMM655521 AWI655521 BGE655521 BQA655521 BZW655521 CJS655521 CTO655521 DDK655521 DNG655521 DXC655521 EGY655521 EQU655521 FAQ655521 FKM655521 FUI655521 GEE655521 GOA655521 GXW655521 HHS655521 HRO655521 IBK655521 ILG655521 IVC655521 JEY655521 JOU655521 JYQ655521 KIM655521 KSI655521 LCE655521 LMA655521 LVW655521 MFS655521 MPO655521 MZK655521 NJG655521 NTC655521 OCY655521 OMU655521 OWQ655521 PGM655521 PQI655521 QAE655521 QKA655521 QTW655521 RDS655521 RNO655521 RXK655521 SHG655521 SRC655521 TAY655521 TKU655521 TUQ655521 UEM655521 UOI655521 UYE655521 VIA655521 VRW655521 WBS655521 WLO655521 WVK655521 C721057 IY721057 SU721057 ACQ721057 AMM721057 AWI721057 BGE721057 BQA721057 BZW721057 CJS721057 CTO721057 DDK721057 DNG721057 DXC721057 EGY721057 EQU721057 FAQ721057 FKM721057 FUI721057 GEE721057 GOA721057 GXW721057 HHS721057 HRO721057 IBK721057 ILG721057 IVC721057 JEY721057 JOU721057 JYQ721057 KIM721057 KSI721057 LCE721057 LMA721057 LVW721057 MFS721057 MPO721057 MZK721057 NJG721057 NTC721057 OCY721057 OMU721057 OWQ721057 PGM721057 PQI721057 QAE721057 QKA721057 QTW721057 RDS721057 RNO721057 RXK721057 SHG721057 SRC721057 TAY721057 TKU721057 TUQ721057 UEM721057 UOI721057 UYE721057 VIA721057 VRW721057 WBS721057 WLO721057 WVK721057 C786593 IY786593 SU786593 ACQ786593 AMM786593 AWI786593 BGE786593 BQA786593 BZW786593 CJS786593 CTO786593 DDK786593 DNG786593 DXC786593 EGY786593 EQU786593 FAQ786593 FKM786593 FUI786593 GEE786593 GOA786593 GXW786593 HHS786593 HRO786593 IBK786593 ILG786593 IVC786593 JEY786593 JOU786593 JYQ786593 KIM786593 KSI786593 LCE786593 LMA786593 LVW786593 MFS786593 MPO786593 MZK786593 NJG786593 NTC786593 OCY786593 OMU786593 OWQ786593 PGM786593 PQI786593 QAE786593 QKA786593 QTW786593 RDS786593 RNO786593 RXK786593 SHG786593 SRC786593 TAY786593 TKU786593 TUQ786593 UEM786593 UOI786593 UYE786593 VIA786593 VRW786593 WBS786593 WLO786593 WVK786593 C852129 IY852129 SU852129 ACQ852129 AMM852129 AWI852129 BGE852129 BQA852129 BZW852129 CJS852129 CTO852129 DDK852129 DNG852129 DXC852129 EGY852129 EQU852129 FAQ852129 FKM852129 FUI852129 GEE852129 GOA852129 GXW852129 HHS852129 HRO852129 IBK852129 ILG852129 IVC852129 JEY852129 JOU852129 JYQ852129 KIM852129 KSI852129 LCE852129 LMA852129 LVW852129 MFS852129 MPO852129 MZK852129 NJG852129 NTC852129 OCY852129 OMU852129 OWQ852129 PGM852129 PQI852129 QAE852129 QKA852129 QTW852129 RDS852129 RNO852129 RXK852129 SHG852129 SRC852129 TAY852129 TKU852129 TUQ852129 UEM852129 UOI852129 UYE852129 VIA852129 VRW852129 WBS852129 WLO852129 WVK852129 C917665 IY917665 SU917665 ACQ917665 AMM917665 AWI917665 BGE917665 BQA917665 BZW917665 CJS917665 CTO917665 DDK917665 DNG917665 DXC917665 EGY917665 EQU917665 FAQ917665 FKM917665 FUI917665 GEE917665 GOA917665 GXW917665 HHS917665 HRO917665 IBK917665 ILG917665 IVC917665 JEY917665 JOU917665 JYQ917665 KIM917665 KSI917665 LCE917665 LMA917665 LVW917665 MFS917665 MPO917665 MZK917665 NJG917665 NTC917665 OCY917665 OMU917665 OWQ917665 PGM917665 PQI917665 QAE917665 QKA917665 QTW917665 RDS917665 RNO917665 RXK917665 SHG917665 SRC917665 TAY917665 TKU917665 TUQ917665 UEM917665 UOI917665 UYE917665 VIA917665 VRW917665 WBS917665 WLO917665 WVK917665 C983201 IY983201 SU983201 ACQ983201 AMM983201 AWI983201 BGE983201 BQA983201 BZW983201 CJS983201 CTO983201 DDK983201 DNG983201 DXC983201 EGY983201 EQU983201 FAQ983201 FKM983201 FUI983201 GEE983201 GOA983201 GXW983201 HHS983201 HRO983201 IBK983201 ILG983201 IVC983201 JEY983201 JOU983201 JYQ983201 KIM983201 KSI983201 LCE983201 LMA983201 LVW983201 MFS983201 MPO983201 MZK983201 NJG983201 NTC983201 OCY983201 OMU983201 OWQ983201 PGM983201 PQI983201 QAE983201 QKA983201 QTW983201 RDS983201 RNO983201 RXK983201 SHG983201 SRC983201 TAY983201 TKU983201 TUQ983201 UEM983201 UOI983201 UYE983201 VIA983201 VRW983201 WBS983201 WLO983201 WVK983201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C65605 IY65605 SU65605 ACQ65605 AMM65605 AWI65605 BGE65605 BQA65605 BZW65605 CJS65605 CTO65605 DDK65605 DNG65605 DXC65605 EGY65605 EQU65605 FAQ65605 FKM65605 FUI65605 GEE65605 GOA65605 GXW65605 HHS65605 HRO65605 IBK65605 ILG65605 IVC65605 JEY65605 JOU65605 JYQ65605 KIM65605 KSI65605 LCE65605 LMA65605 LVW65605 MFS65605 MPO65605 MZK65605 NJG65605 NTC65605 OCY65605 OMU65605 OWQ65605 PGM65605 PQI65605 QAE65605 QKA65605 QTW65605 RDS65605 RNO65605 RXK65605 SHG65605 SRC65605 TAY65605 TKU65605 TUQ65605 UEM65605 UOI65605 UYE65605 VIA65605 VRW65605 WBS65605 WLO65605 WVK65605 C131141 IY131141 SU131141 ACQ131141 AMM131141 AWI131141 BGE131141 BQA131141 BZW131141 CJS131141 CTO131141 DDK131141 DNG131141 DXC131141 EGY131141 EQU131141 FAQ131141 FKM131141 FUI131141 GEE131141 GOA131141 GXW131141 HHS131141 HRO131141 IBK131141 ILG131141 IVC131141 JEY131141 JOU131141 JYQ131141 KIM131141 KSI131141 LCE131141 LMA131141 LVW131141 MFS131141 MPO131141 MZK131141 NJG131141 NTC131141 OCY131141 OMU131141 OWQ131141 PGM131141 PQI131141 QAE131141 QKA131141 QTW131141 RDS131141 RNO131141 RXK131141 SHG131141 SRC131141 TAY131141 TKU131141 TUQ131141 UEM131141 UOI131141 UYE131141 VIA131141 VRW131141 WBS131141 WLO131141 WVK131141 C196677 IY196677 SU196677 ACQ196677 AMM196677 AWI196677 BGE196677 BQA196677 BZW196677 CJS196677 CTO196677 DDK196677 DNG196677 DXC196677 EGY196677 EQU196677 FAQ196677 FKM196677 FUI196677 GEE196677 GOA196677 GXW196677 HHS196677 HRO196677 IBK196677 ILG196677 IVC196677 JEY196677 JOU196677 JYQ196677 KIM196677 KSI196677 LCE196677 LMA196677 LVW196677 MFS196677 MPO196677 MZK196677 NJG196677 NTC196677 OCY196677 OMU196677 OWQ196677 PGM196677 PQI196677 QAE196677 QKA196677 QTW196677 RDS196677 RNO196677 RXK196677 SHG196677 SRC196677 TAY196677 TKU196677 TUQ196677 UEM196677 UOI196677 UYE196677 VIA196677 VRW196677 WBS196677 WLO196677 WVK196677 C262213 IY262213 SU262213 ACQ262213 AMM262213 AWI262213 BGE262213 BQA262213 BZW262213 CJS262213 CTO262213 DDK262213 DNG262213 DXC262213 EGY262213 EQU262213 FAQ262213 FKM262213 FUI262213 GEE262213 GOA262213 GXW262213 HHS262213 HRO262213 IBK262213 ILG262213 IVC262213 JEY262213 JOU262213 JYQ262213 KIM262213 KSI262213 LCE262213 LMA262213 LVW262213 MFS262213 MPO262213 MZK262213 NJG262213 NTC262213 OCY262213 OMU262213 OWQ262213 PGM262213 PQI262213 QAE262213 QKA262213 QTW262213 RDS262213 RNO262213 RXK262213 SHG262213 SRC262213 TAY262213 TKU262213 TUQ262213 UEM262213 UOI262213 UYE262213 VIA262213 VRW262213 WBS262213 WLO262213 WVK262213 C327749 IY327749 SU327749 ACQ327749 AMM327749 AWI327749 BGE327749 BQA327749 BZW327749 CJS327749 CTO327749 DDK327749 DNG327749 DXC327749 EGY327749 EQU327749 FAQ327749 FKM327749 FUI327749 GEE327749 GOA327749 GXW327749 HHS327749 HRO327749 IBK327749 ILG327749 IVC327749 JEY327749 JOU327749 JYQ327749 KIM327749 KSI327749 LCE327749 LMA327749 LVW327749 MFS327749 MPO327749 MZK327749 NJG327749 NTC327749 OCY327749 OMU327749 OWQ327749 PGM327749 PQI327749 QAE327749 QKA327749 QTW327749 RDS327749 RNO327749 RXK327749 SHG327749 SRC327749 TAY327749 TKU327749 TUQ327749 UEM327749 UOI327749 UYE327749 VIA327749 VRW327749 WBS327749 WLO327749 WVK327749 C393285 IY393285 SU393285 ACQ393285 AMM393285 AWI393285 BGE393285 BQA393285 BZW393285 CJS393285 CTO393285 DDK393285 DNG393285 DXC393285 EGY393285 EQU393285 FAQ393285 FKM393285 FUI393285 GEE393285 GOA393285 GXW393285 HHS393285 HRO393285 IBK393285 ILG393285 IVC393285 JEY393285 JOU393285 JYQ393285 KIM393285 KSI393285 LCE393285 LMA393285 LVW393285 MFS393285 MPO393285 MZK393285 NJG393285 NTC393285 OCY393285 OMU393285 OWQ393285 PGM393285 PQI393285 QAE393285 QKA393285 QTW393285 RDS393285 RNO393285 RXK393285 SHG393285 SRC393285 TAY393285 TKU393285 TUQ393285 UEM393285 UOI393285 UYE393285 VIA393285 VRW393285 WBS393285 WLO393285 WVK393285 C458821 IY458821 SU458821 ACQ458821 AMM458821 AWI458821 BGE458821 BQA458821 BZW458821 CJS458821 CTO458821 DDK458821 DNG458821 DXC458821 EGY458821 EQU458821 FAQ458821 FKM458821 FUI458821 GEE458821 GOA458821 GXW458821 HHS458821 HRO458821 IBK458821 ILG458821 IVC458821 JEY458821 JOU458821 JYQ458821 KIM458821 KSI458821 LCE458821 LMA458821 LVW458821 MFS458821 MPO458821 MZK458821 NJG458821 NTC458821 OCY458821 OMU458821 OWQ458821 PGM458821 PQI458821 QAE458821 QKA458821 QTW458821 RDS458821 RNO458821 RXK458821 SHG458821 SRC458821 TAY458821 TKU458821 TUQ458821 UEM458821 UOI458821 UYE458821 VIA458821 VRW458821 WBS458821 WLO458821 WVK458821 C524357 IY524357 SU524357 ACQ524357 AMM524357 AWI524357 BGE524357 BQA524357 BZW524357 CJS524357 CTO524357 DDK524357 DNG524357 DXC524357 EGY524357 EQU524357 FAQ524357 FKM524357 FUI524357 GEE524357 GOA524357 GXW524357 HHS524357 HRO524357 IBK524357 ILG524357 IVC524357 JEY524357 JOU524357 JYQ524357 KIM524357 KSI524357 LCE524357 LMA524357 LVW524357 MFS524357 MPO524357 MZK524357 NJG524357 NTC524357 OCY524357 OMU524357 OWQ524357 PGM524357 PQI524357 QAE524357 QKA524357 QTW524357 RDS524357 RNO524357 RXK524357 SHG524357 SRC524357 TAY524357 TKU524357 TUQ524357 UEM524357 UOI524357 UYE524357 VIA524357 VRW524357 WBS524357 WLO524357 WVK524357 C589893 IY589893 SU589893 ACQ589893 AMM589893 AWI589893 BGE589893 BQA589893 BZW589893 CJS589893 CTO589893 DDK589893 DNG589893 DXC589893 EGY589893 EQU589893 FAQ589893 FKM589893 FUI589893 GEE589893 GOA589893 GXW589893 HHS589893 HRO589893 IBK589893 ILG589893 IVC589893 JEY589893 JOU589893 JYQ589893 KIM589893 KSI589893 LCE589893 LMA589893 LVW589893 MFS589893 MPO589893 MZK589893 NJG589893 NTC589893 OCY589893 OMU589893 OWQ589893 PGM589893 PQI589893 QAE589893 QKA589893 QTW589893 RDS589893 RNO589893 RXK589893 SHG589893 SRC589893 TAY589893 TKU589893 TUQ589893 UEM589893 UOI589893 UYE589893 VIA589893 VRW589893 WBS589893 WLO589893 WVK589893 C655429 IY655429 SU655429 ACQ655429 AMM655429 AWI655429 BGE655429 BQA655429 BZW655429 CJS655429 CTO655429 DDK655429 DNG655429 DXC655429 EGY655429 EQU655429 FAQ655429 FKM655429 FUI655429 GEE655429 GOA655429 GXW655429 HHS655429 HRO655429 IBK655429 ILG655429 IVC655429 JEY655429 JOU655429 JYQ655429 KIM655429 KSI655429 LCE655429 LMA655429 LVW655429 MFS655429 MPO655429 MZK655429 NJG655429 NTC655429 OCY655429 OMU655429 OWQ655429 PGM655429 PQI655429 QAE655429 QKA655429 QTW655429 RDS655429 RNO655429 RXK655429 SHG655429 SRC655429 TAY655429 TKU655429 TUQ655429 UEM655429 UOI655429 UYE655429 VIA655429 VRW655429 WBS655429 WLO655429 WVK655429 C720965 IY720965 SU720965 ACQ720965 AMM720965 AWI720965 BGE720965 BQA720965 BZW720965 CJS720965 CTO720965 DDK720965 DNG720965 DXC720965 EGY720965 EQU720965 FAQ720965 FKM720965 FUI720965 GEE720965 GOA720965 GXW720965 HHS720965 HRO720965 IBK720965 ILG720965 IVC720965 JEY720965 JOU720965 JYQ720965 KIM720965 KSI720965 LCE720965 LMA720965 LVW720965 MFS720965 MPO720965 MZK720965 NJG720965 NTC720965 OCY720965 OMU720965 OWQ720965 PGM720965 PQI720965 QAE720965 QKA720965 QTW720965 RDS720965 RNO720965 RXK720965 SHG720965 SRC720965 TAY720965 TKU720965 TUQ720965 UEM720965 UOI720965 UYE720965 VIA720965 VRW720965 WBS720965 WLO720965 WVK720965 C786501 IY786501 SU786501 ACQ786501 AMM786501 AWI786501 BGE786501 BQA786501 BZW786501 CJS786501 CTO786501 DDK786501 DNG786501 DXC786501 EGY786501 EQU786501 FAQ786501 FKM786501 FUI786501 GEE786501 GOA786501 GXW786501 HHS786501 HRO786501 IBK786501 ILG786501 IVC786501 JEY786501 JOU786501 JYQ786501 KIM786501 KSI786501 LCE786501 LMA786501 LVW786501 MFS786501 MPO786501 MZK786501 NJG786501 NTC786501 OCY786501 OMU786501 OWQ786501 PGM786501 PQI786501 QAE786501 QKA786501 QTW786501 RDS786501 RNO786501 RXK786501 SHG786501 SRC786501 TAY786501 TKU786501 TUQ786501 UEM786501 UOI786501 UYE786501 VIA786501 VRW786501 WBS786501 WLO786501 WVK786501 C852037 IY852037 SU852037 ACQ852037 AMM852037 AWI852037 BGE852037 BQA852037 BZW852037 CJS852037 CTO852037 DDK852037 DNG852037 DXC852037 EGY852037 EQU852037 FAQ852037 FKM852037 FUI852037 GEE852037 GOA852037 GXW852037 HHS852037 HRO852037 IBK852037 ILG852037 IVC852037 JEY852037 JOU852037 JYQ852037 KIM852037 KSI852037 LCE852037 LMA852037 LVW852037 MFS852037 MPO852037 MZK852037 NJG852037 NTC852037 OCY852037 OMU852037 OWQ852037 PGM852037 PQI852037 QAE852037 QKA852037 QTW852037 RDS852037 RNO852037 RXK852037 SHG852037 SRC852037 TAY852037 TKU852037 TUQ852037 UEM852037 UOI852037 UYE852037 VIA852037 VRW852037 WBS852037 WLO852037 WVK852037 C917573 IY917573 SU917573 ACQ917573 AMM917573 AWI917573 BGE917573 BQA917573 BZW917573 CJS917573 CTO917573 DDK917573 DNG917573 DXC917573 EGY917573 EQU917573 FAQ917573 FKM917573 FUI917573 GEE917573 GOA917573 GXW917573 HHS917573 HRO917573 IBK917573 ILG917573 IVC917573 JEY917573 JOU917573 JYQ917573 KIM917573 KSI917573 LCE917573 LMA917573 LVW917573 MFS917573 MPO917573 MZK917573 NJG917573 NTC917573 OCY917573 OMU917573 OWQ917573 PGM917573 PQI917573 QAE917573 QKA917573 QTW917573 RDS917573 RNO917573 RXK917573 SHG917573 SRC917573 TAY917573 TKU917573 TUQ917573 UEM917573 UOI917573 UYE917573 VIA917573 VRW917573 WBS917573 WLO917573 WVK917573 C983109 IY983109 SU983109 ACQ983109 AMM983109 AWI983109 BGE983109 BQA983109 BZW983109 CJS983109 CTO983109 DDK983109 DNG983109 DXC983109 EGY983109 EQU983109 FAQ983109 FKM983109 FUI983109 GEE983109 GOA983109 GXW983109 HHS983109 HRO983109 IBK983109 ILG983109 IVC983109 JEY983109 JOU983109 JYQ983109 KIM983109 KSI983109 LCE983109 LMA983109 LVW983109 MFS983109 MPO983109 MZK983109 NJG983109 NTC983109 OCY983109 OMU983109 OWQ983109 PGM983109 PQI983109 QAE983109 QKA983109 QTW983109 RDS983109 RNO983109 RXK983109 SHG983109 SRC983109 TAY983109 TKU983109 TUQ983109 UEM983109 UOI983109 UYE983109 VIA983109 VRW983109 WBS983109 WLO983109 WVK983109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C173 IY173 SU173 ACQ173 AMM173 AWI173 BGE173 BQA173 BZW173 CJS173 CTO173 DDK173 DNG173 DXC173 EGY173 EQU173 FAQ173 FKM173 FUI173 GEE173 GOA173 GXW173 HHS173 HRO173 IBK173 ILG173 IVC173 JEY173 JOU173 JYQ173 KIM173 KSI173 LCE173 LMA173 LVW173 MFS173 MPO173 MZK173 NJG173 NTC173 OCY173 OMU173 OWQ173 PGM173 PQI173 QAE173 QKA173 QTW173 RDS173 RNO173 RXK173 SHG173 SRC173 TAY173 TKU173 TUQ173 UEM173 UOI173 UYE173 VIA173 VRW173 WBS173 WLO173 WVK173 C65709 IY65709 SU65709 ACQ65709 AMM65709 AWI65709 BGE65709 BQA65709 BZW65709 CJS65709 CTO65709 DDK65709 DNG65709 DXC65709 EGY65709 EQU65709 FAQ65709 FKM65709 FUI65709 GEE65709 GOA65709 GXW65709 HHS65709 HRO65709 IBK65709 ILG65709 IVC65709 JEY65709 JOU65709 JYQ65709 KIM65709 KSI65709 LCE65709 LMA65709 LVW65709 MFS65709 MPO65709 MZK65709 NJG65709 NTC65709 OCY65709 OMU65709 OWQ65709 PGM65709 PQI65709 QAE65709 QKA65709 QTW65709 RDS65709 RNO65709 RXK65709 SHG65709 SRC65709 TAY65709 TKU65709 TUQ65709 UEM65709 UOI65709 UYE65709 VIA65709 VRW65709 WBS65709 WLO65709 WVK65709 C131245 IY131245 SU131245 ACQ131245 AMM131245 AWI131245 BGE131245 BQA131245 BZW131245 CJS131245 CTO131245 DDK131245 DNG131245 DXC131245 EGY131245 EQU131245 FAQ131245 FKM131245 FUI131245 GEE131245 GOA131245 GXW131245 HHS131245 HRO131245 IBK131245 ILG131245 IVC131245 JEY131245 JOU131245 JYQ131245 KIM131245 KSI131245 LCE131245 LMA131245 LVW131245 MFS131245 MPO131245 MZK131245 NJG131245 NTC131245 OCY131245 OMU131245 OWQ131245 PGM131245 PQI131245 QAE131245 QKA131245 QTW131245 RDS131245 RNO131245 RXK131245 SHG131245 SRC131245 TAY131245 TKU131245 TUQ131245 UEM131245 UOI131245 UYE131245 VIA131245 VRW131245 WBS131245 WLO131245 WVK131245 C196781 IY196781 SU196781 ACQ196781 AMM196781 AWI196781 BGE196781 BQA196781 BZW196781 CJS196781 CTO196781 DDK196781 DNG196781 DXC196781 EGY196781 EQU196781 FAQ196781 FKM196781 FUI196781 GEE196781 GOA196781 GXW196781 HHS196781 HRO196781 IBK196781 ILG196781 IVC196781 JEY196781 JOU196781 JYQ196781 KIM196781 KSI196781 LCE196781 LMA196781 LVW196781 MFS196781 MPO196781 MZK196781 NJG196781 NTC196781 OCY196781 OMU196781 OWQ196781 PGM196781 PQI196781 QAE196781 QKA196781 QTW196781 RDS196781 RNO196781 RXK196781 SHG196781 SRC196781 TAY196781 TKU196781 TUQ196781 UEM196781 UOI196781 UYE196781 VIA196781 VRW196781 WBS196781 WLO196781 WVK196781 C262317 IY262317 SU262317 ACQ262317 AMM262317 AWI262317 BGE262317 BQA262317 BZW262317 CJS262317 CTO262317 DDK262317 DNG262317 DXC262317 EGY262317 EQU262317 FAQ262317 FKM262317 FUI262317 GEE262317 GOA262317 GXW262317 HHS262317 HRO262317 IBK262317 ILG262317 IVC262317 JEY262317 JOU262317 JYQ262317 KIM262317 KSI262317 LCE262317 LMA262317 LVW262317 MFS262317 MPO262317 MZK262317 NJG262317 NTC262317 OCY262317 OMU262317 OWQ262317 PGM262317 PQI262317 QAE262317 QKA262317 QTW262317 RDS262317 RNO262317 RXK262317 SHG262317 SRC262317 TAY262317 TKU262317 TUQ262317 UEM262317 UOI262317 UYE262317 VIA262317 VRW262317 WBS262317 WLO262317 WVK262317 C327853 IY327853 SU327853 ACQ327853 AMM327853 AWI327853 BGE327853 BQA327853 BZW327853 CJS327853 CTO327853 DDK327853 DNG327853 DXC327853 EGY327853 EQU327853 FAQ327853 FKM327853 FUI327853 GEE327853 GOA327853 GXW327853 HHS327853 HRO327853 IBK327853 ILG327853 IVC327853 JEY327853 JOU327853 JYQ327853 KIM327853 KSI327853 LCE327853 LMA327853 LVW327853 MFS327853 MPO327853 MZK327853 NJG327853 NTC327853 OCY327853 OMU327853 OWQ327853 PGM327853 PQI327853 QAE327853 QKA327853 QTW327853 RDS327853 RNO327853 RXK327853 SHG327853 SRC327853 TAY327853 TKU327853 TUQ327853 UEM327853 UOI327853 UYE327853 VIA327853 VRW327853 WBS327853 WLO327853 WVK327853 C393389 IY393389 SU393389 ACQ393389 AMM393389 AWI393389 BGE393389 BQA393389 BZW393389 CJS393389 CTO393389 DDK393389 DNG393389 DXC393389 EGY393389 EQU393389 FAQ393389 FKM393389 FUI393389 GEE393389 GOA393389 GXW393389 HHS393389 HRO393389 IBK393389 ILG393389 IVC393389 JEY393389 JOU393389 JYQ393389 KIM393389 KSI393389 LCE393389 LMA393389 LVW393389 MFS393389 MPO393389 MZK393389 NJG393389 NTC393389 OCY393389 OMU393389 OWQ393389 PGM393389 PQI393389 QAE393389 QKA393389 QTW393389 RDS393389 RNO393389 RXK393389 SHG393389 SRC393389 TAY393389 TKU393389 TUQ393389 UEM393389 UOI393389 UYE393389 VIA393389 VRW393389 WBS393389 WLO393389 WVK393389 C458925 IY458925 SU458925 ACQ458925 AMM458925 AWI458925 BGE458925 BQA458925 BZW458925 CJS458925 CTO458925 DDK458925 DNG458925 DXC458925 EGY458925 EQU458925 FAQ458925 FKM458925 FUI458925 GEE458925 GOA458925 GXW458925 HHS458925 HRO458925 IBK458925 ILG458925 IVC458925 JEY458925 JOU458925 JYQ458925 KIM458925 KSI458925 LCE458925 LMA458925 LVW458925 MFS458925 MPO458925 MZK458925 NJG458925 NTC458925 OCY458925 OMU458925 OWQ458925 PGM458925 PQI458925 QAE458925 QKA458925 QTW458925 RDS458925 RNO458925 RXK458925 SHG458925 SRC458925 TAY458925 TKU458925 TUQ458925 UEM458925 UOI458925 UYE458925 VIA458925 VRW458925 WBS458925 WLO458925 WVK458925 C524461 IY524461 SU524461 ACQ524461 AMM524461 AWI524461 BGE524461 BQA524461 BZW524461 CJS524461 CTO524461 DDK524461 DNG524461 DXC524461 EGY524461 EQU524461 FAQ524461 FKM524461 FUI524461 GEE524461 GOA524461 GXW524461 HHS524461 HRO524461 IBK524461 ILG524461 IVC524461 JEY524461 JOU524461 JYQ524461 KIM524461 KSI524461 LCE524461 LMA524461 LVW524461 MFS524461 MPO524461 MZK524461 NJG524461 NTC524461 OCY524461 OMU524461 OWQ524461 PGM524461 PQI524461 QAE524461 QKA524461 QTW524461 RDS524461 RNO524461 RXK524461 SHG524461 SRC524461 TAY524461 TKU524461 TUQ524461 UEM524461 UOI524461 UYE524461 VIA524461 VRW524461 WBS524461 WLO524461 WVK524461 C589997 IY589997 SU589997 ACQ589997 AMM589997 AWI589997 BGE589997 BQA589997 BZW589997 CJS589997 CTO589997 DDK589997 DNG589997 DXC589997 EGY589997 EQU589997 FAQ589997 FKM589997 FUI589997 GEE589997 GOA589997 GXW589997 HHS589997 HRO589997 IBK589997 ILG589997 IVC589997 JEY589997 JOU589997 JYQ589997 KIM589997 KSI589997 LCE589997 LMA589997 LVW589997 MFS589997 MPO589997 MZK589997 NJG589997 NTC589997 OCY589997 OMU589997 OWQ589997 PGM589997 PQI589997 QAE589997 QKA589997 QTW589997 RDS589997 RNO589997 RXK589997 SHG589997 SRC589997 TAY589997 TKU589997 TUQ589997 UEM589997 UOI589997 UYE589997 VIA589997 VRW589997 WBS589997 WLO589997 WVK589997 C655533 IY655533 SU655533 ACQ655533 AMM655533 AWI655533 BGE655533 BQA655533 BZW655533 CJS655533 CTO655533 DDK655533 DNG655533 DXC655533 EGY655533 EQU655533 FAQ655533 FKM655533 FUI655533 GEE655533 GOA655533 GXW655533 HHS655533 HRO655533 IBK655533 ILG655533 IVC655533 JEY655533 JOU655533 JYQ655533 KIM655533 KSI655533 LCE655533 LMA655533 LVW655533 MFS655533 MPO655533 MZK655533 NJG655533 NTC655533 OCY655533 OMU655533 OWQ655533 PGM655533 PQI655533 QAE655533 QKA655533 QTW655533 RDS655533 RNO655533 RXK655533 SHG655533 SRC655533 TAY655533 TKU655533 TUQ655533 UEM655533 UOI655533 UYE655533 VIA655533 VRW655533 WBS655533 WLO655533 WVK655533 C721069 IY721069 SU721069 ACQ721069 AMM721069 AWI721069 BGE721069 BQA721069 BZW721069 CJS721069 CTO721069 DDK721069 DNG721069 DXC721069 EGY721069 EQU721069 FAQ721069 FKM721069 FUI721069 GEE721069 GOA721069 GXW721069 HHS721069 HRO721069 IBK721069 ILG721069 IVC721069 JEY721069 JOU721069 JYQ721069 KIM721069 KSI721069 LCE721069 LMA721069 LVW721069 MFS721069 MPO721069 MZK721069 NJG721069 NTC721069 OCY721069 OMU721069 OWQ721069 PGM721069 PQI721069 QAE721069 QKA721069 QTW721069 RDS721069 RNO721069 RXK721069 SHG721069 SRC721069 TAY721069 TKU721069 TUQ721069 UEM721069 UOI721069 UYE721069 VIA721069 VRW721069 WBS721069 WLO721069 WVK721069 C786605 IY786605 SU786605 ACQ786605 AMM786605 AWI786605 BGE786605 BQA786605 BZW786605 CJS786605 CTO786605 DDK786605 DNG786605 DXC786605 EGY786605 EQU786605 FAQ786605 FKM786605 FUI786605 GEE786605 GOA786605 GXW786605 HHS786605 HRO786605 IBK786605 ILG786605 IVC786605 JEY786605 JOU786605 JYQ786605 KIM786605 KSI786605 LCE786605 LMA786605 LVW786605 MFS786605 MPO786605 MZK786605 NJG786605 NTC786605 OCY786605 OMU786605 OWQ786605 PGM786605 PQI786605 QAE786605 QKA786605 QTW786605 RDS786605 RNO786605 RXK786605 SHG786605 SRC786605 TAY786605 TKU786605 TUQ786605 UEM786605 UOI786605 UYE786605 VIA786605 VRW786605 WBS786605 WLO786605 WVK786605 C852141 IY852141 SU852141 ACQ852141 AMM852141 AWI852141 BGE852141 BQA852141 BZW852141 CJS852141 CTO852141 DDK852141 DNG852141 DXC852141 EGY852141 EQU852141 FAQ852141 FKM852141 FUI852141 GEE852141 GOA852141 GXW852141 HHS852141 HRO852141 IBK852141 ILG852141 IVC852141 JEY852141 JOU852141 JYQ852141 KIM852141 KSI852141 LCE852141 LMA852141 LVW852141 MFS852141 MPO852141 MZK852141 NJG852141 NTC852141 OCY852141 OMU852141 OWQ852141 PGM852141 PQI852141 QAE852141 QKA852141 QTW852141 RDS852141 RNO852141 RXK852141 SHG852141 SRC852141 TAY852141 TKU852141 TUQ852141 UEM852141 UOI852141 UYE852141 VIA852141 VRW852141 WBS852141 WLO852141 WVK852141 C917677 IY917677 SU917677 ACQ917677 AMM917677 AWI917677 BGE917677 BQA917677 BZW917677 CJS917677 CTO917677 DDK917677 DNG917677 DXC917677 EGY917677 EQU917677 FAQ917677 FKM917677 FUI917677 GEE917677 GOA917677 GXW917677 HHS917677 HRO917677 IBK917677 ILG917677 IVC917677 JEY917677 JOU917677 JYQ917677 KIM917677 KSI917677 LCE917677 LMA917677 LVW917677 MFS917677 MPO917677 MZK917677 NJG917677 NTC917677 OCY917677 OMU917677 OWQ917677 PGM917677 PQI917677 QAE917677 QKA917677 QTW917677 RDS917677 RNO917677 RXK917677 SHG917677 SRC917677 TAY917677 TKU917677 TUQ917677 UEM917677 UOI917677 UYE917677 VIA917677 VRW917677 WBS917677 WLO917677 WVK917677 C983213 IY983213 SU983213 ACQ983213 AMM983213 AWI983213 BGE983213 BQA983213 BZW983213 CJS983213 CTO983213 DDK983213 DNG983213 DXC983213 EGY983213 EQU983213 FAQ983213 FKM983213 FUI983213 GEE983213 GOA983213 GXW983213 HHS983213 HRO983213 IBK983213 ILG983213 IVC983213 JEY983213 JOU983213 JYQ983213 KIM983213 KSI983213 LCE983213 LMA983213 LVW983213 MFS983213 MPO983213 MZK983213 NJG983213 NTC983213 OCY983213 OMU983213 OWQ983213 PGM983213 PQI983213 QAE983213 QKA983213 QTW983213 RDS983213 RNO983213 RXK983213 SHG983213 SRC983213 TAY983213 TKU983213 TUQ983213 UEM983213 UOI983213 UYE983213 VIA983213 VRW983213 WBS983213 WLO983213 WVK983213 C183 IY183 SU183 ACQ183 AMM183 AWI183 BGE183 BQA183 BZW183 CJS183 CTO183 DDK183 DNG183 DXC183 EGY183 EQU183 FAQ183 FKM183 FUI183 GEE183 GOA183 GXW183 HHS183 HRO183 IBK183 ILG183 IVC183 JEY183 JOU183 JYQ183 KIM183 KSI183 LCE183 LMA183 LVW183 MFS183 MPO183 MZK183 NJG183 NTC183 OCY183 OMU183 OWQ183 PGM183 PQI183 QAE183 QKA183 QTW183 RDS183 RNO183 RXK183 SHG183 SRC183 TAY183 TKU183 TUQ183 UEM183 UOI183 UYE183 VIA183 VRW183 WBS183 WLO183 WVK183 C65719 IY65719 SU65719 ACQ65719 AMM65719 AWI65719 BGE65719 BQA65719 BZW65719 CJS65719 CTO65719 DDK65719 DNG65719 DXC65719 EGY65719 EQU65719 FAQ65719 FKM65719 FUI65719 GEE65719 GOA65719 GXW65719 HHS65719 HRO65719 IBK65719 ILG65719 IVC65719 JEY65719 JOU65719 JYQ65719 KIM65719 KSI65719 LCE65719 LMA65719 LVW65719 MFS65719 MPO65719 MZK65719 NJG65719 NTC65719 OCY65719 OMU65719 OWQ65719 PGM65719 PQI65719 QAE65719 QKA65719 QTW65719 RDS65719 RNO65719 RXK65719 SHG65719 SRC65719 TAY65719 TKU65719 TUQ65719 UEM65719 UOI65719 UYE65719 VIA65719 VRW65719 WBS65719 WLO65719 WVK65719 C131255 IY131255 SU131255 ACQ131255 AMM131255 AWI131255 BGE131255 BQA131255 BZW131255 CJS131255 CTO131255 DDK131255 DNG131255 DXC131255 EGY131255 EQU131255 FAQ131255 FKM131255 FUI131255 GEE131255 GOA131255 GXW131255 HHS131255 HRO131255 IBK131255 ILG131255 IVC131255 JEY131255 JOU131255 JYQ131255 KIM131255 KSI131255 LCE131255 LMA131255 LVW131255 MFS131255 MPO131255 MZK131255 NJG131255 NTC131255 OCY131255 OMU131255 OWQ131255 PGM131255 PQI131255 QAE131255 QKA131255 QTW131255 RDS131255 RNO131255 RXK131255 SHG131255 SRC131255 TAY131255 TKU131255 TUQ131255 UEM131255 UOI131255 UYE131255 VIA131255 VRW131255 WBS131255 WLO131255 WVK131255 C196791 IY196791 SU196791 ACQ196791 AMM196791 AWI196791 BGE196791 BQA196791 BZW196791 CJS196791 CTO196791 DDK196791 DNG196791 DXC196791 EGY196791 EQU196791 FAQ196791 FKM196791 FUI196791 GEE196791 GOA196791 GXW196791 HHS196791 HRO196791 IBK196791 ILG196791 IVC196791 JEY196791 JOU196791 JYQ196791 KIM196791 KSI196791 LCE196791 LMA196791 LVW196791 MFS196791 MPO196791 MZK196791 NJG196791 NTC196791 OCY196791 OMU196791 OWQ196791 PGM196791 PQI196791 QAE196791 QKA196791 QTW196791 RDS196791 RNO196791 RXK196791 SHG196791 SRC196791 TAY196791 TKU196791 TUQ196791 UEM196791 UOI196791 UYE196791 VIA196791 VRW196791 WBS196791 WLO196791 WVK196791 C262327 IY262327 SU262327 ACQ262327 AMM262327 AWI262327 BGE262327 BQA262327 BZW262327 CJS262327 CTO262327 DDK262327 DNG262327 DXC262327 EGY262327 EQU262327 FAQ262327 FKM262327 FUI262327 GEE262327 GOA262327 GXW262327 HHS262327 HRO262327 IBK262327 ILG262327 IVC262327 JEY262327 JOU262327 JYQ262327 KIM262327 KSI262327 LCE262327 LMA262327 LVW262327 MFS262327 MPO262327 MZK262327 NJG262327 NTC262327 OCY262327 OMU262327 OWQ262327 PGM262327 PQI262327 QAE262327 QKA262327 QTW262327 RDS262327 RNO262327 RXK262327 SHG262327 SRC262327 TAY262327 TKU262327 TUQ262327 UEM262327 UOI262327 UYE262327 VIA262327 VRW262327 WBS262327 WLO262327 WVK262327 C327863 IY327863 SU327863 ACQ327863 AMM327863 AWI327863 BGE327863 BQA327863 BZW327863 CJS327863 CTO327863 DDK327863 DNG327863 DXC327863 EGY327863 EQU327863 FAQ327863 FKM327863 FUI327863 GEE327863 GOA327863 GXW327863 HHS327863 HRO327863 IBK327863 ILG327863 IVC327863 JEY327863 JOU327863 JYQ327863 KIM327863 KSI327863 LCE327863 LMA327863 LVW327863 MFS327863 MPO327863 MZK327863 NJG327863 NTC327863 OCY327863 OMU327863 OWQ327863 PGM327863 PQI327863 QAE327863 QKA327863 QTW327863 RDS327863 RNO327863 RXK327863 SHG327863 SRC327863 TAY327863 TKU327863 TUQ327863 UEM327863 UOI327863 UYE327863 VIA327863 VRW327863 WBS327863 WLO327863 WVK327863 C393399 IY393399 SU393399 ACQ393399 AMM393399 AWI393399 BGE393399 BQA393399 BZW393399 CJS393399 CTO393399 DDK393399 DNG393399 DXC393399 EGY393399 EQU393399 FAQ393399 FKM393399 FUI393399 GEE393399 GOA393399 GXW393399 HHS393399 HRO393399 IBK393399 ILG393399 IVC393399 JEY393399 JOU393399 JYQ393399 KIM393399 KSI393399 LCE393399 LMA393399 LVW393399 MFS393399 MPO393399 MZK393399 NJG393399 NTC393399 OCY393399 OMU393399 OWQ393399 PGM393399 PQI393399 QAE393399 QKA393399 QTW393399 RDS393399 RNO393399 RXK393399 SHG393399 SRC393399 TAY393399 TKU393399 TUQ393399 UEM393399 UOI393399 UYE393399 VIA393399 VRW393399 WBS393399 WLO393399 WVK393399 C458935 IY458935 SU458935 ACQ458935 AMM458935 AWI458935 BGE458935 BQA458935 BZW458935 CJS458935 CTO458935 DDK458935 DNG458935 DXC458935 EGY458935 EQU458935 FAQ458935 FKM458935 FUI458935 GEE458935 GOA458935 GXW458935 HHS458935 HRO458935 IBK458935 ILG458935 IVC458935 JEY458935 JOU458935 JYQ458935 KIM458935 KSI458935 LCE458935 LMA458935 LVW458935 MFS458935 MPO458935 MZK458935 NJG458935 NTC458935 OCY458935 OMU458935 OWQ458935 PGM458935 PQI458935 QAE458935 QKA458935 QTW458935 RDS458935 RNO458935 RXK458935 SHG458935 SRC458935 TAY458935 TKU458935 TUQ458935 UEM458935 UOI458935 UYE458935 VIA458935 VRW458935 WBS458935 WLO458935 WVK458935 C524471 IY524471 SU524471 ACQ524471 AMM524471 AWI524471 BGE524471 BQA524471 BZW524471 CJS524471 CTO524471 DDK524471 DNG524471 DXC524471 EGY524471 EQU524471 FAQ524471 FKM524471 FUI524471 GEE524471 GOA524471 GXW524471 HHS524471 HRO524471 IBK524471 ILG524471 IVC524471 JEY524471 JOU524471 JYQ524471 KIM524471 KSI524471 LCE524471 LMA524471 LVW524471 MFS524471 MPO524471 MZK524471 NJG524471 NTC524471 OCY524471 OMU524471 OWQ524471 PGM524471 PQI524471 QAE524471 QKA524471 QTW524471 RDS524471 RNO524471 RXK524471 SHG524471 SRC524471 TAY524471 TKU524471 TUQ524471 UEM524471 UOI524471 UYE524471 VIA524471 VRW524471 WBS524471 WLO524471 WVK524471 C590007 IY590007 SU590007 ACQ590007 AMM590007 AWI590007 BGE590007 BQA590007 BZW590007 CJS590007 CTO590007 DDK590007 DNG590007 DXC590007 EGY590007 EQU590007 FAQ590007 FKM590007 FUI590007 GEE590007 GOA590007 GXW590007 HHS590007 HRO590007 IBK590007 ILG590007 IVC590007 JEY590007 JOU590007 JYQ590007 KIM590007 KSI590007 LCE590007 LMA590007 LVW590007 MFS590007 MPO590007 MZK590007 NJG590007 NTC590007 OCY590007 OMU590007 OWQ590007 PGM590007 PQI590007 QAE590007 QKA590007 QTW590007 RDS590007 RNO590007 RXK590007 SHG590007 SRC590007 TAY590007 TKU590007 TUQ590007 UEM590007 UOI590007 UYE590007 VIA590007 VRW590007 WBS590007 WLO590007 WVK590007 C655543 IY655543 SU655543 ACQ655543 AMM655543 AWI655543 BGE655543 BQA655543 BZW655543 CJS655543 CTO655543 DDK655543 DNG655543 DXC655543 EGY655543 EQU655543 FAQ655543 FKM655543 FUI655543 GEE655543 GOA655543 GXW655543 HHS655543 HRO655543 IBK655543 ILG655543 IVC655543 JEY655543 JOU655543 JYQ655543 KIM655543 KSI655543 LCE655543 LMA655543 LVW655543 MFS655543 MPO655543 MZK655543 NJG655543 NTC655543 OCY655543 OMU655543 OWQ655543 PGM655543 PQI655543 QAE655543 QKA655543 QTW655543 RDS655543 RNO655543 RXK655543 SHG655543 SRC655543 TAY655543 TKU655543 TUQ655543 UEM655543 UOI655543 UYE655543 VIA655543 VRW655543 WBS655543 WLO655543 WVK655543 C721079 IY721079 SU721079 ACQ721079 AMM721079 AWI721079 BGE721079 BQA721079 BZW721079 CJS721079 CTO721079 DDK721079 DNG721079 DXC721079 EGY721079 EQU721079 FAQ721079 FKM721079 FUI721079 GEE721079 GOA721079 GXW721079 HHS721079 HRO721079 IBK721079 ILG721079 IVC721079 JEY721079 JOU721079 JYQ721079 KIM721079 KSI721079 LCE721079 LMA721079 LVW721079 MFS721079 MPO721079 MZK721079 NJG721079 NTC721079 OCY721079 OMU721079 OWQ721079 PGM721079 PQI721079 QAE721079 QKA721079 QTW721079 RDS721079 RNO721079 RXK721079 SHG721079 SRC721079 TAY721079 TKU721079 TUQ721079 UEM721079 UOI721079 UYE721079 VIA721079 VRW721079 WBS721079 WLO721079 WVK721079 C786615 IY786615 SU786615 ACQ786615 AMM786615 AWI786615 BGE786615 BQA786615 BZW786615 CJS786615 CTO786615 DDK786615 DNG786615 DXC786615 EGY786615 EQU786615 FAQ786615 FKM786615 FUI786615 GEE786615 GOA786615 GXW786615 HHS786615 HRO786615 IBK786615 ILG786615 IVC786615 JEY786615 JOU786615 JYQ786615 KIM786615 KSI786615 LCE786615 LMA786615 LVW786615 MFS786615 MPO786615 MZK786615 NJG786615 NTC786615 OCY786615 OMU786615 OWQ786615 PGM786615 PQI786615 QAE786615 QKA786615 QTW786615 RDS786615 RNO786615 RXK786615 SHG786615 SRC786615 TAY786615 TKU786615 TUQ786615 UEM786615 UOI786615 UYE786615 VIA786615 VRW786615 WBS786615 WLO786615 WVK786615 C852151 IY852151 SU852151 ACQ852151 AMM852151 AWI852151 BGE852151 BQA852151 BZW852151 CJS852151 CTO852151 DDK852151 DNG852151 DXC852151 EGY852151 EQU852151 FAQ852151 FKM852151 FUI852151 GEE852151 GOA852151 GXW852151 HHS852151 HRO852151 IBK852151 ILG852151 IVC852151 JEY852151 JOU852151 JYQ852151 KIM852151 KSI852151 LCE852151 LMA852151 LVW852151 MFS852151 MPO852151 MZK852151 NJG852151 NTC852151 OCY852151 OMU852151 OWQ852151 PGM852151 PQI852151 QAE852151 QKA852151 QTW852151 RDS852151 RNO852151 RXK852151 SHG852151 SRC852151 TAY852151 TKU852151 TUQ852151 UEM852151 UOI852151 UYE852151 VIA852151 VRW852151 WBS852151 WLO852151 WVK852151 C917687 IY917687 SU917687 ACQ917687 AMM917687 AWI917687 BGE917687 BQA917687 BZW917687 CJS917687 CTO917687 DDK917687 DNG917687 DXC917687 EGY917687 EQU917687 FAQ917687 FKM917687 FUI917687 GEE917687 GOA917687 GXW917687 HHS917687 HRO917687 IBK917687 ILG917687 IVC917687 JEY917687 JOU917687 JYQ917687 KIM917687 KSI917687 LCE917687 LMA917687 LVW917687 MFS917687 MPO917687 MZK917687 NJG917687 NTC917687 OCY917687 OMU917687 OWQ917687 PGM917687 PQI917687 QAE917687 QKA917687 QTW917687 RDS917687 RNO917687 RXK917687 SHG917687 SRC917687 TAY917687 TKU917687 TUQ917687 UEM917687 UOI917687 UYE917687 VIA917687 VRW917687 WBS917687 WLO917687 WVK917687 C983223 IY983223 SU983223 ACQ983223 AMM983223 AWI983223 BGE983223 BQA983223 BZW983223 CJS983223 CTO983223 DDK983223 DNG983223 DXC983223 EGY983223 EQU983223 FAQ983223 FKM983223 FUI983223 GEE983223 GOA983223 GXW983223 HHS983223 HRO983223 IBK983223 ILG983223 IVC983223 JEY983223 JOU983223 JYQ983223 KIM983223 KSI983223 LCE983223 LMA983223 LVW983223 MFS983223 MPO983223 MZK983223 NJG983223 NTC983223 OCY983223 OMU983223 OWQ983223 PGM983223 PQI983223 QAE983223 QKA983223 QTW983223 RDS983223 RNO983223 RXK983223 SHG983223 SRC983223 TAY983223 TKU983223 TUQ983223 UEM983223 UOI983223 UYE983223 VIA983223 VRW983223 WBS983223 WLO983223 WVK983223 C193 IY193 SU193 ACQ193 AMM193 AWI193 BGE193 BQA193 BZW193 CJS193 CTO193 DDK193 DNG193 DXC193 EGY193 EQU193 FAQ193 FKM193 FUI193 GEE193 GOA193 GXW193 HHS193 HRO193 IBK193 ILG193 IVC193 JEY193 JOU193 JYQ193 KIM193 KSI193 LCE193 LMA193 LVW193 MFS193 MPO193 MZK193 NJG193 NTC193 OCY193 OMU193 OWQ193 PGM193 PQI193 QAE193 QKA193 QTW193 RDS193 RNO193 RXK193 SHG193 SRC193 TAY193 TKU193 TUQ193 UEM193 UOI193 UYE193 VIA193 VRW193 WBS193 WLO193 WVK193 C65729 IY65729 SU65729 ACQ65729 AMM65729 AWI65729 BGE65729 BQA65729 BZW65729 CJS65729 CTO65729 DDK65729 DNG65729 DXC65729 EGY65729 EQU65729 FAQ65729 FKM65729 FUI65729 GEE65729 GOA65729 GXW65729 HHS65729 HRO65729 IBK65729 ILG65729 IVC65729 JEY65729 JOU65729 JYQ65729 KIM65729 KSI65729 LCE65729 LMA65729 LVW65729 MFS65729 MPO65729 MZK65729 NJG65729 NTC65729 OCY65729 OMU65729 OWQ65729 PGM65729 PQI65729 QAE65729 QKA65729 QTW65729 RDS65729 RNO65729 RXK65729 SHG65729 SRC65729 TAY65729 TKU65729 TUQ65729 UEM65729 UOI65729 UYE65729 VIA65729 VRW65729 WBS65729 WLO65729 WVK65729 C131265 IY131265 SU131265 ACQ131265 AMM131265 AWI131265 BGE131265 BQA131265 BZW131265 CJS131265 CTO131265 DDK131265 DNG131265 DXC131265 EGY131265 EQU131265 FAQ131265 FKM131265 FUI131265 GEE131265 GOA131265 GXW131265 HHS131265 HRO131265 IBK131265 ILG131265 IVC131265 JEY131265 JOU131265 JYQ131265 KIM131265 KSI131265 LCE131265 LMA131265 LVW131265 MFS131265 MPO131265 MZK131265 NJG131265 NTC131265 OCY131265 OMU131265 OWQ131265 PGM131265 PQI131265 QAE131265 QKA131265 QTW131265 RDS131265 RNO131265 RXK131265 SHG131265 SRC131265 TAY131265 TKU131265 TUQ131265 UEM131265 UOI131265 UYE131265 VIA131265 VRW131265 WBS131265 WLO131265 WVK131265 C196801 IY196801 SU196801 ACQ196801 AMM196801 AWI196801 BGE196801 BQA196801 BZW196801 CJS196801 CTO196801 DDK196801 DNG196801 DXC196801 EGY196801 EQU196801 FAQ196801 FKM196801 FUI196801 GEE196801 GOA196801 GXW196801 HHS196801 HRO196801 IBK196801 ILG196801 IVC196801 JEY196801 JOU196801 JYQ196801 KIM196801 KSI196801 LCE196801 LMA196801 LVW196801 MFS196801 MPO196801 MZK196801 NJG196801 NTC196801 OCY196801 OMU196801 OWQ196801 PGM196801 PQI196801 QAE196801 QKA196801 QTW196801 RDS196801 RNO196801 RXK196801 SHG196801 SRC196801 TAY196801 TKU196801 TUQ196801 UEM196801 UOI196801 UYE196801 VIA196801 VRW196801 WBS196801 WLO196801 WVK196801 C262337 IY262337 SU262337 ACQ262337 AMM262337 AWI262337 BGE262337 BQA262337 BZW262337 CJS262337 CTO262337 DDK262337 DNG262337 DXC262337 EGY262337 EQU262337 FAQ262337 FKM262337 FUI262337 GEE262337 GOA262337 GXW262337 HHS262337 HRO262337 IBK262337 ILG262337 IVC262337 JEY262337 JOU262337 JYQ262337 KIM262337 KSI262337 LCE262337 LMA262337 LVW262337 MFS262337 MPO262337 MZK262337 NJG262337 NTC262337 OCY262337 OMU262337 OWQ262337 PGM262337 PQI262337 QAE262337 QKA262337 QTW262337 RDS262337 RNO262337 RXK262337 SHG262337 SRC262337 TAY262337 TKU262337 TUQ262337 UEM262337 UOI262337 UYE262337 VIA262337 VRW262337 WBS262337 WLO262337 WVK262337 C327873 IY327873 SU327873 ACQ327873 AMM327873 AWI327873 BGE327873 BQA327873 BZW327873 CJS327873 CTO327873 DDK327873 DNG327873 DXC327873 EGY327873 EQU327873 FAQ327873 FKM327873 FUI327873 GEE327873 GOA327873 GXW327873 HHS327873 HRO327873 IBK327873 ILG327873 IVC327873 JEY327873 JOU327873 JYQ327873 KIM327873 KSI327873 LCE327873 LMA327873 LVW327873 MFS327873 MPO327873 MZK327873 NJG327873 NTC327873 OCY327873 OMU327873 OWQ327873 PGM327873 PQI327873 QAE327873 QKA327873 QTW327873 RDS327873 RNO327873 RXK327873 SHG327873 SRC327873 TAY327873 TKU327873 TUQ327873 UEM327873 UOI327873 UYE327873 VIA327873 VRW327873 WBS327873 WLO327873 WVK327873 C393409 IY393409 SU393409 ACQ393409 AMM393409 AWI393409 BGE393409 BQA393409 BZW393409 CJS393409 CTO393409 DDK393409 DNG393409 DXC393409 EGY393409 EQU393409 FAQ393409 FKM393409 FUI393409 GEE393409 GOA393409 GXW393409 HHS393409 HRO393409 IBK393409 ILG393409 IVC393409 JEY393409 JOU393409 JYQ393409 KIM393409 KSI393409 LCE393409 LMA393409 LVW393409 MFS393409 MPO393409 MZK393409 NJG393409 NTC393409 OCY393409 OMU393409 OWQ393409 PGM393409 PQI393409 QAE393409 QKA393409 QTW393409 RDS393409 RNO393409 RXK393409 SHG393409 SRC393409 TAY393409 TKU393409 TUQ393409 UEM393409 UOI393409 UYE393409 VIA393409 VRW393409 WBS393409 WLO393409 WVK393409 C458945 IY458945 SU458945 ACQ458945 AMM458945 AWI458945 BGE458945 BQA458945 BZW458945 CJS458945 CTO458945 DDK458945 DNG458945 DXC458945 EGY458945 EQU458945 FAQ458945 FKM458945 FUI458945 GEE458945 GOA458945 GXW458945 HHS458945 HRO458945 IBK458945 ILG458945 IVC458945 JEY458945 JOU458945 JYQ458945 KIM458945 KSI458945 LCE458945 LMA458945 LVW458945 MFS458945 MPO458945 MZK458945 NJG458945 NTC458945 OCY458945 OMU458945 OWQ458945 PGM458945 PQI458945 QAE458945 QKA458945 QTW458945 RDS458945 RNO458945 RXK458945 SHG458945 SRC458945 TAY458945 TKU458945 TUQ458945 UEM458945 UOI458945 UYE458945 VIA458945 VRW458945 WBS458945 WLO458945 WVK458945 C524481 IY524481 SU524481 ACQ524481 AMM524481 AWI524481 BGE524481 BQA524481 BZW524481 CJS524481 CTO524481 DDK524481 DNG524481 DXC524481 EGY524481 EQU524481 FAQ524481 FKM524481 FUI524481 GEE524481 GOA524481 GXW524481 HHS524481 HRO524481 IBK524481 ILG524481 IVC524481 JEY524481 JOU524481 JYQ524481 KIM524481 KSI524481 LCE524481 LMA524481 LVW524481 MFS524481 MPO524481 MZK524481 NJG524481 NTC524481 OCY524481 OMU524481 OWQ524481 PGM524481 PQI524481 QAE524481 QKA524481 QTW524481 RDS524481 RNO524481 RXK524481 SHG524481 SRC524481 TAY524481 TKU524481 TUQ524481 UEM524481 UOI524481 UYE524481 VIA524481 VRW524481 WBS524481 WLO524481 WVK524481 C590017 IY590017 SU590017 ACQ590017 AMM590017 AWI590017 BGE590017 BQA590017 BZW590017 CJS590017 CTO590017 DDK590017 DNG590017 DXC590017 EGY590017 EQU590017 FAQ590017 FKM590017 FUI590017 GEE590017 GOA590017 GXW590017 HHS590017 HRO590017 IBK590017 ILG590017 IVC590017 JEY590017 JOU590017 JYQ590017 KIM590017 KSI590017 LCE590017 LMA590017 LVW590017 MFS590017 MPO590017 MZK590017 NJG590017 NTC590017 OCY590017 OMU590017 OWQ590017 PGM590017 PQI590017 QAE590017 QKA590017 QTW590017 RDS590017 RNO590017 RXK590017 SHG590017 SRC590017 TAY590017 TKU590017 TUQ590017 UEM590017 UOI590017 UYE590017 VIA590017 VRW590017 WBS590017 WLO590017 WVK590017 C655553 IY655553 SU655553 ACQ655553 AMM655553 AWI655553 BGE655553 BQA655553 BZW655553 CJS655553 CTO655553 DDK655553 DNG655553 DXC655553 EGY655553 EQU655553 FAQ655553 FKM655553 FUI655553 GEE655553 GOA655553 GXW655553 HHS655553 HRO655553 IBK655553 ILG655553 IVC655553 JEY655553 JOU655553 JYQ655553 KIM655553 KSI655553 LCE655553 LMA655553 LVW655553 MFS655553 MPO655553 MZK655553 NJG655553 NTC655553 OCY655553 OMU655553 OWQ655553 PGM655553 PQI655553 QAE655553 QKA655553 QTW655553 RDS655553 RNO655553 RXK655553 SHG655553 SRC655553 TAY655553 TKU655553 TUQ655553 UEM655553 UOI655553 UYE655553 VIA655553 VRW655553 WBS655553 WLO655553 WVK655553 C721089 IY721089 SU721089 ACQ721089 AMM721089 AWI721089 BGE721089 BQA721089 BZW721089 CJS721089 CTO721089 DDK721089 DNG721089 DXC721089 EGY721089 EQU721089 FAQ721089 FKM721089 FUI721089 GEE721089 GOA721089 GXW721089 HHS721089 HRO721089 IBK721089 ILG721089 IVC721089 JEY721089 JOU721089 JYQ721089 KIM721089 KSI721089 LCE721089 LMA721089 LVW721089 MFS721089 MPO721089 MZK721089 NJG721089 NTC721089 OCY721089 OMU721089 OWQ721089 PGM721089 PQI721089 QAE721089 QKA721089 QTW721089 RDS721089 RNO721089 RXK721089 SHG721089 SRC721089 TAY721089 TKU721089 TUQ721089 UEM721089 UOI721089 UYE721089 VIA721089 VRW721089 WBS721089 WLO721089 WVK721089 C786625 IY786625 SU786625 ACQ786625 AMM786625 AWI786625 BGE786625 BQA786625 BZW786625 CJS786625 CTO786625 DDK786625 DNG786625 DXC786625 EGY786625 EQU786625 FAQ786625 FKM786625 FUI786625 GEE786625 GOA786625 GXW786625 HHS786625 HRO786625 IBK786625 ILG786625 IVC786625 JEY786625 JOU786625 JYQ786625 KIM786625 KSI786625 LCE786625 LMA786625 LVW786625 MFS786625 MPO786625 MZK786625 NJG786625 NTC786625 OCY786625 OMU786625 OWQ786625 PGM786625 PQI786625 QAE786625 QKA786625 QTW786625 RDS786625 RNO786625 RXK786625 SHG786625 SRC786625 TAY786625 TKU786625 TUQ786625 UEM786625 UOI786625 UYE786625 VIA786625 VRW786625 WBS786625 WLO786625 WVK786625 C852161 IY852161 SU852161 ACQ852161 AMM852161 AWI852161 BGE852161 BQA852161 BZW852161 CJS852161 CTO852161 DDK852161 DNG852161 DXC852161 EGY852161 EQU852161 FAQ852161 FKM852161 FUI852161 GEE852161 GOA852161 GXW852161 HHS852161 HRO852161 IBK852161 ILG852161 IVC852161 JEY852161 JOU852161 JYQ852161 KIM852161 KSI852161 LCE852161 LMA852161 LVW852161 MFS852161 MPO852161 MZK852161 NJG852161 NTC852161 OCY852161 OMU852161 OWQ852161 PGM852161 PQI852161 QAE852161 QKA852161 QTW852161 RDS852161 RNO852161 RXK852161 SHG852161 SRC852161 TAY852161 TKU852161 TUQ852161 UEM852161 UOI852161 UYE852161 VIA852161 VRW852161 WBS852161 WLO852161 WVK852161 C917697 IY917697 SU917697 ACQ917697 AMM917697 AWI917697 BGE917697 BQA917697 BZW917697 CJS917697 CTO917697 DDK917697 DNG917697 DXC917697 EGY917697 EQU917697 FAQ917697 FKM917697 FUI917697 GEE917697 GOA917697 GXW917697 HHS917697 HRO917697 IBK917697 ILG917697 IVC917697 JEY917697 JOU917697 JYQ917697 KIM917697 KSI917697 LCE917697 LMA917697 LVW917697 MFS917697 MPO917697 MZK917697 NJG917697 NTC917697 OCY917697 OMU917697 OWQ917697 PGM917697 PQI917697 QAE917697 QKA917697 QTW917697 RDS917697 RNO917697 RXK917697 SHG917697 SRC917697 TAY917697 TKU917697 TUQ917697 UEM917697 UOI917697 UYE917697 VIA917697 VRW917697 WBS917697 WLO917697 WVK917697 C983233 IY983233 SU983233 ACQ983233 AMM983233 AWI983233 BGE983233 BQA983233 BZW983233 CJS983233 CTO983233 DDK983233 DNG983233 DXC983233 EGY983233 EQU983233 FAQ983233 FKM983233 FUI983233 GEE983233 GOA983233 GXW983233 HHS983233 HRO983233 IBK983233 ILG983233 IVC983233 JEY983233 JOU983233 JYQ983233 KIM983233 KSI983233 LCE983233 LMA983233 LVW983233 MFS983233 MPO983233 MZK983233 NJG983233 NTC983233 OCY983233 OMU983233 OWQ983233 PGM983233 PQI983233 QAE983233 QKA983233 QTW983233 RDS983233 RNO983233 RXK983233 SHG983233 SRC983233 TAY983233 TKU983233 TUQ983233 UEM983233 UOI983233 UYE983233 VIA983233 VRW983233 WBS983233 WLO983233 WVK983233 C203 IY203 SU203 ACQ203 AMM203 AWI203 BGE203 BQA203 BZW203 CJS203 CTO203 DDK203 DNG203 DXC203 EGY203 EQU203 FAQ203 FKM203 FUI203 GEE203 GOA203 GXW203 HHS203 HRO203 IBK203 ILG203 IVC203 JEY203 JOU203 JYQ203 KIM203 KSI203 LCE203 LMA203 LVW203 MFS203 MPO203 MZK203 NJG203 NTC203 OCY203 OMU203 OWQ203 PGM203 PQI203 QAE203 QKA203 QTW203 RDS203 RNO203 RXK203 SHG203 SRC203 TAY203 TKU203 TUQ203 UEM203 UOI203 UYE203 VIA203 VRW203 WBS203 WLO203 WVK203 C65739 IY65739 SU65739 ACQ65739 AMM65739 AWI65739 BGE65739 BQA65739 BZW65739 CJS65739 CTO65739 DDK65739 DNG65739 DXC65739 EGY65739 EQU65739 FAQ65739 FKM65739 FUI65739 GEE65739 GOA65739 GXW65739 HHS65739 HRO65739 IBK65739 ILG65739 IVC65739 JEY65739 JOU65739 JYQ65739 KIM65739 KSI65739 LCE65739 LMA65739 LVW65739 MFS65739 MPO65739 MZK65739 NJG65739 NTC65739 OCY65739 OMU65739 OWQ65739 PGM65739 PQI65739 QAE65739 QKA65739 QTW65739 RDS65739 RNO65739 RXK65739 SHG65739 SRC65739 TAY65739 TKU65739 TUQ65739 UEM65739 UOI65739 UYE65739 VIA65739 VRW65739 WBS65739 WLO65739 WVK65739 C131275 IY131275 SU131275 ACQ131275 AMM131275 AWI131275 BGE131275 BQA131275 BZW131275 CJS131275 CTO131275 DDK131275 DNG131275 DXC131275 EGY131275 EQU131275 FAQ131275 FKM131275 FUI131275 GEE131275 GOA131275 GXW131275 HHS131275 HRO131275 IBK131275 ILG131275 IVC131275 JEY131275 JOU131275 JYQ131275 KIM131275 KSI131275 LCE131275 LMA131275 LVW131275 MFS131275 MPO131275 MZK131275 NJG131275 NTC131275 OCY131275 OMU131275 OWQ131275 PGM131275 PQI131275 QAE131275 QKA131275 QTW131275 RDS131275 RNO131275 RXK131275 SHG131275 SRC131275 TAY131275 TKU131275 TUQ131275 UEM131275 UOI131275 UYE131275 VIA131275 VRW131275 WBS131275 WLO131275 WVK131275 C196811 IY196811 SU196811 ACQ196811 AMM196811 AWI196811 BGE196811 BQA196811 BZW196811 CJS196811 CTO196811 DDK196811 DNG196811 DXC196811 EGY196811 EQU196811 FAQ196811 FKM196811 FUI196811 GEE196811 GOA196811 GXW196811 HHS196811 HRO196811 IBK196811 ILG196811 IVC196811 JEY196811 JOU196811 JYQ196811 KIM196811 KSI196811 LCE196811 LMA196811 LVW196811 MFS196811 MPO196811 MZK196811 NJG196811 NTC196811 OCY196811 OMU196811 OWQ196811 PGM196811 PQI196811 QAE196811 QKA196811 QTW196811 RDS196811 RNO196811 RXK196811 SHG196811 SRC196811 TAY196811 TKU196811 TUQ196811 UEM196811 UOI196811 UYE196811 VIA196811 VRW196811 WBS196811 WLO196811 WVK196811 C262347 IY262347 SU262347 ACQ262347 AMM262347 AWI262347 BGE262347 BQA262347 BZW262347 CJS262347 CTO262347 DDK262347 DNG262347 DXC262347 EGY262347 EQU262347 FAQ262347 FKM262347 FUI262347 GEE262347 GOA262347 GXW262347 HHS262347 HRO262347 IBK262347 ILG262347 IVC262347 JEY262347 JOU262347 JYQ262347 KIM262347 KSI262347 LCE262347 LMA262347 LVW262347 MFS262347 MPO262347 MZK262347 NJG262347 NTC262347 OCY262347 OMU262347 OWQ262347 PGM262347 PQI262347 QAE262347 QKA262347 QTW262347 RDS262347 RNO262347 RXK262347 SHG262347 SRC262347 TAY262347 TKU262347 TUQ262347 UEM262347 UOI262347 UYE262347 VIA262347 VRW262347 WBS262347 WLO262347 WVK262347 C327883 IY327883 SU327883 ACQ327883 AMM327883 AWI327883 BGE327883 BQA327883 BZW327883 CJS327883 CTO327883 DDK327883 DNG327883 DXC327883 EGY327883 EQU327883 FAQ327883 FKM327883 FUI327883 GEE327883 GOA327883 GXW327883 HHS327883 HRO327883 IBK327883 ILG327883 IVC327883 JEY327883 JOU327883 JYQ327883 KIM327883 KSI327883 LCE327883 LMA327883 LVW327883 MFS327883 MPO327883 MZK327883 NJG327883 NTC327883 OCY327883 OMU327883 OWQ327883 PGM327883 PQI327883 QAE327883 QKA327883 QTW327883 RDS327883 RNO327883 RXK327883 SHG327883 SRC327883 TAY327883 TKU327883 TUQ327883 UEM327883 UOI327883 UYE327883 VIA327883 VRW327883 WBS327883 WLO327883 WVK327883 C393419 IY393419 SU393419 ACQ393419 AMM393419 AWI393419 BGE393419 BQA393419 BZW393419 CJS393419 CTO393419 DDK393419 DNG393419 DXC393419 EGY393419 EQU393419 FAQ393419 FKM393419 FUI393419 GEE393419 GOA393419 GXW393419 HHS393419 HRO393419 IBK393419 ILG393419 IVC393419 JEY393419 JOU393419 JYQ393419 KIM393419 KSI393419 LCE393419 LMA393419 LVW393419 MFS393419 MPO393419 MZK393419 NJG393419 NTC393419 OCY393419 OMU393419 OWQ393419 PGM393419 PQI393419 QAE393419 QKA393419 QTW393419 RDS393419 RNO393419 RXK393419 SHG393419 SRC393419 TAY393419 TKU393419 TUQ393419 UEM393419 UOI393419 UYE393419 VIA393419 VRW393419 WBS393419 WLO393419 WVK393419 C458955 IY458955 SU458955 ACQ458955 AMM458955 AWI458955 BGE458955 BQA458955 BZW458955 CJS458955 CTO458955 DDK458955 DNG458955 DXC458955 EGY458955 EQU458955 FAQ458955 FKM458955 FUI458955 GEE458955 GOA458955 GXW458955 HHS458955 HRO458955 IBK458955 ILG458955 IVC458955 JEY458955 JOU458955 JYQ458955 KIM458955 KSI458955 LCE458955 LMA458955 LVW458955 MFS458955 MPO458955 MZK458955 NJG458955 NTC458955 OCY458955 OMU458955 OWQ458955 PGM458955 PQI458955 QAE458955 QKA458955 QTW458955 RDS458955 RNO458955 RXK458955 SHG458955 SRC458955 TAY458955 TKU458955 TUQ458955 UEM458955 UOI458955 UYE458955 VIA458955 VRW458955 WBS458955 WLO458955 WVK458955 C524491 IY524491 SU524491 ACQ524491 AMM524491 AWI524491 BGE524491 BQA524491 BZW524491 CJS524491 CTO524491 DDK524491 DNG524491 DXC524491 EGY524491 EQU524491 FAQ524491 FKM524491 FUI524491 GEE524491 GOA524491 GXW524491 HHS524491 HRO524491 IBK524491 ILG524491 IVC524491 JEY524491 JOU524491 JYQ524491 KIM524491 KSI524491 LCE524491 LMA524491 LVW524491 MFS524491 MPO524491 MZK524491 NJG524491 NTC524491 OCY524491 OMU524491 OWQ524491 PGM524491 PQI524491 QAE524491 QKA524491 QTW524491 RDS524491 RNO524491 RXK524491 SHG524491 SRC524491 TAY524491 TKU524491 TUQ524491 UEM524491 UOI524491 UYE524491 VIA524491 VRW524491 WBS524491 WLO524491 WVK524491 C590027 IY590027 SU590027 ACQ590027 AMM590027 AWI590027 BGE590027 BQA590027 BZW590027 CJS590027 CTO590027 DDK590027 DNG590027 DXC590027 EGY590027 EQU590027 FAQ590027 FKM590027 FUI590027 GEE590027 GOA590027 GXW590027 HHS590027 HRO590027 IBK590027 ILG590027 IVC590027 JEY590027 JOU590027 JYQ590027 KIM590027 KSI590027 LCE590027 LMA590027 LVW590027 MFS590027 MPO590027 MZK590027 NJG590027 NTC590027 OCY590027 OMU590027 OWQ590027 PGM590027 PQI590027 QAE590027 QKA590027 QTW590027 RDS590027 RNO590027 RXK590027 SHG590027 SRC590027 TAY590027 TKU590027 TUQ590027 UEM590027 UOI590027 UYE590027 VIA590027 VRW590027 WBS590027 WLO590027 WVK590027 C655563 IY655563 SU655563 ACQ655563 AMM655563 AWI655563 BGE655563 BQA655563 BZW655563 CJS655563 CTO655563 DDK655563 DNG655563 DXC655563 EGY655563 EQU655563 FAQ655563 FKM655563 FUI655563 GEE655563 GOA655563 GXW655563 HHS655563 HRO655563 IBK655563 ILG655563 IVC655563 JEY655563 JOU655563 JYQ655563 KIM655563 KSI655563 LCE655563 LMA655563 LVW655563 MFS655563 MPO655563 MZK655563 NJG655563 NTC655563 OCY655563 OMU655563 OWQ655563 PGM655563 PQI655563 QAE655563 QKA655563 QTW655563 RDS655563 RNO655563 RXK655563 SHG655563 SRC655563 TAY655563 TKU655563 TUQ655563 UEM655563 UOI655563 UYE655563 VIA655563 VRW655563 WBS655563 WLO655563 WVK655563 C721099 IY721099 SU721099 ACQ721099 AMM721099 AWI721099 BGE721099 BQA721099 BZW721099 CJS721099 CTO721099 DDK721099 DNG721099 DXC721099 EGY721099 EQU721099 FAQ721099 FKM721099 FUI721099 GEE721099 GOA721099 GXW721099 HHS721099 HRO721099 IBK721099 ILG721099 IVC721099 JEY721099 JOU721099 JYQ721099 KIM721099 KSI721099 LCE721099 LMA721099 LVW721099 MFS721099 MPO721099 MZK721099 NJG721099 NTC721099 OCY721099 OMU721099 OWQ721099 PGM721099 PQI721099 QAE721099 QKA721099 QTW721099 RDS721099 RNO721099 RXK721099 SHG721099 SRC721099 TAY721099 TKU721099 TUQ721099 UEM721099 UOI721099 UYE721099 VIA721099 VRW721099 WBS721099 WLO721099 WVK721099 C786635 IY786635 SU786635 ACQ786635 AMM786635 AWI786635 BGE786635 BQA786635 BZW786635 CJS786635 CTO786635 DDK786635 DNG786635 DXC786635 EGY786635 EQU786635 FAQ786635 FKM786635 FUI786635 GEE786635 GOA786635 GXW786635 HHS786635 HRO786635 IBK786635 ILG786635 IVC786635 JEY786635 JOU786635 JYQ786635 KIM786635 KSI786635 LCE786635 LMA786635 LVW786635 MFS786635 MPO786635 MZK786635 NJG786635 NTC786635 OCY786635 OMU786635 OWQ786635 PGM786635 PQI786635 QAE786635 QKA786635 QTW786635 RDS786635 RNO786635 RXK786635 SHG786635 SRC786635 TAY786635 TKU786635 TUQ786635 UEM786635 UOI786635 UYE786635 VIA786635 VRW786635 WBS786635 WLO786635 WVK786635 C852171 IY852171 SU852171 ACQ852171 AMM852171 AWI852171 BGE852171 BQA852171 BZW852171 CJS852171 CTO852171 DDK852171 DNG852171 DXC852171 EGY852171 EQU852171 FAQ852171 FKM852171 FUI852171 GEE852171 GOA852171 GXW852171 HHS852171 HRO852171 IBK852171 ILG852171 IVC852171 JEY852171 JOU852171 JYQ852171 KIM852171 KSI852171 LCE852171 LMA852171 LVW852171 MFS852171 MPO852171 MZK852171 NJG852171 NTC852171 OCY852171 OMU852171 OWQ852171 PGM852171 PQI852171 QAE852171 QKA852171 QTW852171 RDS852171 RNO852171 RXK852171 SHG852171 SRC852171 TAY852171 TKU852171 TUQ852171 UEM852171 UOI852171 UYE852171 VIA852171 VRW852171 WBS852171 WLO852171 WVK852171 C917707 IY917707 SU917707 ACQ917707 AMM917707 AWI917707 BGE917707 BQA917707 BZW917707 CJS917707 CTO917707 DDK917707 DNG917707 DXC917707 EGY917707 EQU917707 FAQ917707 FKM917707 FUI917707 GEE917707 GOA917707 GXW917707 HHS917707 HRO917707 IBK917707 ILG917707 IVC917707 JEY917707 JOU917707 JYQ917707 KIM917707 KSI917707 LCE917707 LMA917707 LVW917707 MFS917707 MPO917707 MZK917707 NJG917707 NTC917707 OCY917707 OMU917707 OWQ917707 PGM917707 PQI917707 QAE917707 QKA917707 QTW917707 RDS917707 RNO917707 RXK917707 SHG917707 SRC917707 TAY917707 TKU917707 TUQ917707 UEM917707 UOI917707 UYE917707 VIA917707 VRW917707 WBS917707 WLO917707 WVK917707 C983243 IY983243 SU983243 ACQ983243 AMM983243 AWI983243 BGE983243 BQA983243 BZW983243 CJS983243 CTO983243 DDK983243 DNG983243 DXC983243 EGY983243 EQU983243 FAQ983243 FKM983243 FUI983243 GEE983243 GOA983243 GXW983243 HHS983243 HRO983243 IBK983243 ILG983243 IVC983243 JEY983243 JOU983243 JYQ983243 KIM983243 KSI983243 LCE983243 LMA983243 LVW983243 MFS983243 MPO983243 MZK983243 NJG983243 NTC983243 OCY983243 OMU983243 OWQ983243 PGM983243 PQI983243 QAE983243 QKA983243 QTW983243 RDS983243 RNO983243 RXK983243 SHG983243 SRC983243 TAY983243 TKU983243 TUQ983243 UEM983243 UOI983243 UYE983243 VIA983243 VRW983243 WBS983243 WLO983243 WVK983243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 Budget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mcculloch</dc:creator>
  <cp:lastModifiedBy>Anne Nyambura</cp:lastModifiedBy>
  <dcterms:created xsi:type="dcterms:W3CDTF">2020-05-27T08:50:41Z</dcterms:created>
  <dcterms:modified xsi:type="dcterms:W3CDTF">2021-11-21T20:49:07Z</dcterms:modified>
</cp:coreProperties>
</file>