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red Wara\Desktop\Financial Reports\UNP005 Financial Report\"/>
    </mc:Choice>
  </mc:AlternateContent>
  <bookViews>
    <workbookView xWindow="0" yWindow="0" windowWidth="20490" windowHeight="7320" activeTab="1"/>
  </bookViews>
  <sheets>
    <sheet name="Donors Report" sheetId="1" r:id="rId1"/>
    <sheet name="Table" sheetId="2" r:id="rId2"/>
  </sheets>
  <definedNames>
    <definedName name="_xlnm.Print_Area" localSheetId="0">'Donors Report'!$A$1:$G$80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2" l="1"/>
  <c r="G7" i="2"/>
  <c r="D76" i="1" l="1"/>
  <c r="D14" i="2"/>
  <c r="D15" i="2" s="1"/>
  <c r="C14" i="2"/>
  <c r="C15" i="2" s="1"/>
  <c r="B14" i="2"/>
  <c r="E13" i="2"/>
  <c r="G13" i="2" s="1"/>
  <c r="E12" i="2"/>
  <c r="G12" i="2" s="1"/>
  <c r="E11" i="2"/>
  <c r="G11" i="2" s="1"/>
  <c r="E10" i="2"/>
  <c r="G10" i="2" s="1"/>
  <c r="E9" i="2"/>
  <c r="E8" i="2"/>
  <c r="G8" i="2" s="1"/>
  <c r="E7" i="2"/>
  <c r="F15" i="2" l="1"/>
  <c r="C16" i="2"/>
  <c r="B15" i="2"/>
  <c r="E15" i="2" s="1"/>
  <c r="G15" i="2" s="1"/>
  <c r="E14" i="2"/>
  <c r="G14" i="2"/>
  <c r="F16" i="2"/>
  <c r="D16" i="2"/>
  <c r="F69" i="1"/>
  <c r="F59" i="1"/>
  <c r="F47" i="1"/>
  <c r="F37" i="1"/>
  <c r="F26" i="1"/>
  <c r="F16" i="1"/>
  <c r="F75" i="1"/>
  <c r="D75" i="1"/>
  <c r="D69" i="1"/>
  <c r="D59" i="1"/>
  <c r="D47" i="1"/>
  <c r="D37" i="1"/>
  <c r="D26" i="1"/>
  <c r="D16" i="1"/>
  <c r="F76" i="1" l="1"/>
  <c r="F77" i="1" s="1"/>
  <c r="F78" i="1" s="1"/>
  <c r="D77" i="1"/>
  <c r="D78" i="1" s="1"/>
  <c r="E16" i="2"/>
  <c r="G16" i="2" s="1"/>
  <c r="B16" i="2"/>
</calcChain>
</file>

<file path=xl/sharedStrings.xml><?xml version="1.0" encoding="utf-8"?>
<sst xmlns="http://schemas.openxmlformats.org/spreadsheetml/2006/main" count="128" uniqueCount="123">
  <si>
    <t xml:space="preserve">Annex D - PBF Project Budget </t>
  </si>
  <si>
    <t>CSO Version</t>
  </si>
  <si>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</si>
  <si>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</si>
  <si>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</si>
  <si>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Search for Common Ground</t>
  </si>
  <si>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</si>
  <si>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</si>
  <si>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</si>
  <si>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</si>
  <si>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Young women leaders have increased capacity and confidence to lead efforts to participate in peace and security at the community level</t>
  </si>
  <si>
    <t>Output 1.1:</t>
  </si>
  <si>
    <t>Targeted young women have increased skills in leadership and collaboration across divides</t>
  </si>
  <si>
    <t>Activity 1.1.1:</t>
  </si>
  <si>
    <t>Leadership and Peace Training for Young Women</t>
  </si>
  <si>
    <t>Activity 1.1.2:</t>
  </si>
  <si>
    <t>Leadership and Mentorship Reflection and Training for Established Women Leaders</t>
  </si>
  <si>
    <t>Activity 1.1.3:</t>
  </si>
  <si>
    <t>Activity 1.1.4</t>
  </si>
  <si>
    <t>Activity 1.1.5</t>
  </si>
  <si>
    <t>Activity 1.1.6</t>
  </si>
  <si>
    <t>Activity 1.1.7</t>
  </si>
  <si>
    <t>Activity 1.1.8</t>
  </si>
  <si>
    <t>Output Total</t>
  </si>
  <si>
    <t>Output 1.2:</t>
  </si>
  <si>
    <t>Targeted young women have increased opportunities to work together and participate in peace and security at the community level</t>
  </si>
  <si>
    <t>Activity 1.2.1</t>
  </si>
  <si>
    <t>Peer-to-Peer Mentorship and support sessions</t>
  </si>
  <si>
    <t>Activity 1.2.2</t>
  </si>
  <si>
    <t>Community Peace Forums</t>
  </si>
  <si>
    <t>Activity 1.2.3</t>
  </si>
  <si>
    <t>Young women-led community initiatives for reconciliation</t>
  </si>
  <si>
    <t>Activity 1.2.4</t>
  </si>
  <si>
    <t>Activity 1.2.5</t>
  </si>
  <si>
    <t>Activity 1.2.6</t>
  </si>
  <si>
    <t>Activity 1.2.7</t>
  </si>
  <si>
    <t>Activity 1.2.8</t>
  </si>
  <si>
    <t xml:space="preserve">OUTCOME 2: </t>
  </si>
  <si>
    <t>Women’s political engagement and advocacy during the transition are strengthened\</t>
  </si>
  <si>
    <t>Outcome 2.1</t>
  </si>
  <si>
    <t>Women political leaders have increased knowledge and skills to engage diverse and marginalized groups</t>
  </si>
  <si>
    <t>Activity 2.1.1</t>
  </si>
  <si>
    <t>CGA Training for Women Political Leaders</t>
  </si>
  <si>
    <t>Activity 2.1.2</t>
  </si>
  <si>
    <t>CGA Training for Government Representatives</t>
  </si>
  <si>
    <t>Activity 2.1.3</t>
  </si>
  <si>
    <t>Women Leaders Networks</t>
  </si>
  <si>
    <t>Activity 2.1.4</t>
  </si>
  <si>
    <t>Activity 2.1.5</t>
  </si>
  <si>
    <t>Activity 2.1.6</t>
  </si>
  <si>
    <t>Activity 2.1.7</t>
  </si>
  <si>
    <t>Activity 2.1.8</t>
  </si>
  <si>
    <t>Output 2.2</t>
  </si>
  <si>
    <t>Platforms for women leaders to engage with the community and policy makers on peace processes are developed and strengthened</t>
  </si>
  <si>
    <t>Activity 2.2.1</t>
  </si>
  <si>
    <t>Peace Agreement Forums</t>
  </si>
  <si>
    <t>Activity 2.2.2</t>
  </si>
  <si>
    <t>Reflection and Planning Sessions</t>
  </si>
  <si>
    <t>Activity 2.2.3</t>
  </si>
  <si>
    <t>Youth Initiatives</t>
  </si>
  <si>
    <t>Activity 2.2.4</t>
  </si>
  <si>
    <t>National Advocacy Visits</t>
  </si>
  <si>
    <t>Activity 2.2.5</t>
  </si>
  <si>
    <t>Activity 2.2.6</t>
  </si>
  <si>
    <t>Activity 2.2.7</t>
  </si>
  <si>
    <t>Activity 2.2.8</t>
  </si>
  <si>
    <t xml:space="preserve">OUTCOME 3: </t>
  </si>
  <si>
    <t>Women’s roles and contribution as leaders are amplified and accepted at the local, national, and international levels</t>
  </si>
  <si>
    <t>Output 3.1</t>
  </si>
  <si>
    <t>Community perceptions and attitudes towards the roles and capacity of young women leaders are positively transformed</t>
  </si>
  <si>
    <t>Activity 3.1.1</t>
  </si>
  <si>
    <t>Friends of Women Leaders Luncheons</t>
  </si>
  <si>
    <t>Activity 3.1.2</t>
  </si>
  <si>
    <t>Multimedia Campaign</t>
  </si>
  <si>
    <t>Activity 3.1.3</t>
  </si>
  <si>
    <t>Activity 3.1.4</t>
  </si>
  <si>
    <t>Activity 3.1.5</t>
  </si>
  <si>
    <t>Activity 3.1.6</t>
  </si>
  <si>
    <t>Activity 3.1.7</t>
  </si>
  <si>
    <t>Activity 3.1.8</t>
  </si>
  <si>
    <t>Output 3.2:</t>
  </si>
  <si>
    <t>Sudanese policy makers have increased awareness of women’s (and in particular young women’s) roles in peace processes</t>
  </si>
  <si>
    <t>Activity 3.2.1</t>
  </si>
  <si>
    <t>National Workshop on young women's Role in Peace Processes</t>
  </si>
  <si>
    <t>Activity 3.2.2</t>
  </si>
  <si>
    <t>Virtual Discussion on YPS in Sudan, South Sudan, and Myanamar</t>
  </si>
  <si>
    <t>Activity 3.2.3</t>
  </si>
  <si>
    <t>Activity 3.2.4</t>
  </si>
  <si>
    <t>Activity 3.2.5</t>
  </si>
  <si>
    <t>Activity 3.2.6</t>
  </si>
  <si>
    <t>Activity 3.2.7</t>
  </si>
  <si>
    <t>Activity 3.2.8</t>
  </si>
  <si>
    <t>Additional personnel costs</t>
  </si>
  <si>
    <t xml:space="preserve">Please note the total personnel costs for this budget is over the suggested 20% allocation due to the context of the operating environment in Sudan. It is a context of low capacity and high salaries, which requires the project team to hire more personnel and offer competitive salaries. In addition to the high benefits costs to meet labor law requirements.  To compensate for this, our regional team will provide expert support throughout the project's implementation, providing additional capacity support on finance, compliance, and technical areas. Thus, we have budgeted regional support accordingly with the neccessary travel expenses for their time in country. </t>
  </si>
  <si>
    <t>Additional operational costs</t>
  </si>
  <si>
    <t>Monitoring budget</t>
  </si>
  <si>
    <t>Monitoring Visits and Baseline</t>
  </si>
  <si>
    <t>Budget for independent final evaluation</t>
  </si>
  <si>
    <t>Budget for independent audit</t>
  </si>
  <si>
    <t>Total Additional Costs</t>
  </si>
  <si>
    <t>SUB-TOTAL OF THE PROJECT BUDGET:</t>
  </si>
  <si>
    <t>Indirect Support Costs (7%)</t>
  </si>
  <si>
    <t xml:space="preserve">Total </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</si>
  <si>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</si>
  <si>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</si>
  <si>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</si>
  <si>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</si>
  <si>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</si>
  <si>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</si>
  <si>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</si>
  <si>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Subtotal</t>
  </si>
  <si>
    <t>7% Indirect Costs</t>
  </si>
  <si>
    <t>TOTAL</t>
  </si>
  <si>
    <t>Table 2 - PBF Project Budget by UN Cost Category</t>
  </si>
  <si>
    <t>Note: If this is a budget revision, please include additional columns to show the changes</t>
  </si>
  <si>
    <t>OUT COMES</t>
  </si>
  <si>
    <t>Recipient Agency</t>
  </si>
  <si>
    <t xml:space="preserve"> TOTAL PROJET</t>
  </si>
  <si>
    <t>Expenses</t>
  </si>
  <si>
    <t>Tranche 1 (35%)</t>
  </si>
  <si>
    <t>Tranche 2 (35%)</t>
  </si>
  <si>
    <t>Tranche 3 (30%)</t>
  </si>
  <si>
    <t>Execution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</si>
</sst>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
  </numFmts>
  <fonts count="19">
    <font>
      <sz val="11"/>
      <color theme="1"/>
      <name val="Calibri"/>
      <family val="2"/>
      <scheme val="minor"/>
    </font>
    <font>
      <sz val="11"/>
      <color theme="1"/>
      <name val="Calibri"/>
      <family val="2"/>
      <scheme val="minor"/>
    </font>
    <font>
      <b/>
      <sz val="24"/>
      <color rgb="FF00B0F0"/>
      <name val="Calibri"/>
      <family val="2"/>
      <scheme val="minor"/>
    </font>
    <font>
      <sz val="36"/>
      <color theme="1"/>
      <name val="Calibri"/>
      <family val="2"/>
      <scheme val="minor"/>
    </font>
    <font>
      <b/>
      <sz val="12"/>
      <color rgb="FF00B0F0"/>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sz val="12"/>
      <color rgb="FFFF0000"/>
      <name val="Calibri"/>
      <family val="2"/>
      <scheme val="minor"/>
    </font>
    <font>
      <b/>
      <sz val="12"/>
      <color theme="1"/>
      <name val="Calibri"/>
      <family val="2"/>
    </font>
    <font>
      <sz val="12"/>
      <color theme="1"/>
      <name val="Calibri"/>
      <family val="2"/>
    </font>
    <font>
      <b/>
      <sz val="12"/>
      <color rgb="FF202124"/>
      <name val="Arial"/>
      <family val="2"/>
    </font>
    <font>
      <sz val="21"/>
      <color rgb="FF202124"/>
      <name val="Inherit"/>
    </font>
    <font>
      <b/>
      <sz val="12"/>
      <color rgb="FF000000"/>
      <name val="Calibri"/>
      <family val="2"/>
    </font>
    <font>
      <sz val="12"/>
      <name val="Arial"/>
      <family val="2"/>
    </font>
    <font>
      <sz val="12"/>
      <color rgb="FF000000"/>
      <name val="Calibri"/>
      <family val="2"/>
    </font>
    <font>
      <b/>
      <sz val="12"/>
      <color theme="1"/>
      <name val="Times New Roman"/>
      <family val="1"/>
    </font>
    <font>
      <sz val="12"/>
      <color rgb="FF000000"/>
      <name val="Times New Roman"/>
      <family val="1"/>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0.249977111117893"/>
        <bgColor theme="0"/>
      </patternFill>
    </fill>
    <fill>
      <patternFill patternType="solid">
        <fgColor theme="0"/>
        <bgColor theme="0"/>
      </patternFill>
    </fill>
    <fill>
      <patternFill patternType="solid">
        <fgColor theme="0" tint="-0.34998626667073579"/>
        <bgColor theme="0"/>
      </patternFill>
    </fill>
    <fill>
      <patternFill patternType="solid">
        <fgColor theme="0" tint="-0.34998626667073579"/>
        <bgColor indexed="64"/>
      </patternFill>
    </fill>
    <fill>
      <patternFill patternType="solid">
        <fgColor theme="6" tint="0.39997558519241921"/>
        <bgColor indexed="64"/>
      </patternFill>
    </fill>
    <fill>
      <patternFill patternType="solid">
        <fgColor theme="6" tint="0.39997558519241921"/>
        <bgColor theme="0"/>
      </patternFill>
    </fill>
    <fill>
      <patternFill patternType="solid">
        <fgColor rgb="FFB3B3B3"/>
        <bgColor rgb="FFB3B3B3"/>
      </patternFill>
    </fill>
    <fill>
      <patternFill patternType="solid">
        <fgColor rgb="FFB3B3B3"/>
        <bgColor indexed="64"/>
      </patternFill>
    </fill>
    <fill>
      <patternFill patternType="solid">
        <fgColor rgb="FFBFBFBF"/>
        <bgColor rgb="FFBFBFBF"/>
      </patternFill>
    </fill>
    <fill>
      <patternFill patternType="solid">
        <fgColor rgb="FFD8D8D8"/>
        <bgColor rgb="FFD8D8D8"/>
      </patternFill>
    </fill>
    <fill>
      <patternFill patternType="solid">
        <fgColor rgb="FFD9D9D9"/>
        <bgColor rgb="FFD9D9D9"/>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indexed="64"/>
      </right>
      <top style="medium">
        <color indexed="64"/>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indexed="64"/>
      </left>
      <right style="medium">
        <color indexed="64"/>
      </right>
      <top/>
      <bottom style="medium">
        <color indexed="64"/>
      </bottom>
      <diagonal/>
    </border>
    <border>
      <left style="medium">
        <color rgb="FF000000"/>
      </left>
      <right style="medium">
        <color rgb="FF000000"/>
      </right>
      <top/>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03">
    <xf numFmtId="0" fontId="0" fillId="0" borderId="0" xfId="0"/>
    <xf numFmtId="0" fontId="0" fillId="0" borderId="0" xfId="0" applyFont="1" applyBorder="1" applyAlignment="1">
      <alignment wrapText="1"/>
    </xf>
    <xf numFmtId="0" fontId="3" fillId="0" borderId="0" xfId="0" applyFont="1" applyBorder="1" applyAlignment="1">
      <alignment wrapText="1"/>
    </xf>
    <xf numFmtId="44" fontId="3" fillId="0" borderId="0" xfId="2" applyFont="1" applyBorder="1" applyAlignment="1">
      <alignment wrapText="1"/>
    </xf>
    <xf numFmtId="0" fontId="4" fillId="0" borderId="0" xfId="0" applyFont="1" applyBorder="1" applyAlignment="1">
      <alignment wrapText="1"/>
    </xf>
    <xf numFmtId="44" fontId="0" fillId="0" borderId="0" xfId="2" applyFont="1" applyBorder="1" applyAlignment="1">
      <alignment wrapText="1"/>
    </xf>
    <xf numFmtId="0" fontId="5" fillId="0" borderId="1" xfId="0" applyFont="1" applyBorder="1" applyAlignment="1">
      <alignment horizontal="left" wrapText="1"/>
    </xf>
    <xf numFmtId="0" fontId="6" fillId="2" borderId="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xf>
    <xf numFmtId="0" fontId="7" fillId="2" borderId="2" xfId="0" applyFont="1" applyFill="1" applyBorder="1" applyAlignment="1" applyProtection="1">
      <alignment vertical="center" wrapText="1"/>
    </xf>
    <xf numFmtId="44" fontId="9" fillId="0" borderId="0" xfId="2" applyFont="1" applyFill="1" applyBorder="1" applyAlignment="1" applyProtection="1">
      <alignment vertical="center" wrapText="1"/>
    </xf>
    <xf numFmtId="44" fontId="7" fillId="0" borderId="0" xfId="2" applyFont="1" applyFill="1" applyBorder="1" applyAlignment="1" applyProtection="1">
      <alignment vertical="center" wrapText="1"/>
    </xf>
    <xf numFmtId="0" fontId="6" fillId="2" borderId="2" xfId="0" applyFont="1" applyFill="1" applyBorder="1" applyAlignment="1" applyProtection="1">
      <alignment vertical="center" wrapText="1"/>
    </xf>
    <xf numFmtId="0" fontId="6" fillId="0" borderId="2" xfId="0" applyFont="1" applyBorder="1" applyAlignment="1" applyProtection="1">
      <alignment horizontal="left" vertical="top" wrapText="1"/>
      <protection locked="0"/>
    </xf>
    <xf numFmtId="44" fontId="6" fillId="0" borderId="2" xfId="2" applyNumberFormat="1" applyFont="1" applyBorder="1" applyAlignment="1" applyProtection="1">
      <alignment horizontal="center" vertical="center" wrapText="1"/>
      <protection locked="0"/>
    </xf>
    <xf numFmtId="44" fontId="6" fillId="0" borderId="2" xfId="2" applyFont="1" applyBorder="1" applyAlignment="1" applyProtection="1">
      <alignment horizontal="center" vertical="center" wrapText="1"/>
      <protection locked="0"/>
    </xf>
    <xf numFmtId="44" fontId="6" fillId="3" borderId="2" xfId="2" applyFont="1" applyFill="1" applyBorder="1" applyAlignment="1" applyProtection="1">
      <alignment horizontal="center" vertical="center" wrapText="1"/>
      <protection locked="0"/>
    </xf>
    <xf numFmtId="49" fontId="6" fillId="0" borderId="2" xfId="2" applyNumberFormat="1" applyFont="1" applyBorder="1" applyAlignment="1" applyProtection="1">
      <alignment horizontal="left" wrapText="1"/>
      <protection locked="0"/>
    </xf>
    <xf numFmtId="44" fontId="6" fillId="0" borderId="0" xfId="2" applyNumberFormat="1" applyFont="1" applyFill="1" applyBorder="1" applyAlignment="1" applyProtection="1">
      <alignment horizontal="center" vertical="center" wrapText="1"/>
    </xf>
    <xf numFmtId="0" fontId="6" fillId="3" borderId="2" xfId="0" applyFont="1" applyFill="1" applyBorder="1" applyAlignment="1" applyProtection="1">
      <alignment horizontal="left" vertical="top" wrapText="1"/>
      <protection locked="0"/>
    </xf>
    <xf numFmtId="44" fontId="6" fillId="3" borderId="2" xfId="2" applyNumberFormat="1" applyFont="1" applyFill="1" applyBorder="1" applyAlignment="1" applyProtection="1">
      <alignment horizontal="center" vertical="center" wrapText="1"/>
      <protection locked="0"/>
    </xf>
    <xf numFmtId="49" fontId="6" fillId="3" borderId="2" xfId="2" applyNumberFormat="1" applyFont="1" applyFill="1" applyBorder="1" applyAlignment="1" applyProtection="1">
      <alignment horizontal="left" wrapText="1"/>
      <protection locked="0"/>
    </xf>
    <xf numFmtId="0" fontId="0" fillId="3" borderId="0" xfId="0" applyFont="1" applyFill="1" applyBorder="1" applyAlignment="1">
      <alignment wrapText="1"/>
    </xf>
    <xf numFmtId="0" fontId="0" fillId="0" borderId="0" xfId="0" applyFont="1" applyFill="1" applyBorder="1" applyAlignment="1">
      <alignment wrapText="1"/>
    </xf>
    <xf numFmtId="44" fontId="7" fillId="2" borderId="2" xfId="2" applyNumberFormat="1" applyFont="1" applyFill="1" applyBorder="1" applyAlignment="1" applyProtection="1">
      <alignment horizontal="center" vertical="center" wrapText="1"/>
    </xf>
    <xf numFmtId="44" fontId="7" fillId="2" borderId="2" xfId="2" applyFont="1" applyFill="1" applyBorder="1" applyAlignment="1" applyProtection="1">
      <alignment horizontal="center" vertical="center" wrapText="1"/>
    </xf>
    <xf numFmtId="44" fontId="7" fillId="0" borderId="0" xfId="2" applyFont="1" applyFill="1" applyBorder="1" applyAlignment="1" applyProtection="1">
      <alignment horizontal="center" vertical="center" wrapText="1"/>
    </xf>
    <xf numFmtId="44" fontId="7" fillId="2" borderId="3" xfId="2" applyNumberFormat="1" applyFont="1" applyFill="1" applyBorder="1" applyAlignment="1" applyProtection="1">
      <alignment horizontal="center" vertical="center" wrapText="1"/>
    </xf>
    <xf numFmtId="0" fontId="6" fillId="3" borderId="0" xfId="0" applyFont="1" applyFill="1" applyBorder="1" applyAlignment="1" applyProtection="1">
      <alignment vertical="center" wrapText="1"/>
      <protection locked="0"/>
    </xf>
    <xf numFmtId="0" fontId="7" fillId="3" borderId="0" xfId="0" applyFont="1" applyFill="1" applyBorder="1" applyAlignment="1" applyProtection="1">
      <alignment vertical="center" wrapText="1"/>
    </xf>
    <xf numFmtId="44" fontId="6" fillId="3" borderId="0" xfId="2"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6" fillId="3" borderId="2" xfId="0" applyFont="1" applyFill="1" applyBorder="1" applyAlignment="1" applyProtection="1">
      <alignment vertical="center" wrapText="1"/>
      <protection locked="0"/>
    </xf>
    <xf numFmtId="44" fontId="6" fillId="0" borderId="2" xfId="2" applyFont="1" applyBorder="1" applyAlignment="1" applyProtection="1">
      <alignment vertical="center" wrapText="1"/>
      <protection locked="0"/>
    </xf>
    <xf numFmtId="49" fontId="6" fillId="0" borderId="2" xfId="0" applyNumberFormat="1" applyFont="1" applyBorder="1" applyAlignment="1" applyProtection="1">
      <alignment horizontal="left" wrapText="1"/>
      <protection locked="0"/>
    </xf>
    <xf numFmtId="0" fontId="6" fillId="3" borderId="4"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xf>
    <xf numFmtId="0" fontId="7" fillId="4" borderId="2" xfId="0" applyFont="1" applyFill="1" applyBorder="1" applyAlignment="1" applyProtection="1">
      <alignment vertical="center" wrapText="1"/>
    </xf>
    <xf numFmtId="0" fontId="7" fillId="4" borderId="2" xfId="0" applyFont="1" applyFill="1" applyBorder="1" applyAlignment="1" applyProtection="1">
      <alignment vertical="center" wrapText="1"/>
      <protection locked="0"/>
    </xf>
    <xf numFmtId="44" fontId="7" fillId="4" borderId="2" xfId="2" applyFont="1" applyFill="1" applyBorder="1" applyAlignment="1" applyProtection="1">
      <alignment vertical="center" wrapText="1"/>
    </xf>
    <xf numFmtId="0" fontId="7" fillId="3" borderId="0" xfId="0" applyFont="1" applyFill="1" applyBorder="1" applyAlignment="1" applyProtection="1">
      <alignment vertical="center" wrapText="1"/>
      <protection locked="0"/>
    </xf>
    <xf numFmtId="0" fontId="10" fillId="5" borderId="6" xfId="0" applyFont="1" applyFill="1" applyBorder="1" applyAlignment="1">
      <alignment horizontal="left" vertical="top" wrapText="1"/>
    </xf>
    <xf numFmtId="0" fontId="11" fillId="6" borderId="2" xfId="0" applyFont="1" applyFill="1" applyBorder="1" applyAlignment="1">
      <alignment vertical="center" wrapText="1"/>
    </xf>
    <xf numFmtId="44" fontId="11" fillId="6" borderId="2" xfId="0" applyNumberFormat="1" applyFont="1" applyFill="1" applyBorder="1" applyAlignment="1">
      <alignment vertical="center" wrapText="1"/>
    </xf>
    <xf numFmtId="0" fontId="10" fillId="7" borderId="6" xfId="0" applyFont="1" applyFill="1" applyBorder="1" applyAlignment="1">
      <alignment vertical="center" wrapText="1"/>
    </xf>
    <xf numFmtId="0" fontId="11" fillId="7" borderId="2" xfId="0" applyFont="1" applyFill="1" applyBorder="1" applyAlignment="1">
      <alignment vertical="center" wrapText="1"/>
    </xf>
    <xf numFmtId="44" fontId="11" fillId="7" borderId="2" xfId="0" applyNumberFormat="1" applyFont="1" applyFill="1" applyBorder="1" applyAlignment="1">
      <alignment vertical="center" wrapText="1"/>
    </xf>
    <xf numFmtId="0" fontId="10" fillId="8" borderId="8" xfId="0" applyFont="1" applyFill="1" applyBorder="1" applyAlignment="1">
      <alignment vertical="center" wrapText="1"/>
    </xf>
    <xf numFmtId="0" fontId="11" fillId="9" borderId="10" xfId="0" applyFont="1" applyFill="1" applyBorder="1" applyAlignment="1">
      <alignment horizontal="left" vertical="top" wrapText="1"/>
    </xf>
    <xf numFmtId="44" fontId="11" fillId="8" borderId="10" xfId="0" applyNumberFormat="1" applyFont="1" applyFill="1" applyBorder="1" applyAlignment="1">
      <alignment vertical="center" wrapText="1"/>
    </xf>
    <xf numFmtId="9" fontId="6" fillId="10" borderId="2" xfId="3" applyFont="1" applyFill="1" applyBorder="1" applyAlignment="1" applyProtection="1">
      <alignment horizontal="center" vertical="center" wrapText="1"/>
      <protection locked="0"/>
    </xf>
    <xf numFmtId="44" fontId="7" fillId="10" borderId="2" xfId="2" applyFont="1" applyFill="1" applyBorder="1" applyAlignment="1" applyProtection="1">
      <alignment horizontal="center" vertical="center" wrapText="1"/>
    </xf>
    <xf numFmtId="9" fontId="6" fillId="10" borderId="2" xfId="3" applyFont="1" applyFill="1" applyBorder="1" applyAlignment="1" applyProtection="1">
      <alignment vertical="center" wrapText="1"/>
      <protection locked="0"/>
    </xf>
    <xf numFmtId="44" fontId="11" fillId="11" borderId="2" xfId="0" applyNumberFormat="1" applyFont="1" applyFill="1" applyBorder="1" applyAlignment="1">
      <alignment vertical="center" wrapText="1"/>
    </xf>
    <xf numFmtId="44" fontId="11" fillId="11" borderId="10" xfId="0" applyNumberFormat="1" applyFont="1" applyFill="1" applyBorder="1" applyAlignment="1">
      <alignment vertical="center" wrapText="1"/>
    </xf>
    <xf numFmtId="0" fontId="12" fillId="0" borderId="0" xfId="0" applyFont="1" applyAlignment="1">
      <alignment horizontal="left" vertical="center"/>
    </xf>
    <xf numFmtId="0" fontId="10" fillId="15" borderId="25" xfId="0" applyFont="1" applyFill="1" applyBorder="1" applyAlignment="1">
      <alignment vertical="center" wrapText="1"/>
    </xf>
    <xf numFmtId="0" fontId="10" fillId="15" borderId="26" xfId="0" applyFont="1" applyFill="1" applyBorder="1" applyAlignment="1">
      <alignment vertical="center" wrapText="1"/>
    </xf>
    <xf numFmtId="43" fontId="0" fillId="0" borderId="0" xfId="1" applyFont="1"/>
    <xf numFmtId="4" fontId="14" fillId="14" borderId="22" xfId="0" applyNumberFormat="1" applyFont="1" applyFill="1" applyBorder="1" applyAlignment="1">
      <alignment horizontal="center" vertical="center" wrapText="1"/>
    </xf>
    <xf numFmtId="4" fontId="14" fillId="14" borderId="0" xfId="0" applyNumberFormat="1" applyFont="1" applyFill="1" applyBorder="1" applyAlignment="1">
      <alignment horizontal="center" vertical="center" wrapText="1"/>
    </xf>
    <xf numFmtId="4" fontId="16" fillId="0" borderId="11" xfId="0" applyNumberFormat="1" applyFont="1" applyBorder="1" applyAlignment="1">
      <alignment horizontal="right" vertical="center" wrapText="1"/>
    </xf>
    <xf numFmtId="4" fontId="16" fillId="0" borderId="12" xfId="0" applyNumberFormat="1" applyFont="1" applyBorder="1" applyAlignment="1">
      <alignment horizontal="right" vertical="center" wrapText="1"/>
    </xf>
    <xf numFmtId="4" fontId="11" fillId="0" borderId="12" xfId="0" applyNumberFormat="1" applyFont="1" applyBorder="1" applyAlignment="1">
      <alignment horizontal="right" vertical="center" wrapText="1"/>
    </xf>
    <xf numFmtId="164" fontId="6" fillId="0" borderId="13" xfId="3" applyNumberFormat="1" applyFont="1" applyBorder="1"/>
    <xf numFmtId="4" fontId="16" fillId="0" borderId="6" xfId="0" applyNumberFormat="1" applyFont="1" applyBorder="1" applyAlignment="1">
      <alignment horizontal="right" vertical="center" wrapText="1"/>
    </xf>
    <xf numFmtId="4" fontId="16" fillId="0" borderId="2" xfId="0" applyNumberFormat="1" applyFont="1" applyBorder="1" applyAlignment="1">
      <alignment horizontal="right" vertical="center" wrapText="1"/>
    </xf>
    <xf numFmtId="4" fontId="11" fillId="0" borderId="5" xfId="0" applyNumberFormat="1" applyFont="1" applyBorder="1" applyAlignment="1">
      <alignment horizontal="right" vertical="center" wrapText="1"/>
    </xf>
    <xf numFmtId="164" fontId="6" fillId="0" borderId="7" xfId="3" applyNumberFormat="1" applyFont="1" applyBorder="1"/>
    <xf numFmtId="0" fontId="17" fillId="16" borderId="27" xfId="0" applyFont="1" applyFill="1" applyBorder="1" applyAlignment="1">
      <alignment vertical="center" wrapText="1"/>
    </xf>
    <xf numFmtId="4" fontId="11" fillId="16" borderId="8" xfId="0" applyNumberFormat="1" applyFont="1" applyFill="1" applyBorder="1" applyAlignment="1">
      <alignment horizontal="right" vertical="center" wrapText="1"/>
    </xf>
    <xf numFmtId="4" fontId="11" fillId="16" borderId="10" xfId="0" applyNumberFormat="1" applyFont="1" applyFill="1" applyBorder="1" applyAlignment="1">
      <alignment horizontal="right" vertical="center" wrapText="1"/>
    </xf>
    <xf numFmtId="164" fontId="11" fillId="16" borderId="9" xfId="3" applyNumberFormat="1" applyFont="1" applyFill="1" applyBorder="1" applyAlignment="1">
      <alignment horizontal="right" vertical="center" wrapText="1"/>
    </xf>
    <xf numFmtId="0" fontId="18" fillId="0" borderId="27" xfId="0" applyFont="1" applyBorder="1" applyAlignment="1">
      <alignment vertical="center" wrapText="1"/>
    </xf>
    <xf numFmtId="4" fontId="16" fillId="0" borderId="28" xfId="0" applyNumberFormat="1" applyFont="1" applyBorder="1" applyAlignment="1">
      <alignment horizontal="right" vertical="center" wrapText="1"/>
    </xf>
    <xf numFmtId="4" fontId="16" fillId="0" borderId="14" xfId="0" applyNumberFormat="1" applyFont="1" applyBorder="1" applyAlignment="1">
      <alignment horizontal="right" vertical="center" wrapText="1"/>
    </xf>
    <xf numFmtId="4" fontId="11" fillId="0" borderId="14" xfId="0" applyNumberFormat="1" applyFont="1" applyBorder="1" applyAlignment="1">
      <alignment horizontal="right" vertical="center" wrapText="1"/>
    </xf>
    <xf numFmtId="164" fontId="6" fillId="0" borderId="15" xfId="3" applyNumberFormat="1" applyFont="1" applyBorder="1"/>
    <xf numFmtId="4" fontId="11" fillId="16" borderId="29" xfId="0" applyNumberFormat="1" applyFont="1" applyFill="1" applyBorder="1" applyAlignment="1">
      <alignment horizontal="right" vertical="center" wrapText="1"/>
    </xf>
    <xf numFmtId="4" fontId="11" fillId="16" borderId="30" xfId="0" applyNumberFormat="1" applyFont="1" applyFill="1" applyBorder="1" applyAlignment="1">
      <alignment horizontal="right" vertical="center" wrapText="1"/>
    </xf>
    <xf numFmtId="164" fontId="11" fillId="16" borderId="31" xfId="3" applyNumberFormat="1" applyFont="1" applyFill="1" applyBorder="1" applyAlignment="1">
      <alignment horizontal="right" vertical="center" wrapText="1"/>
    </xf>
    <xf numFmtId="0" fontId="7" fillId="3" borderId="2" xfId="0" applyFont="1" applyFill="1" applyBorder="1" applyAlignment="1" applyProtection="1">
      <alignment horizontal="left" vertical="top" wrapText="1"/>
      <protection locked="0"/>
    </xf>
    <xf numFmtId="44" fontId="7" fillId="3" borderId="2" xfId="2"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44" fontId="6" fillId="3" borderId="2" xfId="2" applyFont="1" applyFill="1" applyBorder="1" applyAlignment="1" applyProtection="1">
      <alignment horizontal="left" vertical="top" wrapText="1"/>
      <protection locked="0"/>
    </xf>
    <xf numFmtId="0" fontId="7" fillId="3" borderId="2" xfId="0" applyNumberFormat="1" applyFont="1" applyFill="1" applyBorder="1" applyAlignment="1" applyProtection="1">
      <alignment horizontal="left" vertical="top" wrapText="1"/>
      <protection locked="0"/>
    </xf>
    <xf numFmtId="0" fontId="2" fillId="0" borderId="0" xfId="0" applyFont="1" applyBorder="1" applyAlignment="1">
      <alignment horizontal="left" vertical="top" wrapText="1"/>
    </xf>
    <xf numFmtId="0" fontId="5" fillId="0" borderId="1" xfId="0" applyFont="1" applyBorder="1" applyAlignment="1">
      <alignment horizontal="left" wrapText="1"/>
    </xf>
    <xf numFmtId="49" fontId="7" fillId="3" borderId="2"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10" fillId="13" borderId="20" xfId="0" applyFont="1" applyFill="1" applyBorder="1" applyAlignment="1">
      <alignment horizontal="center" vertical="center" wrapText="1"/>
    </xf>
    <xf numFmtId="0" fontId="10" fillId="13" borderId="22" xfId="0" applyFont="1" applyFill="1" applyBorder="1" applyAlignment="1">
      <alignment horizontal="center" vertical="center" wrapText="1"/>
    </xf>
    <xf numFmtId="9" fontId="10" fillId="13" borderId="16" xfId="3" applyFont="1" applyFill="1" applyBorder="1" applyAlignment="1">
      <alignment horizontal="center" vertical="center" wrapText="1"/>
    </xf>
    <xf numFmtId="9" fontId="10" fillId="13" borderId="24" xfId="3" applyFont="1" applyFill="1" applyBorder="1" applyAlignment="1">
      <alignment horizontal="center" vertical="center" wrapText="1"/>
    </xf>
    <xf numFmtId="0" fontId="10" fillId="12" borderId="16" xfId="0" applyFont="1" applyFill="1" applyBorder="1" applyAlignment="1">
      <alignment horizontal="center" vertical="center" wrapText="1"/>
    </xf>
    <xf numFmtId="0" fontId="15" fillId="0" borderId="21" xfId="0" applyFont="1" applyBorder="1"/>
    <xf numFmtId="4" fontId="14" fillId="12" borderId="17" xfId="0" applyNumberFormat="1" applyFont="1" applyFill="1" applyBorder="1" applyAlignment="1">
      <alignment horizontal="center" vertical="center" wrapText="1"/>
    </xf>
    <xf numFmtId="4" fontId="14" fillId="12" borderId="18" xfId="0" applyNumberFormat="1" applyFont="1" applyFill="1" applyBorder="1" applyAlignment="1">
      <alignment horizontal="center" vertical="center" wrapText="1"/>
    </xf>
    <xf numFmtId="4" fontId="10" fillId="12" borderId="19" xfId="0" applyNumberFormat="1" applyFont="1" applyFill="1" applyBorder="1" applyAlignment="1">
      <alignment horizontal="center" vertical="center" wrapText="1"/>
    </xf>
    <xf numFmtId="0" fontId="15" fillId="0" borderId="23" xfId="0" applyFont="1" applyBorder="1"/>
    <xf numFmtId="43" fontId="13" fillId="0" borderId="0" xfId="1" applyFont="1" applyAlignment="1">
      <alignment horizontal="left" vertical="center"/>
    </xf>
    <xf numFmtId="9" fontId="0" fillId="0" borderId="0" xfId="3" applyFon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view="pageBreakPreview" topLeftCell="C1" zoomScale="60" zoomScaleNormal="100" workbookViewId="0">
      <selection activeCell="F81" sqref="F81"/>
    </sheetView>
  </sheetViews>
  <sheetFormatPr defaultColWidth="9.140625" defaultRowHeight="15"/>
  <cols>
    <col min="1" max="1" width="9.140625" style="1"/>
    <col min="2" max="2" width="30.7109375" style="1" customWidth="1"/>
    <col min="3" max="3" width="32.42578125" style="1" customWidth="1"/>
    <col min="4" max="4" width="24.28515625" style="1" customWidth="1"/>
    <col min="5" max="5" width="33.85546875" style="1" customWidth="1"/>
    <col min="6" max="6" width="32.42578125" style="5" customWidth="1"/>
    <col min="7" max="7" width="43.42578125" style="1" customWidth="1"/>
    <col min="8" max="8" width="18.85546875" style="1" customWidth="1"/>
    <col min="9" max="9" width="9.140625" style="1"/>
    <col min="10" max="10" width="17.7109375" style="1" customWidth="1"/>
    <col min="11" max="11" width="26.42578125" style="1" customWidth="1"/>
    <col min="12" max="12" width="22.42578125" style="1" customWidth="1"/>
    <col min="13" max="13" width="29.7109375" style="1" customWidth="1"/>
    <col min="14" max="14" width="23.42578125" style="1" customWidth="1"/>
    <col min="15" max="15" width="18.42578125" style="1" customWidth="1"/>
    <col min="16" max="16" width="17.42578125" style="1" customWidth="1"/>
    <col min="17" max="17" width="25.140625" style="1" customWidth="1"/>
    <col min="18" max="16384" width="9.140625" style="1"/>
  </cols>
  <sheetData>
    <row r="1" spans="1:8" ht="30" customHeight="1">
      <c r="B1" s="87" t="s">
        <v>0</v>
      </c>
      <c r="C1" s="87"/>
      <c r="D1" s="87"/>
      <c r="E1" s="2"/>
      <c r="F1" s="3"/>
      <c r="G1" s="2"/>
    </row>
    <row r="2" spans="1:8" ht="15.75">
      <c r="B2" s="4" t="s">
        <v>1</v>
      </c>
    </row>
    <row r="3" spans="1:8" ht="18.75">
      <c r="B3" s="88" t="s">
        <v>2</v>
      </c>
      <c r="C3" s="88"/>
      <c r="D3" s="88"/>
    </row>
    <row r="4" spans="1:8" ht="18.75">
      <c r="B4" s="6"/>
      <c r="C4" s="6"/>
      <c r="D4" s="6"/>
    </row>
    <row r="5" spans="1:8" ht="99.75" customHeight="1">
      <c r="B5" s="7" t="s">
        <v>3</v>
      </c>
      <c r="C5" s="7" t="s">
        <v>4</v>
      </c>
      <c r="D5" s="8" t="s">
        <v>5</v>
      </c>
      <c r="E5" s="7" t="s">
        <v>6</v>
      </c>
      <c r="F5" s="7" t="s">
        <v>7</v>
      </c>
      <c r="G5" s="7" t="s">
        <v>8</v>
      </c>
      <c r="H5" s="9"/>
    </row>
    <row r="6" spans="1:8" ht="15.75">
      <c r="B6" s="10" t="s">
        <v>9</v>
      </c>
      <c r="C6" s="89" t="s">
        <v>10</v>
      </c>
      <c r="D6" s="89"/>
      <c r="E6" s="89"/>
      <c r="F6" s="83"/>
      <c r="G6" s="89"/>
      <c r="H6" s="11"/>
    </row>
    <row r="7" spans="1:8" ht="15.75">
      <c r="B7" s="10" t="s">
        <v>11</v>
      </c>
      <c r="C7" s="90" t="s">
        <v>12</v>
      </c>
      <c r="D7" s="90"/>
      <c r="E7" s="90"/>
      <c r="F7" s="85"/>
      <c r="G7" s="90"/>
      <c r="H7" s="12"/>
    </row>
    <row r="8" spans="1:8" ht="31.5">
      <c r="B8" s="13" t="s">
        <v>13</v>
      </c>
      <c r="C8" s="14" t="s">
        <v>14</v>
      </c>
      <c r="D8" s="15">
        <v>53480</v>
      </c>
      <c r="E8" s="51"/>
      <c r="F8" s="16">
        <v>11166.63</v>
      </c>
      <c r="G8" s="18"/>
      <c r="H8" s="19"/>
    </row>
    <row r="9" spans="1:8" ht="47.25">
      <c r="B9" s="13" t="s">
        <v>15</v>
      </c>
      <c r="C9" s="14" t="s">
        <v>16</v>
      </c>
      <c r="D9" s="15">
        <v>53480</v>
      </c>
      <c r="E9" s="51"/>
      <c r="F9" s="16"/>
      <c r="G9" s="18"/>
      <c r="H9" s="19"/>
    </row>
    <row r="10" spans="1:8" ht="15.75">
      <c r="B10" s="13" t="s">
        <v>17</v>
      </c>
      <c r="C10" s="14"/>
      <c r="D10" s="15"/>
      <c r="E10" s="51"/>
      <c r="F10" s="16"/>
      <c r="G10" s="18"/>
      <c r="H10" s="19"/>
    </row>
    <row r="11" spans="1:8" ht="15.75">
      <c r="B11" s="13" t="s">
        <v>18</v>
      </c>
      <c r="C11" s="14"/>
      <c r="D11" s="15"/>
      <c r="E11" s="51"/>
      <c r="F11" s="16"/>
      <c r="G11" s="18"/>
      <c r="H11" s="19"/>
    </row>
    <row r="12" spans="1:8" ht="15.75">
      <c r="B12" s="13" t="s">
        <v>19</v>
      </c>
      <c r="C12" s="14"/>
      <c r="D12" s="15"/>
      <c r="E12" s="51"/>
      <c r="F12" s="16"/>
      <c r="G12" s="18"/>
      <c r="H12" s="19"/>
    </row>
    <row r="13" spans="1:8" ht="15.75">
      <c r="B13" s="13" t="s">
        <v>20</v>
      </c>
      <c r="C13" s="14"/>
      <c r="D13" s="15"/>
      <c r="E13" s="51"/>
      <c r="F13" s="16"/>
      <c r="G13" s="18"/>
      <c r="H13" s="19"/>
    </row>
    <row r="14" spans="1:8" ht="15.75">
      <c r="B14" s="13" t="s">
        <v>21</v>
      </c>
      <c r="C14" s="20"/>
      <c r="D14" s="21"/>
      <c r="E14" s="51"/>
      <c r="F14" s="17"/>
      <c r="G14" s="22"/>
      <c r="H14" s="19"/>
    </row>
    <row r="15" spans="1:8" ht="15.75">
      <c r="A15" s="23"/>
      <c r="B15" s="13" t="s">
        <v>22</v>
      </c>
      <c r="C15" s="20"/>
      <c r="D15" s="21"/>
      <c r="E15" s="51"/>
      <c r="F15" s="17"/>
      <c r="G15" s="22"/>
      <c r="H15" s="24"/>
    </row>
    <row r="16" spans="1:8" ht="15.75">
      <c r="A16" s="23"/>
      <c r="C16" s="10" t="s">
        <v>23</v>
      </c>
      <c r="D16" s="25">
        <f>SUM(D8:D15)</f>
        <v>106960</v>
      </c>
      <c r="E16" s="26"/>
      <c r="F16" s="26">
        <f>SUM(F8:F15)</f>
        <v>11166.63</v>
      </c>
      <c r="G16" s="22"/>
      <c r="H16" s="27"/>
    </row>
    <row r="17" spans="1:8" ht="15.75">
      <c r="A17" s="23"/>
      <c r="B17" s="10" t="s">
        <v>24</v>
      </c>
      <c r="C17" s="84" t="s">
        <v>25</v>
      </c>
      <c r="D17" s="84"/>
      <c r="E17" s="84"/>
      <c r="F17" s="85"/>
      <c r="G17" s="84"/>
      <c r="H17" s="12"/>
    </row>
    <row r="18" spans="1:8" ht="31.5">
      <c r="A18" s="23"/>
      <c r="B18" s="13" t="s">
        <v>26</v>
      </c>
      <c r="C18" s="14" t="s">
        <v>27</v>
      </c>
      <c r="D18" s="15">
        <v>35482</v>
      </c>
      <c r="E18" s="51"/>
      <c r="F18" s="16"/>
      <c r="G18" s="18"/>
      <c r="H18" s="19"/>
    </row>
    <row r="19" spans="1:8" ht="15.75">
      <c r="A19" s="23"/>
      <c r="B19" s="13" t="s">
        <v>28</v>
      </c>
      <c r="C19" s="14" t="s">
        <v>29</v>
      </c>
      <c r="D19" s="15">
        <v>48622.68</v>
      </c>
      <c r="E19" s="51"/>
      <c r="F19" s="16"/>
      <c r="G19" s="18"/>
      <c r="H19" s="19"/>
    </row>
    <row r="20" spans="1:8" ht="31.5">
      <c r="A20" s="23"/>
      <c r="B20" s="13" t="s">
        <v>30</v>
      </c>
      <c r="C20" s="14" t="s">
        <v>31</v>
      </c>
      <c r="D20" s="15">
        <v>39424</v>
      </c>
      <c r="E20" s="51"/>
      <c r="F20" s="16">
        <v>20651.38</v>
      </c>
      <c r="G20" s="18"/>
      <c r="H20" s="19"/>
    </row>
    <row r="21" spans="1:8" ht="15.75">
      <c r="A21" s="23"/>
      <c r="B21" s="13" t="s">
        <v>32</v>
      </c>
      <c r="C21" s="14"/>
      <c r="D21" s="15"/>
      <c r="E21" s="51"/>
      <c r="F21" s="16"/>
      <c r="G21" s="18"/>
      <c r="H21" s="19"/>
    </row>
    <row r="22" spans="1:8" ht="15.75">
      <c r="A22" s="23"/>
      <c r="B22" s="13" t="s">
        <v>33</v>
      </c>
      <c r="C22" s="14"/>
      <c r="D22" s="15"/>
      <c r="E22" s="51"/>
      <c r="F22" s="16"/>
      <c r="G22" s="18"/>
      <c r="H22" s="19"/>
    </row>
    <row r="23" spans="1:8" ht="15.75">
      <c r="A23" s="23"/>
      <c r="B23" s="13" t="s">
        <v>34</v>
      </c>
      <c r="C23" s="14"/>
      <c r="D23" s="15"/>
      <c r="E23" s="51"/>
      <c r="F23" s="16"/>
      <c r="G23" s="18"/>
      <c r="H23" s="19"/>
    </row>
    <row r="24" spans="1:8" ht="15.75">
      <c r="A24" s="23"/>
      <c r="B24" s="13" t="s">
        <v>35</v>
      </c>
      <c r="C24" s="20"/>
      <c r="D24" s="21"/>
      <c r="E24" s="51"/>
      <c r="F24" s="17"/>
      <c r="G24" s="22"/>
      <c r="H24" s="19"/>
    </row>
    <row r="25" spans="1:8" ht="15.75">
      <c r="A25" s="23"/>
      <c r="B25" s="13" t="s">
        <v>36</v>
      </c>
      <c r="C25" s="20"/>
      <c r="D25" s="21"/>
      <c r="E25" s="51"/>
      <c r="F25" s="17"/>
      <c r="G25" s="22"/>
      <c r="H25" s="19"/>
    </row>
    <row r="26" spans="1:8" ht="15.75">
      <c r="A26" s="23"/>
      <c r="C26" s="10" t="s">
        <v>23</v>
      </c>
      <c r="D26" s="28">
        <f>SUM(D18:D25)</f>
        <v>123528.68</v>
      </c>
      <c r="E26" s="52"/>
      <c r="F26" s="26">
        <f>SUM(F18:F25)</f>
        <v>20651.38</v>
      </c>
      <c r="G26" s="22"/>
      <c r="H26" s="27"/>
    </row>
    <row r="27" spans="1:8" ht="51" customHeight="1">
      <c r="B27" s="10" t="s">
        <v>37</v>
      </c>
      <c r="C27" s="86" t="s">
        <v>38</v>
      </c>
      <c r="D27" s="86"/>
      <c r="E27" s="86"/>
      <c r="F27" s="83"/>
      <c r="G27" s="86"/>
      <c r="H27" s="11"/>
    </row>
    <row r="28" spans="1:8" ht="51" customHeight="1">
      <c r="B28" s="10" t="s">
        <v>39</v>
      </c>
      <c r="C28" s="84" t="s">
        <v>40</v>
      </c>
      <c r="D28" s="84"/>
      <c r="E28" s="84"/>
      <c r="F28" s="85"/>
      <c r="G28" s="84"/>
      <c r="H28" s="12"/>
    </row>
    <row r="29" spans="1:8" ht="31.5">
      <c r="B29" s="13" t="s">
        <v>41</v>
      </c>
      <c r="C29" s="14" t="s">
        <v>42</v>
      </c>
      <c r="D29" s="15">
        <v>74906</v>
      </c>
      <c r="E29" s="51"/>
      <c r="F29" s="16">
        <v>6772.2401023680786</v>
      </c>
      <c r="G29" s="18"/>
      <c r="H29" s="19"/>
    </row>
    <row r="30" spans="1:8" ht="31.5">
      <c r="B30" s="13" t="s">
        <v>43</v>
      </c>
      <c r="C30" s="14" t="s">
        <v>44</v>
      </c>
      <c r="D30" s="15">
        <v>55194</v>
      </c>
      <c r="E30" s="51"/>
      <c r="F30" s="16">
        <v>3855.4265947143904</v>
      </c>
      <c r="G30" s="18"/>
      <c r="H30" s="19"/>
    </row>
    <row r="31" spans="1:8" ht="15.75">
      <c r="B31" s="13" t="s">
        <v>45</v>
      </c>
      <c r="C31" s="14" t="s">
        <v>46</v>
      </c>
      <c r="D31" s="15">
        <v>21026</v>
      </c>
      <c r="E31" s="51"/>
      <c r="F31" s="16">
        <v>11756.84</v>
      </c>
      <c r="G31" s="18"/>
      <c r="H31" s="19"/>
    </row>
    <row r="32" spans="1:8" ht="15.75">
      <c r="B32" s="13" t="s">
        <v>47</v>
      </c>
      <c r="C32" s="14"/>
      <c r="D32" s="15"/>
      <c r="E32" s="51"/>
      <c r="F32" s="16"/>
      <c r="G32" s="18"/>
      <c r="H32" s="19"/>
    </row>
    <row r="33" spans="1:8" ht="15.75">
      <c r="B33" s="13" t="s">
        <v>48</v>
      </c>
      <c r="C33" s="14"/>
      <c r="D33" s="15"/>
      <c r="E33" s="51"/>
      <c r="F33" s="16"/>
      <c r="G33" s="18"/>
      <c r="H33" s="19"/>
    </row>
    <row r="34" spans="1:8" ht="15.75">
      <c r="B34" s="13" t="s">
        <v>49</v>
      </c>
      <c r="C34" s="14"/>
      <c r="D34" s="15"/>
      <c r="E34" s="51"/>
      <c r="F34" s="16"/>
      <c r="G34" s="18"/>
      <c r="H34" s="19"/>
    </row>
    <row r="35" spans="1:8" ht="15.75">
      <c r="A35" s="23"/>
      <c r="B35" s="13" t="s">
        <v>50</v>
      </c>
      <c r="C35" s="20"/>
      <c r="D35" s="21"/>
      <c r="E35" s="51"/>
      <c r="F35" s="17"/>
      <c r="G35" s="22"/>
      <c r="H35" s="19"/>
    </row>
    <row r="36" spans="1:8" s="23" customFormat="1" ht="15.75">
      <c r="B36" s="13" t="s">
        <v>51</v>
      </c>
      <c r="C36" s="20"/>
      <c r="D36" s="21"/>
      <c r="E36" s="51"/>
      <c r="F36" s="17"/>
      <c r="G36" s="22"/>
      <c r="H36" s="19"/>
    </row>
    <row r="37" spans="1:8" s="23" customFormat="1" ht="15.75">
      <c r="A37" s="1"/>
      <c r="B37" s="1"/>
      <c r="C37" s="10" t="s">
        <v>23</v>
      </c>
      <c r="D37" s="25">
        <f>SUM(D29:D36)</f>
        <v>151126</v>
      </c>
      <c r="E37" s="52"/>
      <c r="F37" s="26">
        <f>SUM(F29:F36)</f>
        <v>22384.50669708247</v>
      </c>
      <c r="G37" s="22"/>
      <c r="H37" s="27"/>
    </row>
    <row r="38" spans="1:8" ht="15.75">
      <c r="B38" s="10" t="s">
        <v>52</v>
      </c>
      <c r="C38" s="84" t="s">
        <v>53</v>
      </c>
      <c r="D38" s="84"/>
      <c r="E38" s="84"/>
      <c r="F38" s="85"/>
      <c r="G38" s="84"/>
      <c r="H38" s="12"/>
    </row>
    <row r="39" spans="1:8" ht="15.75">
      <c r="B39" s="13" t="s">
        <v>54</v>
      </c>
      <c r="C39" s="14" t="s">
        <v>55</v>
      </c>
      <c r="D39" s="15">
        <v>30323</v>
      </c>
      <c r="E39" s="51"/>
      <c r="F39" s="16"/>
      <c r="G39" s="18"/>
      <c r="H39" s="19"/>
    </row>
    <row r="40" spans="1:8" ht="15.75">
      <c r="B40" s="13" t="s">
        <v>56</v>
      </c>
      <c r="C40" s="14" t="s">
        <v>57</v>
      </c>
      <c r="D40" s="15">
        <v>12040</v>
      </c>
      <c r="E40" s="51"/>
      <c r="F40" s="16">
        <v>337.50956674156515</v>
      </c>
      <c r="G40" s="18"/>
      <c r="H40" s="19"/>
    </row>
    <row r="41" spans="1:8" ht="15.75">
      <c r="B41" s="13" t="s">
        <v>58</v>
      </c>
      <c r="C41" s="14" t="s">
        <v>59</v>
      </c>
      <c r="D41" s="15">
        <v>33444</v>
      </c>
      <c r="E41" s="51"/>
      <c r="F41" s="16"/>
      <c r="G41" s="18"/>
      <c r="H41" s="19"/>
    </row>
    <row r="42" spans="1:8" ht="33" customHeight="1">
      <c r="B42" s="13" t="s">
        <v>60</v>
      </c>
      <c r="C42" s="14" t="s">
        <v>61</v>
      </c>
      <c r="D42" s="15">
        <v>26086</v>
      </c>
      <c r="E42" s="51"/>
      <c r="F42" s="16"/>
      <c r="G42" s="18"/>
      <c r="H42" s="19"/>
    </row>
    <row r="43" spans="1:8" ht="15.75">
      <c r="B43" s="13" t="s">
        <v>62</v>
      </c>
      <c r="C43" s="14"/>
      <c r="D43" s="15"/>
      <c r="E43" s="51"/>
      <c r="F43" s="16"/>
      <c r="G43" s="18"/>
      <c r="H43" s="19"/>
    </row>
    <row r="44" spans="1:8" ht="15.75">
      <c r="B44" s="13" t="s">
        <v>63</v>
      </c>
      <c r="C44" s="14"/>
      <c r="D44" s="15"/>
      <c r="E44" s="51"/>
      <c r="F44" s="16"/>
      <c r="G44" s="18"/>
      <c r="H44" s="19"/>
    </row>
    <row r="45" spans="1:8" ht="15.75">
      <c r="B45" s="13" t="s">
        <v>64</v>
      </c>
      <c r="C45" s="20"/>
      <c r="D45" s="21"/>
      <c r="E45" s="51"/>
      <c r="F45" s="17"/>
      <c r="G45" s="22"/>
      <c r="H45" s="19"/>
    </row>
    <row r="46" spans="1:8" ht="15.75">
      <c r="B46" s="13" t="s">
        <v>65</v>
      </c>
      <c r="C46" s="20"/>
      <c r="D46" s="21"/>
      <c r="E46" s="51"/>
      <c r="F46" s="17"/>
      <c r="G46" s="22"/>
      <c r="H46" s="19"/>
    </row>
    <row r="47" spans="1:8" ht="15.75">
      <c r="C47" s="10" t="s">
        <v>23</v>
      </c>
      <c r="D47" s="28">
        <f>SUM(D39:D46)</f>
        <v>101893</v>
      </c>
      <c r="E47" s="52"/>
      <c r="F47" s="26">
        <f>SUM(F39:F46)</f>
        <v>337.50956674156515</v>
      </c>
      <c r="G47" s="22"/>
      <c r="H47" s="27"/>
    </row>
    <row r="48" spans="1:8" ht="15.75" customHeight="1">
      <c r="B48" s="30"/>
      <c r="C48" s="29"/>
      <c r="D48" s="31"/>
      <c r="E48" s="31"/>
      <c r="F48" s="31"/>
      <c r="G48" s="29"/>
      <c r="H48" s="32"/>
    </row>
    <row r="49" spans="2:8" ht="51" customHeight="1">
      <c r="B49" s="10" t="s">
        <v>66</v>
      </c>
      <c r="C49" s="82" t="s">
        <v>67</v>
      </c>
      <c r="D49" s="82"/>
      <c r="E49" s="82"/>
      <c r="F49" s="83"/>
      <c r="G49" s="82"/>
      <c r="H49" s="11"/>
    </row>
    <row r="50" spans="2:8" ht="51" customHeight="1">
      <c r="B50" s="10" t="s">
        <v>68</v>
      </c>
      <c r="C50" s="84" t="s">
        <v>69</v>
      </c>
      <c r="D50" s="84"/>
      <c r="E50" s="84"/>
      <c r="F50" s="85"/>
      <c r="G50" s="84"/>
      <c r="H50" s="12"/>
    </row>
    <row r="51" spans="2:8" ht="31.5">
      <c r="B51" s="13" t="s">
        <v>70</v>
      </c>
      <c r="C51" s="14" t="s">
        <v>71</v>
      </c>
      <c r="D51" s="15">
        <v>92779</v>
      </c>
      <c r="E51" s="51"/>
      <c r="F51" s="16"/>
      <c r="G51" s="18"/>
      <c r="H51" s="19"/>
    </row>
    <row r="52" spans="2:8" ht="15.75">
      <c r="B52" s="13" t="s">
        <v>72</v>
      </c>
      <c r="C52" s="14" t="s">
        <v>73</v>
      </c>
      <c r="D52" s="15">
        <v>165677</v>
      </c>
      <c r="E52" s="51"/>
      <c r="F52" s="16">
        <v>3939.040450707439</v>
      </c>
      <c r="G52" s="18"/>
      <c r="H52" s="19"/>
    </row>
    <row r="53" spans="2:8" ht="15.75">
      <c r="B53" s="13" t="s">
        <v>74</v>
      </c>
      <c r="C53" s="14"/>
      <c r="D53" s="15"/>
      <c r="E53" s="51"/>
      <c r="F53" s="16"/>
      <c r="G53" s="18"/>
      <c r="H53" s="19"/>
    </row>
    <row r="54" spans="2:8" ht="15.75">
      <c r="B54" s="13" t="s">
        <v>75</v>
      </c>
      <c r="C54" s="14"/>
      <c r="D54" s="15"/>
      <c r="E54" s="51"/>
      <c r="F54" s="16"/>
      <c r="G54" s="18"/>
      <c r="H54" s="19"/>
    </row>
    <row r="55" spans="2:8" ht="15.75">
      <c r="B55" s="13" t="s">
        <v>76</v>
      </c>
      <c r="C55" s="14"/>
      <c r="D55" s="15"/>
      <c r="E55" s="51"/>
      <c r="F55" s="16"/>
      <c r="G55" s="18"/>
      <c r="H55" s="19"/>
    </row>
    <row r="56" spans="2:8" ht="15.75">
      <c r="B56" s="13" t="s">
        <v>77</v>
      </c>
      <c r="C56" s="14"/>
      <c r="D56" s="15"/>
      <c r="E56" s="51"/>
      <c r="F56" s="16"/>
      <c r="G56" s="18"/>
      <c r="H56" s="19"/>
    </row>
    <row r="57" spans="2:8" ht="15.75">
      <c r="B57" s="13" t="s">
        <v>78</v>
      </c>
      <c r="C57" s="20"/>
      <c r="D57" s="21"/>
      <c r="E57" s="51"/>
      <c r="F57" s="17"/>
      <c r="G57" s="22"/>
      <c r="H57" s="19"/>
    </row>
    <row r="58" spans="2:8" ht="15.75">
      <c r="B58" s="13" t="s">
        <v>79</v>
      </c>
      <c r="C58" s="20"/>
      <c r="D58" s="21"/>
      <c r="E58" s="51"/>
      <c r="F58" s="17"/>
      <c r="G58" s="22"/>
      <c r="H58" s="19"/>
    </row>
    <row r="59" spans="2:8" ht="15.75">
      <c r="C59" s="10" t="s">
        <v>23</v>
      </c>
      <c r="D59" s="25">
        <f>SUM(D51:D58)</f>
        <v>258456</v>
      </c>
      <c r="E59" s="52"/>
      <c r="F59" s="26">
        <f>SUM(F51:F58)</f>
        <v>3939.040450707439</v>
      </c>
      <c r="G59" s="22"/>
      <c r="H59" s="27"/>
    </row>
    <row r="60" spans="2:8" ht="51" customHeight="1">
      <c r="B60" s="10" t="s">
        <v>80</v>
      </c>
      <c r="C60" s="84" t="s">
        <v>81</v>
      </c>
      <c r="D60" s="84"/>
      <c r="E60" s="84"/>
      <c r="F60" s="85"/>
      <c r="G60" s="84"/>
      <c r="H60" s="12"/>
    </row>
    <row r="61" spans="2:8" ht="47.25">
      <c r="B61" s="13" t="s">
        <v>82</v>
      </c>
      <c r="C61" s="14" t="s">
        <v>83</v>
      </c>
      <c r="D61" s="15">
        <v>35186</v>
      </c>
      <c r="E61" s="51"/>
      <c r="F61" s="16"/>
      <c r="G61" s="18"/>
      <c r="H61" s="19"/>
    </row>
    <row r="62" spans="2:8" ht="84.75" customHeight="1">
      <c r="B62" s="13" t="s">
        <v>84</v>
      </c>
      <c r="C62" s="14" t="s">
        <v>85</v>
      </c>
      <c r="D62" s="15">
        <v>2806</v>
      </c>
      <c r="E62" s="51"/>
      <c r="F62" s="16"/>
      <c r="G62" s="18"/>
      <c r="H62" s="19"/>
    </row>
    <row r="63" spans="2:8" ht="15.75">
      <c r="B63" s="13" t="s">
        <v>86</v>
      </c>
      <c r="C63" s="14"/>
      <c r="D63" s="15"/>
      <c r="E63" s="51"/>
      <c r="F63" s="16"/>
      <c r="G63" s="18"/>
      <c r="H63" s="19"/>
    </row>
    <row r="64" spans="2:8" ht="15.75">
      <c r="B64" s="13" t="s">
        <v>87</v>
      </c>
      <c r="C64" s="14"/>
      <c r="D64" s="15"/>
      <c r="E64" s="51"/>
      <c r="F64" s="16"/>
      <c r="G64" s="18"/>
      <c r="H64" s="19"/>
    </row>
    <row r="65" spans="2:8" ht="15.75">
      <c r="B65" s="13" t="s">
        <v>88</v>
      </c>
      <c r="C65" s="14"/>
      <c r="D65" s="15"/>
      <c r="E65" s="51"/>
      <c r="F65" s="16"/>
      <c r="G65" s="18"/>
      <c r="H65" s="19"/>
    </row>
    <row r="66" spans="2:8" ht="15.75">
      <c r="B66" s="13" t="s">
        <v>89</v>
      </c>
      <c r="C66" s="14"/>
      <c r="D66" s="15"/>
      <c r="E66" s="51"/>
      <c r="F66" s="16"/>
      <c r="G66" s="18"/>
      <c r="H66" s="19"/>
    </row>
    <row r="67" spans="2:8" ht="15.75">
      <c r="B67" s="13" t="s">
        <v>90</v>
      </c>
      <c r="C67" s="20"/>
      <c r="D67" s="21"/>
      <c r="E67" s="51"/>
      <c r="F67" s="17"/>
      <c r="G67" s="22"/>
      <c r="H67" s="19"/>
    </row>
    <row r="68" spans="2:8" ht="15.75">
      <c r="B68" s="13" t="s">
        <v>91</v>
      </c>
      <c r="C68" s="20"/>
      <c r="D68" s="21"/>
      <c r="E68" s="51"/>
      <c r="F68" s="17"/>
      <c r="G68" s="22"/>
      <c r="H68" s="19"/>
    </row>
    <row r="69" spans="2:8" ht="15.75">
      <c r="C69" s="10" t="s">
        <v>23</v>
      </c>
      <c r="D69" s="28">
        <f>SUM(D61:D68)</f>
        <v>37992</v>
      </c>
      <c r="E69" s="52"/>
      <c r="F69" s="26">
        <f>SUM(F61:F68)</f>
        <v>0</v>
      </c>
      <c r="G69" s="22"/>
      <c r="H69" s="27"/>
    </row>
    <row r="70" spans="2:8" ht="63.75" customHeight="1">
      <c r="B70" s="10" t="s">
        <v>92</v>
      </c>
      <c r="C70" s="33" t="s">
        <v>93</v>
      </c>
      <c r="D70" s="34"/>
      <c r="E70" s="53"/>
      <c r="F70" s="34"/>
      <c r="G70" s="35"/>
      <c r="H70" s="27"/>
    </row>
    <row r="71" spans="2:8" ht="15.75">
      <c r="B71" s="10" t="s">
        <v>94</v>
      </c>
      <c r="C71" s="33"/>
      <c r="D71" s="34"/>
      <c r="E71" s="53"/>
      <c r="F71" s="34"/>
      <c r="G71" s="35"/>
      <c r="H71" s="27"/>
    </row>
    <row r="72" spans="2:8" ht="15.75">
      <c r="B72" s="10" t="s">
        <v>95</v>
      </c>
      <c r="C72" s="36" t="s">
        <v>96</v>
      </c>
      <c r="D72" s="34">
        <v>25000</v>
      </c>
      <c r="E72" s="53"/>
      <c r="F72" s="34">
        <v>15618.993285468525</v>
      </c>
      <c r="G72" s="35"/>
      <c r="H72" s="27"/>
    </row>
    <row r="73" spans="2:8" ht="31.5">
      <c r="B73" s="37" t="s">
        <v>97</v>
      </c>
      <c r="C73" s="33"/>
      <c r="D73" s="34">
        <v>28000</v>
      </c>
      <c r="E73" s="53"/>
      <c r="F73" s="34"/>
      <c r="G73" s="35"/>
      <c r="H73" s="27"/>
    </row>
    <row r="74" spans="2:8" ht="31.5">
      <c r="B74" s="10" t="s">
        <v>98</v>
      </c>
      <c r="C74" s="33"/>
      <c r="D74" s="34">
        <v>7500</v>
      </c>
      <c r="E74" s="53"/>
      <c r="F74" s="34"/>
      <c r="G74" s="35"/>
      <c r="H74" s="27"/>
    </row>
    <row r="75" spans="2:8" ht="21.75" customHeight="1">
      <c r="B75" s="38"/>
      <c r="C75" s="39" t="s">
        <v>99</v>
      </c>
      <c r="D75" s="40">
        <f>SUM(D70:D74)</f>
        <v>60500</v>
      </c>
      <c r="E75" s="52"/>
      <c r="F75" s="26">
        <f>SUM(F70:F74)</f>
        <v>15618.993285468525</v>
      </c>
      <c r="G75" s="44"/>
      <c r="H75" s="41"/>
    </row>
    <row r="76" spans="2:8" ht="15.75" customHeight="1">
      <c r="B76" s="42" t="s">
        <v>100</v>
      </c>
      <c r="C76" s="43"/>
      <c r="D76" s="44">
        <f>D75+D69+D59+D47+D37+D26+D16</f>
        <v>840455.67999999993</v>
      </c>
      <c r="E76" s="54"/>
      <c r="F76" s="44">
        <f>F75+F69+F59+F47+F37+F26+F16</f>
        <v>74098.060000000012</v>
      </c>
      <c r="G76" s="44"/>
      <c r="H76" s="41"/>
    </row>
    <row r="77" spans="2:8" ht="15.75" customHeight="1">
      <c r="B77" s="45" t="s">
        <v>101</v>
      </c>
      <c r="C77" s="46"/>
      <c r="D77" s="47">
        <f>D76*7%</f>
        <v>58831.897600000004</v>
      </c>
      <c r="E77" s="54"/>
      <c r="F77" s="47">
        <f>F76*7%</f>
        <v>5186.8642000000018</v>
      </c>
      <c r="G77" s="47"/>
      <c r="H77" s="41"/>
    </row>
    <row r="78" spans="2:8" ht="15.75" customHeight="1" thickBot="1">
      <c r="B78" s="48" t="s">
        <v>102</v>
      </c>
      <c r="C78" s="49"/>
      <c r="D78" s="50">
        <f>D77+D76</f>
        <v>899287.57759999996</v>
      </c>
      <c r="E78" s="55"/>
      <c r="F78" s="50">
        <f>F77+F76</f>
        <v>79284.924200000009</v>
      </c>
      <c r="G78" s="50"/>
      <c r="H78" s="41"/>
    </row>
    <row r="79" spans="2:8" ht="15.75" customHeight="1">
      <c r="B79" s="30"/>
      <c r="C79" s="29"/>
      <c r="D79" s="31"/>
      <c r="E79" s="31"/>
      <c r="F79" s="31"/>
      <c r="G79" s="29"/>
      <c r="H79" s="41"/>
    </row>
    <row r="80" spans="2:8" ht="15.75" customHeight="1">
      <c r="B80" s="30"/>
      <c r="C80" s="29"/>
      <c r="D80" s="31"/>
      <c r="E80" s="31"/>
      <c r="F80" s="31"/>
      <c r="G80" s="29"/>
      <c r="H80" s="41"/>
    </row>
    <row r="81" ht="15" customHeight="1"/>
    <row r="82" ht="25.5" customHeight="1"/>
  </sheetData>
  <mergeCells count="11">
    <mergeCell ref="B1:D1"/>
    <mergeCell ref="B3:D3"/>
    <mergeCell ref="C6:G6"/>
    <mergeCell ref="C7:G7"/>
    <mergeCell ref="C17:G17"/>
    <mergeCell ref="C49:G49"/>
    <mergeCell ref="C50:G50"/>
    <mergeCell ref="C60:G60"/>
    <mergeCell ref="C27:G27"/>
    <mergeCell ref="C28:G28"/>
    <mergeCell ref="C38:G38"/>
  </mergeCells>
  <dataValidations count="3">
    <dataValidation allowBlank="1" showInputMessage="1" showErrorMessage="1" prompt="Insert *text* description of Activity here" sqref="C8 C18 C29 C39 C51 C61"/>
    <dataValidation allowBlank="1" showInputMessage="1" showErrorMessage="1" prompt="Insert *text* description of Output here" sqref="C7 C17 C28 C38 C50 C60"/>
    <dataValidation allowBlank="1" showInputMessage="1" showErrorMessage="1" prompt="Insert *text* description of Outcome here" sqref="C6:G6 C27:G27 C49:G49"/>
  </dataValidations>
  <pageMargins left="0.7" right="0.7" top="0.75" bottom="0.75" header="0.3" footer="0.3"/>
  <pageSetup scale="37" orientation="portrait"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7"/>
  <sheetViews>
    <sheetView tabSelected="1" topLeftCell="A6" zoomScaleNormal="100" workbookViewId="0">
      <selection activeCell="D17" sqref="D17"/>
    </sheetView>
  </sheetViews>
  <sheetFormatPr defaultRowHeight="15"/>
  <cols>
    <col min="1" max="1" width="47.7109375" customWidth="1"/>
    <col min="2" max="2" width="25.85546875" bestFit="1" customWidth="1"/>
    <col min="3" max="3" width="16.140625" customWidth="1"/>
    <col min="4" max="4" width="12.7109375" customWidth="1"/>
    <col min="5" max="5" width="23.7109375" bestFit="1" customWidth="1"/>
    <col min="6" max="6" width="14.7109375" bestFit="1" customWidth="1"/>
    <col min="7" max="7" width="14.28515625" bestFit="1" customWidth="1"/>
    <col min="9" max="9" width="22.85546875" bestFit="1" customWidth="1"/>
    <col min="11" max="11" width="11.5703125" bestFit="1" customWidth="1"/>
  </cols>
  <sheetData>
    <row r="2" spans="1:11" ht="15.75">
      <c r="A2" s="56" t="s">
        <v>113</v>
      </c>
    </row>
    <row r="3" spans="1:11" ht="15.75">
      <c r="A3" s="56" t="s">
        <v>114</v>
      </c>
    </row>
    <row r="4" spans="1:11" ht="15.75" thickBot="1"/>
    <row r="5" spans="1:11" ht="16.5" thickBot="1">
      <c r="A5" s="95" t="s">
        <v>115</v>
      </c>
      <c r="B5" s="97" t="s">
        <v>116</v>
      </c>
      <c r="C5" s="98"/>
      <c r="D5" s="98"/>
      <c r="E5" s="99" t="s">
        <v>117</v>
      </c>
      <c r="F5" s="91" t="s">
        <v>118</v>
      </c>
      <c r="G5" s="93" t="s">
        <v>122</v>
      </c>
    </row>
    <row r="6" spans="1:11" ht="39" customHeight="1" thickBot="1">
      <c r="A6" s="96"/>
      <c r="B6" s="60" t="s">
        <v>119</v>
      </c>
      <c r="C6" s="60" t="s">
        <v>120</v>
      </c>
      <c r="D6" s="61" t="s">
        <v>121</v>
      </c>
      <c r="E6" s="100"/>
      <c r="F6" s="92"/>
      <c r="G6" s="94"/>
      <c r="I6" s="101"/>
    </row>
    <row r="7" spans="1:11" ht="27" customHeight="1">
      <c r="A7" s="57" t="s">
        <v>103</v>
      </c>
      <c r="B7" s="62">
        <v>89563.277385365291</v>
      </c>
      <c r="C7" s="63"/>
      <c r="D7" s="63"/>
      <c r="E7" s="64">
        <f t="shared" ref="E7:E13" si="0">SUM(B7:D7)</f>
        <v>89563.277385365291</v>
      </c>
      <c r="F7" s="63">
        <v>22560.772022559002</v>
      </c>
      <c r="G7" s="65">
        <f>+F7/E7</f>
        <v>0.25189757098198207</v>
      </c>
      <c r="H7" s="102"/>
      <c r="I7" s="59"/>
      <c r="K7" s="59"/>
    </row>
    <row r="8" spans="1:11" ht="27" customHeight="1">
      <c r="A8" s="57" t="s">
        <v>104</v>
      </c>
      <c r="B8" s="66">
        <v>3079.9999788632686</v>
      </c>
      <c r="C8" s="67"/>
      <c r="D8" s="67"/>
      <c r="E8" s="68">
        <f t="shared" si="0"/>
        <v>3079.9999788632686</v>
      </c>
      <c r="F8" s="67">
        <v>775.84451330021329</v>
      </c>
      <c r="G8" s="69">
        <f>F8/E8</f>
        <v>0.25189757098198201</v>
      </c>
      <c r="H8" s="102"/>
      <c r="I8" s="59"/>
      <c r="K8" s="59"/>
    </row>
    <row r="9" spans="1:11" ht="27" customHeight="1">
      <c r="A9" s="57" t="s">
        <v>105</v>
      </c>
      <c r="B9" s="66">
        <v>0</v>
      </c>
      <c r="C9" s="67"/>
      <c r="D9" s="67"/>
      <c r="E9" s="68">
        <f t="shared" si="0"/>
        <v>0</v>
      </c>
      <c r="F9" s="67">
        <v>0</v>
      </c>
      <c r="G9" s="69">
        <v>0</v>
      </c>
      <c r="H9" s="102"/>
      <c r="I9" s="59"/>
      <c r="K9" s="59"/>
    </row>
    <row r="10" spans="1:11" ht="27" customHeight="1">
      <c r="A10" s="57" t="s">
        <v>106</v>
      </c>
      <c r="B10" s="66">
        <v>14524.999900321098</v>
      </c>
      <c r="C10" s="67"/>
      <c r="D10" s="67"/>
      <c r="E10" s="68">
        <f t="shared" si="0"/>
        <v>14524.999900321098</v>
      </c>
      <c r="F10" s="67">
        <v>3658.8121934044157</v>
      </c>
      <c r="G10" s="69">
        <f>F10/E10</f>
        <v>0.25189757098198201</v>
      </c>
      <c r="H10" s="102"/>
      <c r="I10" s="59"/>
      <c r="K10" s="59"/>
    </row>
    <row r="11" spans="1:11" ht="27" customHeight="1">
      <c r="A11" s="58" t="s">
        <v>107</v>
      </c>
      <c r="B11" s="66">
        <v>13195.188909447026</v>
      </c>
      <c r="C11" s="67"/>
      <c r="D11" s="67"/>
      <c r="E11" s="68">
        <f t="shared" si="0"/>
        <v>13195.188909447026</v>
      </c>
      <c r="F11" s="67">
        <v>3323.8360349380937</v>
      </c>
      <c r="G11" s="69">
        <f>F11/E11</f>
        <v>0.25189757098198196</v>
      </c>
      <c r="H11" s="102"/>
      <c r="I11" s="59"/>
      <c r="K11" s="59"/>
    </row>
    <row r="12" spans="1:11" ht="27" customHeight="1">
      <c r="A12" s="57" t="s">
        <v>108</v>
      </c>
      <c r="B12" s="66">
        <v>115412.57270797255</v>
      </c>
      <c r="C12" s="67"/>
      <c r="D12" s="67"/>
      <c r="E12" s="68">
        <f t="shared" si="0"/>
        <v>115412.57270797255</v>
      </c>
      <c r="F12" s="67">
        <v>29072.146725919676</v>
      </c>
      <c r="G12" s="69">
        <f>F12/E12</f>
        <v>0.25189757098198201</v>
      </c>
      <c r="H12" s="102"/>
      <c r="I12" s="59"/>
      <c r="K12" s="59"/>
    </row>
    <row r="13" spans="1:11" ht="27" customHeight="1">
      <c r="A13" s="57" t="s">
        <v>109</v>
      </c>
      <c r="B13" s="66">
        <v>58383.447099339217</v>
      </c>
      <c r="C13" s="67"/>
      <c r="D13" s="67"/>
      <c r="E13" s="68">
        <f t="shared" si="0"/>
        <v>58383.447099339217</v>
      </c>
      <c r="F13" s="67">
        <v>14706.648509878592</v>
      </c>
      <c r="G13" s="69">
        <f>+F13/E13</f>
        <v>0.25189757098198201</v>
      </c>
      <c r="H13" s="102"/>
      <c r="I13" s="59"/>
      <c r="K13" s="59"/>
    </row>
    <row r="14" spans="1:11" ht="27" customHeight="1" thickBot="1">
      <c r="A14" s="70" t="s">
        <v>110</v>
      </c>
      <c r="B14" s="71">
        <f>SUM(B7:B13)</f>
        <v>294159.48598130845</v>
      </c>
      <c r="C14" s="72">
        <f>SUM(C7:C13)</f>
        <v>0</v>
      </c>
      <c r="D14" s="72">
        <f>SUM(D7:D13)</f>
        <v>0</v>
      </c>
      <c r="E14" s="72">
        <f>SUM(E7:E13)</f>
        <v>294159.48598130845</v>
      </c>
      <c r="F14" s="72">
        <f>SUM(F7:F13)</f>
        <v>74098.06</v>
      </c>
      <c r="G14" s="73">
        <f>F14/E14</f>
        <v>0.25189757098198207</v>
      </c>
      <c r="I14" s="59"/>
      <c r="K14" s="59"/>
    </row>
    <row r="15" spans="1:11" ht="27" customHeight="1" thickBot="1">
      <c r="A15" s="74" t="s">
        <v>111</v>
      </c>
      <c r="B15" s="75">
        <f>B14*7%</f>
        <v>20591.164018691594</v>
      </c>
      <c r="C15" s="75">
        <f>C14*7%</f>
        <v>0</v>
      </c>
      <c r="D15" s="76">
        <f>D14*7%</f>
        <v>0</v>
      </c>
      <c r="E15" s="68">
        <f>SUM(B15:D15)</f>
        <v>20591.164018691594</v>
      </c>
      <c r="F15" s="77">
        <f>F14*7%</f>
        <v>5186.8642</v>
      </c>
      <c r="G15" s="78">
        <f t="shared" ref="G15" si="1">+F15/E15</f>
        <v>0.25189757098198201</v>
      </c>
      <c r="I15" s="59"/>
      <c r="K15" s="59"/>
    </row>
    <row r="16" spans="1:11" ht="27" customHeight="1" thickBot="1">
      <c r="A16" s="70" t="s">
        <v>112</v>
      </c>
      <c r="B16" s="79">
        <f t="shared" ref="B16:D16" si="2">SUM(B14:B15)</f>
        <v>314750.65000000002</v>
      </c>
      <c r="C16" s="80">
        <f t="shared" si="2"/>
        <v>0</v>
      </c>
      <c r="D16" s="80">
        <f t="shared" si="2"/>
        <v>0</v>
      </c>
      <c r="E16" s="80">
        <f>SUM(E14:E15)</f>
        <v>314750.65000000002</v>
      </c>
      <c r="F16" s="80">
        <f>SUM(F14:F15)</f>
        <v>79284.924199999994</v>
      </c>
      <c r="G16" s="81">
        <f>F16/E16</f>
        <v>0.25189757098198207</v>
      </c>
      <c r="I16" s="59"/>
      <c r="K16" s="59"/>
    </row>
    <row r="17" ht="27" customHeight="1"/>
  </sheetData>
  <mergeCells count="5">
    <mergeCell ref="F5:F6"/>
    <mergeCell ref="G5:G6"/>
    <mergeCell ref="A5:A6"/>
    <mergeCell ref="B5:D5"/>
    <mergeCell ref="E5:E6"/>
  </mergeCells>
  <pageMargins left="0.7" right="0.7" top="0.75" bottom="0.75" header="0.3" footer="0.3"/>
  <pageSetup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Donors Report</vt:lpstr>
      <vt:lpstr>Table</vt:lpstr>
      <vt:lpstr>'Donors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Frederick</dc:creator>
  <cp:lastModifiedBy>Frederick</cp:lastModifiedBy>
  <cp:lastPrinted>2021-10-21T16:03:18Z</cp:lastPrinted>
  <dcterms:created xsi:type="dcterms:W3CDTF">2021-06-15T08:19:06Z</dcterms:created>
  <dcterms:modified xsi:type="dcterms:W3CDTF">2021-10-21T16:03:24Z</dcterms:modified>
</cp:coreProperties>
</file>