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igul\Documents\Work files\PBF Sustaining Peace in Bougainville\Semi-annual Report\Final submission\"/>
    </mc:Choice>
  </mc:AlternateContent>
  <xr:revisionPtr revIDLastSave="0" documentId="8_{06AD2512-D939-4AA0-A200-650E375F9BB2}" xr6:coauthVersionLast="47" xr6:coauthVersionMax="47" xr10:uidLastSave="{00000000-0000-0000-0000-000000000000}"/>
  <bookViews>
    <workbookView xWindow="-110" yWindow="-110" windowWidth="18150" windowHeight="11020" xr2:uid="{4D7E1CDE-7AF2-44D8-A500-05A8A3C02928}"/>
  </bookViews>
  <sheets>
    <sheet name="Joint_Workplan_SP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H48" i="1"/>
  <c r="H46" i="1"/>
  <c r="H57" i="1"/>
  <c r="G65" i="1"/>
  <c r="H36" i="1"/>
  <c r="H29" i="1"/>
  <c r="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Tirnesh Prasad</author>
  </authors>
  <commentList>
    <comment ref="C61" authorId="0" shapeId="0" xr:uid="{8F43A237-A589-4E70-8C7A-D7C88FCCAB37}">
      <text>
        <r>
          <rPr>
            <b/>
            <sz val="10"/>
            <color rgb="FF000000"/>
            <rFont val="Tahoma"/>
            <family val="2"/>
          </rPr>
          <t xml:space="preserve">Salary Pro-Forma Cost for One Year $367,827: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Project Manager (NOB) - 100% - $58,000
</t>
        </r>
        <r>
          <rPr>
            <sz val="10"/>
            <color rgb="FF000000"/>
            <rFont val="Calibri"/>
            <family val="2"/>
          </rPr>
          <t xml:space="preserve">Project Officer  - Buka (SB4) - 100% - $46,202 
</t>
        </r>
        <r>
          <rPr>
            <sz val="10"/>
            <color rgb="FF000000"/>
            <rFont val="Calibri"/>
            <family val="2"/>
          </rPr>
          <t xml:space="preserve">Project Officer - Buka (SB4) - 100% - $46,202 
</t>
        </r>
        <r>
          <rPr>
            <sz val="10"/>
            <color rgb="FF000000"/>
            <rFont val="Tahoma"/>
            <family val="2"/>
          </rPr>
          <t xml:space="preserve">M&amp;E Officer - </t>
        </r>
        <r>
          <rPr>
            <sz val="10"/>
            <color rgb="FF000000"/>
            <rFont val="Calibri"/>
            <family val="2"/>
          </rPr>
          <t xml:space="preserve">(SB4/SC8) - 50% - $ 23,101
</t>
        </r>
        <r>
          <rPr>
            <sz val="10"/>
            <color rgb="FF000000"/>
            <rFont val="Calibri"/>
            <family val="2"/>
          </rPr>
          <t xml:space="preserve">Receptionist - Buka (SB2) - 100% - $ 18,528
</t>
        </r>
        <r>
          <rPr>
            <sz val="10"/>
            <color rgb="FF000000"/>
            <rFont val="Calibri"/>
            <family val="2"/>
          </rPr>
          <t xml:space="preserve">Operations Analyst Buka - (SB4) - 100% - $46,202
</t>
        </r>
        <r>
          <rPr>
            <sz val="10"/>
            <color rgb="FF000000"/>
            <rFont val="Calibri"/>
            <family val="2"/>
          </rPr>
          <t xml:space="preserve">Driver Arawa - (SB1) - 100% - $ 12,539
</t>
        </r>
        <r>
          <rPr>
            <sz val="10"/>
            <color rgb="FF000000"/>
            <rFont val="Calibri"/>
            <family val="2"/>
          </rPr>
          <t xml:space="preserve">Driver Buka - (SB1) - 100% - $ 12,539
</t>
        </r>
        <r>
          <rPr>
            <sz val="10"/>
            <color rgb="FF000000"/>
            <rFont val="Calibri"/>
            <family val="2"/>
          </rPr>
          <t xml:space="preserve">Project Associate Arawa - (SB3) - 100% - $ 34,514
</t>
        </r>
        <r>
          <rPr>
            <sz val="10"/>
            <color rgb="FF000000"/>
            <rFont val="Calibri"/>
            <family val="2"/>
          </rPr>
          <t xml:space="preserve">Operations Manager Buka - (NOC) - 100% - $ 70,000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For 24 months </t>
        </r>
        <r>
          <rPr>
            <b/>
            <sz val="10"/>
            <color rgb="FF000000"/>
            <rFont val="Calibri"/>
            <family val="2"/>
          </rPr>
          <t xml:space="preserve">$735,654 </t>
        </r>
        <r>
          <rPr>
            <sz val="10"/>
            <color rgb="FF000000"/>
            <rFont val="Calibri"/>
            <family val="2"/>
          </rPr>
          <t xml:space="preserve">($367,827 x 2)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C62" authorId="0" shapeId="0" xr:uid="{07327A00-2F3F-4D19-B065-886881A9FA7E}">
      <text>
        <r>
          <rPr>
            <b/>
            <sz val="10"/>
            <color rgb="FF000000"/>
            <rFont val="Calibri"/>
            <family val="2"/>
          </rPr>
          <t xml:space="preserve">Operational Cost for Bougainville  Office for one year $190,271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Buka Office Electricity  $6,000
</t>
        </r>
        <r>
          <rPr>
            <sz val="10"/>
            <color rgb="FF000000"/>
            <rFont val="Calibri"/>
            <family val="2"/>
          </rPr>
          <t xml:space="preserve">Buka Office Internet (Primary) $33,000.00 
</t>
        </r>
        <r>
          <rPr>
            <sz val="10"/>
            <color rgb="FF000000"/>
            <rFont val="Calibri"/>
            <family val="2"/>
          </rPr>
          <t xml:space="preserve">Buka Office Internet (Secondary) $29,000.00 
</t>
        </r>
        <r>
          <rPr>
            <sz val="10"/>
            <color rgb="FF000000"/>
            <rFont val="Calibri"/>
            <family val="2"/>
          </rPr>
          <t xml:space="preserve">Buka Office Rental $49,000.00 
</t>
        </r>
        <r>
          <rPr>
            <sz val="10"/>
            <color rgb="FF000000"/>
            <rFont val="Calibri"/>
            <family val="2"/>
          </rPr>
          <t xml:space="preserve">Arawa Office Rental $41,706
</t>
        </r>
        <r>
          <rPr>
            <sz val="10"/>
            <color rgb="FF000000"/>
            <rFont val="Calibri"/>
            <family val="2"/>
          </rPr>
          <t xml:space="preserve">Arawa Office Internet (Secondary $5,800
</t>
        </r>
        <r>
          <rPr>
            <sz val="10"/>
            <color rgb="FF000000"/>
            <rFont val="Calibri"/>
            <family val="2"/>
          </rPr>
          <t xml:space="preserve">Arawa Office Internet (Primary) $14,000
</t>
        </r>
        <r>
          <rPr>
            <sz val="10"/>
            <color rgb="FF000000"/>
            <rFont val="Calibri"/>
            <family val="2"/>
          </rPr>
          <t xml:space="preserve">Project Vehicle Maintainces $4,500.00
</t>
        </r>
        <r>
          <rPr>
            <sz val="10"/>
            <color rgb="FF000000"/>
            <rFont val="Calibri"/>
            <family val="2"/>
          </rPr>
          <t xml:space="preserve">Arawa Office Electricity $1,895
</t>
        </r>
        <r>
          <rPr>
            <sz val="10"/>
            <color rgb="FF000000"/>
            <rFont val="Calibri"/>
            <family val="2"/>
          </rPr>
          <t xml:space="preserve">Fuel - Arawa $2,527
</t>
        </r>
        <r>
          <rPr>
            <sz val="10"/>
            <color rgb="FF000000"/>
            <rFont val="Calibri"/>
            <family val="2"/>
          </rPr>
          <t xml:space="preserve">Fuel - Buka $2,843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Operational Cost for 24 months: $380,542 </t>
        </r>
        <r>
          <rPr>
            <sz val="10"/>
            <color rgb="FF000000"/>
            <rFont val="Calibri"/>
            <family val="2"/>
          </rPr>
          <t>($190,271 x 2)</t>
        </r>
      </text>
    </comment>
  </commentList>
</comments>
</file>

<file path=xl/sharedStrings.xml><?xml version="1.0" encoding="utf-8"?>
<sst xmlns="http://schemas.openxmlformats.org/spreadsheetml/2006/main" count="139" uniqueCount="112">
  <si>
    <t>Joint Annual Workplan for Phase 2</t>
  </si>
  <si>
    <t xml:space="preserve">PBF Project: Sustaining Peace in Bougainville </t>
  </si>
  <si>
    <t>Outcome/ Output number</t>
  </si>
  <si>
    <t>Outcome/ output/ activity formulation:</t>
  </si>
  <si>
    <t>Implementing Agency (RUNO)</t>
  </si>
  <si>
    <t>Activty Budget in 2020</t>
  </si>
  <si>
    <t>Activty Budget in 2021</t>
  </si>
  <si>
    <t>Total Activity Budget (Post-referendum project)</t>
  </si>
  <si>
    <t>Total Activity Budget (Sustaining Peace)</t>
  </si>
  <si>
    <t>Outcome 1: Enhenced political dialogue between the two Governments and the two Parliaments ensures decisions around BPA implementation and (post) referendum are progressed jointly.</t>
  </si>
  <si>
    <t>Jul</t>
  </si>
  <si>
    <t>Aug</t>
  </si>
  <si>
    <t>Sept</t>
  </si>
  <si>
    <t>Oct</t>
  </si>
  <si>
    <t>Nov</t>
  </si>
  <si>
    <t>Dec</t>
  </si>
  <si>
    <t>Jan</t>
  </si>
  <si>
    <t>Feb</t>
  </si>
  <si>
    <t>March</t>
  </si>
  <si>
    <t>Apr</t>
  </si>
  <si>
    <t>May</t>
  </si>
  <si>
    <t>June</t>
  </si>
  <si>
    <t>Output 1.1: The two parliaments make joint decisions on the BPA and referendum processes, including on the post-referendum period in close consultations with women and youth focused civil society organisations.</t>
  </si>
  <si>
    <t>Activity 1.1.1:</t>
  </si>
  <si>
    <t xml:space="preserve">Number of consultation meetings of the Post Referendum Joint Ministerial Consultations Preparation Team </t>
  </si>
  <si>
    <t xml:space="preserve">UNDP (through Post-referendum project) </t>
  </si>
  <si>
    <t>Sub-activity 1.1.1.1. Technical and logistical support to the office of the ABG Chief Secretary and the Department of Post Referendum Dialogue and Department of Community Development for coordination of post-referendum planning with national government.</t>
  </si>
  <si>
    <t>Activity 1.1.2:</t>
  </si>
  <si>
    <t xml:space="preserve">External Moderator contracted and providing support when required </t>
  </si>
  <si>
    <t>Activity 1.1.3:</t>
  </si>
  <si>
    <t>Comparative Transition, Legal and Constitutional expertise</t>
  </si>
  <si>
    <r>
      <rPr>
        <i/>
        <sz val="12"/>
        <color rgb="FF000000"/>
        <rFont val="Times New Roman"/>
        <family val="1"/>
      </rPr>
      <t>Sub-activity 1.1.3.1</t>
    </r>
    <r>
      <rPr>
        <sz val="12"/>
        <color rgb="FF000000"/>
        <rFont val="Times New Roman"/>
        <family val="1"/>
      </rPr>
      <t>. Conduct Legal and Consitutional expertise for National Parliamentary ratification process of the Referendum Outcome (pending advance of post-referendum consultation process and requesst of Government partners)</t>
    </r>
  </si>
  <si>
    <t>Activity 1.1.4:</t>
  </si>
  <si>
    <t>National Parliament ratification process agreed and disseminated</t>
  </si>
  <si>
    <r>
      <t xml:space="preserve">Sub-activity 1.1.4.1. </t>
    </r>
    <r>
      <rPr>
        <sz val="11"/>
        <color theme="1"/>
        <rFont val="Calibri"/>
        <family val="2"/>
        <scheme val="minor"/>
      </rPr>
      <t xml:space="preserve">Assist media departments of ABG and GoPNG in disemminating joint key messages on post-referendum and ratification process. </t>
    </r>
  </si>
  <si>
    <t>Output 1.2: Key government institutions with responsibilities for BPA implementation and coordination between the two governments are enabled to implement their functions effectively.</t>
  </si>
  <si>
    <t>Activity 1.2.1:</t>
  </si>
  <si>
    <t>Joint Post-Referendum Secretariat fully equipped to perform its functions</t>
  </si>
  <si>
    <t>Activity 1.2.2:</t>
  </si>
  <si>
    <t xml:space="preserve">Induction programmes designed for new Members of the House of Representatives </t>
  </si>
  <si>
    <t>UNDP</t>
  </si>
  <si>
    <r>
      <rPr>
        <i/>
        <sz val="11"/>
        <color theme="1"/>
        <rFont val="Calibri"/>
        <family val="2"/>
        <scheme val="minor"/>
      </rPr>
      <t>Sub-activity 1.2.2.1</t>
    </r>
    <r>
      <rPr>
        <sz val="11"/>
        <color theme="1"/>
        <rFont val="Calibri"/>
        <family val="2"/>
        <scheme val="minor"/>
      </rPr>
      <t>.  Contract National Liason Officer, who will act as  a focal point in any communicataion with NCOBA, ABG and key Government stakeholders</t>
    </r>
  </si>
  <si>
    <r>
      <rPr>
        <i/>
        <sz val="11"/>
        <color theme="1"/>
        <rFont val="Calibri"/>
        <family val="2"/>
        <scheme val="minor"/>
      </rPr>
      <t xml:space="preserve">Sub-activity 1.2.2.2. </t>
    </r>
    <r>
      <rPr>
        <sz val="11"/>
        <color theme="1"/>
        <rFont val="Calibri"/>
        <family val="2"/>
        <scheme val="minor"/>
      </rPr>
      <t>Conduct awareness raising sessions to Members of the House of Representatives on BPA and post-referendum process</t>
    </r>
  </si>
  <si>
    <t>Activity 1.2.3:</t>
  </si>
  <si>
    <t>Key government institutions with responsibilities for BPA implementation and coordination are enabled to implement their functions effectively</t>
  </si>
  <si>
    <t xml:space="preserve">UNDP (through SPB) </t>
  </si>
  <si>
    <r>
      <rPr>
        <i/>
        <sz val="11"/>
        <color theme="1"/>
        <rFont val="Calibri"/>
        <family val="2"/>
        <scheme val="minor"/>
      </rPr>
      <t xml:space="preserve">Sub-Activity 1.2.3.1. </t>
    </r>
    <r>
      <rPr>
        <sz val="11"/>
        <color theme="1"/>
        <rFont val="Calibri"/>
        <family val="2"/>
        <scheme val="minor"/>
      </rPr>
      <t>Provision of office equipment, communication equipment, for Joint Secretariat to function</t>
    </r>
  </si>
  <si>
    <t>Output 1.3: Bougainville youth, women, veterans and church leaders are supported to provide inputs into the post-referendum consultations and conduct post-referendum dialogues within their associations.</t>
  </si>
  <si>
    <t>Activity 1.3.1:</t>
  </si>
  <si>
    <t xml:space="preserve">Key networks (Women, Youth, Churches) are supported to participate in the post referendum process </t>
  </si>
  <si>
    <t xml:space="preserve">UNDP, UNFPA, UN Women (through SPB) </t>
  </si>
  <si>
    <t>Convene coordination meeting between women leaders from CG, Churches, CSOs and Women MPs to identify priority issues for women to present to Post Referendum working committee and vice versa</t>
  </si>
  <si>
    <t>UNW</t>
  </si>
  <si>
    <t xml:space="preserve">Convene coordination meeting to create space for youth particiation in the post referendum dialogue and awerenes </t>
  </si>
  <si>
    <t>UNFPA</t>
  </si>
  <si>
    <t xml:space="preserve">TOTAL $ FOR OUTCOME 1: </t>
  </si>
  <si>
    <t>OUTCOME 2: Increased dialogue and awareness on the BPA, referendum, and post_x0002_referendum issues, ensuring that both the population in and outside of Bougainville is informed and feels included in the process</t>
  </si>
  <si>
    <t>Output 2.1:  Innovative community-led dialogues about the BPA and a peaceful future for Bougainville are facilitated throughout the island;</t>
  </si>
  <si>
    <t>Activity 2.1.1</t>
  </si>
  <si>
    <t>The Post Referendum Secretariat drafts joint messages on the post-referendum process and facilitates their dissemination.</t>
  </si>
  <si>
    <r>
      <rPr>
        <i/>
        <sz val="11"/>
        <color theme="1"/>
        <rFont val="Calibri"/>
        <family val="2"/>
        <scheme val="minor"/>
      </rPr>
      <t>Sub-activity 2.1.1.1.</t>
    </r>
    <r>
      <rPr>
        <sz val="11"/>
        <color theme="1"/>
        <rFont val="Calibri"/>
        <family val="2"/>
        <scheme val="minor"/>
      </rPr>
      <t xml:space="preserve"> Assist in developping joint messages on ratification process through contracting Media and Communications Consultant</t>
    </r>
  </si>
  <si>
    <r>
      <t xml:space="preserve">Sub-activity 2.1.1.2. </t>
    </r>
    <r>
      <rPr>
        <sz val="11"/>
        <color theme="1"/>
        <rFont val="Calibri"/>
        <family val="2"/>
        <scheme val="minor"/>
      </rPr>
      <t xml:space="preserve">Assist media departments of ABG and GoPNG in disemminating joint key messages on post-referendum process. </t>
    </r>
  </si>
  <si>
    <t>Activity 2.1.2</t>
  </si>
  <si>
    <t xml:space="preserve">Community led dialogues about the post-referendum process and a peaceful future for Bougainville </t>
  </si>
  <si>
    <t>UNDP, UNW, UNFPA</t>
  </si>
  <si>
    <t xml:space="preserve">Youth Community led dialogues about the post-referendum process and a peaceful future for Bougainville </t>
  </si>
  <si>
    <r>
      <rPr>
        <i/>
        <sz val="11"/>
        <color theme="1"/>
        <rFont val="Calibri"/>
        <family val="2"/>
        <scheme val="minor"/>
      </rPr>
      <t xml:space="preserve">Sub-activity 2.1.2.1. </t>
    </r>
    <r>
      <rPr>
        <sz val="11"/>
        <color theme="1"/>
        <rFont val="Calibri"/>
        <family val="2"/>
        <scheme val="minor"/>
      </rPr>
      <t xml:space="preserve">Develop community facilitator awareness materials and capacity building to support targeted communities’ dialogues on post referendum story </t>
    </r>
  </si>
  <si>
    <t>UNDP (through IP PACSIA)</t>
  </si>
  <si>
    <t>Sub-activitiy: Conduct sensitization workshop on post-Referendum processes with women leaders from the Community Government, church leaders and CSOs</t>
  </si>
  <si>
    <r>
      <rPr>
        <i/>
        <sz val="11"/>
        <color theme="1"/>
        <rFont val="Calibri"/>
        <family val="2"/>
        <scheme val="minor"/>
      </rPr>
      <t xml:space="preserve">Sub-activity 2.1.2.2. </t>
    </r>
    <r>
      <rPr>
        <sz val="11"/>
        <color theme="1"/>
        <rFont val="Calibri"/>
        <family val="2"/>
        <scheme val="minor"/>
      </rPr>
      <t xml:space="preserve">Conduct community dialogues in targeted communities to increase awareness on post referendum story </t>
    </r>
  </si>
  <si>
    <r>
      <rPr>
        <b/>
        <sz val="12"/>
        <rFont val="Times New Roman"/>
        <family val="1"/>
      </rPr>
      <t>Output 2.2:</t>
    </r>
    <r>
      <rPr>
        <sz val="12"/>
        <rFont val="Times New Roman"/>
        <family val="1"/>
      </rPr>
      <t xml:space="preserve"> District level “town hall” dialogues led by both governments, including the Co_x0002_Chairs of the Post Referendum Joint Ministerial Consultations Preparation Team to inform and receive feedback from the population across Bougainville and mainland PNG* during the post referendum period</t>
    </r>
  </si>
  <si>
    <t>Activity 2.2.1:</t>
  </si>
  <si>
    <t xml:space="preserve">BPA dialogue and post referendum awareness raising by national and ABG leaders and key actors within Bougainville and for Bougainvillean’s living outside of Bougainville </t>
  </si>
  <si>
    <t>Activity 2.2.2:</t>
  </si>
  <si>
    <t>Awareness Adverts aired across Papua New Guinea on the post-referendum process</t>
  </si>
  <si>
    <t>Activity 2.2.3</t>
  </si>
  <si>
    <t xml:space="preserve">Media Training on Post-Referendum Process </t>
  </si>
  <si>
    <r>
      <rPr>
        <i/>
        <sz val="11"/>
        <color theme="1"/>
        <rFont val="Calibri"/>
        <family val="2"/>
        <scheme val="minor"/>
      </rPr>
      <t xml:space="preserve">Sub-activity 2.2.3.1. </t>
    </r>
    <r>
      <rPr>
        <sz val="11"/>
        <color theme="1"/>
        <rFont val="Calibri"/>
        <family val="2"/>
        <scheme val="minor"/>
      </rPr>
      <t>Conduct trainings to ABG and GoPNG media departmetns and journalists on conflict sensitive post referendum reporting in Bougainville and ratification process</t>
    </r>
  </si>
  <si>
    <t>Activity 2.2.4</t>
  </si>
  <si>
    <t xml:space="preserve">Awareness sessions conducted on the post-referendum process in the National Parliament and the BHoR </t>
  </si>
  <si>
    <t>Activity 2.2.5</t>
  </si>
  <si>
    <t>Monitoring Perception Survey</t>
  </si>
  <si>
    <t xml:space="preserve">TOTAL $ FOR OUTCOME 2: </t>
  </si>
  <si>
    <r>
      <rPr>
        <b/>
        <sz val="12"/>
        <color theme="1"/>
        <rFont val="Times New Roman"/>
        <family val="1"/>
      </rPr>
      <t>Outcome 3</t>
    </r>
    <r>
      <rPr>
        <sz val="12"/>
        <color theme="1"/>
        <rFont val="Times New Roman"/>
        <family val="1"/>
      </rPr>
      <t>:  Strengthened unification of outlier communities into the peace architecture and post-referendum dialogue</t>
    </r>
  </si>
  <si>
    <t>Activity 3.1.1:</t>
  </si>
  <si>
    <t>Peace interventions to build confidence and encourage participation in post-referendum process by outlier factions</t>
  </si>
  <si>
    <t xml:space="preserve">UNFPA </t>
  </si>
  <si>
    <t>Activity 3.1.2:</t>
  </si>
  <si>
    <t>Human Rights Forum agree plan and with the BHOR Human Rights and Gender Committee monitor Human Rights</t>
  </si>
  <si>
    <t>Activity 3.1.3:</t>
  </si>
  <si>
    <t>Key ABG and GoPNG institutions are supported to host Socio-Economic and Investment Summit</t>
  </si>
  <si>
    <t xml:space="preserve">TOTAL $ FOR OUTCOME 3: </t>
  </si>
  <si>
    <t>All</t>
  </si>
  <si>
    <t>Evaluation cost</t>
  </si>
  <si>
    <t>Operations</t>
  </si>
  <si>
    <t>Personnel</t>
  </si>
  <si>
    <t xml:space="preserve">Project Manager (iUNV) </t>
  </si>
  <si>
    <t>National Liaison Officer (SB5)</t>
  </si>
  <si>
    <t>Operations analyst (SB4)</t>
  </si>
  <si>
    <t>Admin associate (SB3)</t>
  </si>
  <si>
    <t>Driver (SB2)</t>
  </si>
  <si>
    <t>Personnel sub total</t>
  </si>
  <si>
    <t>M&amp;E and Communications</t>
  </si>
  <si>
    <t>DPC</t>
  </si>
  <si>
    <t xml:space="preserve">SUB-TOTAL PROJECT BUDGET: </t>
  </si>
  <si>
    <t xml:space="preserve">1,548,586 </t>
  </si>
  <si>
    <t>Indirect support costs (7%):</t>
  </si>
  <si>
    <t>TOTAL PROJECT BUDGET:</t>
  </si>
  <si>
    <t>1,672,473</t>
  </si>
  <si>
    <t>Youth based Peace interventions to build confidence and encourage participation in post-referendum process by outlier factions</t>
  </si>
  <si>
    <t xml:space="preserve">Design quick impact through bottom up dialogue to support peaceful inclusion of outlier groups </t>
  </si>
  <si>
    <t xml:space="preserve">Technical and logistical support to Joint Town Halls connecting communities in the 13 districts with local and national political leadership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</si>
</sst>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Georgia"/>
      <family val="1"/>
    </font>
    <font>
      <b/>
      <sz val="10"/>
      <name val="Georgia"/>
      <family val="1"/>
    </font>
    <font>
      <sz val="10"/>
      <color theme="1"/>
      <name val="Georgia"/>
      <family val="1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3" fontId="6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/>
    </xf>
    <xf numFmtId="3" fontId="6" fillId="0" borderId="7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5" borderId="1" xfId="0" applyFill="1" applyBorder="1" applyAlignment="1">
      <alignment vertical="top"/>
    </xf>
    <xf numFmtId="3" fontId="6" fillId="0" borderId="2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6" fillId="6" borderId="1" xfId="0" applyNumberFormat="1" applyFont="1" applyFill="1" applyBorder="1" applyAlignment="1">
      <alignment vertical="top" wrapText="1"/>
    </xf>
    <xf numFmtId="0" fontId="0" fillId="6" borderId="1" xfId="0" applyFill="1" applyBorder="1" applyAlignment="1">
      <alignment vertical="center" wrapText="1"/>
    </xf>
    <xf numFmtId="4" fontId="11" fillId="6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/>
    </xf>
    <xf numFmtId="4" fontId="8" fillId="6" borderId="1" xfId="0" applyNumberFormat="1" applyFont="1" applyFill="1" applyBorder="1" applyAlignment="1">
      <alignment horizontal="center" vertical="top" wrapText="1"/>
    </xf>
    <xf numFmtId="4" fontId="8" fillId="6" borderId="8" xfId="0" applyNumberFormat="1" applyFont="1" applyFill="1" applyBorder="1" applyAlignment="1">
      <alignment horizontal="center" vertical="top" wrapText="1"/>
    </xf>
    <xf numFmtId="3" fontId="6" fillId="7" borderId="1" xfId="0" applyNumberFormat="1" applyFont="1" applyFill="1" applyBorder="1" applyAlignment="1">
      <alignment vertical="top" wrapText="1"/>
    </xf>
    <xf numFmtId="0" fontId="0" fillId="7" borderId="1" xfId="0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center" vertical="top" wrapText="1"/>
    </xf>
    <xf numFmtId="4" fontId="8" fillId="7" borderId="8" xfId="0" applyNumberFormat="1" applyFont="1" applyFill="1" applyBorder="1" applyAlignment="1">
      <alignment horizontal="center" vertical="top" wrapText="1"/>
    </xf>
    <xf numFmtId="0" fontId="0" fillId="8" borderId="1" xfId="0" applyFill="1" applyBorder="1" applyAlignment="1">
      <alignment vertical="top"/>
    </xf>
    <xf numFmtId="3" fontId="6" fillId="4" borderId="1" xfId="0" applyNumberFormat="1" applyFont="1" applyFill="1" applyBorder="1" applyAlignment="1">
      <alignment horizontal="left" vertical="center" wrapText="1"/>
    </xf>
    <xf numFmtId="3" fontId="6" fillId="4" borderId="8" xfId="0" applyNumberFormat="1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left" vertical="center" wrapText="1"/>
    </xf>
    <xf numFmtId="3" fontId="4" fillId="9" borderId="1" xfId="0" applyNumberFormat="1" applyFont="1" applyFill="1" applyBorder="1" applyAlignment="1">
      <alignment vertical="top" wrapText="1"/>
    </xf>
    <xf numFmtId="3" fontId="4" fillId="9" borderId="1" xfId="0" applyNumberFormat="1" applyFont="1" applyFill="1" applyBorder="1" applyAlignment="1">
      <alignment horizontal="left" vertical="top" wrapText="1"/>
    </xf>
    <xf numFmtId="4" fontId="4" fillId="9" borderId="1" xfId="0" applyNumberFormat="1" applyFont="1" applyFill="1" applyBorder="1" applyAlignment="1">
      <alignment vertical="top" wrapText="1"/>
    </xf>
    <xf numFmtId="4" fontId="4" fillId="9" borderId="8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4" borderId="8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3" fontId="8" fillId="6" borderId="1" xfId="0" applyNumberFormat="1" applyFont="1" applyFill="1" applyBorder="1" applyAlignment="1">
      <alignment vertical="top" wrapText="1"/>
    </xf>
    <xf numFmtId="4" fontId="12" fillId="6" borderId="1" xfId="0" applyNumberFormat="1" applyFont="1" applyFill="1" applyBorder="1" applyAlignment="1">
      <alignment horizontal="center" vertical="top" wrapText="1"/>
    </xf>
    <xf numFmtId="4" fontId="12" fillId="6" borderId="8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3" fontId="8" fillId="7" borderId="1" xfId="0" applyNumberFormat="1" applyFont="1" applyFill="1" applyBorder="1" applyAlignment="1">
      <alignment vertical="top" wrapText="1"/>
    </xf>
    <xf numFmtId="4" fontId="12" fillId="7" borderId="1" xfId="0" applyNumberFormat="1" applyFont="1" applyFill="1" applyBorder="1" applyAlignment="1">
      <alignment horizontal="center" vertical="top" wrapText="1"/>
    </xf>
    <xf numFmtId="4" fontId="13" fillId="7" borderId="1" xfId="0" applyNumberFormat="1" applyFont="1" applyFill="1" applyBorder="1" applyAlignment="1">
      <alignment horizontal="center" vertical="top" wrapText="1"/>
    </xf>
    <xf numFmtId="3" fontId="8" fillId="4" borderId="1" xfId="0" applyNumberFormat="1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left" vertical="center" wrapText="1"/>
    </xf>
    <xf numFmtId="4" fontId="14" fillId="6" borderId="1" xfId="0" applyNumberFormat="1" applyFont="1" applyFill="1" applyBorder="1" applyAlignment="1">
      <alignment horizontal="center" vertical="top" wrapText="1"/>
    </xf>
    <xf numFmtId="4" fontId="14" fillId="6" borderId="8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Border="1" applyAlignment="1">
      <alignment vertical="top" wrapText="1"/>
    </xf>
    <xf numFmtId="0" fontId="0" fillId="0" borderId="0" xfId="0" applyAlignment="1">
      <alignment vertical="center" wrapText="1"/>
    </xf>
    <xf numFmtId="3" fontId="8" fillId="6" borderId="9" xfId="0" applyNumberFormat="1" applyFont="1" applyFill="1" applyBorder="1" applyAlignment="1">
      <alignment vertical="top" wrapText="1"/>
    </xf>
    <xf numFmtId="3" fontId="8" fillId="6" borderId="4" xfId="0" applyNumberFormat="1" applyFont="1" applyFill="1" applyBorder="1" applyAlignment="1">
      <alignment vertical="top" wrapText="1"/>
    </xf>
    <xf numFmtId="4" fontId="14" fillId="6" borderId="0" xfId="0" applyNumberFormat="1" applyFont="1" applyFill="1" applyAlignment="1">
      <alignment horizontal="center" vertical="top" wrapText="1"/>
    </xf>
    <xf numFmtId="4" fontId="14" fillId="6" borderId="4" xfId="0" applyNumberFormat="1" applyFont="1" applyFill="1" applyBorder="1" applyAlignment="1">
      <alignment horizontal="center" vertical="top" wrapText="1"/>
    </xf>
    <xf numFmtId="3" fontId="4" fillId="9" borderId="6" xfId="0" applyNumberFormat="1" applyFont="1" applyFill="1" applyBorder="1" applyAlignment="1">
      <alignment vertical="top" wrapText="1"/>
    </xf>
    <xf numFmtId="4" fontId="4" fillId="9" borderId="6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left" vertical="center" wrapText="1"/>
    </xf>
    <xf numFmtId="4" fontId="14" fillId="7" borderId="1" xfId="0" applyNumberFormat="1" applyFont="1" applyFill="1" applyBorder="1" applyAlignment="1">
      <alignment horizontal="center" vertical="top" wrapText="1"/>
    </xf>
    <xf numFmtId="4" fontId="14" fillId="7" borderId="10" xfId="0" applyNumberFormat="1" applyFont="1" applyFill="1" applyBorder="1" applyAlignment="1">
      <alignment horizontal="center" vertical="top" wrapText="1"/>
    </xf>
    <xf numFmtId="4" fontId="14" fillId="6" borderId="10" xfId="0" applyNumberFormat="1" applyFont="1" applyFill="1" applyBorder="1" applyAlignment="1">
      <alignment horizontal="center" vertical="top" wrapText="1"/>
    </xf>
    <xf numFmtId="3" fontId="8" fillId="6" borderId="6" xfId="0" applyNumberFormat="1" applyFont="1" applyFill="1" applyBorder="1" applyAlignment="1">
      <alignment vertical="top" wrapText="1"/>
    </xf>
    <xf numFmtId="4" fontId="14" fillId="6" borderId="6" xfId="0" applyNumberFormat="1" applyFont="1" applyFill="1" applyBorder="1" applyAlignment="1">
      <alignment horizontal="center" vertical="top" wrapText="1"/>
    </xf>
    <xf numFmtId="3" fontId="4" fillId="9" borderId="6" xfId="0" applyNumberFormat="1" applyFont="1" applyFill="1" applyBorder="1" applyAlignment="1">
      <alignment horizontal="right" vertical="top" wrapText="1"/>
    </xf>
    <xf numFmtId="4" fontId="4" fillId="9" borderId="6" xfId="0" applyNumberFormat="1" applyFont="1" applyFill="1" applyBorder="1" applyAlignment="1">
      <alignment horizontal="right" vertical="top" wrapText="1"/>
    </xf>
    <xf numFmtId="3" fontId="0" fillId="10" borderId="1" xfId="0" applyNumberFormat="1" applyFill="1" applyBorder="1" applyAlignment="1">
      <alignment vertical="top" wrapText="1"/>
    </xf>
    <xf numFmtId="3" fontId="0" fillId="10" borderId="1" xfId="0" applyNumberFormat="1" applyFill="1" applyBorder="1" applyAlignment="1">
      <alignment vertical="top"/>
    </xf>
    <xf numFmtId="3" fontId="0" fillId="10" borderId="1" xfId="0" applyNumberFormat="1" applyFill="1" applyBorder="1" applyAlignment="1">
      <alignment horizontal="right" vertical="top"/>
    </xf>
    <xf numFmtId="3" fontId="0" fillId="10" borderId="1" xfId="0" applyNumberFormat="1" applyFill="1" applyBorder="1" applyAlignment="1">
      <alignment horizontal="center" vertical="top"/>
    </xf>
    <xf numFmtId="3" fontId="4" fillId="10" borderId="1" xfId="0" applyNumberFormat="1" applyFont="1" applyFill="1" applyBorder="1" applyAlignment="1">
      <alignment horizontal="left" vertical="top" wrapText="1"/>
    </xf>
    <xf numFmtId="3" fontId="4" fillId="10" borderId="6" xfId="0" applyNumberFormat="1" applyFont="1" applyFill="1" applyBorder="1" applyAlignment="1">
      <alignment horizontal="right" vertical="top" wrapText="1"/>
    </xf>
    <xf numFmtId="4" fontId="4" fillId="10" borderId="6" xfId="0" applyNumberFormat="1" applyFont="1" applyFill="1" applyBorder="1" applyAlignment="1">
      <alignment horizontal="right" vertical="top" wrapText="1"/>
    </xf>
    <xf numFmtId="4" fontId="4" fillId="10" borderId="6" xfId="0" applyNumberFormat="1" applyFont="1" applyFill="1" applyBorder="1" applyAlignment="1">
      <alignment horizontal="center" vertical="top" wrapText="1"/>
    </xf>
    <xf numFmtId="3" fontId="6" fillId="10" borderId="1" xfId="0" applyNumberFormat="1" applyFont="1" applyFill="1" applyBorder="1" applyAlignment="1">
      <alignment vertical="top" wrapText="1"/>
    </xf>
    <xf numFmtId="4" fontId="6" fillId="10" borderId="6" xfId="0" applyNumberFormat="1" applyFont="1" applyFill="1" applyBorder="1" applyAlignment="1">
      <alignment horizontal="center" vertical="top" wrapText="1"/>
    </xf>
    <xf numFmtId="3" fontId="4" fillId="10" borderId="1" xfId="0" applyNumberFormat="1" applyFont="1" applyFill="1" applyBorder="1" applyAlignment="1">
      <alignment vertical="top" wrapText="1"/>
    </xf>
    <xf numFmtId="3" fontId="6" fillId="10" borderId="1" xfId="0" applyNumberFormat="1" applyFont="1" applyFill="1" applyBorder="1" applyAlignment="1">
      <alignment horizontal="left" vertical="top" wrapText="1"/>
    </xf>
    <xf numFmtId="3" fontId="6" fillId="10" borderId="6" xfId="0" applyNumberFormat="1" applyFont="1" applyFill="1" applyBorder="1" applyAlignment="1">
      <alignment horizontal="right" vertical="top" wrapText="1"/>
    </xf>
    <xf numFmtId="4" fontId="6" fillId="10" borderId="6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3" fontId="6" fillId="10" borderId="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4" fillId="11" borderId="1" xfId="0" applyFont="1" applyFill="1" applyBorder="1" applyAlignment="1">
      <alignment vertical="top" wrapText="1"/>
    </xf>
    <xf numFmtId="164" fontId="4" fillId="11" borderId="1" xfId="0" applyNumberFormat="1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 wrapText="1"/>
    </xf>
    <xf numFmtId="164" fontId="6" fillId="10" borderId="1" xfId="0" applyNumberFormat="1" applyFont="1" applyFill="1" applyBorder="1" applyAlignment="1">
      <alignment vertical="top" wrapText="1"/>
    </xf>
    <xf numFmtId="164" fontId="4" fillId="11" borderId="6" xfId="0" applyNumberFormat="1" applyFont="1" applyFill="1" applyBorder="1" applyAlignment="1">
      <alignment vertical="top" wrapText="1"/>
    </xf>
    <xf numFmtId="4" fontId="4" fillId="11" borderId="6" xfId="0" applyNumberFormat="1" applyFont="1" applyFill="1" applyBorder="1" applyAlignment="1">
      <alignment vertical="top" wrapText="1"/>
    </xf>
    <xf numFmtId="4" fontId="4" fillId="11" borderId="6" xfId="0" applyNumberFormat="1" applyFont="1" applyFill="1" applyBorder="1" applyAlignment="1">
      <alignment horizontal="center" vertical="top" wrapText="1"/>
    </xf>
    <xf numFmtId="4" fontId="13" fillId="6" borderId="1" xfId="0" applyNumberFormat="1" applyFont="1" applyFill="1" applyBorder="1" applyAlignment="1">
      <alignment horizontal="center" vertical="top" wrapText="1"/>
    </xf>
    <xf numFmtId="4" fontId="19" fillId="7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4" fontId="14" fillId="6" borderId="0" xfId="0" applyNumberFormat="1" applyFont="1" applyFill="1" applyBorder="1" applyAlignment="1">
      <alignment horizontal="center" vertical="top" wrapText="1"/>
    </xf>
    <xf numFmtId="4" fontId="14" fillId="6" borderId="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3738E-D996-4806-88E6-0F58A031551E}">
  <sheetPr codeName="Sheet1"/>
  <dimension ref="A4:AA74"/>
  <sheetViews>
    <sheetView tabSelected="1" topLeftCell="A49" zoomScale="40" zoomScaleNormal="40" workbookViewId="0">
      <selection activeCell="AA48" sqref="AA48:AA52"/>
    </sheetView>
  </sheetViews>
  <sheetFormatPr defaultRowHeight="14.5" x14ac:dyDescent="0.35"/>
  <cols>
    <col min="2" max="2" width="25.90625" customWidth="1"/>
    <col min="3" max="3" width="50.90625" customWidth="1"/>
    <col min="4" max="4" width="15.81640625" customWidth="1"/>
    <col min="5" max="5" width="20.54296875" customWidth="1"/>
    <col min="6" max="6" width="15.54296875" customWidth="1"/>
    <col min="7" max="7" width="20.54296875" customWidth="1"/>
    <col min="8" max="8" width="24.1796875" customWidth="1"/>
  </cols>
  <sheetData>
    <row r="4" spans="1:27" ht="18.5" x14ac:dyDescent="0.35">
      <c r="A4" s="1"/>
      <c r="B4" s="2" t="s">
        <v>0</v>
      </c>
      <c r="C4" s="3"/>
      <c r="D4" s="2"/>
      <c r="E4" s="2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5" x14ac:dyDescent="0.35">
      <c r="A5" s="1"/>
      <c r="B5" s="5" t="s">
        <v>1</v>
      </c>
      <c r="C5" s="6"/>
      <c r="D5" s="5"/>
      <c r="E5" s="5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5" x14ac:dyDescent="0.35">
      <c r="A6" s="1"/>
      <c r="B6" s="5"/>
      <c r="C6" s="6"/>
      <c r="D6" s="5"/>
      <c r="E6" s="5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05" x14ac:dyDescent="0.35">
      <c r="A7" s="1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8">
        <v>2020</v>
      </c>
      <c r="J7" s="8"/>
      <c r="K7" s="8"/>
      <c r="L7" s="8"/>
      <c r="M7" s="8"/>
      <c r="N7" s="8"/>
      <c r="O7" s="9">
        <v>2021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"/>
    </row>
    <row r="8" spans="1:27" ht="15" x14ac:dyDescent="0.35">
      <c r="A8" s="1"/>
      <c r="B8" s="10" t="s">
        <v>9</v>
      </c>
      <c r="C8" s="11"/>
      <c r="D8" s="11"/>
      <c r="E8" s="11"/>
      <c r="F8" s="11"/>
      <c r="G8" s="12"/>
      <c r="H8" s="13"/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17</v>
      </c>
      <c r="Q8" s="14" t="s">
        <v>18</v>
      </c>
      <c r="R8" s="14" t="s">
        <v>19</v>
      </c>
      <c r="S8" s="14" t="s">
        <v>20</v>
      </c>
      <c r="T8" s="15" t="s">
        <v>21</v>
      </c>
      <c r="U8" s="14" t="s">
        <v>10</v>
      </c>
      <c r="V8" s="14" t="s">
        <v>11</v>
      </c>
      <c r="W8" s="14" t="s">
        <v>12</v>
      </c>
      <c r="X8" s="14" t="s">
        <v>13</v>
      </c>
      <c r="Y8" s="14" t="s">
        <v>14</v>
      </c>
      <c r="Z8" s="14" t="s">
        <v>15</v>
      </c>
      <c r="AA8" s="1"/>
    </row>
    <row r="9" spans="1:27" ht="15" x14ac:dyDescent="0.35">
      <c r="A9" s="1"/>
      <c r="B9" s="16" t="s">
        <v>22</v>
      </c>
      <c r="C9" s="17"/>
      <c r="D9" s="17"/>
      <c r="E9" s="17"/>
      <c r="F9" s="17"/>
      <c r="G9" s="18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"/>
    </row>
    <row r="10" spans="1:27" ht="93" x14ac:dyDescent="0.35">
      <c r="A10" s="1"/>
      <c r="B10" s="21" t="s">
        <v>23</v>
      </c>
      <c r="C10" s="22" t="s">
        <v>24</v>
      </c>
      <c r="D10" s="21" t="s">
        <v>25</v>
      </c>
      <c r="E10" s="23">
        <v>100000</v>
      </c>
      <c r="F10" s="23">
        <v>100000</v>
      </c>
      <c r="G10" s="23">
        <v>200000</v>
      </c>
      <c r="H10" s="24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"/>
    </row>
    <row r="11" spans="1:27" ht="93" x14ac:dyDescent="0.35">
      <c r="A11" s="1"/>
      <c r="B11" s="25"/>
      <c r="C11" s="26" t="s">
        <v>26</v>
      </c>
      <c r="D11" s="25"/>
      <c r="E11" s="27"/>
      <c r="F11" s="27"/>
      <c r="G11" s="27"/>
      <c r="H11" s="24"/>
      <c r="I11" s="28"/>
      <c r="J11" s="28"/>
      <c r="K11" s="28"/>
      <c r="L11" s="28"/>
      <c r="M11" s="20"/>
      <c r="N11" s="20"/>
      <c r="O11" s="20"/>
      <c r="P11" s="20"/>
      <c r="Q11" s="20"/>
      <c r="R11" s="20"/>
      <c r="S11" s="29"/>
      <c r="T11" s="20"/>
      <c r="U11" s="29"/>
      <c r="V11" s="20"/>
      <c r="W11" s="29"/>
      <c r="X11" s="20"/>
      <c r="Y11" s="29"/>
      <c r="Z11" s="20"/>
      <c r="AA11" s="1"/>
    </row>
    <row r="12" spans="1:27" ht="93" x14ac:dyDescent="0.35">
      <c r="A12" s="1"/>
      <c r="B12" s="25" t="s">
        <v>27</v>
      </c>
      <c r="C12" s="26" t="s">
        <v>28</v>
      </c>
      <c r="D12" s="25" t="s">
        <v>25</v>
      </c>
      <c r="E12" s="30"/>
      <c r="F12" s="27">
        <v>220000</v>
      </c>
      <c r="G12" s="27">
        <v>220000</v>
      </c>
      <c r="H12" s="24"/>
      <c r="I12" s="28"/>
      <c r="J12" s="28"/>
      <c r="K12" s="28"/>
      <c r="L12" s="2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"/>
    </row>
    <row r="13" spans="1:27" ht="93" x14ac:dyDescent="0.35">
      <c r="A13" s="1"/>
      <c r="B13" s="21" t="s">
        <v>29</v>
      </c>
      <c r="C13" s="22" t="s">
        <v>30</v>
      </c>
      <c r="D13" s="21" t="s">
        <v>25</v>
      </c>
      <c r="E13" s="31"/>
      <c r="F13" s="31">
        <v>114500</v>
      </c>
      <c r="G13" s="32">
        <v>114500</v>
      </c>
      <c r="H13" s="2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9"/>
      <c r="Z13" s="29"/>
      <c r="AA13" s="1"/>
    </row>
    <row r="14" spans="1:27" ht="93" x14ac:dyDescent="0.35">
      <c r="A14" s="1"/>
      <c r="B14" s="21"/>
      <c r="C14" s="22" t="s">
        <v>31</v>
      </c>
      <c r="D14" s="21" t="s">
        <v>25</v>
      </c>
      <c r="E14" s="31"/>
      <c r="F14" s="31"/>
      <c r="G14" s="32"/>
      <c r="H14" s="24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"/>
    </row>
    <row r="15" spans="1:27" ht="93" x14ac:dyDescent="0.35">
      <c r="A15" s="1"/>
      <c r="B15" s="21" t="s">
        <v>32</v>
      </c>
      <c r="C15" s="33" t="s">
        <v>33</v>
      </c>
      <c r="D15" s="21" t="s">
        <v>25</v>
      </c>
      <c r="E15" s="31"/>
      <c r="F15" s="31">
        <v>25000</v>
      </c>
      <c r="G15" s="31">
        <v>25000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"/>
    </row>
    <row r="16" spans="1:27" ht="43.5" x14ac:dyDescent="0.35">
      <c r="A16" s="1"/>
      <c r="B16" s="21"/>
      <c r="C16" s="34" t="s">
        <v>34</v>
      </c>
      <c r="D16" s="21"/>
      <c r="E16" s="31"/>
      <c r="F16" s="31"/>
      <c r="G16" s="3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9"/>
      <c r="V16" s="20"/>
      <c r="W16" s="29"/>
      <c r="X16" s="20"/>
      <c r="Y16" s="29"/>
      <c r="Z16" s="20"/>
      <c r="AA16" s="1"/>
    </row>
    <row r="17" spans="1:27" ht="15" x14ac:dyDescent="0.35">
      <c r="A17" s="1"/>
      <c r="B17" s="35" t="s">
        <v>35</v>
      </c>
      <c r="C17" s="35"/>
      <c r="D17" s="35"/>
      <c r="E17" s="35"/>
      <c r="F17" s="35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"/>
    </row>
    <row r="18" spans="1:27" ht="93" x14ac:dyDescent="0.35">
      <c r="A18" s="1"/>
      <c r="B18" s="21" t="s">
        <v>36</v>
      </c>
      <c r="C18" s="33" t="s">
        <v>37</v>
      </c>
      <c r="D18" s="21" t="s">
        <v>25</v>
      </c>
      <c r="E18" s="31"/>
      <c r="F18" s="31"/>
      <c r="G18" s="31">
        <v>110000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"/>
    </row>
    <row r="19" spans="1:27" ht="29" x14ac:dyDescent="0.35">
      <c r="A19" s="1"/>
      <c r="B19" s="21" t="s">
        <v>38</v>
      </c>
      <c r="C19" s="33" t="s">
        <v>39</v>
      </c>
      <c r="D19" s="21" t="s">
        <v>40</v>
      </c>
      <c r="E19" s="31"/>
      <c r="F19" s="31"/>
      <c r="G19" s="31"/>
      <c r="H19" s="3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"/>
    </row>
    <row r="20" spans="1:27" ht="43.5" x14ac:dyDescent="0.35">
      <c r="A20" s="1"/>
      <c r="B20" s="21"/>
      <c r="C20" s="33" t="s">
        <v>41</v>
      </c>
      <c r="D20" s="21" t="s">
        <v>40</v>
      </c>
      <c r="E20" s="31"/>
      <c r="F20" s="31"/>
      <c r="G20" s="31"/>
      <c r="H20" s="31"/>
      <c r="I20" s="20"/>
      <c r="J20" s="20"/>
      <c r="K20" s="20"/>
      <c r="L20" s="20"/>
      <c r="M20" s="20"/>
      <c r="N20" s="20"/>
      <c r="O20" s="20"/>
      <c r="P20" s="20"/>
      <c r="Q20" s="29"/>
      <c r="R20" s="29"/>
      <c r="S20" s="29"/>
      <c r="T20" s="20"/>
      <c r="U20" s="20"/>
      <c r="V20" s="20"/>
      <c r="W20" s="20"/>
      <c r="X20" s="20"/>
      <c r="Y20" s="20"/>
      <c r="Z20" s="20"/>
      <c r="AA20" s="1"/>
    </row>
    <row r="21" spans="1:27" ht="43.5" x14ac:dyDescent="0.35">
      <c r="A21" s="1"/>
      <c r="B21" s="21"/>
      <c r="C21" s="33" t="s">
        <v>42</v>
      </c>
      <c r="D21" s="21" t="s">
        <v>40</v>
      </c>
      <c r="E21" s="31"/>
      <c r="F21" s="31"/>
      <c r="G21" s="31"/>
      <c r="H21" s="31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9"/>
      <c r="W21" s="20"/>
      <c r="X21" s="29"/>
      <c r="Y21" s="20"/>
      <c r="Z21" s="20"/>
      <c r="AA21" s="1"/>
    </row>
    <row r="22" spans="1:27" ht="43.5" x14ac:dyDescent="0.35">
      <c r="A22" s="1"/>
      <c r="B22" s="21" t="s">
        <v>43</v>
      </c>
      <c r="C22" s="33" t="s">
        <v>44</v>
      </c>
      <c r="D22" s="21" t="s">
        <v>45</v>
      </c>
      <c r="E22" s="31">
        <v>10000</v>
      </c>
      <c r="F22" s="31">
        <v>30000</v>
      </c>
      <c r="G22" s="31"/>
      <c r="H22" s="31">
        <v>40000</v>
      </c>
      <c r="I22" s="20"/>
      <c r="J22" s="20"/>
      <c r="K22" s="20"/>
      <c r="L22" s="20"/>
      <c r="M22" s="20"/>
      <c r="N22" s="20"/>
      <c r="O22" s="20"/>
      <c r="P22" s="20"/>
      <c r="Q22" s="29"/>
      <c r="R22" s="29"/>
      <c r="S22" s="20"/>
      <c r="T22" s="20"/>
      <c r="U22" s="20"/>
      <c r="V22" s="20"/>
      <c r="W22" s="20"/>
      <c r="X22" s="20"/>
      <c r="Y22" s="20"/>
      <c r="Z22" s="20"/>
      <c r="AA22" s="1"/>
    </row>
    <row r="23" spans="1:27" ht="29" x14ac:dyDescent="0.35">
      <c r="A23" s="1"/>
      <c r="B23" s="21"/>
      <c r="C23" s="33" t="s">
        <v>46</v>
      </c>
      <c r="D23" s="21"/>
      <c r="E23" s="31"/>
      <c r="F23" s="31"/>
      <c r="G23" s="31"/>
      <c r="H23" s="31"/>
      <c r="I23" s="20"/>
      <c r="J23" s="20"/>
      <c r="K23" s="20"/>
      <c r="L23" s="20"/>
      <c r="M23" s="20"/>
      <c r="N23" s="20"/>
      <c r="O23" s="20"/>
      <c r="P23" s="20"/>
      <c r="Q23" s="29"/>
      <c r="R23" s="29"/>
      <c r="S23" s="20"/>
      <c r="T23" s="20"/>
      <c r="U23" s="20"/>
      <c r="V23" s="20"/>
      <c r="W23" s="20"/>
      <c r="X23" s="20"/>
      <c r="Y23" s="20"/>
      <c r="Z23" s="20"/>
      <c r="AA23" s="1"/>
    </row>
    <row r="24" spans="1:27" ht="15" x14ac:dyDescent="0.35">
      <c r="A24" s="1"/>
      <c r="B24" s="35" t="s">
        <v>47</v>
      </c>
      <c r="C24" s="35"/>
      <c r="D24" s="35"/>
      <c r="E24" s="35"/>
      <c r="F24" s="35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"/>
    </row>
    <row r="25" spans="1:27" ht="93" x14ac:dyDescent="0.35">
      <c r="A25" s="1"/>
      <c r="B25" s="36" t="s">
        <v>48</v>
      </c>
      <c r="C25" s="37" t="s">
        <v>49</v>
      </c>
      <c r="D25" s="36" t="s">
        <v>50</v>
      </c>
      <c r="E25" s="38">
        <v>80000</v>
      </c>
      <c r="F25" s="38">
        <v>80000</v>
      </c>
      <c r="G25" s="38"/>
      <c r="H25" s="38">
        <v>160000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9"/>
      <c r="U25" s="39"/>
      <c r="V25" s="39"/>
      <c r="W25" s="20"/>
      <c r="X25" s="20"/>
      <c r="Y25" s="20"/>
      <c r="Z25" s="20"/>
      <c r="AA25" s="1"/>
    </row>
    <row r="26" spans="1:27" ht="58" x14ac:dyDescent="0.35">
      <c r="A26" s="1"/>
      <c r="B26" s="36"/>
      <c r="C26" s="37" t="s">
        <v>51</v>
      </c>
      <c r="D26" s="36" t="s">
        <v>52</v>
      </c>
      <c r="E26" s="40"/>
      <c r="F26" s="40">
        <v>70000</v>
      </c>
      <c r="G26" s="41"/>
      <c r="H26" s="40">
        <v>70000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9"/>
      <c r="U26" s="39"/>
      <c r="V26" s="39"/>
      <c r="W26" s="20"/>
      <c r="X26" s="20"/>
      <c r="Y26" s="20"/>
      <c r="Z26" s="20"/>
      <c r="AA26" s="1"/>
    </row>
    <row r="27" spans="1:27" ht="29" x14ac:dyDescent="0.35">
      <c r="A27" s="1"/>
      <c r="B27" s="42"/>
      <c r="C27" s="43" t="s">
        <v>53</v>
      </c>
      <c r="D27" s="42" t="s">
        <v>54</v>
      </c>
      <c r="E27" s="44"/>
      <c r="F27" s="44">
        <v>50000</v>
      </c>
      <c r="G27" s="45"/>
      <c r="H27" s="44">
        <v>50000</v>
      </c>
      <c r="I27" s="20"/>
      <c r="J27" s="20"/>
      <c r="K27" s="20"/>
      <c r="L27" s="20"/>
      <c r="M27" s="20"/>
      <c r="N27" s="20"/>
      <c r="O27" s="20"/>
      <c r="P27" s="20"/>
      <c r="Q27" s="20"/>
      <c r="R27" s="46"/>
      <c r="S27" s="46"/>
      <c r="T27" s="46"/>
      <c r="U27" s="46"/>
      <c r="V27" s="46"/>
      <c r="W27" s="46"/>
      <c r="X27" s="46"/>
      <c r="Y27" s="46"/>
      <c r="Z27" s="46"/>
      <c r="AA27" s="1"/>
    </row>
    <row r="28" spans="1:27" ht="15.5" x14ac:dyDescent="0.35">
      <c r="A28" s="1"/>
      <c r="B28" s="47"/>
      <c r="C28" s="47"/>
      <c r="D28" s="47"/>
      <c r="E28" s="47"/>
      <c r="F28" s="47"/>
      <c r="G28" s="48"/>
      <c r="H28" s="4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"/>
    </row>
    <row r="29" spans="1:27" ht="15" x14ac:dyDescent="0.35">
      <c r="A29" s="1"/>
      <c r="B29" s="50" t="s">
        <v>55</v>
      </c>
      <c r="C29" s="51"/>
      <c r="D29" s="51"/>
      <c r="E29" s="51"/>
      <c r="F29" s="52"/>
      <c r="G29" s="53">
        <f>SUM(G10:G25)</f>
        <v>669500</v>
      </c>
      <c r="H29" s="52">
        <f>SUM(H10:H25)</f>
        <v>200000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"/>
    </row>
    <row r="30" spans="1:27" ht="15" x14ac:dyDescent="0.35">
      <c r="A30" s="1"/>
      <c r="B30" s="54" t="s">
        <v>56</v>
      </c>
      <c r="C30" s="54"/>
      <c r="D30" s="54"/>
      <c r="E30" s="54"/>
      <c r="F30" s="54"/>
      <c r="G30" s="55"/>
      <c r="H30" s="5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"/>
    </row>
    <row r="31" spans="1:27" ht="15" x14ac:dyDescent="0.35">
      <c r="A31" s="1"/>
      <c r="B31" s="57" t="s">
        <v>57</v>
      </c>
      <c r="C31" s="57"/>
      <c r="D31" s="57"/>
      <c r="E31" s="57"/>
      <c r="F31" s="57"/>
      <c r="G31" s="58"/>
      <c r="H31" s="5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"/>
    </row>
    <row r="32" spans="1:27" ht="43.5" x14ac:dyDescent="0.35">
      <c r="A32" s="1"/>
      <c r="B32" s="60" t="s">
        <v>58</v>
      </c>
      <c r="C32" s="33" t="s">
        <v>59</v>
      </c>
      <c r="D32" s="60" t="s">
        <v>40</v>
      </c>
      <c r="E32" s="60">
        <v>20000</v>
      </c>
      <c r="F32" s="61">
        <v>40000</v>
      </c>
      <c r="G32" s="62">
        <v>60000</v>
      </c>
      <c r="H32" s="6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9"/>
      <c r="T32" s="20"/>
      <c r="U32" s="29"/>
      <c r="V32" s="20"/>
      <c r="W32" s="29"/>
      <c r="X32" s="20"/>
      <c r="Y32" s="29"/>
      <c r="Z32" s="20"/>
      <c r="AA32" s="1"/>
    </row>
    <row r="33" spans="1:27" ht="43.5" x14ac:dyDescent="0.35">
      <c r="A33" s="1"/>
      <c r="B33" s="60"/>
      <c r="C33" s="33" t="s">
        <v>60</v>
      </c>
      <c r="D33" s="60"/>
      <c r="E33" s="60"/>
      <c r="F33" s="61"/>
      <c r="G33" s="62"/>
      <c r="H33" s="61"/>
      <c r="I33" s="63"/>
      <c r="J33" s="63"/>
      <c r="K33" s="63"/>
      <c r="L33" s="63"/>
      <c r="M33" s="20"/>
      <c r="N33" s="20"/>
      <c r="O33" s="20"/>
      <c r="P33" s="20"/>
      <c r="Q33" s="29"/>
      <c r="R33" s="20"/>
      <c r="S33" s="29"/>
      <c r="T33" s="20"/>
      <c r="U33" s="29"/>
      <c r="V33" s="20"/>
      <c r="W33" s="29"/>
      <c r="X33" s="20"/>
      <c r="Y33" s="20"/>
      <c r="Z33" s="20"/>
      <c r="AA33" s="1"/>
    </row>
    <row r="34" spans="1:27" ht="43.5" x14ac:dyDescent="0.35">
      <c r="A34" s="1"/>
      <c r="B34" s="60"/>
      <c r="C34" s="34" t="s">
        <v>61</v>
      </c>
      <c r="D34" s="60"/>
      <c r="E34" s="60"/>
      <c r="F34" s="61"/>
      <c r="G34" s="62"/>
      <c r="H34" s="61"/>
      <c r="I34" s="63"/>
      <c r="J34" s="63"/>
      <c r="K34" s="63"/>
      <c r="L34" s="63"/>
      <c r="M34" s="20"/>
      <c r="N34" s="20"/>
      <c r="O34" s="20"/>
      <c r="P34" s="20"/>
      <c r="Q34" s="29"/>
      <c r="R34" s="20"/>
      <c r="S34" s="29"/>
      <c r="T34" s="20"/>
      <c r="U34" s="29"/>
      <c r="V34" s="20"/>
      <c r="W34" s="29"/>
      <c r="X34" s="20"/>
      <c r="Y34" s="20"/>
      <c r="Z34" s="20"/>
      <c r="AA34" s="1"/>
    </row>
    <row r="35" spans="1:27" ht="46.5" x14ac:dyDescent="0.35">
      <c r="A35" s="1"/>
      <c r="B35" s="64" t="s">
        <v>62</v>
      </c>
      <c r="C35" s="43" t="s">
        <v>63</v>
      </c>
      <c r="D35" s="64" t="s">
        <v>64</v>
      </c>
      <c r="E35" s="64">
        <v>80000</v>
      </c>
      <c r="F35" s="65">
        <v>80000</v>
      </c>
      <c r="G35" s="65"/>
      <c r="H35" s="66">
        <v>160000</v>
      </c>
      <c r="I35" s="63"/>
      <c r="J35" s="63"/>
      <c r="K35" s="63"/>
      <c r="L35" s="63"/>
      <c r="M35" s="20"/>
      <c r="N35" s="20"/>
      <c r="O35" s="20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1"/>
    </row>
    <row r="36" spans="1:27" ht="29" x14ac:dyDescent="0.35">
      <c r="A36" s="1"/>
      <c r="B36" s="64"/>
      <c r="C36" s="43" t="s">
        <v>65</v>
      </c>
      <c r="D36" s="64" t="s">
        <v>54</v>
      </c>
      <c r="E36" s="64"/>
      <c r="F36" s="65">
        <v>50000</v>
      </c>
      <c r="G36" s="65"/>
      <c r="H36" s="65">
        <f>F36</f>
        <v>50000</v>
      </c>
      <c r="I36" s="63"/>
      <c r="J36" s="63"/>
      <c r="K36" s="63"/>
      <c r="L36" s="63"/>
      <c r="M36" s="20"/>
      <c r="N36" s="20"/>
      <c r="O36" s="20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1"/>
    </row>
    <row r="37" spans="1:27" ht="77.5" x14ac:dyDescent="0.35">
      <c r="A37" s="1"/>
      <c r="B37" s="60"/>
      <c r="C37" s="37" t="s">
        <v>66</v>
      </c>
      <c r="D37" s="60" t="s">
        <v>67</v>
      </c>
      <c r="E37" s="60"/>
      <c r="F37" s="61"/>
      <c r="G37" s="61"/>
      <c r="H37" s="61"/>
      <c r="I37" s="63"/>
      <c r="J37" s="63"/>
      <c r="K37" s="63"/>
      <c r="L37" s="63"/>
      <c r="M37" s="20"/>
      <c r="N37" s="20"/>
      <c r="O37" s="20"/>
      <c r="P37" s="20"/>
      <c r="Q37" s="29"/>
      <c r="R37" s="20"/>
      <c r="S37" s="29"/>
      <c r="T37" s="20"/>
      <c r="U37" s="29"/>
      <c r="V37" s="20"/>
      <c r="W37" s="29"/>
      <c r="X37" s="20"/>
      <c r="Y37" s="29"/>
      <c r="Z37" s="20"/>
      <c r="AA37" s="1"/>
    </row>
    <row r="38" spans="1:27" ht="43.5" x14ac:dyDescent="0.35">
      <c r="A38" s="1"/>
      <c r="B38" s="60"/>
      <c r="C38" s="37" t="s">
        <v>68</v>
      </c>
      <c r="D38" s="60" t="s">
        <v>52</v>
      </c>
      <c r="E38" s="60"/>
      <c r="F38" s="61">
        <v>70000</v>
      </c>
      <c r="G38" s="61"/>
      <c r="H38" s="61">
        <v>70000</v>
      </c>
      <c r="I38" s="63"/>
      <c r="J38" s="63"/>
      <c r="K38" s="63"/>
      <c r="L38" s="63"/>
      <c r="M38" s="20"/>
      <c r="N38" s="20"/>
      <c r="O38" s="20"/>
      <c r="P38" s="20"/>
      <c r="Q38" s="29"/>
      <c r="R38" s="20"/>
      <c r="S38" s="29"/>
      <c r="T38" s="20"/>
      <c r="U38" s="29"/>
      <c r="V38" s="39"/>
      <c r="W38" s="39"/>
      <c r="X38" s="39"/>
      <c r="Y38" s="39"/>
      <c r="Z38" s="20"/>
      <c r="AA38" s="1"/>
    </row>
    <row r="39" spans="1:27" ht="43.5" x14ac:dyDescent="0.35">
      <c r="A39" s="1"/>
      <c r="B39" s="60"/>
      <c r="C39" s="37" t="s">
        <v>69</v>
      </c>
      <c r="D39" s="60" t="s">
        <v>67</v>
      </c>
      <c r="E39" s="60"/>
      <c r="F39" s="61"/>
      <c r="G39" s="61"/>
      <c r="H39" s="61"/>
      <c r="I39" s="63"/>
      <c r="J39" s="63"/>
      <c r="K39" s="63"/>
      <c r="L39" s="63"/>
      <c r="M39" s="20"/>
      <c r="N39" s="20"/>
      <c r="O39" s="20"/>
      <c r="P39" s="20"/>
      <c r="Q39" s="29"/>
      <c r="R39" s="20"/>
      <c r="S39" s="29"/>
      <c r="T39" s="20"/>
      <c r="U39" s="29"/>
      <c r="V39" s="20"/>
      <c r="W39" s="29"/>
      <c r="X39" s="20"/>
      <c r="Y39" s="29"/>
      <c r="Z39" s="20"/>
      <c r="AA39" s="1"/>
    </row>
    <row r="40" spans="1:27" ht="15.5" x14ac:dyDescent="0.35">
      <c r="A40" s="1"/>
      <c r="B40" s="67" t="s">
        <v>70</v>
      </c>
      <c r="C40" s="67"/>
      <c r="D40" s="67"/>
      <c r="E40" s="67"/>
      <c r="F40" s="67"/>
      <c r="G40" s="68"/>
      <c r="H40" s="68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"/>
    </row>
    <row r="41" spans="1:27" ht="58" x14ac:dyDescent="0.35">
      <c r="A41" s="1"/>
      <c r="B41" s="60" t="s">
        <v>71</v>
      </c>
      <c r="C41" s="33" t="s">
        <v>72</v>
      </c>
      <c r="D41" s="60" t="s">
        <v>67</v>
      </c>
      <c r="E41" s="60">
        <v>60000</v>
      </c>
      <c r="F41" s="61">
        <v>90000</v>
      </c>
      <c r="G41" s="20"/>
      <c r="H41" s="113">
        <v>150000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"/>
    </row>
    <row r="42" spans="1:27" ht="29" x14ac:dyDescent="0.35">
      <c r="A42" s="1"/>
      <c r="B42" s="21" t="s">
        <v>73</v>
      </c>
      <c r="C42" s="33" t="s">
        <v>74</v>
      </c>
      <c r="D42" s="60" t="s">
        <v>40</v>
      </c>
      <c r="E42" s="60">
        <v>32185</v>
      </c>
      <c r="F42" s="69">
        <v>70000</v>
      </c>
      <c r="G42" s="69">
        <v>102185</v>
      </c>
      <c r="H42" s="6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1"/>
    </row>
    <row r="43" spans="1:27" ht="15.5" x14ac:dyDescent="0.35">
      <c r="A43" s="1"/>
      <c r="B43" s="21" t="s">
        <v>75</v>
      </c>
      <c r="C43" s="33" t="s">
        <v>76</v>
      </c>
      <c r="D43" s="60" t="s">
        <v>40</v>
      </c>
      <c r="E43" s="60"/>
      <c r="F43" s="69">
        <v>20000</v>
      </c>
      <c r="G43" s="69">
        <v>20000</v>
      </c>
      <c r="H43" s="6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"/>
    </row>
    <row r="44" spans="1:27" ht="58" x14ac:dyDescent="0.35">
      <c r="A44" s="1"/>
      <c r="B44" s="21"/>
      <c r="C44" s="33" t="s">
        <v>77</v>
      </c>
      <c r="D44" s="60"/>
      <c r="E44" s="60"/>
      <c r="F44" s="69"/>
      <c r="G44" s="70"/>
      <c r="H44" s="69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9"/>
      <c r="W44" s="20"/>
      <c r="X44" s="29"/>
      <c r="Y44" s="20"/>
      <c r="Z44" s="20"/>
      <c r="AA44" s="1"/>
    </row>
    <row r="45" spans="1:27" ht="29" x14ac:dyDescent="0.35">
      <c r="A45" s="1"/>
      <c r="B45" s="21" t="s">
        <v>78</v>
      </c>
      <c r="C45" s="33" t="s">
        <v>79</v>
      </c>
      <c r="D45" s="60" t="s">
        <v>40</v>
      </c>
      <c r="E45" s="60"/>
      <c r="F45" s="69"/>
      <c r="G45" s="70"/>
      <c r="H45" s="6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9"/>
      <c r="U45" s="29"/>
      <c r="V45" s="20"/>
      <c r="W45" s="20"/>
      <c r="X45" s="20"/>
      <c r="Y45" s="20"/>
      <c r="Z45" s="20"/>
      <c r="AA45" s="1"/>
    </row>
    <row r="46" spans="1:27" ht="43.5" x14ac:dyDescent="0.35">
      <c r="A46" s="1"/>
      <c r="B46" s="71"/>
      <c r="C46" s="115" t="s">
        <v>111</v>
      </c>
      <c r="D46" s="73" t="s">
        <v>40</v>
      </c>
      <c r="E46" s="74"/>
      <c r="F46" s="116">
        <v>20000</v>
      </c>
      <c r="G46" s="117"/>
      <c r="H46" s="76">
        <f>F46</f>
        <v>20000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9"/>
      <c r="U46" s="29"/>
      <c r="V46" s="20"/>
      <c r="W46" s="20"/>
      <c r="X46" s="20"/>
      <c r="Y46" s="20"/>
      <c r="Z46" s="20"/>
      <c r="AA46" s="1"/>
    </row>
    <row r="47" spans="1:27" ht="15.5" x14ac:dyDescent="0.35">
      <c r="A47" s="1"/>
      <c r="B47" s="71" t="s">
        <v>80</v>
      </c>
      <c r="C47" s="72" t="s">
        <v>81</v>
      </c>
      <c r="D47" s="73" t="s">
        <v>40</v>
      </c>
      <c r="E47" s="74"/>
      <c r="F47" s="75">
        <v>50000</v>
      </c>
      <c r="G47" s="76">
        <v>50000</v>
      </c>
      <c r="H47" s="76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"/>
    </row>
    <row r="48" spans="1:27" ht="15" x14ac:dyDescent="0.35">
      <c r="A48" s="1"/>
      <c r="B48" s="50" t="s">
        <v>82</v>
      </c>
      <c r="C48" s="50"/>
      <c r="D48" s="50"/>
      <c r="E48" s="77"/>
      <c r="F48" s="78"/>
      <c r="G48" s="78">
        <f>SUM(G32:G47)</f>
        <v>232185</v>
      </c>
      <c r="H48" s="78">
        <f>SUM(H32:H47)-H38-H36-H46</f>
        <v>310000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"/>
    </row>
    <row r="49" spans="1:27" ht="15.5" x14ac:dyDescent="0.35">
      <c r="A49" s="1"/>
      <c r="B49" s="79" t="s">
        <v>83</v>
      </c>
      <c r="C49" s="79"/>
      <c r="D49" s="79"/>
      <c r="E49" s="79"/>
      <c r="F49" s="79"/>
      <c r="G49" s="80"/>
      <c r="H49" s="8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1"/>
    </row>
    <row r="50" spans="1:27" ht="43.5" x14ac:dyDescent="0.35">
      <c r="A50" s="1"/>
      <c r="B50" s="42" t="s">
        <v>84</v>
      </c>
      <c r="C50" s="43" t="s">
        <v>85</v>
      </c>
      <c r="D50" s="64" t="s">
        <v>64</v>
      </c>
      <c r="E50" s="82">
        <v>85000</v>
      </c>
      <c r="F50" s="82">
        <v>80000</v>
      </c>
      <c r="G50" s="82"/>
      <c r="H50" s="114">
        <v>170000</v>
      </c>
      <c r="I50" s="20"/>
      <c r="J50" s="20"/>
      <c r="K50" s="20"/>
      <c r="L50" s="20"/>
      <c r="M50" s="20"/>
      <c r="N50" s="20"/>
      <c r="O50" s="20"/>
      <c r="P50" s="20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1"/>
    </row>
    <row r="51" spans="1:27" ht="43.5" x14ac:dyDescent="0.35">
      <c r="A51" s="1"/>
      <c r="B51" s="42"/>
      <c r="C51" s="43" t="s">
        <v>109</v>
      </c>
      <c r="D51" s="64" t="s">
        <v>86</v>
      </c>
      <c r="E51" s="82"/>
      <c r="F51" s="82">
        <v>30000</v>
      </c>
      <c r="G51" s="82"/>
      <c r="H51" s="83">
        <v>30000</v>
      </c>
      <c r="I51" s="20"/>
      <c r="J51" s="20"/>
      <c r="K51" s="20"/>
      <c r="L51" s="20"/>
      <c r="M51" s="20"/>
      <c r="N51" s="20"/>
      <c r="O51" s="20"/>
      <c r="P51" s="20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1"/>
    </row>
    <row r="52" spans="1:27" ht="32" customHeight="1" x14ac:dyDescent="0.35">
      <c r="A52" s="1"/>
      <c r="B52" s="42"/>
      <c r="C52" s="43" t="s">
        <v>110</v>
      </c>
      <c r="D52" s="64" t="s">
        <v>40</v>
      </c>
      <c r="E52" s="82"/>
      <c r="F52" s="82">
        <v>20000</v>
      </c>
      <c r="G52" s="82"/>
      <c r="H52" s="83">
        <v>20000</v>
      </c>
      <c r="I52" s="20"/>
      <c r="J52" s="20"/>
      <c r="K52" s="20"/>
      <c r="L52" s="20"/>
      <c r="M52" s="20"/>
      <c r="N52" s="20"/>
      <c r="O52" s="20"/>
      <c r="P52" s="20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1"/>
    </row>
    <row r="53" spans="1:27" ht="43.5" x14ac:dyDescent="0.35">
      <c r="A53" s="1"/>
      <c r="B53" s="21" t="s">
        <v>87</v>
      </c>
      <c r="C53" s="33" t="s">
        <v>88</v>
      </c>
      <c r="D53" s="60" t="s">
        <v>40</v>
      </c>
      <c r="E53" s="69">
        <v>25000</v>
      </c>
      <c r="F53" s="69">
        <v>25000</v>
      </c>
      <c r="G53" s="69"/>
      <c r="H53" s="84">
        <v>50000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1"/>
    </row>
    <row r="54" spans="1:27" ht="29" x14ac:dyDescent="0.35">
      <c r="A54" s="1"/>
      <c r="B54" s="21" t="s">
        <v>89</v>
      </c>
      <c r="C54" s="33" t="s">
        <v>90</v>
      </c>
      <c r="D54" s="60" t="s">
        <v>40</v>
      </c>
      <c r="E54" s="69"/>
      <c r="F54" s="69">
        <v>40000</v>
      </c>
      <c r="G54" s="69"/>
      <c r="H54" s="84">
        <v>40000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9"/>
      <c r="V54" s="29"/>
      <c r="W54" s="29"/>
      <c r="X54" s="20"/>
      <c r="Y54" s="20"/>
      <c r="Z54" s="20"/>
      <c r="AA54" s="1"/>
    </row>
    <row r="55" spans="1:27" ht="15.5" x14ac:dyDescent="0.35">
      <c r="A55" s="1"/>
      <c r="B55" s="21"/>
      <c r="C55" s="21"/>
      <c r="D55" s="60"/>
      <c r="E55" s="85"/>
      <c r="F55" s="86"/>
      <c r="G55" s="86"/>
      <c r="H55" s="86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1"/>
    </row>
    <row r="56" spans="1:27" ht="15.5" x14ac:dyDescent="0.35">
      <c r="A56" s="1"/>
      <c r="B56" s="21"/>
      <c r="C56" s="21"/>
      <c r="D56" s="60"/>
      <c r="E56" s="85"/>
      <c r="F56" s="86"/>
      <c r="G56" s="86"/>
      <c r="H56" s="86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"/>
    </row>
    <row r="57" spans="1:27" ht="15" x14ac:dyDescent="0.35">
      <c r="A57" s="1"/>
      <c r="B57" s="50" t="s">
        <v>91</v>
      </c>
      <c r="C57" s="77"/>
      <c r="D57" s="77"/>
      <c r="E57" s="87"/>
      <c r="F57" s="88"/>
      <c r="G57" s="78"/>
      <c r="H57" s="78">
        <f>SUM(H50:H56)-H51</f>
        <v>280000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1"/>
    </row>
    <row r="58" spans="1:27" x14ac:dyDescent="0.35">
      <c r="A58" s="1"/>
      <c r="B58" s="1"/>
      <c r="C58" s="89"/>
      <c r="D58" s="90"/>
      <c r="E58" s="91"/>
      <c r="F58" s="91"/>
      <c r="G58" s="92"/>
      <c r="H58" s="9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"/>
    </row>
    <row r="59" spans="1:27" ht="15" x14ac:dyDescent="0.35">
      <c r="A59" s="1"/>
      <c r="B59" s="90" t="s">
        <v>92</v>
      </c>
      <c r="C59" s="93"/>
      <c r="D59" s="93"/>
      <c r="E59" s="94"/>
      <c r="F59" s="95"/>
      <c r="G59" s="96"/>
      <c r="H59" s="96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1"/>
    </row>
    <row r="60" spans="1:27" ht="15" x14ac:dyDescent="0.35">
      <c r="A60" s="1"/>
      <c r="B60" t="s">
        <v>93</v>
      </c>
      <c r="C60" s="93"/>
      <c r="D60" s="93"/>
      <c r="E60" s="94"/>
      <c r="F60" s="95">
        <v>40000</v>
      </c>
      <c r="G60" s="96"/>
      <c r="H60" s="96">
        <v>40000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"/>
    </row>
    <row r="61" spans="1:27" ht="15.5" x14ac:dyDescent="0.35">
      <c r="A61" s="1"/>
      <c r="B61" s="97" t="s">
        <v>94</v>
      </c>
      <c r="C61" s="98"/>
      <c r="D61" s="93"/>
      <c r="E61" s="94">
        <v>112026</v>
      </c>
      <c r="F61" s="95">
        <v>112026</v>
      </c>
      <c r="G61" s="96">
        <v>168039</v>
      </c>
      <c r="H61" s="96">
        <v>56013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"/>
    </row>
    <row r="62" spans="1:27" ht="15.5" x14ac:dyDescent="0.35">
      <c r="A62" s="1"/>
      <c r="B62" s="99" t="s">
        <v>95</v>
      </c>
      <c r="C62" s="100"/>
      <c r="D62" s="100"/>
      <c r="E62" s="101"/>
      <c r="F62" s="102"/>
      <c r="G62" s="98"/>
      <c r="H62" s="98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1"/>
    </row>
    <row r="63" spans="1:27" ht="15.5" x14ac:dyDescent="0.35">
      <c r="A63" s="1"/>
      <c r="B63" s="1"/>
      <c r="C63" s="100"/>
      <c r="D63" s="100"/>
      <c r="E63" s="101"/>
      <c r="F63" s="102"/>
      <c r="G63" s="98"/>
      <c r="H63" s="98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1"/>
    </row>
    <row r="64" spans="1:27" ht="15.5" x14ac:dyDescent="0.35">
      <c r="A64" s="1"/>
      <c r="B64" s="103" t="s">
        <v>96</v>
      </c>
      <c r="C64" s="100"/>
      <c r="D64" s="100"/>
      <c r="E64" s="101">
        <v>82052</v>
      </c>
      <c r="F64" s="101">
        <v>82052</v>
      </c>
      <c r="G64" s="98">
        <v>124185</v>
      </c>
      <c r="H64" s="98">
        <v>39919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1"/>
    </row>
    <row r="65" spans="1:27" ht="15.5" x14ac:dyDescent="0.35">
      <c r="A65" s="1"/>
      <c r="B65" s="103" t="s">
        <v>97</v>
      </c>
      <c r="C65" s="100"/>
      <c r="D65" s="100"/>
      <c r="E65" s="101">
        <v>55626</v>
      </c>
      <c r="F65" s="102">
        <v>55626</v>
      </c>
      <c r="G65" s="98">
        <f>E65+F65</f>
        <v>111252</v>
      </c>
      <c r="H65" s="98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1"/>
    </row>
    <row r="66" spans="1:27" ht="15.5" x14ac:dyDescent="0.35">
      <c r="A66" s="1"/>
      <c r="B66" s="103" t="s">
        <v>98</v>
      </c>
      <c r="C66" s="100"/>
      <c r="D66" s="100"/>
      <c r="E66" s="101">
        <v>45626</v>
      </c>
      <c r="F66" s="101">
        <v>45626</v>
      </c>
      <c r="G66" s="104">
        <v>69055</v>
      </c>
      <c r="H66" s="104">
        <v>22197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"/>
    </row>
    <row r="67" spans="1:27" ht="15.5" x14ac:dyDescent="0.35">
      <c r="A67" s="1"/>
      <c r="B67" s="103" t="s">
        <v>99</v>
      </c>
      <c r="C67" s="100"/>
      <c r="D67" s="100"/>
      <c r="E67" s="101">
        <v>22279</v>
      </c>
      <c r="F67" s="102">
        <v>22279</v>
      </c>
      <c r="G67" s="98">
        <v>44558</v>
      </c>
      <c r="H67" s="98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1"/>
    </row>
    <row r="68" spans="1:27" ht="15.5" x14ac:dyDescent="0.35">
      <c r="A68" s="1"/>
      <c r="B68" s="103" t="s">
        <v>100</v>
      </c>
      <c r="C68" s="100"/>
      <c r="D68" s="100"/>
      <c r="E68" s="101">
        <v>13257</v>
      </c>
      <c r="F68" s="102">
        <v>13257</v>
      </c>
      <c r="G68" s="98">
        <v>20064</v>
      </c>
      <c r="H68" s="98">
        <v>6450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1"/>
    </row>
    <row r="69" spans="1:27" ht="15.5" x14ac:dyDescent="0.35">
      <c r="A69" s="1"/>
      <c r="B69" s="105" t="s">
        <v>101</v>
      </c>
      <c r="C69" s="100"/>
      <c r="D69" s="100"/>
      <c r="E69" s="101"/>
      <c r="F69" s="102"/>
      <c r="G69" s="96">
        <v>369114</v>
      </c>
      <c r="H69" s="96">
        <v>68566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1"/>
    </row>
    <row r="70" spans="1:27" ht="15.5" x14ac:dyDescent="0.35">
      <c r="A70" s="1"/>
      <c r="B70" s="1" t="s">
        <v>102</v>
      </c>
      <c r="C70" s="100"/>
      <c r="D70" s="100"/>
      <c r="E70" s="102">
        <v>36582</v>
      </c>
      <c r="F70" s="102">
        <v>36582</v>
      </c>
      <c r="G70" s="96"/>
      <c r="H70" s="96">
        <v>73165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1"/>
    </row>
    <row r="71" spans="1:27" ht="15.5" x14ac:dyDescent="0.35">
      <c r="A71" s="1"/>
      <c r="B71" s="105" t="s">
        <v>103</v>
      </c>
      <c r="C71" s="100"/>
      <c r="D71" s="100"/>
      <c r="E71" s="101">
        <v>18291</v>
      </c>
      <c r="F71" s="102">
        <v>18292</v>
      </c>
      <c r="G71" s="96"/>
      <c r="H71" s="96">
        <v>36583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1"/>
    </row>
    <row r="72" spans="1:27" ht="31" x14ac:dyDescent="0.35">
      <c r="A72" s="1"/>
      <c r="B72" s="106" t="s">
        <v>104</v>
      </c>
      <c r="C72" s="107"/>
      <c r="D72" s="100"/>
      <c r="E72" s="101"/>
      <c r="F72" s="102"/>
      <c r="G72" s="98" t="s">
        <v>105</v>
      </c>
      <c r="H72" s="96">
        <v>934579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1"/>
    </row>
    <row r="73" spans="1:27" ht="15.5" x14ac:dyDescent="0.35">
      <c r="A73" s="1"/>
      <c r="B73" s="108" t="s">
        <v>106</v>
      </c>
      <c r="C73" s="109"/>
      <c r="D73" s="107"/>
      <c r="E73" s="110"/>
      <c r="F73" s="111"/>
      <c r="G73" s="112">
        <v>123887</v>
      </c>
      <c r="H73" s="112">
        <v>65421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1"/>
    </row>
    <row r="74" spans="1:27" ht="30" x14ac:dyDescent="0.35">
      <c r="A74" s="1"/>
      <c r="B74" s="106" t="s">
        <v>107</v>
      </c>
      <c r="C74" s="107"/>
      <c r="D74" s="107"/>
      <c r="E74" s="110"/>
      <c r="F74" s="111"/>
      <c r="G74" s="111" t="s">
        <v>108</v>
      </c>
      <c r="H74" s="111">
        <v>1000000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1"/>
    </row>
  </sheetData>
  <mergeCells count="11">
    <mergeCell ref="B31:F31"/>
    <mergeCell ref="B40:F40"/>
    <mergeCell ref="B49:F49"/>
    <mergeCell ref="I7:N7"/>
    <mergeCell ref="B9:F9"/>
    <mergeCell ref="B17:F17"/>
    <mergeCell ref="B24:F24"/>
    <mergeCell ref="B28:F28"/>
    <mergeCell ref="B30:F30"/>
    <mergeCell ref="B8:F8"/>
    <mergeCell ref="O7:Z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Joint_Workplan_SPB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Murat kyzy</dc:creator>
  <cp:lastModifiedBy>Aigul Murat kyzy</cp:lastModifiedBy>
  <dcterms:created xsi:type="dcterms:W3CDTF">2021-06-16T00:24:10Z</dcterms:created>
  <dcterms:modified xsi:type="dcterms:W3CDTF">2021-06-16T00:51:22Z</dcterms:modified>
</cp:coreProperties>
</file>