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undp-my.sharepoint.com/personal/sory_conde_undp_org/Documents/Desktop/DOCUMENTS 2021/RAPPORT FINCIER PROJETS GED 2021/RAPPORT FINAL DIALOGUE POLITIQUE NOV 2021/"/>
    </mc:Choice>
  </mc:AlternateContent>
  <xr:revisionPtr revIDLastSave="93" documentId="8_{1C83E7A1-B693-4C60-95A6-FF9F4AAECA06}" xr6:coauthVersionLast="47" xr6:coauthVersionMax="47" xr10:uidLastSave="{67D5E96E-5D1C-491D-8327-5E32035789C4}"/>
  <bookViews>
    <workbookView xWindow="-110" yWindow="-110" windowWidth="19420" windowHeight="10420" tabRatio="843" activeTab="1" xr2:uid="{9652BB5A-065A-48B3-B7D0-F4934509E7C8}"/>
  </bookViews>
  <sheets>
    <sheet name="RECAP" sheetId="5" r:id="rId1"/>
    <sheet name="RAPP FINAL DIALOGUE 20 08 2021" sheetId="2" r:id="rId2"/>
    <sheet name="RAPP CATEGORIE BUDGETAIRE" sheetId="1" r:id="rId3"/>
    <sheet name="AAA 20 AOUT 2021" sheetId="6" r:id="rId4"/>
  </sheets>
  <definedNames>
    <definedName name="_xlnm._FilterDatabase" localSheetId="3" hidden="1">'AAA 20 AOUT 2021'!$A$1:$AF$794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5" l="1"/>
  <c r="G5" i="5"/>
  <c r="F5" i="5"/>
  <c r="E5" i="5"/>
  <c r="E68" i="2"/>
  <c r="B18" i="1" l="1"/>
  <c r="E15" i="1"/>
  <c r="E16" i="1" s="1"/>
  <c r="I65" i="2"/>
  <c r="D11" i="1"/>
  <c r="D12" i="1"/>
  <c r="E18" i="1" l="1"/>
  <c r="D14" i="1"/>
  <c r="D15" i="1" l="1"/>
  <c r="F15" i="2"/>
  <c r="D4" i="5"/>
  <c r="F29" i="2" l="1"/>
  <c r="F18" i="2"/>
  <c r="C29" i="2"/>
  <c r="H29" i="2" l="1"/>
  <c r="F11" i="2"/>
  <c r="C11" i="2"/>
  <c r="H57" i="2"/>
  <c r="H56" i="2"/>
  <c r="H55" i="2"/>
  <c r="H54" i="2"/>
  <c r="H53" i="2"/>
  <c r="H52" i="2"/>
  <c r="H51" i="2"/>
  <c r="H50" i="2"/>
  <c r="H49" i="2"/>
  <c r="H48" i="2"/>
  <c r="H47" i="2"/>
  <c r="H46" i="2"/>
  <c r="H44" i="2"/>
  <c r="H43" i="2"/>
  <c r="H42" i="2"/>
  <c r="H38" i="2"/>
  <c r="H37" i="2"/>
  <c r="H36" i="2"/>
  <c r="H35" i="2"/>
  <c r="H34" i="2"/>
  <c r="H33" i="2"/>
  <c r="H32" i="2"/>
  <c r="H31" i="2"/>
  <c r="H30" i="2"/>
  <c r="H28" i="2"/>
  <c r="H27" i="2"/>
  <c r="H26" i="2"/>
  <c r="H25" i="2"/>
  <c r="H10" i="2"/>
  <c r="H13" i="2"/>
  <c r="H14" i="2"/>
  <c r="H15" i="2"/>
  <c r="H16" i="2"/>
  <c r="H17" i="2"/>
  <c r="H18" i="2"/>
  <c r="H19" i="2"/>
  <c r="H21" i="2"/>
  <c r="H22" i="2"/>
  <c r="H23" i="2"/>
  <c r="H9" i="2"/>
  <c r="E58" i="2"/>
  <c r="F58" i="2"/>
  <c r="G58" i="2"/>
  <c r="H11" i="2" l="1"/>
  <c r="D24" i="2"/>
  <c r="C24" i="2"/>
  <c r="C39" i="2"/>
  <c r="C45" i="2"/>
  <c r="C58" i="2"/>
  <c r="D45" i="2"/>
  <c r="E45" i="2"/>
  <c r="E59" i="2" s="1"/>
  <c r="F45" i="2"/>
  <c r="G45" i="2"/>
  <c r="G59" i="2" s="1"/>
  <c r="D58" i="2"/>
  <c r="E24" i="2"/>
  <c r="G24" i="2"/>
  <c r="D39" i="2"/>
  <c r="E39" i="2"/>
  <c r="G39" i="2"/>
  <c r="H58" i="2" l="1"/>
  <c r="E40" i="2"/>
  <c r="E61" i="2" s="1"/>
  <c r="E64" i="2" s="1"/>
  <c r="H45" i="2"/>
  <c r="F59" i="2"/>
  <c r="G40" i="2"/>
  <c r="G61" i="2" s="1"/>
  <c r="G64" i="2" s="1"/>
  <c r="C59" i="2"/>
  <c r="D40" i="2"/>
  <c r="D59" i="2"/>
  <c r="C40" i="2"/>
  <c r="D61" i="2" l="1"/>
  <c r="H59" i="2"/>
  <c r="C61" i="2"/>
  <c r="C62" i="2" s="1"/>
  <c r="C64" i="2" l="1"/>
  <c r="C68" i="2" s="1"/>
  <c r="H8" i="1"/>
  <c r="B11" i="1"/>
  <c r="B9" i="1"/>
  <c r="B4" i="5" l="1"/>
  <c r="D6" i="5"/>
  <c r="E70" i="2" l="1"/>
  <c r="F39" i="2" l="1"/>
  <c r="H39" i="2" s="1"/>
  <c r="F24" i="2" l="1"/>
  <c r="H24" i="2" s="1"/>
  <c r="F40" i="2" l="1"/>
  <c r="F61" i="2" s="1"/>
  <c r="D62" i="2"/>
  <c r="H62" i="2" s="1"/>
  <c r="H40" i="2" l="1"/>
  <c r="D68" i="2"/>
  <c r="D64" i="2"/>
  <c r="F15" i="1"/>
  <c r="F18" i="1" s="1"/>
  <c r="C15" i="1"/>
  <c r="C18" i="1" s="1"/>
  <c r="B15" i="1"/>
  <c r="I14" i="1"/>
  <c r="H14" i="1"/>
  <c r="I13" i="1"/>
  <c r="H13" i="1"/>
  <c r="G13" i="1"/>
  <c r="I12" i="1"/>
  <c r="H12" i="1"/>
  <c r="I11" i="1"/>
  <c r="I10" i="1"/>
  <c r="H10" i="1"/>
  <c r="I9" i="1"/>
  <c r="H9" i="1"/>
  <c r="I8" i="1"/>
  <c r="G8" i="1"/>
  <c r="F68" i="2" l="1"/>
  <c r="C4" i="5"/>
  <c r="F64" i="2"/>
  <c r="H64" i="2" s="1"/>
  <c r="H61" i="2"/>
  <c r="D23" i="1"/>
  <c r="D18" i="1"/>
  <c r="D19" i="1" s="1"/>
  <c r="C69" i="2"/>
  <c r="G69" i="2" s="1"/>
  <c r="D70" i="2"/>
  <c r="F69" i="2"/>
  <c r="H11" i="1"/>
  <c r="I15" i="1"/>
  <c r="I16" i="1" s="1"/>
  <c r="I18" i="1" s="1"/>
  <c r="H15" i="1"/>
  <c r="B16" i="1"/>
  <c r="G15" i="1"/>
  <c r="C70" i="2" l="1"/>
  <c r="B5" i="5"/>
  <c r="B6" i="5" s="1"/>
  <c r="C6" i="5"/>
  <c r="E4" i="5"/>
  <c r="H68" i="2"/>
  <c r="G68" i="2"/>
  <c r="G70" i="2" s="1"/>
  <c r="H69" i="2"/>
  <c r="F70" i="2"/>
  <c r="H70" i="2" s="1"/>
  <c r="G18" i="1"/>
  <c r="H16" i="1"/>
  <c r="D21" i="1"/>
  <c r="G4" i="5" l="1"/>
  <c r="F4" i="5"/>
  <c r="F6" i="5" s="1"/>
  <c r="E6" i="5"/>
  <c r="H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Sory Conde</author>
  </authors>
  <commentList>
    <comment ref="F5" authorId="0" shapeId="0" xr:uid="{93B4995E-DCBF-437E-802B-D2B5D1958985}">
      <text>
        <r>
          <rPr>
            <b/>
            <sz val="9"/>
            <color indexed="81"/>
            <rFont val="Tahoma"/>
            <family val="2"/>
          </rPr>
          <t>Sory Conde:</t>
        </r>
        <r>
          <rPr>
            <sz val="9"/>
            <color indexed="81"/>
            <rFont val="Tahoma"/>
            <family val="2"/>
          </rPr>
          <t xml:space="preserve">
Solde remboursé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Sory Conde</author>
  </authors>
  <commentList>
    <comment ref="G69" authorId="0" shapeId="0" xr:uid="{2C2804A9-F08F-48A1-A451-E9A8F5D96915}">
      <text>
        <r>
          <rPr>
            <b/>
            <sz val="9"/>
            <color indexed="81"/>
            <rFont val="Tahoma"/>
            <family val="2"/>
          </rPr>
          <t>Sory Conde:</t>
        </r>
        <r>
          <rPr>
            <sz val="9"/>
            <color indexed="81"/>
            <rFont val="Tahoma"/>
            <family val="2"/>
          </rPr>
          <t xml:space="preserve">
Ce solde a déjà été remboursé par le HCDH au PBF</t>
        </r>
      </text>
    </comment>
  </commentList>
</comments>
</file>

<file path=xl/sharedStrings.xml><?xml version="1.0" encoding="utf-8"?>
<sst xmlns="http://schemas.openxmlformats.org/spreadsheetml/2006/main" count="12705" uniqueCount="1879">
  <si>
    <t>Tableau 2 - Budget de projet PBF par categorie de cout de l'ONU</t>
  </si>
  <si>
    <t>Note: S'il s'agit d'une revision budgetaire, veuillez inclure des colonnes additionnelles pour montrer les changements</t>
  </si>
  <si>
    <t>CATEGORIES</t>
  </si>
  <si>
    <t>Agence Recipiendiaire  PNUD</t>
  </si>
  <si>
    <t>Agence Recipiendiaire HCDH</t>
  </si>
  <si>
    <t>Solde du Budget PNUD</t>
  </si>
  <si>
    <t>Solde du Budget HCDH</t>
  </si>
  <si>
    <t>Budget</t>
  </si>
  <si>
    <t>Commitment</t>
  </si>
  <si>
    <t>Décaissement PNUD</t>
  </si>
  <si>
    <t>BUDGET</t>
  </si>
  <si>
    <t>Décaissement HCDH</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</si>
  <si>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</si>
  <si>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</si>
  <si>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</si>
  <si>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</si>
  <si>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</si>
  <si>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</si>
  <si>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</si>
  <si>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</si>
  <si>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</si>
  <si>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</si>
  <si>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PNUD</t>
  </si>
  <si>
    <t>HCDH</t>
  </si>
  <si>
    <t>Préparer par CONDE Sory</t>
  </si>
  <si>
    <t>Gestionnaire Comptable &amp; Financier PBF</t>
  </si>
  <si>
    <t>Annexe D - Budget du projet Dialogue Politique /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</si>
  <si>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</si>
  <si>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</si>
  <si>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</si>
  <si>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</si>
  <si>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Budget par agence recipiendiaire en USD - Veuillez ajouter une nouvelle colonne par agence recipiendiaire PNUD</t>
  </si>
  <si>
    <t>Budget par agence recipiendiaire en USD - Veuillez ajouter une nouvelle colonne par agence recipiendiaire HCDH</t>
  </si>
  <si>
    <t xml:space="preserve">Pourcentage du budget pour chaque produit ou activite reserve pour action directe sur le genre (cas echeant) </t>
  </si>
  <si>
    <t>Commitment :PO</t>
  </si>
  <si>
    <t>Notes quelconque le cas echeant (.e.g sur types des entrants ou justification du budget)</t>
  </si>
  <si>
    <t xml:space="preserve">Résultat 1 : Des consensus politiques au niveau des leaders sont obtenus sur les questions d’intérêt nation </t>
  </si>
  <si>
    <t>Produit 1.1</t>
  </si>
  <si>
    <t>Des personnalités réputées de grande intégrité (PRGI) sont identifiées, motivées et dotés des capacités de faciliter un dialogue politique de haut niveau</t>
  </si>
  <si>
    <t>Sous total 1.1</t>
  </si>
  <si>
    <t>Produit 1.2</t>
  </si>
  <si>
    <t xml:space="preserve">Un plan de plaidoyer et de facilitation à l’endroit des leaders politiques de haut niveau est développé et mis en œuvre par le groupe de PRGI </t>
  </si>
  <si>
    <t>Sous total 1.2</t>
  </si>
  <si>
    <t xml:space="preserve">Résultat 2 : La confiance entre les citoyens et les députés est améliorée et les conflits partisans (sur la base de l’appartenance politique) au sein des communautés trouvent des solutions non violentes </t>
  </si>
  <si>
    <t>Produit 2.1</t>
  </si>
  <si>
    <t>Les députés sont dotés de compétences en matière de médiation, leadership, de négociation et de résolution pacifique des conflits</t>
  </si>
  <si>
    <t>Sous total 2.1</t>
  </si>
  <si>
    <t>Produit 2.2</t>
  </si>
  <si>
    <t>Les députés de sensibilités politiques différentes contribuent ensemble à améliorer leur redevabilité aux citoyens de leurs zones géographiques de représentation.</t>
  </si>
  <si>
    <t>4. Evaluation finale du projet</t>
  </si>
  <si>
    <t>Sous total 2.2</t>
  </si>
  <si>
    <t>GMS 7%</t>
  </si>
  <si>
    <t>TOTAL GENERAL</t>
  </si>
  <si>
    <t>Budget par agence recipiendiaire en USD</t>
  </si>
  <si>
    <t>Montant budget</t>
  </si>
  <si>
    <t>Dépenses</t>
  </si>
  <si>
    <t>TOTAL DEPENSES</t>
  </si>
  <si>
    <t>SOLDE</t>
  </si>
  <si>
    <t>%Tage de Réalisation</t>
  </si>
  <si>
    <t xml:space="preserve">Commentaire sur les dépenses / activités </t>
  </si>
  <si>
    <t>Totaux</t>
  </si>
  <si>
    <t>Sous total Produit 1.1</t>
  </si>
  <si>
    <t>Appuyer la mise en œuvre du plan d’action du groupe de PRGI ainsi que des formations d’autres activités basées sur les besoins spécifiques du Groupe</t>
  </si>
  <si>
    <t>Participer aux réunions du Comité Technique et de Pilotage du Projet</t>
  </si>
  <si>
    <t>Poursuivre les Missions Consultatives au niveau des 08 Préfectures conflictogènes pour l’identification des points focaux, relais locaux des PRGI</t>
  </si>
  <si>
    <t>Appuyer les concertations régulières du groupe de PRGI sur l’état d’avancement de la mise en œuvre du plan d’action visant la réduction des conflits entre les leaders politiques</t>
  </si>
  <si>
    <t xml:space="preserve">Elaborer une note technique sur l’état d’avancement du projet, incluant les leçons apprises et les recommandations pour la durabilité des résultats est rédigée à l’attention de la direction du PNUD (exit strategy)
</t>
  </si>
  <si>
    <t>Appuyer des dialogues/consultations avec le forum des femmes parlementaires et les associations des femmes au niveau des 4 régions naturelles</t>
  </si>
  <si>
    <t>%tage de Réalisation PNUD</t>
  </si>
  <si>
    <t>Chef de Projet 24 moi: Conseillé Technique principal (CTP)  mois</t>
  </si>
  <si>
    <t xml:space="preserve">1  Assistante Administrative 24 mois </t>
  </si>
  <si>
    <t xml:space="preserve"> 1  Chauffeur  du projet 24 mois</t>
  </si>
  <si>
    <t>1  Chargé de Suivi Evaluation</t>
  </si>
  <si>
    <t>Appuyer le renforcement des capacités des membres des PRGI/GNC sur les techniques de facilitation du dialogue et de construction du consensus</t>
  </si>
  <si>
    <t>Frais de mission terrain</t>
  </si>
  <si>
    <t xml:space="preserve">Formation sur des thématiques identifiées par les PRGI/GNC </t>
  </si>
  <si>
    <t>Faciliter le partage d’expériences sur la médiationn et le  dialogue politique de haut niveau dans des pays ayant des expérience similaires (Ghana, Nigéria).</t>
  </si>
  <si>
    <t xml:space="preserve"> Organiser avec des acteurs-clés des sessions de réflexions stratégiques pour la recherche de solutions idoines aux problèmes sociopolitiques du pays</t>
  </si>
  <si>
    <t>Appuyer les rencontres organisationnelles des PRGI et Initier les PRGI à la communication institutionnelle</t>
  </si>
  <si>
    <t xml:space="preserve">Organiser deux sessions de formation de 25 députés et 25 acteurs de la SC sur les DH, l’intégration du Genre dans le dialogue et la consolidation de la paix, la résolution des conflits </t>
  </si>
  <si>
    <t xml:space="preserve">Organiser au moins deux réunions des PRGI par mois sur le partage d’informations et la revue de la situation nationale </t>
  </si>
  <si>
    <t>Participer à des espaces de dialogue de haut niveau sur des questions de paix et de cohésion sociale.</t>
  </si>
  <si>
    <t>Appuyer une rencontre de prise de contact entre les leaders des principaux partis politiques et les PRGI/GNC pour la recherche de solutions aux problèmes politiques.</t>
  </si>
  <si>
    <t xml:space="preserve">Rencontres périodique des PRGI/GNC avec les communicateurs traditionnels et autres leaders d'opinion </t>
  </si>
  <si>
    <t xml:space="preserve">Elaborer une note technique sur l’état d’avancement du projet, incluant les leçons apprises et les recommandations pour la durabilité des résultats à l’attention de la direction du PNUD (exit strategy)
</t>
  </si>
  <si>
    <t xml:space="preserve">Enquete de perception  fin du projet                                                                                                 </t>
  </si>
  <si>
    <t>Caburant mise en oueuvre du projet</t>
  </si>
  <si>
    <t>Services communs VSAT, Clinic, MC, téléphone</t>
  </si>
  <si>
    <t>Fournitures, produits de base, matériels de bureau requis</t>
  </si>
  <si>
    <t>Équipement, véhicules et mobilier (compte tenu de la dépréciation)</t>
  </si>
  <si>
    <t>Appuyer l'élaboration d’une stratégie d’appropriation et de pérennisation du Projet avec l'ensemble des acteurs et parties prenantes.</t>
  </si>
  <si>
    <t>TOTAL RESULTAT 1</t>
  </si>
  <si>
    <t>Organiser des formations en prévention et gestion des conflits, en médiation et négociation pour les députés de chaque groupe parlementaire.</t>
  </si>
  <si>
    <t xml:space="preserve">Organiser les debriefings périodiques entre le GNC et les trois (3) groupes parlementaires </t>
  </si>
  <si>
    <t>HCDH: Organiser au moins 2 formations des députés et acteurs de la SC sur le droit de l’Homme et l’intégration du Genre dans le dialogue et la consolidation de la paix</t>
  </si>
  <si>
    <t xml:space="preserve">HCDH: 0rganisation de 10 foras préfectoraux regroupant élus et représentants des groupes de citoyens sur des questions d’intérêt commun y compris les questions de droits de l’homme, du genre et de jeunesse </t>
  </si>
  <si>
    <t>PNUD : Appuyer les visites conjointes des députés de sensibilités politiques différentes dans des zones conflictogènes</t>
  </si>
  <si>
    <t>HCDH: Appuyer les visites conjointes des députés de sensibilités politiques différentes dans des zones conflictogènes</t>
  </si>
  <si>
    <t>Documenter et partager les bonnes pratiques et léçons apprises du projet</t>
  </si>
  <si>
    <t>TOTAL RESULTAT 2</t>
  </si>
  <si>
    <t>Niveau de depense/ engagement actuel en USD (a remplir au moment des rapports de projet)            PNUD + HCDH</t>
  </si>
  <si>
    <t xml:space="preserve">Taux de réalisation </t>
  </si>
  <si>
    <t>Transaction Type</t>
  </si>
  <si>
    <t>Transaction Id</t>
  </si>
  <si>
    <t>Accounting Date</t>
  </si>
  <si>
    <t>Date Posted</t>
  </si>
  <si>
    <t>GL Business Unit</t>
  </si>
  <si>
    <t xml:space="preserve">Account </t>
  </si>
  <si>
    <t>Account Description</t>
  </si>
  <si>
    <t>Operating Unit</t>
  </si>
  <si>
    <t>Fund</t>
  </si>
  <si>
    <t>Department</t>
  </si>
  <si>
    <t>Implementing Agent</t>
  </si>
  <si>
    <t>Donor (Agency)</t>
  </si>
  <si>
    <t>PC Business Unit</t>
  </si>
  <si>
    <t>Project Id</t>
  </si>
  <si>
    <t>Activity Id</t>
  </si>
  <si>
    <t>Analysis Type</t>
  </si>
  <si>
    <t>Open Item Key</t>
  </si>
  <si>
    <t>Vendor Id</t>
  </si>
  <si>
    <t>Vendor Name</t>
  </si>
  <si>
    <t>Related Voucher</t>
  </si>
  <si>
    <t>Description</t>
  </si>
  <si>
    <t>Description2</t>
  </si>
  <si>
    <t>Journal Ref</t>
  </si>
  <si>
    <t>Journal ID</t>
  </si>
  <si>
    <t>Journal Line No</t>
  </si>
  <si>
    <t>Journal Date</t>
  </si>
  <si>
    <t>Local Curr Amount</t>
  </si>
  <si>
    <t>Local Curr</t>
  </si>
  <si>
    <t>USD Amount</t>
  </si>
  <si>
    <t>Journal Source</t>
  </si>
  <si>
    <t>Fiscal Year</t>
  </si>
  <si>
    <t>Accounting Period</t>
  </si>
  <si>
    <t>Voucher</t>
  </si>
  <si>
    <t>GIN10-00081428-2-1-ACCR-DST</t>
  </si>
  <si>
    <t>14-MAY-2018</t>
  </si>
  <si>
    <t>15-MAY-2018</t>
  </si>
  <si>
    <t>UNDP1</t>
  </si>
  <si>
    <t>PROJECT CASH ADVANCE (PCA)</t>
  </si>
  <si>
    <t>GIN</t>
  </si>
  <si>
    <t>GIN10</t>
  </si>
  <si>
    <t>ACTIVITY2</t>
  </si>
  <si>
    <t xml:space="preserve"> </t>
  </si>
  <si>
    <t>CONDE SEYDOU</t>
  </si>
  <si>
    <t>ATELIER ODD</t>
  </si>
  <si>
    <t>SEYDOU-W/SHOP/-ODD-BALL</t>
  </si>
  <si>
    <t>AP07492576</t>
  </si>
  <si>
    <t>GNF</t>
  </si>
  <si>
    <t>AP</t>
  </si>
  <si>
    <t>AP Jrnl Vchr</t>
  </si>
  <si>
    <t>GIN10-00081541-1-1-ACCR-DST</t>
  </si>
  <si>
    <t>22-MAY-2018</t>
  </si>
  <si>
    <t>23-MAY-2018</t>
  </si>
  <si>
    <t>JUSTI-DSA-PARTICIPATION</t>
  </si>
  <si>
    <t>SEYDOU-Justi.ATELIER-ODD.2018</t>
  </si>
  <si>
    <t>AP07503204</t>
  </si>
  <si>
    <t>ACT</t>
  </si>
  <si>
    <t>AP07530358</t>
  </si>
  <si>
    <t>GIN10-00081541-1-2-ACCR-DST</t>
  </si>
  <si>
    <t>PARTICIPATION OF COUNTERPARTS</t>
  </si>
  <si>
    <t>JR00081541</t>
  </si>
  <si>
    <t>GIN10-00081698-1-1-ACCR-DST</t>
  </si>
  <si>
    <t>PRINT MEDIA</t>
  </si>
  <si>
    <t>GUINEE PRESTATION</t>
  </si>
  <si>
    <t>PAIEMENT FACTURE N 089/GP/2018</t>
  </si>
  <si>
    <t>PAIEMENT FACTURE N°089/GP/2018</t>
  </si>
  <si>
    <t>AP07522776</t>
  </si>
  <si>
    <t>GIN10-00081711-1-1-ACCR-DST</t>
  </si>
  <si>
    <t>LOCAL CONSULT.-SHT TERM-TECH</t>
  </si>
  <si>
    <t>ACTIVITY 1</t>
  </si>
  <si>
    <t>MOREL JUSTIN JUNIOR</t>
  </si>
  <si>
    <t>E) LOCAL CONSULTANTS-SUPPORT</t>
  </si>
  <si>
    <t>PAIEMENT PREMIERE TRANCHE</t>
  </si>
  <si>
    <t>AP07520690</t>
  </si>
  <si>
    <t>GIN10-00081713-1-1-ACCR-DST</t>
  </si>
  <si>
    <t>STATIONERY   OTHER OFFICE SUPP</t>
  </si>
  <si>
    <t>NEW TECHNOLOGY GLOBAL SERVICES</t>
  </si>
  <si>
    <t>PMT FCTRE N 0092 NTECHGS/2018</t>
  </si>
  <si>
    <t>PMT FCTRE N°0092 NTECHGS/2018</t>
  </si>
  <si>
    <t>AP07522777</t>
  </si>
  <si>
    <t>GIN10-00081731-1-1-ACCR-DST</t>
  </si>
  <si>
    <t>LEARNING COSTS</t>
  </si>
  <si>
    <t>HOTEL PALM CAMAYENNE</t>
  </si>
  <si>
    <t>E) CONFERENCE ORGANIZING SERVI</t>
  </si>
  <si>
    <t>PAIEMENT FACTURE N°4154</t>
  </si>
  <si>
    <t>GIN10-00081731-1-1-PYMN-RXL</t>
  </si>
  <si>
    <t>REALIZED LOSS</t>
  </si>
  <si>
    <t>AP07522779</t>
  </si>
  <si>
    <t>GIN10-00082197-1-1-ACCR-DST</t>
  </si>
  <si>
    <t>ETS BARRY MAMADOU OURY</t>
  </si>
  <si>
    <t>E) PAPER PRODUCTS</t>
  </si>
  <si>
    <t>ETS-020-INV.F11224</t>
  </si>
  <si>
    <t>AP07570835</t>
  </si>
  <si>
    <t>GIN10-00082197-1-1-PYMN-RXG</t>
  </si>
  <si>
    <t>REALIZED GAIN</t>
  </si>
  <si>
    <t>AP07570836</t>
  </si>
  <si>
    <t>GIN10-00082203-1-1-ACCR-DST</t>
  </si>
  <si>
    <t>UNICON CONAKRY</t>
  </si>
  <si>
    <t>UNICON-INV.4155/2018</t>
  </si>
  <si>
    <t>AP07571756</t>
  </si>
  <si>
    <t>GIN10-00082203-1-1-PYMN-RXL</t>
  </si>
  <si>
    <t>AP07574450</t>
  </si>
  <si>
    <t>GIN10-00082215-1-1-ACCR-DST</t>
  </si>
  <si>
    <t>MOREL-2éme TRANCHE-PO9619</t>
  </si>
  <si>
    <t>AP07572666</t>
  </si>
  <si>
    <t>GIN10-00082215-1-1-PYMN-RXL</t>
  </si>
  <si>
    <t>GIN10-00082286-1-1-ACCR-DST</t>
  </si>
  <si>
    <t>STAT VIEW INTERNATIONAL</t>
  </si>
  <si>
    <t>STAT .HONO-1ér TRANCHE.2018</t>
  </si>
  <si>
    <t>AP07580077</t>
  </si>
  <si>
    <t>GIN10-00082386-1-1-ACCR-DST</t>
  </si>
  <si>
    <t>PUBLICATIONS</t>
  </si>
  <si>
    <t>LE LYNX</t>
  </si>
  <si>
    <t>PAIEMT FACTRE N/REF0273LX/2018</t>
  </si>
  <si>
    <t>PAIEMT FACTRE N/Ref0273Lx/2018</t>
  </si>
  <si>
    <t>AP07590943</t>
  </si>
  <si>
    <t>GIN10-00082623-1-1-ACCR-DST</t>
  </si>
  <si>
    <t>08-AUG-2018</t>
  </si>
  <si>
    <t>09-AUG-2018</t>
  </si>
  <si>
    <t>DAILY SUBSISTENCE ALLOW-LOCAL</t>
  </si>
  <si>
    <t>ACTIVITY4</t>
  </si>
  <si>
    <t>THIERNO MAMOUDOU BARRY</t>
  </si>
  <si>
    <t>EXPENSE DISTRIBUTION</t>
  </si>
  <si>
    <t>PAIEMENT DSA 16JRS+FUEL</t>
  </si>
  <si>
    <t>AP07611094</t>
  </si>
  <si>
    <t>GIN10-00082623-1-2-ACCR-DST</t>
  </si>
  <si>
    <t>FUEL, PETROLEUM AND OTHER OILS</t>
  </si>
  <si>
    <t>GIN10-00082624-1-1-ACCR-DST</t>
  </si>
  <si>
    <t>CAMARA MARIAMA MAMADOU</t>
  </si>
  <si>
    <t>PAIEMENT 16JRS DSA CKY KISSIDG</t>
  </si>
  <si>
    <t>GIN10-00082625-1-1-ACCR-DST</t>
  </si>
  <si>
    <t>PAIEMENT DSA 16JRS CKY-KISSIDG</t>
  </si>
  <si>
    <t>GIN10-00082671-1-1-ACCR-DST</t>
  </si>
  <si>
    <t>14-AUG-2018</t>
  </si>
  <si>
    <t>15-AUG-2018</t>
  </si>
  <si>
    <t>RESTAURANT CHEZ AIDA</t>
  </si>
  <si>
    <t>PAUSE-CAFE</t>
  </si>
  <si>
    <t>AIDA-INV.0068/2018</t>
  </si>
  <si>
    <t>AP07619172</t>
  </si>
  <si>
    <t>GIN10-00082671-1-1-PYMN-RXG</t>
  </si>
  <si>
    <t>16-AUG-2018</t>
  </si>
  <si>
    <t>17-AUG-2018</t>
  </si>
  <si>
    <t>AP07622319</t>
  </si>
  <si>
    <t>GIN10-00082764-1-1-ACCR-DST</t>
  </si>
  <si>
    <t>23-AUG-2018</t>
  </si>
  <si>
    <t>24-AUG-2018</t>
  </si>
  <si>
    <t>MOREL-002-HONO-ICNO60/2017</t>
  </si>
  <si>
    <t>AP07628197</t>
  </si>
  <si>
    <t>GIN10-00082764-1-1-PYMN-RXG</t>
  </si>
  <si>
    <t>AP07629048</t>
  </si>
  <si>
    <t>GIN10-00082764-2-1-ACCR-DST</t>
  </si>
  <si>
    <t>GIN10-00082764-2-1-PYMN-RXG</t>
  </si>
  <si>
    <t>GIN10-00082796-1-1-ACCR-DST</t>
  </si>
  <si>
    <t>27-AUG-2018</t>
  </si>
  <si>
    <t>30-AUG-2018</t>
  </si>
  <si>
    <t>INSURANCE</t>
  </si>
  <si>
    <t>UGAR AGENCE NIGER</t>
  </si>
  <si>
    <t>PAIEMNT FACTRE N 135/2018/AGUN</t>
  </si>
  <si>
    <t>PAIEMNT FACTRE N°135/2018/AGUN</t>
  </si>
  <si>
    <t>AP07635998</t>
  </si>
  <si>
    <t>GIN10-00082916-1-1-ACCR-DST</t>
  </si>
  <si>
    <t>PMNT FACT N 167/017</t>
  </si>
  <si>
    <t>Pmnt Fact N°167/017</t>
  </si>
  <si>
    <t>AP07643578</t>
  </si>
  <si>
    <t>GIN10-00082961-1-1-ACCR-DST</t>
  </si>
  <si>
    <t>CONNECTIVITY CHARGES</t>
  </si>
  <si>
    <t>ORANGE GUINEE</t>
  </si>
  <si>
    <t>RECH.FLYBOX APPUI DIALOG.PART</t>
  </si>
  <si>
    <t>AP07647680</t>
  </si>
  <si>
    <t>GIN10-00083063-1-1-ACCR-DST</t>
  </si>
  <si>
    <t>IBRAHIMA BARRY</t>
  </si>
  <si>
    <t>DSA 6JRS MISS CKRY/KDIA/MMOU/C</t>
  </si>
  <si>
    <t>DSA 6jrs Miss Ckry/Kdia/Mmou/C</t>
  </si>
  <si>
    <t>AP07657458</t>
  </si>
  <si>
    <t>GIN10-00083064-1-1-ACCR-DST</t>
  </si>
  <si>
    <t>NDIAYE WALY</t>
  </si>
  <si>
    <t>GIN10-00083065-1-1-ACCR-DST</t>
  </si>
  <si>
    <t>CONDE SORY</t>
  </si>
  <si>
    <t>DSA 14JRS MISS CKRY-KISS-CKRY</t>
  </si>
  <si>
    <t>DSA 14JRS Miss Ckry-Kiss-Ckry</t>
  </si>
  <si>
    <t>AP07658972</t>
  </si>
  <si>
    <t>GIN10-00083065-1-2-ACCR-DST</t>
  </si>
  <si>
    <t>GIN10-00083066-1-1-ACCR-DST</t>
  </si>
  <si>
    <t>DOUMBOUYA  GAOUSSOU</t>
  </si>
  <si>
    <t>DSA 6JRS   FUEL CKRY-MAMOU-CKR</t>
  </si>
  <si>
    <t>DSA 6jrs &amp; Fuel Ckry-Mamou-Ckr</t>
  </si>
  <si>
    <t>GIN10-00083066-1-2-ACCR-DST</t>
  </si>
  <si>
    <t>GIN10-00083068-1-1-ACCR-DST</t>
  </si>
  <si>
    <t>HAIDARA ABDOUL LATIF</t>
  </si>
  <si>
    <t>MISE A DISPO/ ATELIER REGIONAU</t>
  </si>
  <si>
    <t>Mise a dispo/ Atelier Regionau</t>
  </si>
  <si>
    <t>GIN10-00083088-1-1-ACCR-DST</t>
  </si>
  <si>
    <t>SVC CO-TRADE AND BUSINESS SERV</t>
  </si>
  <si>
    <t>RIVIERA ROYAL HOTEL</t>
  </si>
  <si>
    <t>CONFERENCE RENTAL COST</t>
  </si>
  <si>
    <t>RIVIERA.INV.INV.150.2018</t>
  </si>
  <si>
    <t>GIN10-00083088-1-1-PYMN-RXL</t>
  </si>
  <si>
    <t>AP07658974</t>
  </si>
  <si>
    <t>GIN10-00083095-1-1-ACCR-DST</t>
  </si>
  <si>
    <t>DIALLO ALIMOU</t>
  </si>
  <si>
    <t>DSA 14JRS CONSULT REGIONS</t>
  </si>
  <si>
    <t>DSA 14JRS Consult Regions</t>
  </si>
  <si>
    <t>AP07658973</t>
  </si>
  <si>
    <t>GIN10-00083096-1-1-ACCR-DST</t>
  </si>
  <si>
    <t>MAGASSOUBA ALPHA KABINET</t>
  </si>
  <si>
    <t>GIN10-00083097-1-1-ACCR-DST</t>
  </si>
  <si>
    <t>SANOH OUMAR</t>
  </si>
  <si>
    <t>GIN10-00083098-1-1-ACCR-DST</t>
  </si>
  <si>
    <t>SAGNO JEAN EDOUARD</t>
  </si>
  <si>
    <t>GIN10-00083099-1-1-ACCR-DST</t>
  </si>
  <si>
    <t>YATTARA ABDOULAYE</t>
  </si>
  <si>
    <t>GIN10-00083100-1-1-ACCR-DST</t>
  </si>
  <si>
    <t>BANGOURA MINKAILOU</t>
  </si>
  <si>
    <t>GIN10-00083101-1-1-ACCR-DST</t>
  </si>
  <si>
    <t>MAGASSOUBA MAMADY</t>
  </si>
  <si>
    <t>GIN10-00083102-1-1-ACCR-DST</t>
  </si>
  <si>
    <t>CHERIF ANSOUMANE</t>
  </si>
  <si>
    <t>GIN10-00083103-1-1-ACCR-DST</t>
  </si>
  <si>
    <t>GOMOU TAPINI KLEY</t>
  </si>
  <si>
    <t>GIN10-00083104-1-1-ACCR-DST</t>
  </si>
  <si>
    <t>KANIMOU NICOLAS</t>
  </si>
  <si>
    <t>GIN10-00083105-1-1-ACCR-DST</t>
  </si>
  <si>
    <t>KPOHOMOU CECE</t>
  </si>
  <si>
    <t>GIN10-00083149-1-1-ACCR-DST</t>
  </si>
  <si>
    <t>STAT-VIEW-HONO-PO-9774.2018</t>
  </si>
  <si>
    <t>AP07664351</t>
  </si>
  <si>
    <t>GIN10-00083149-1-1-PYMN-RXG</t>
  </si>
  <si>
    <t>AP07664352</t>
  </si>
  <si>
    <t>GIN10-00083149-2-1-ACCR-DST</t>
  </si>
  <si>
    <t>GIN10-00083149-2-1-PYMN-RXG</t>
  </si>
  <si>
    <t>GIN10-00083149-3-1-ACCR-DST</t>
  </si>
  <si>
    <t>GIN10-00083149-3-1-PYMN-RXG</t>
  </si>
  <si>
    <t>GIN10-00083149-4-1-ACCR-DST</t>
  </si>
  <si>
    <t>GIN10-00083149-4-1-PYMN-RXG</t>
  </si>
  <si>
    <t>GIN10-00083149-5-1-ACCR-DST</t>
  </si>
  <si>
    <t>GIN10-00083149-5-1-PYMN-RXG</t>
  </si>
  <si>
    <t>GIN10-00083303-1-1-ACCR-DST</t>
  </si>
  <si>
    <t>SERVICE CONTRACTS-INDIVIDUALS</t>
  </si>
  <si>
    <t>TOURE LAMINE</t>
  </si>
  <si>
    <t>SAL.5 WORKING DAYS</t>
  </si>
  <si>
    <t>LAMINE-5JRS SAL.-17/09/-21/09/</t>
  </si>
  <si>
    <t>AP07676342</t>
  </si>
  <si>
    <t>GIN10-00083545-1-1-ACCR-DST</t>
  </si>
  <si>
    <t>REMB.CARBURANT</t>
  </si>
  <si>
    <t>Remb.carburant</t>
  </si>
  <si>
    <t>AP07704318</t>
  </si>
  <si>
    <t>GIN10-00083553-1-1-ACCR-DST</t>
  </si>
  <si>
    <t>TRNWRKSHP CONF - STIPENDS</t>
  </si>
  <si>
    <t>JR00083553</t>
  </si>
  <si>
    <t>REGUL VCHR  83068</t>
  </si>
  <si>
    <t>Regul Vchr  83068</t>
  </si>
  <si>
    <t>GIN10-00083553-1-2-ACCR-DST</t>
  </si>
  <si>
    <t>GIN10-00083723-1-1-ACCR-DST</t>
  </si>
  <si>
    <t>Sal Aout &amp; Sept 018</t>
  </si>
  <si>
    <t>AP07726885</t>
  </si>
  <si>
    <t>GIN10-00083723-2-1-ACCR-DST</t>
  </si>
  <si>
    <t>GIN10-00083882-1-1-ACCR-DST</t>
  </si>
  <si>
    <t>MOREL-002-INV.133.2018</t>
  </si>
  <si>
    <t>AP07739250</t>
  </si>
  <si>
    <t>GIN10-00083882-1-1-PYMN-RXL</t>
  </si>
  <si>
    <t>AP07741938</t>
  </si>
  <si>
    <t>GIN10-00083900-1-1-ACCR-DST</t>
  </si>
  <si>
    <t>CONFECTION BANNERS</t>
  </si>
  <si>
    <t>PRESTATION-001-INV0146/GP/2018</t>
  </si>
  <si>
    <t>AP07743813</t>
  </si>
  <si>
    <t>GIN10-00083900-1-1-PYMN-RXG</t>
  </si>
  <si>
    <t>AP07743816</t>
  </si>
  <si>
    <t>GIN10-00083985-1-1-ACCR-DST</t>
  </si>
  <si>
    <t>TRANSPORATION EQUIPMENT</t>
  </si>
  <si>
    <t>DELTA LOG</t>
  </si>
  <si>
    <t>E) VEHICLES - REPAIR SUPPLIES</t>
  </si>
  <si>
    <t>DELTA LOG-001-INV.181106-3*DTL</t>
  </si>
  <si>
    <t>AP07749693</t>
  </si>
  <si>
    <t>GIN10-00083999-1-1-ACCR-DST</t>
  </si>
  <si>
    <t>MOUSSA CONDE</t>
  </si>
  <si>
    <t>PMNT FACT 4 JEUX ENCRES</t>
  </si>
  <si>
    <t>Pmnt Fact 4 jeux Encres</t>
  </si>
  <si>
    <t>AP07755874</t>
  </si>
  <si>
    <t>GIN10-00084248-1-1-ACCR-DST</t>
  </si>
  <si>
    <t>05-DEC-2018</t>
  </si>
  <si>
    <t>07-DEC-2018</t>
  </si>
  <si>
    <t>DSA ATELIER COYA</t>
  </si>
  <si>
    <t>AP07780657</t>
  </si>
  <si>
    <t>GIN10-00084249-1-1-ACCR-DST</t>
  </si>
  <si>
    <t>GIN10-00084250-1-1-ACCR-DST</t>
  </si>
  <si>
    <t>GIN10-00084251-1-1-ACCR-DST</t>
  </si>
  <si>
    <t>08-DEC-2018</t>
  </si>
  <si>
    <t>SORY CONDE</t>
  </si>
  <si>
    <t>AP07783353</t>
  </si>
  <si>
    <t>GIN10-00084252-1-1-ACCR-DST</t>
  </si>
  <si>
    <t>GIN10-00084253-1-1-ACCR-DST</t>
  </si>
  <si>
    <t>TRAVEL - OTHER</t>
  </si>
  <si>
    <t>SARAN DARABA</t>
  </si>
  <si>
    <t>PRIME ATELIER COYA</t>
  </si>
  <si>
    <t>GIN10-00084254-1-1-ACCR-DST</t>
  </si>
  <si>
    <t>CAMARA  SEKOU</t>
  </si>
  <si>
    <t>GIN10-00084255-1-1-ACCR-DST</t>
  </si>
  <si>
    <t>SALIFOU SYLLA</t>
  </si>
  <si>
    <t>GIN10-00084256-1-1-ACCR-DST</t>
  </si>
  <si>
    <t>BALDE ABDOUL GOUDOUSSY</t>
  </si>
  <si>
    <t>GIN10-00084257-1-1-ACCR-DST</t>
  </si>
  <si>
    <t>TOGBA ZOGBELEMOU</t>
  </si>
  <si>
    <t>GIN10-00084258-1-1-ACCR-DST</t>
  </si>
  <si>
    <t>TRAORE MAKALE</t>
  </si>
  <si>
    <t>GIN10-00084259-1-1-ACCR-DST</t>
  </si>
  <si>
    <t>GIN10-00084260-1-1-ACCR-DST</t>
  </si>
  <si>
    <t>GIN10-00084261-1-1-ACCR-DST</t>
  </si>
  <si>
    <t>KPOGHOMOU CECE</t>
  </si>
  <si>
    <t>GIN10-00084262-1-1-ACCR-DST</t>
  </si>
  <si>
    <t>FRAIS RETRAITE PRGI</t>
  </si>
  <si>
    <t>GIN10-00084264-1-1-ACCR-DST</t>
  </si>
  <si>
    <t>06-DEC-2018</t>
  </si>
  <si>
    <t>GEDEON BEHIGUIM</t>
  </si>
  <si>
    <t>DSA 2JRS RETRAITE COYAH</t>
  </si>
  <si>
    <t>DSA 2jrs Retraite Coyah</t>
  </si>
  <si>
    <t>AP07783354</t>
  </si>
  <si>
    <t>GIN10-00084272-1-1-ACCR-DST</t>
  </si>
  <si>
    <t>SAKOUVOGUI FAZI NATHALIE</t>
  </si>
  <si>
    <t>DSA ATELIER COYAH</t>
  </si>
  <si>
    <t>GIN10-00084281-1-1-ACCR-DST</t>
  </si>
  <si>
    <t>CARB.MISS.COYAH</t>
  </si>
  <si>
    <t>GIN10-00084282-1-1-ACCR-DST</t>
  </si>
  <si>
    <t>MAMADOU ALIOU CAMARA</t>
  </si>
  <si>
    <t>DSA 5JRS COYAH</t>
  </si>
  <si>
    <t>DSA 5jrs Coyah</t>
  </si>
  <si>
    <t>AP07783355</t>
  </si>
  <si>
    <t>GIN10-00084326-1-1-ACCR-DST</t>
  </si>
  <si>
    <t>10-DEC-2018</t>
  </si>
  <si>
    <t>12-DEC-2018</t>
  </si>
  <si>
    <t>MAMADY TRAORE</t>
  </si>
  <si>
    <t>DSA 2JRS COYAH</t>
  </si>
  <si>
    <t>DSA 2jrs CoYAH</t>
  </si>
  <si>
    <t>AP07789683</t>
  </si>
  <si>
    <t>GIN10-00084348-1-1-ACCR-DST</t>
  </si>
  <si>
    <t>11-DEC-2018</t>
  </si>
  <si>
    <t>PMNT FUEL MISS COYAH</t>
  </si>
  <si>
    <t>Pmnt Fuel Miss Coyah</t>
  </si>
  <si>
    <t>AP07789684</t>
  </si>
  <si>
    <t>GIN10-00084369-1-1-ACCR-DST</t>
  </si>
  <si>
    <t>MAINT, OPER OF TRANSPORT EQUIP</t>
  </si>
  <si>
    <t>ETS SIDIBE SIDIKIBA</t>
  </si>
  <si>
    <t>E) VEHICLE REPAIR</t>
  </si>
  <si>
    <t>SIDIBE-INV.000099/2018</t>
  </si>
  <si>
    <t>GIN10-00084399-1-1-ACCR-DST</t>
  </si>
  <si>
    <t>14-DEC-2018</t>
  </si>
  <si>
    <t>TRAORE ZEINAB</t>
  </si>
  <si>
    <t>REIMB.DSA MISSION-CKY</t>
  </si>
  <si>
    <t>ZEINAB-REIMB.F10-CLAIM.2018</t>
  </si>
  <si>
    <t>AP07793849</t>
  </si>
  <si>
    <t>GIN10-00084469-1-1-ACCR-DST</t>
  </si>
  <si>
    <t>15-DEC-2018</t>
  </si>
  <si>
    <t>18-DEC-2018</t>
  </si>
  <si>
    <t>INSURANCE-RENEWAL</t>
  </si>
  <si>
    <t>UGAR-001-INV.138/AGUN/2018</t>
  </si>
  <si>
    <t>AP07800327</t>
  </si>
  <si>
    <t>GIN10-00084469-1-1-PYMN-RXG</t>
  </si>
  <si>
    <t>17-DEC-2018</t>
  </si>
  <si>
    <t>19-DEC-2018</t>
  </si>
  <si>
    <t>AP07801647</t>
  </si>
  <si>
    <t>GIN10-00084500-1-1-ACCR-DST</t>
  </si>
  <si>
    <t>JR00084500</t>
  </si>
  <si>
    <t>FRAIS ATELIER RETRAITE</t>
  </si>
  <si>
    <t>To clear open Item v°84262</t>
  </si>
  <si>
    <t>AP07800329</t>
  </si>
  <si>
    <t>GIN10-00084500-2-1-ACCR-DST</t>
  </si>
  <si>
    <t>TO CLEAR OPEN ITEM V 84262</t>
  </si>
  <si>
    <t>GIN10-00084585-1-1-ACCR-DST</t>
  </si>
  <si>
    <t>20-DEC-2018</t>
  </si>
  <si>
    <t>21-DEC-2018</t>
  </si>
  <si>
    <t>ETS SERVICE COMPRINT</t>
  </si>
  <si>
    <t>OFFICE SUPPLIES-CONFECTION</t>
  </si>
  <si>
    <t>ETS SERVIC-001-INV.18/LOT01.01</t>
  </si>
  <si>
    <t>AP07808905</t>
  </si>
  <si>
    <t>GIN10-00084727-1-1-ACCR-DST</t>
  </si>
  <si>
    <t>MOREL-002-HONO-NOV.2018</t>
  </si>
  <si>
    <t>AP07827252</t>
  </si>
  <si>
    <t>GIN10-00084727-1-1-PYMN-RXG</t>
  </si>
  <si>
    <t>AP07830637</t>
  </si>
  <si>
    <t>GIN10-00084729-1-1-ACCR-DST</t>
  </si>
  <si>
    <t>28-DEC-2018</t>
  </si>
  <si>
    <t>MOREL-002-HONO.OCT.2018</t>
  </si>
  <si>
    <t>AP07827253</t>
  </si>
  <si>
    <t>GIN10-00084729-1-1-PYMN-RXG</t>
  </si>
  <si>
    <t>GIN10-00084786-1-1-ACCR-DST</t>
  </si>
  <si>
    <t>AIDA-001-INV.0101/2018</t>
  </si>
  <si>
    <t>AP07840778</t>
  </si>
  <si>
    <t>GIN10-00084786-1-1-PYMN-RXG</t>
  </si>
  <si>
    <t>AP07840779</t>
  </si>
  <si>
    <t>GIN10-00084870-1-1-ACCR-DST</t>
  </si>
  <si>
    <t>PRIME DES PARTICIPANTS</t>
  </si>
  <si>
    <t>SEYDOU-ATT.RESTI.22/01/2019</t>
  </si>
  <si>
    <t>AP07849517</t>
  </si>
  <si>
    <t>GIN10-00084881-1-1-ACCR-DST</t>
  </si>
  <si>
    <t>SAL-27JOURS 2018</t>
  </si>
  <si>
    <t>ALIOU-SAL 27JOURS.2018</t>
  </si>
  <si>
    <t>AP07850279</t>
  </si>
  <si>
    <t>GIN10-00084881-1-1-PYMN-RXG</t>
  </si>
  <si>
    <t>AP07850280</t>
  </si>
  <si>
    <t>GIN10-00084960-1-1-ACCR-DST</t>
  </si>
  <si>
    <t>LEARNING   SUBSISTENCE ALLOWAN</t>
  </si>
  <si>
    <t>PAYEMENT IDEMNITE PERS.R</t>
  </si>
  <si>
    <t>To clear open Item V°84870</t>
  </si>
  <si>
    <t>AP07863526</t>
  </si>
  <si>
    <t>GIN10-00084960-1-1-CLOS-DST</t>
  </si>
  <si>
    <t>01-FEB-2019</t>
  </si>
  <si>
    <t>AP07864480</t>
  </si>
  <si>
    <t>GIN10-00084960-2-1-ACCR-DST</t>
  </si>
  <si>
    <t>TO CLEAR OPEN ITEM V 84870</t>
  </si>
  <si>
    <t>GIN10-00084960-2-1-CLOS-DST</t>
  </si>
  <si>
    <t>GIN10-00084962-1-1-ACCR-DST</t>
  </si>
  <si>
    <t>JR00084962</t>
  </si>
  <si>
    <t>PAYEMENT INDEMNITE PERS.RESSOU</t>
  </si>
  <si>
    <t>To clear open Item v°84870</t>
  </si>
  <si>
    <t>AP07865402</t>
  </si>
  <si>
    <t>GIN10-00084962-2-1-ACCR-DST</t>
  </si>
  <si>
    <t>GIN10-00085053-1-1-ACCR-DST</t>
  </si>
  <si>
    <t>08-FEB-2019</t>
  </si>
  <si>
    <t>09-FEB-2019</t>
  </si>
  <si>
    <t>DSA 3JRS CKY-COYAH-CKY</t>
  </si>
  <si>
    <t>AP07876752</t>
  </si>
  <si>
    <t>GIN10-00085055-1-1-ACCR-DST</t>
  </si>
  <si>
    <t>BARRY IBRAHIMA</t>
  </si>
  <si>
    <t>GIN10-00085056-1-1-ACCR-DST</t>
  </si>
  <si>
    <t>DSA FUEL 3JRS CKY-COYAH-CKY</t>
  </si>
  <si>
    <t>DSA&amp;FUEL 3JRS CKY-COYAH-CKY</t>
  </si>
  <si>
    <t>GIN10-00085056-1-2-ACCR-DST</t>
  </si>
  <si>
    <t>GIN10-00085057-1-1-ACCR-DST</t>
  </si>
  <si>
    <t>CAMARA FODE</t>
  </si>
  <si>
    <t>GIN10-00085058-1-1-ACCR-DST</t>
  </si>
  <si>
    <t>GIN10-00085059-1-1-ACCR-DST</t>
  </si>
  <si>
    <t>GIN10-00085060-1-1-ACCR-DST</t>
  </si>
  <si>
    <t>GIN10-00085060-1-2-ACCR-DST</t>
  </si>
  <si>
    <t>GIN10-00085061-1-1-ACCR-DST</t>
  </si>
  <si>
    <t>GIN10-00085062-1-1-ACCR-DST</t>
  </si>
  <si>
    <t>GIN10-00085063-1-1-ACCR-DST</t>
  </si>
  <si>
    <t>GIN10-00085064-1-1-ACCR-DST</t>
  </si>
  <si>
    <t>GIN10-00085065-1-1-ACCR-DST</t>
  </si>
  <si>
    <t>GIN10-00085067-1-1-ACCR-DST</t>
  </si>
  <si>
    <t>GIN10-00085068-1-1-ACCR-DST</t>
  </si>
  <si>
    <t>GIN10-00085069-1-1-ACCR-DST</t>
  </si>
  <si>
    <t>GIN10-00085070-1-1-ACCR-DST</t>
  </si>
  <si>
    <t>GIN10-00085072-1-1-ACCR-DST</t>
  </si>
  <si>
    <t>DRAME HAWA</t>
  </si>
  <si>
    <t>GIN10-00085074-1-1-ACCR-DST</t>
  </si>
  <si>
    <t>GIN10-00085075-1-1-ACCR-DST</t>
  </si>
  <si>
    <t>TOURE DAOUDA</t>
  </si>
  <si>
    <t>GIN10-00085081-1-1-ACCR-DST</t>
  </si>
  <si>
    <t>FRAIS ATELIER PRGI COYAH</t>
  </si>
  <si>
    <t>Frais Atelier PRGI Coyah</t>
  </si>
  <si>
    <t>GIN10-00085100-1-1-ACCR-DST</t>
  </si>
  <si>
    <t>11-FEB-2019</t>
  </si>
  <si>
    <t>12-FEB-2019</t>
  </si>
  <si>
    <t>CMPLMNT DSA PRGI COYAH</t>
  </si>
  <si>
    <t>Cmplmnt DSA PRGI Coyah</t>
  </si>
  <si>
    <t>AP07878869</t>
  </si>
  <si>
    <t>GIN10-00085102-1-1-ACCR-DST</t>
  </si>
  <si>
    <t>CMPLMNT 2JRS DSA COYAH</t>
  </si>
  <si>
    <t>Cmplmnt 2jrs DSA Coyah</t>
  </si>
  <si>
    <t>GIN10-00085103-1-1-ACCR-DST</t>
  </si>
  <si>
    <t>GIN10-00085104-1-1-ACCR-DST</t>
  </si>
  <si>
    <t>GIN10-00085105-1-1-ACCR-DST</t>
  </si>
  <si>
    <t>GIN10-00085107-1-1-ACCR-DST</t>
  </si>
  <si>
    <t>CMPLEMNT 2JRS DSA COYAH</t>
  </si>
  <si>
    <t>Cmplemnt 2jrs DSA Coyah</t>
  </si>
  <si>
    <t>GIN10-00085108-1-1-ACCR-DST</t>
  </si>
  <si>
    <t>DSA 2JRS CMPLMENT COYAH</t>
  </si>
  <si>
    <t>DSA 2jrs Cmplment Coyah</t>
  </si>
  <si>
    <t>GIN10-00085109-1-1-ACCR-DST</t>
  </si>
  <si>
    <t>DSA 2JRS CMPLMNT COYAH</t>
  </si>
  <si>
    <t>DSA 2jrs Cmplmnt Coyah</t>
  </si>
  <si>
    <t>GIN10-00085110-1-1-ACCR-DST</t>
  </si>
  <si>
    <t>DSA CMPLMNT 2JRS COYAH</t>
  </si>
  <si>
    <t>DSA Cmplmnt 2jrs Coyah</t>
  </si>
  <si>
    <t>GIN10-00085111-1-1-ACCR-DST</t>
  </si>
  <si>
    <t>GIN10-00085112-1-1-ACCR-DST</t>
  </si>
  <si>
    <t>GIN10-00085113-1-1-ACCR-DST</t>
  </si>
  <si>
    <t>GIN10-00085129-1-1-ACCR-DST</t>
  </si>
  <si>
    <t>SALAIRE 27JRS CHAUFR SUPPLEANT</t>
  </si>
  <si>
    <t>GIN10-00085138-1-1-ACCR-DST</t>
  </si>
  <si>
    <t>13-FEB-2019</t>
  </si>
  <si>
    <t>DSA 1JRS COYAH</t>
  </si>
  <si>
    <t>DSA 1jrs Coyah</t>
  </si>
  <si>
    <t>AP07879894</t>
  </si>
  <si>
    <t>GIN10-00085215-1-1-ACCR-DST</t>
  </si>
  <si>
    <t>20-FEB-2019</t>
  </si>
  <si>
    <t>22-FEB-2019</t>
  </si>
  <si>
    <t>JR00085215</t>
  </si>
  <si>
    <t>REGUL VCHR 85081</t>
  </si>
  <si>
    <t>Regul vchr 85081</t>
  </si>
  <si>
    <t>AP07891673</t>
  </si>
  <si>
    <t>GIN10-00085215-1-2-ACCR-DST</t>
  </si>
  <si>
    <t>GIN10-00085248-1-1-ACCR-DST</t>
  </si>
  <si>
    <t>23-FEB-2019</t>
  </si>
  <si>
    <t>DSA CKRY   FUEL PRGI</t>
  </si>
  <si>
    <t>DSA Ckry &amp; Fuel PRGI</t>
  </si>
  <si>
    <t>AP07893235</t>
  </si>
  <si>
    <t>GIN10-00085248-1-2-ACCR-DST</t>
  </si>
  <si>
    <t>GIN10-00085249-1-1-ACCR-DST</t>
  </si>
  <si>
    <t>IBRAHIMA TRAORE</t>
  </si>
  <si>
    <t>PMNT FACT N 00186</t>
  </si>
  <si>
    <t>Pmnt Fact N°00186</t>
  </si>
  <si>
    <t>GIN10-00085271-1-1-ACCR-DST</t>
  </si>
  <si>
    <t>25-FEB-2019</t>
  </si>
  <si>
    <t>26-FEB-2019</t>
  </si>
  <si>
    <t>SOUARE  OUSMANE</t>
  </si>
  <si>
    <t>AP07896050</t>
  </si>
  <si>
    <t>GIN10-00085338-1-1-ACCR-DST</t>
  </si>
  <si>
    <t>DSA 4JRS CKY-KINDIA-CKY</t>
  </si>
  <si>
    <t>AP07905554</t>
  </si>
  <si>
    <t>GIN10-00085340-1-1-ACCR-DST</t>
  </si>
  <si>
    <t>GIN10-00085341-1-1-ACCR-DST</t>
  </si>
  <si>
    <t>GIN10-00085341-1-1-CLOS-DST</t>
  </si>
  <si>
    <t>AP07915107</t>
  </si>
  <si>
    <t>GIN10-00085342-1-1-ACCR-DST</t>
  </si>
  <si>
    <t>GIN10-00085343-1-1-ACCR-DST</t>
  </si>
  <si>
    <t>GIN10-00085345-1-1-ACCR-DST</t>
  </si>
  <si>
    <t>GIN10-00085353-1-1-ACCR-DST</t>
  </si>
  <si>
    <t>MAMADOU ALIOU DIALLO</t>
  </si>
  <si>
    <t>SALARY FEB.2019</t>
  </si>
  <si>
    <t>MAMADOU-01-28/02/2019</t>
  </si>
  <si>
    <t>GIN10-00085353-1-1-CANC-RXG</t>
  </si>
  <si>
    <t>AP07911177</t>
  </si>
  <si>
    <t>GIN10-00085353-1-1-CLOS-DST</t>
  </si>
  <si>
    <t>AP07912255</t>
  </si>
  <si>
    <t>GIN10-00085353-1-1-PYMN-RXG</t>
  </si>
  <si>
    <t>AP07905556</t>
  </si>
  <si>
    <t>GIN10-00085370-1-1-ACCR-DST</t>
  </si>
  <si>
    <t>AP07906334</t>
  </si>
  <si>
    <t>GIN10-00085371-1-1-ACCR-DST</t>
  </si>
  <si>
    <t>GIN10-00085372-1-1-ACCR-DST</t>
  </si>
  <si>
    <t>SEKOU CAMARA</t>
  </si>
  <si>
    <t>GIN10-00085373-1-1-ACCR-DST</t>
  </si>
  <si>
    <t>GIN10-00085374-1-1-ACCR-DST</t>
  </si>
  <si>
    <t>GIN10-00085375-1-1-ACCR-DST</t>
  </si>
  <si>
    <t>DSA 4JRS CKY-KNDIA-CKY</t>
  </si>
  <si>
    <t>GIN10-00085375-1-1-CLOS-DST</t>
  </si>
  <si>
    <t>AP07916103</t>
  </si>
  <si>
    <t>GIN10-00085376-1-1-ACCR-DST</t>
  </si>
  <si>
    <t>DSA CKY-KINDIA-CKY</t>
  </si>
  <si>
    <t>GIN10-00085377-1-1-ACCR-DST</t>
  </si>
  <si>
    <t>GIN10-00085378-1-1-ACCR-DST</t>
  </si>
  <si>
    <t>GIN10-00085379-1-1-ACCR-DST</t>
  </si>
  <si>
    <t>GIN10-00085383-1-1-ACCR-DST</t>
  </si>
  <si>
    <t>DSA 3JRS CKY</t>
  </si>
  <si>
    <t>DSA ET FUEL GUEKEDOU-CKY-GUEKE</t>
  </si>
  <si>
    <t>GIN10-00085383-1-1-PYMN-RXG</t>
  </si>
  <si>
    <t>AP07906335</t>
  </si>
  <si>
    <t>GIN10-00085383-2-1-ACCR-DST</t>
  </si>
  <si>
    <t>DSA 2JRS GUEKEDOU-CKY</t>
  </si>
  <si>
    <t>GIN10-00085383-2-1-PYMN-RXG</t>
  </si>
  <si>
    <t>GIN10-00085383-3-1-ACCR-DST</t>
  </si>
  <si>
    <t>FUEL</t>
  </si>
  <si>
    <t>GIN10-00085383-3-1-PYMN-RXG</t>
  </si>
  <si>
    <t>GIN10-00085405-1-1-ACCR-DST</t>
  </si>
  <si>
    <t>SAL-12-15/02/2019</t>
  </si>
  <si>
    <t>LAMINE-009-SAL-12-15/02/2019</t>
  </si>
  <si>
    <t>AP07908387</t>
  </si>
  <si>
    <t>GIN10-00085406-1-1-ACCR-DST</t>
  </si>
  <si>
    <t>GIN10-00085424-1-1-ACCR-DST</t>
  </si>
  <si>
    <t>DSA MISSION KINDIA</t>
  </si>
  <si>
    <t>AP07911176</t>
  </si>
  <si>
    <t>GIN10-00085425-1-1-ACCR-DST</t>
  </si>
  <si>
    <t>KOUADIO IV ELOI</t>
  </si>
  <si>
    <t>GIN10-00085427-1-1-ACCR-DST</t>
  </si>
  <si>
    <t>MAMADOU SALIOU DIALLO</t>
  </si>
  <si>
    <t>DSA CARB. MISSION KINDIA</t>
  </si>
  <si>
    <t>DSA+CARB. MISSION KINDIA</t>
  </si>
  <si>
    <t>GIN10-00085427-1-2-ACCR-DST</t>
  </si>
  <si>
    <t>GIN10-00085430-1-1-ACCR-DST</t>
  </si>
  <si>
    <t>SAFIATOU KABA</t>
  </si>
  <si>
    <t>DSA FUEL 4JRS CKY-KINDIA-CKY</t>
  </si>
  <si>
    <t>DSA&amp;FUEL 4JRS CKY-KINDIA-CKY</t>
  </si>
  <si>
    <t>GIN10-00085430-1-2-ACCR-DST</t>
  </si>
  <si>
    <t>GIN10-00085432-1-1-ACCR-DST</t>
  </si>
  <si>
    <t>BANGOURA FACINET</t>
  </si>
  <si>
    <t>GIN10-00085433-1-1-ACCR-DST</t>
  </si>
  <si>
    <t>FUEL MISSION CKY-KINDIA-CKY</t>
  </si>
  <si>
    <t>GIN10-00085434-1-1-ACCR-DST</t>
  </si>
  <si>
    <t>AP07912862</t>
  </si>
  <si>
    <t>GIN10-00085435-1-1-ACCR-DST</t>
  </si>
  <si>
    <t>CISSOKO MAMADOU</t>
  </si>
  <si>
    <t>GIN10-00085439-1-1-ACCR-DST</t>
  </si>
  <si>
    <t>FEB.SALARY 2019</t>
  </si>
  <si>
    <t>ALIOU-SAL-FEB.2019</t>
  </si>
  <si>
    <t>AP07915104</t>
  </si>
  <si>
    <t>GIN10-00085439-1-1-PYMN-RXG</t>
  </si>
  <si>
    <t>AP07915109</t>
  </si>
  <si>
    <t>GIN10-00085446-1-1-ACCR-DST</t>
  </si>
  <si>
    <t>FRAIS ATEL. PRGI KNDIA</t>
  </si>
  <si>
    <t>Frais Atel. PRGI Kndia</t>
  </si>
  <si>
    <t>AP07912863</t>
  </si>
  <si>
    <t>GIN10-00085455-1-1-ACCR-DST</t>
  </si>
  <si>
    <t>FACTURE N 076-N 157</t>
  </si>
  <si>
    <t>FACTURE N°076-N°157</t>
  </si>
  <si>
    <t>AP07915105</t>
  </si>
  <si>
    <t>GIN10-00085480-1-1-ACCR-DST</t>
  </si>
  <si>
    <t>DSA12JRS CKY-N ZERE-BELYA-CKRY</t>
  </si>
  <si>
    <t>DSA12jrs Cky-N'zere-Belya-Ckry</t>
  </si>
  <si>
    <t>AP07919556</t>
  </si>
  <si>
    <t>GIN10-00085482-1-1-ACCR-DST</t>
  </si>
  <si>
    <t>DSA12JRS CKRY-NZERE-BELYA-CKRY</t>
  </si>
  <si>
    <t>DSA12Jrs Ckry-Nzere-Belya-Ckry</t>
  </si>
  <si>
    <t>GIN10-00085483-1-1-ACCR-DST</t>
  </si>
  <si>
    <t>GIN10-00085484-1-1-ACCR-DST</t>
  </si>
  <si>
    <t>DSA12Jrs Ckry-N'zere-Belya-Ckr</t>
  </si>
  <si>
    <t>GIN10-00085484-2-1-ACCR-DST</t>
  </si>
  <si>
    <t>FUEL /PROJET</t>
  </si>
  <si>
    <t>GIN10-00085484-3-1-ACCR-DST</t>
  </si>
  <si>
    <t>FUEL /PARTIE NLE</t>
  </si>
  <si>
    <t>GIN10-00085485-1-1-ACCR-DST</t>
  </si>
  <si>
    <t>DSA10JRS GUECK-N ZERE-BELA-GUE</t>
  </si>
  <si>
    <t>DSA10Jrs Gueck-N'zere-Bela-Gue</t>
  </si>
  <si>
    <t>GIN10-00085485-2-1-ACCR-DST</t>
  </si>
  <si>
    <t>GIN10-00085486-1-1-ACCR-DST</t>
  </si>
  <si>
    <t>DSA12JRS CKRY-N ZER-BELA-CKRY</t>
  </si>
  <si>
    <t>DSA12jrs Ckry-N'zer-Bela-Ckry</t>
  </si>
  <si>
    <t>GIN10-00085486-1-1-CLOS-DST</t>
  </si>
  <si>
    <t>AP07924912</t>
  </si>
  <si>
    <t>GIN10-00085487-1-1-ACCR-DST</t>
  </si>
  <si>
    <t>GIN10-00085487-1-1-CLOS-DST</t>
  </si>
  <si>
    <t>GIN10-00085523-1-1-ACCR-DST</t>
  </si>
  <si>
    <t>MARIAMA DIOUBATE</t>
  </si>
  <si>
    <t>FRAIS ATELIER N ZEREK   BEYLA</t>
  </si>
  <si>
    <t>Frais Atelier N'zerek &amp; Beyla</t>
  </si>
  <si>
    <t>AP07921304</t>
  </si>
  <si>
    <t>GIN10-00085533-1-1-ACCR-DST</t>
  </si>
  <si>
    <t>DSA 12JRS N ZEREK   BEYLA</t>
  </si>
  <si>
    <t>DSA 12JRS N'zerek &amp; Beyla</t>
  </si>
  <si>
    <t>AP07921956</t>
  </si>
  <si>
    <t>GIN10-00085534-1-1-ACCR-DST</t>
  </si>
  <si>
    <t>DSA 12 JRS N ZERK   BEYLA</t>
  </si>
  <si>
    <t>DSA 12 JRS N'ZERK &amp; Beyla</t>
  </si>
  <si>
    <t>GIN10-00085583-1-1-ACCR-DST</t>
  </si>
  <si>
    <t>SVC CO-TRAINING AND EDUC SERV</t>
  </si>
  <si>
    <t>JR00085583</t>
  </si>
  <si>
    <t>REGUL VCHR 85446</t>
  </si>
  <si>
    <t>Regul vchr 85446</t>
  </si>
  <si>
    <t>AP07925652</t>
  </si>
  <si>
    <t>GIN10-00085583-1-2-ACCR-DST</t>
  </si>
  <si>
    <t>GIN10-00085612-1-1-ACCR-DST</t>
  </si>
  <si>
    <t>FURNITURE</t>
  </si>
  <si>
    <t>ACHAT FOURN.PRGI   COYA</t>
  </si>
  <si>
    <t>ACHAT FOURN.PRGI à COYA</t>
  </si>
  <si>
    <t>AP07928609</t>
  </si>
  <si>
    <t>GIN10-00085613-1-1-ACCR-DST</t>
  </si>
  <si>
    <t>MACHINERY AND EQUIPMENT</t>
  </si>
  <si>
    <t>BANDEROLES ATELIER PRGI COYAH</t>
  </si>
  <si>
    <t>GIN10-00085628-1-1-ACCR-DST</t>
  </si>
  <si>
    <t>ACQUISITION OF COMMUNIC EQUIP</t>
  </si>
  <si>
    <t>KABA KONATE</t>
  </si>
  <si>
    <t>E) AUDIOCONFERENCING SYSTEMS</t>
  </si>
  <si>
    <t>Pmnt fact 038/SID</t>
  </si>
  <si>
    <t>AP07929528</t>
  </si>
  <si>
    <t>GIN10-00085696-1-1-ACCR-DST</t>
  </si>
  <si>
    <t>BANDEROLE PRGI MEDIA 11 AU 15/</t>
  </si>
  <si>
    <t>AP07937871</t>
  </si>
  <si>
    <t>GIN10-00085777-1-1-ACCR-DST</t>
  </si>
  <si>
    <t>03-APR-2019</t>
  </si>
  <si>
    <t>04-APR-2019</t>
  </si>
  <si>
    <t>JR00085777</t>
  </si>
  <si>
    <t>REGUL VCHR 85523</t>
  </si>
  <si>
    <t>Regul Vchr 85523</t>
  </si>
  <si>
    <t>AP07946313</t>
  </si>
  <si>
    <t>GIN10-00085777-1-2-ACCR-DST</t>
  </si>
  <si>
    <t>GIN10-00085865-1-1-ACCR-DST</t>
  </si>
  <si>
    <t>10-APR-2019</t>
  </si>
  <si>
    <t>12-APR-2019</t>
  </si>
  <si>
    <t>DSA AUX PRGI</t>
  </si>
  <si>
    <t>AP07957455</t>
  </si>
  <si>
    <t>GIN10-00085869-1-1-ACCR-DST</t>
  </si>
  <si>
    <t>DSA DES 11 PRGI</t>
  </si>
  <si>
    <t>GIN10-00085870-1-1-ACCR-DST</t>
  </si>
  <si>
    <t>GIN10-00085871-1-1-ACCR-DST</t>
  </si>
  <si>
    <t>16-APR-2019</t>
  </si>
  <si>
    <t>AP07961312</t>
  </si>
  <si>
    <t>GIN10-00085872-1-1-ACCR-DST</t>
  </si>
  <si>
    <t>GIN10-00085873-1-1-ACCR-DST</t>
  </si>
  <si>
    <t>GIN10-00085874-1-1-ACCR-DST</t>
  </si>
  <si>
    <t>GIN10-00085875-1-1-ACCR-DST</t>
  </si>
  <si>
    <t>GIN10-00085876-1-1-ACCR-DST</t>
  </si>
  <si>
    <t>GIN10-00085884-1-1-ACCR-DST</t>
  </si>
  <si>
    <t>GIN10-00085885-1-1-ACCR-DST</t>
  </si>
  <si>
    <t>GIN10-00085953-1-1-ACCR-DST</t>
  </si>
  <si>
    <t>15-APR-2019</t>
  </si>
  <si>
    <t>17-APR-2019</t>
  </si>
  <si>
    <t>GARAGE SWISS CARS</t>
  </si>
  <si>
    <t>ENTRETIEN VCHLE FACT N GSC/FAC</t>
  </si>
  <si>
    <t>ENTRETIEN VCHLE FACT N°GSC/FAC</t>
  </si>
  <si>
    <t>AP07963054</t>
  </si>
  <si>
    <t>GIN10-00085962-1-1-ACCR-DST</t>
  </si>
  <si>
    <t>DSA ET FUEL MISS CKRY PRGI</t>
  </si>
  <si>
    <t>DSA et Fuel Miss Ckry PRGI</t>
  </si>
  <si>
    <t>AP07963055</t>
  </si>
  <si>
    <t>GIN10-00085962-1-2-ACCR-DST</t>
  </si>
  <si>
    <t>GIN10-00085968-1-1-ACCR-DST</t>
  </si>
  <si>
    <t>Hono Janv 2019</t>
  </si>
  <si>
    <t>GIN10-00085969-1-1-ACCR-DST</t>
  </si>
  <si>
    <t>Hono Fevrier 2019</t>
  </si>
  <si>
    <t>GIN10-00085970-1-1-ACCR-DST</t>
  </si>
  <si>
    <t>HONO Mars 2019</t>
  </si>
  <si>
    <t>GIN10-00085980-1-1-ACCR-DST</t>
  </si>
  <si>
    <t>18-APR-2019</t>
  </si>
  <si>
    <t>19-APR-2019</t>
  </si>
  <si>
    <t>Pime PRGI</t>
  </si>
  <si>
    <t>AP07966789</t>
  </si>
  <si>
    <t>GIN10-00085983-1-1-ACCR-DST</t>
  </si>
  <si>
    <t>PRIME PRGI</t>
  </si>
  <si>
    <t>Prime PRGI</t>
  </si>
  <si>
    <t>GIN10-00085984-1-1-ACCR-DST</t>
  </si>
  <si>
    <t>GIN10-00085985-1-1-ACCR-DST</t>
  </si>
  <si>
    <t>GIN10-00085986-1-1-ACCR-DST</t>
  </si>
  <si>
    <t>GIN10-00085987-1-1-ACCR-DST</t>
  </si>
  <si>
    <t>GIN10-00085987-1-1-CLOS-DST</t>
  </si>
  <si>
    <t>13-AUG-2019</t>
  </si>
  <si>
    <t>15-AUG-2019</t>
  </si>
  <si>
    <t>AP08125512</t>
  </si>
  <si>
    <t>GIN10-00085988-1-1-ACCR-DST</t>
  </si>
  <si>
    <t>GIN10-00085989-1-1-ACCR-DST</t>
  </si>
  <si>
    <t>GIN10-00085990-1-1-ACCR-DST</t>
  </si>
  <si>
    <t>GIN10-00085991-1-1-ACCR-DST</t>
  </si>
  <si>
    <t>GIN10-00085998-1-1-ACCR-DST</t>
  </si>
  <si>
    <t>GIN10-00086048-1-1-ACCR-DST</t>
  </si>
  <si>
    <t>24-APR-2019</t>
  </si>
  <si>
    <t>26-APR-2019</t>
  </si>
  <si>
    <t>PMNT FRAIS LOCAT SALL  PAU CAF</t>
  </si>
  <si>
    <t>Pmnt frais Locat sall&amp; Pau caf</t>
  </si>
  <si>
    <t>AP07974883</t>
  </si>
  <si>
    <t>GIN10-00086084-1-1-ACCR-DST</t>
  </si>
  <si>
    <t>30-APR-2019</t>
  </si>
  <si>
    <t>01-MAY-2019</t>
  </si>
  <si>
    <t>FAC N 025 NTECHGS/2018 KITS</t>
  </si>
  <si>
    <t>FAC N°025 NTECHGS/2018 KITS</t>
  </si>
  <si>
    <t>AP07980324</t>
  </si>
  <si>
    <t>GIN10-00086088-1-1-ACCR-DST</t>
  </si>
  <si>
    <t>HOTIMEX</t>
  </si>
  <si>
    <t>FAC N 14467 KIT POUR FORMATION</t>
  </si>
  <si>
    <t>FAC N°14467 KIT POUR FORMATION</t>
  </si>
  <si>
    <t>GIN10-00086102-1-32-ACCR-DST</t>
  </si>
  <si>
    <t>10-MAY-2019</t>
  </si>
  <si>
    <t>MOBILE TELEPHONE CHARGES</t>
  </si>
  <si>
    <t>COMM.FEVRIER 2019</t>
  </si>
  <si>
    <t>COMMUNICATION.FEVRIER 2019</t>
  </si>
  <si>
    <t>AP07994966</t>
  </si>
  <si>
    <t>GIN10-00086102-1-32-PYMN-RXL</t>
  </si>
  <si>
    <t>09-MAY-2019</t>
  </si>
  <si>
    <t>AP07994969</t>
  </si>
  <si>
    <t>GIN10-00086109-1-1-ACCR-DST</t>
  </si>
  <si>
    <t>02-MAY-2019</t>
  </si>
  <si>
    <t>04-MAY-2019</t>
  </si>
  <si>
    <t>PMNT SAL MARS   AVRIL 019</t>
  </si>
  <si>
    <t>Pmnt Sal Mars &amp; Avril 019</t>
  </si>
  <si>
    <t>AP07984668</t>
  </si>
  <si>
    <t>GIN10-00086109-1-2-ACCR-DST</t>
  </si>
  <si>
    <t>GIN10-00086121-1-1-ACCR-DST</t>
  </si>
  <si>
    <t>03-MAY-2019</t>
  </si>
  <si>
    <t>OFA- GOVERNMENTS (NEX)</t>
  </si>
  <si>
    <t>NETHERLANDS INSTITUTE OF INTERNATIONAL R</t>
  </si>
  <si>
    <t>AVANCE FRMATION PRGI</t>
  </si>
  <si>
    <t>Avance Frmation PRGI</t>
  </si>
  <si>
    <t>AP07985288</t>
  </si>
  <si>
    <t>USD</t>
  </si>
  <si>
    <t>GIN10-00086182-1-1-ACCR-DST</t>
  </si>
  <si>
    <t>11-MAY-2019</t>
  </si>
  <si>
    <t>TOTAL GUINEE SA</t>
  </si>
  <si>
    <t>E) FUEL FOR VEHICLES</t>
  </si>
  <si>
    <t>Pmnt Fact N°0219</t>
  </si>
  <si>
    <t>AP07996556</t>
  </si>
  <si>
    <t>GHA10-00086194-1-1-ACCR-DST</t>
  </si>
  <si>
    <t>23-DEC-2019</t>
  </si>
  <si>
    <t>28-DEC-2019</t>
  </si>
  <si>
    <t>TRANSLATION COSTS</t>
  </si>
  <si>
    <t>NATIONAL PEACE COUNCIL</t>
  </si>
  <si>
    <t>REIMBURSMENT OF EXPENSES - NPC</t>
  </si>
  <si>
    <t>Reimbursment of Expenses - NPC</t>
  </si>
  <si>
    <t>AP08332410</t>
  </si>
  <si>
    <t>GHS</t>
  </si>
  <si>
    <t>GHA10-00086194-1-2-ACCR-DST</t>
  </si>
  <si>
    <t>GHA10-00086194-1-3-ACCR-DST</t>
  </si>
  <si>
    <t>GIN10-00086246-1-1-ACCR-DST</t>
  </si>
  <si>
    <t>15-MAY-2019</t>
  </si>
  <si>
    <t>17-MAY-2019</t>
  </si>
  <si>
    <t>PAUSE CAFE FAC N 00000079</t>
  </si>
  <si>
    <t>PAUSE CAFE FAC N°00000079</t>
  </si>
  <si>
    <t>AP08004204</t>
  </si>
  <si>
    <t>GIN10-00086271-1-1-ACCR-DST</t>
  </si>
  <si>
    <t>20-MAY-2019</t>
  </si>
  <si>
    <t>21-MAY-2019</t>
  </si>
  <si>
    <t>PRIME PRGI MAI 019</t>
  </si>
  <si>
    <t>Prime PRGI MAI 019</t>
  </si>
  <si>
    <t>AP08007701</t>
  </si>
  <si>
    <t>GIN10-00086272-1-1-ACCR-DST</t>
  </si>
  <si>
    <t>GIN10-00086273-1-1-ACCR-DST</t>
  </si>
  <si>
    <t>GIN10-00086274-1-1-ACCR-DST</t>
  </si>
  <si>
    <t>GIN10-00086275-1-1-ACCR-DST</t>
  </si>
  <si>
    <t>GIN10-00086276-1-1-ACCR-DST</t>
  </si>
  <si>
    <t>GIN10-00086277-1-1-ACCR-DST</t>
  </si>
  <si>
    <t>GIN10-00086278-1-1-ACCR-DST</t>
  </si>
  <si>
    <t>GIN10-00086279-1-1-ACCR-DST</t>
  </si>
  <si>
    <t>GIN10-00086280-1-1-ACCR-DST</t>
  </si>
  <si>
    <t>PRIME PRGI MAI 2019</t>
  </si>
  <si>
    <t>Prime PRGI Mai 2019</t>
  </si>
  <si>
    <t>GIN10-00086281-1-1-ACCR-DST</t>
  </si>
  <si>
    <t>GIN10-00086355-1-1-ACCR-DST</t>
  </si>
  <si>
    <t>27-MAY-2019</t>
  </si>
  <si>
    <t>28-MAY-2019</t>
  </si>
  <si>
    <t>RESTAURAT.ET PERD.PRGI 27-29/</t>
  </si>
  <si>
    <t>AP08017146</t>
  </si>
  <si>
    <t>GIN10-00086355-1-2-ACCR-DST</t>
  </si>
  <si>
    <t>GIN10-00086430-1-1-ACCR-DST</t>
  </si>
  <si>
    <t>SALAIRE MAI</t>
  </si>
  <si>
    <t>Salaire Mai</t>
  </si>
  <si>
    <t>AP08030969</t>
  </si>
  <si>
    <t>GIN10-00086450-1-1-ACCR-DST</t>
  </si>
  <si>
    <t>JR00086450</t>
  </si>
  <si>
    <t>REGUL VCHER 86355</t>
  </si>
  <si>
    <t>Regul vcher 86355</t>
  </si>
  <si>
    <t>AP08032510</t>
  </si>
  <si>
    <t>GIN10-00086450-1-2-ACCR-DST</t>
  </si>
  <si>
    <t>GIN10-00086530-1-1-ACCR-DST</t>
  </si>
  <si>
    <t>SUNDRY</t>
  </si>
  <si>
    <t>FACTURE N 067 NTECHGS/2018</t>
  </si>
  <si>
    <t>FACTURE N°067 NTECHGS/2018</t>
  </si>
  <si>
    <t>AP08049795</t>
  </si>
  <si>
    <t>GIN10-00086544-1-1-ACCR-DST</t>
  </si>
  <si>
    <t>PMNT PRIME PRGI. JUIN 019</t>
  </si>
  <si>
    <t>pmnt prime PRGI. juin 019</t>
  </si>
  <si>
    <t>AP08049796</t>
  </si>
  <si>
    <t>GIN10-00086545-1-1-ACCR-DST</t>
  </si>
  <si>
    <t>GIN10-00086547-1-1-ACCR-DST</t>
  </si>
  <si>
    <t>GIN10-00086549-1-1-ACCR-DST</t>
  </si>
  <si>
    <t>GIN10-00086550-1-1-ACCR-DST</t>
  </si>
  <si>
    <t>PMNT PRIME PRGI.JUIN 019</t>
  </si>
  <si>
    <t>Pmnt prime PRGI.juin 019</t>
  </si>
  <si>
    <t>GIN10-00086551-1-1-ACCR-DST</t>
  </si>
  <si>
    <t>GIN10-00086551-1-1-CLOS-DST</t>
  </si>
  <si>
    <t>GIN10-00086552-1-1-ACCR-DST</t>
  </si>
  <si>
    <t>GIN10-00086556-1-1-ACCR-DST</t>
  </si>
  <si>
    <t>GIN10-00086557-1-1-ACCR-DST</t>
  </si>
  <si>
    <t>GIN10-00086558-1-1-ACCR-DST</t>
  </si>
  <si>
    <t>GIN10-00086561-1-1-ACCR-DST</t>
  </si>
  <si>
    <t>GIN10-00086569-42-1-ACCR-DST</t>
  </si>
  <si>
    <t>FACTURE RECHARGE ORANGE AVRIL</t>
  </si>
  <si>
    <t>AP08053610</t>
  </si>
  <si>
    <t>GIN10-00086589-1-1-ACCR-DST</t>
  </si>
  <si>
    <t>REAPPRO.CARTE NIMBA N 103055</t>
  </si>
  <si>
    <t>Reappro.carte Nimba N°103055</t>
  </si>
  <si>
    <t>AP08054416</t>
  </si>
  <si>
    <t>GIN10-00086654-1-1-ACCR-DST</t>
  </si>
  <si>
    <t>FRAIS POINT DE PRESSE GNC</t>
  </si>
  <si>
    <t>Frais point de Presse GNC</t>
  </si>
  <si>
    <t>AP08059352</t>
  </si>
  <si>
    <t>GIN10-00086705-1-1-ACCR-DST</t>
  </si>
  <si>
    <t>JR00086705</t>
  </si>
  <si>
    <t>REGUL VCHR 86654</t>
  </si>
  <si>
    <t>Regul vchr 86654</t>
  </si>
  <si>
    <t>AP08065708</t>
  </si>
  <si>
    <t>GIN10-00086705-1-2-ACCR-DST</t>
  </si>
  <si>
    <t>GIN10-00086726-1-1-ACCR-DST</t>
  </si>
  <si>
    <t>LEASED BUILDING</t>
  </si>
  <si>
    <t>ASSO. MAISON DE LA PRESSE DE GUINEE</t>
  </si>
  <si>
    <t>LOCATION SALLE DIALOGUE ET PAI</t>
  </si>
  <si>
    <t>AP08067809</t>
  </si>
  <si>
    <t>GIN10-00086737-1-1-ACCR-DST</t>
  </si>
  <si>
    <t>Pmnt Hono Avril 019</t>
  </si>
  <si>
    <t>GIN10-00086762-1-1-ACCR-DST</t>
  </si>
  <si>
    <t>RECHARGE FLYBOX PRJET DIALOGUE</t>
  </si>
  <si>
    <t>AP08076034</t>
  </si>
  <si>
    <t>GIN10-00086772-1-1-ACCR-DST</t>
  </si>
  <si>
    <t>SALAIRE JUNE 019</t>
  </si>
  <si>
    <t>Salaire June 019</t>
  </si>
  <si>
    <t>GIN10-00086859-1-1-ACCR-DST</t>
  </si>
  <si>
    <t>REMB FUEL AT 2073</t>
  </si>
  <si>
    <t>Remb Fuel AT 2073</t>
  </si>
  <si>
    <t>AP08078361</t>
  </si>
  <si>
    <t>GIN10-00086876-1-1-ACCR-DST</t>
  </si>
  <si>
    <t>ENTRETIEN VHCLE AT 2073</t>
  </si>
  <si>
    <t>AP08083101</t>
  </si>
  <si>
    <t>GIN10-00086968-1-1-ACCR-DST</t>
  </si>
  <si>
    <t>PMNT PRGI JUL 019</t>
  </si>
  <si>
    <t>Pmnt PRGI Jul 019</t>
  </si>
  <si>
    <t>AP08094336</t>
  </si>
  <si>
    <t>GIN10-00086969-1-1-ACCR-DST</t>
  </si>
  <si>
    <t>GIN10-00086970-1-1-ACCR-DST</t>
  </si>
  <si>
    <t>GIN10-00086971-1-1-ACCR-DST</t>
  </si>
  <si>
    <t>GIN10-00086972-1-1-ACCR-DST</t>
  </si>
  <si>
    <t>Pmnt PRGI JUL 019</t>
  </si>
  <si>
    <t>GIN10-00086973-1-1-ACCR-DST</t>
  </si>
  <si>
    <t>PRIME PRGI JUL 019</t>
  </si>
  <si>
    <t>Prime PRGI Jul 019</t>
  </si>
  <si>
    <t>GIN10-00086974-1-1-ACCR-DST</t>
  </si>
  <si>
    <t>GIN10-00086975-1-1-ACCR-DST</t>
  </si>
  <si>
    <t>GIN10-00086976-1-1-ACCR-DST</t>
  </si>
  <si>
    <t>GIN10-00086977-1-1-ACCR-DST</t>
  </si>
  <si>
    <t>GIN10-00087123-1-1-ACCR-DST</t>
  </si>
  <si>
    <t>02-AUG-2019</t>
  </si>
  <si>
    <t>03-AUG-2019</t>
  </si>
  <si>
    <t>PAUSE CAFE APPUI DIALOGUE</t>
  </si>
  <si>
    <t>AP08112163</t>
  </si>
  <si>
    <t>GIN10-00087124-1-1-ACCR-DST</t>
  </si>
  <si>
    <t>SALAIRE CHAUFFEUR JUILLET</t>
  </si>
  <si>
    <t>GIN10-00087149-48-1-ACCR-DST</t>
  </si>
  <si>
    <t>06-AUG-2019</t>
  </si>
  <si>
    <t>RECHARGE ORANGE STAFF MAI</t>
  </si>
  <si>
    <t>AP08126476</t>
  </si>
  <si>
    <t>GIN10-00087149-48-1-PYMN-RXG</t>
  </si>
  <si>
    <t>16-AUG-2019</t>
  </si>
  <si>
    <t>17-AUG-2019</t>
  </si>
  <si>
    <t>AP08129185</t>
  </si>
  <si>
    <t>GIN10-00087212-1-1-ACCR-DST</t>
  </si>
  <si>
    <t>20-AUG-2019</t>
  </si>
  <si>
    <t>PRIME AOUT 2019</t>
  </si>
  <si>
    <t>Prime Aout 2019</t>
  </si>
  <si>
    <t>AP08132042</t>
  </si>
  <si>
    <t>GIN10-00087213-1-1-ACCR-DST</t>
  </si>
  <si>
    <t>PRIME AOUT 019 PRGI</t>
  </si>
  <si>
    <t>GIN10-00087214-1-1-ACCR-DST</t>
  </si>
  <si>
    <t>GIN10-00087215-1-1-ACCR-DST</t>
  </si>
  <si>
    <t>GIN10-00087216-1-1-ACCR-DST</t>
  </si>
  <si>
    <t>GIN10-00087218-1-1-ACCR-DST</t>
  </si>
  <si>
    <t>GIN10-00087219-1-1-ACCR-DST</t>
  </si>
  <si>
    <t>GIN10-00087221-1-1-ACCR-DST</t>
  </si>
  <si>
    <t>GIN10-00087222-1-1-ACCR-DST</t>
  </si>
  <si>
    <t>GIN10-00087223-1-1-ACCR-DST</t>
  </si>
  <si>
    <t>PRIME AOUT 19 PRGI</t>
  </si>
  <si>
    <t>GIN10-00087392-1-1-ACCR-DST</t>
  </si>
  <si>
    <t>INTL CONSULTANTS-SHT TERM-TECH</t>
  </si>
  <si>
    <t>JR00087392</t>
  </si>
  <si>
    <t>REGULV0086121</t>
  </si>
  <si>
    <t>REGUL V0086121</t>
  </si>
  <si>
    <t>AP08150063</t>
  </si>
  <si>
    <t>GIN10-00087392-1-2-ACCR-DST</t>
  </si>
  <si>
    <t>GIN10-00087395-1-1-ACCR-DST</t>
  </si>
  <si>
    <t>ETS TAMIKOURE   FRERES</t>
  </si>
  <si>
    <t>E) MOBILE PHONES</t>
  </si>
  <si>
    <t>PMNT Fact N°00172</t>
  </si>
  <si>
    <t>GIN10-00087396-1-1-ACCR-DST</t>
  </si>
  <si>
    <t>PMNT Fact N°204</t>
  </si>
  <si>
    <t>GIN10-00087413-1-1-ACCR-DST</t>
  </si>
  <si>
    <t>SALAIRE MOIS D AOUT</t>
  </si>
  <si>
    <t>SALAIRE MOIS D'AOUT</t>
  </si>
  <si>
    <t>AP08154204</t>
  </si>
  <si>
    <t>GIN10-00087415-50-1-ACCR-DST</t>
  </si>
  <si>
    <t>FACTURE DU MOIS DE JUIN STAFF</t>
  </si>
  <si>
    <t>AP08165104</t>
  </si>
  <si>
    <t>GIN10-00087415-50-1-PYMN-RXG</t>
  </si>
  <si>
    <t>AP08165107</t>
  </si>
  <si>
    <t>GIN10-00087465-1-1-ACCR-DST</t>
  </si>
  <si>
    <t>ACTIVITY3</t>
  </si>
  <si>
    <t>Pmnt Fact N°14785</t>
  </si>
  <si>
    <t>AP08156514</t>
  </si>
  <si>
    <t>GIN10-00087513-1-1-ACCR-DST</t>
  </si>
  <si>
    <t>ECOBANK</t>
  </si>
  <si>
    <t>DSA PARTIE NATIONALE</t>
  </si>
  <si>
    <t>DSA Partie Nationale</t>
  </si>
  <si>
    <t>AP08167888</t>
  </si>
  <si>
    <t>GIN10-00087529-1-1-ACCR-DST</t>
  </si>
  <si>
    <t>PMNT.PRIMES.GNC. SEPTEMBRE</t>
  </si>
  <si>
    <t>PMNT.primes.GNC. Septembre</t>
  </si>
  <si>
    <t>AP08172470</t>
  </si>
  <si>
    <t>GIN10-00087530-1-1-ACCR-DST</t>
  </si>
  <si>
    <t>PMNT PRIMES GNC SEPTEMBRE</t>
  </si>
  <si>
    <t>PMNT primes GNC Septembre</t>
  </si>
  <si>
    <t>GIN10-00087531-1-1-ACCR-DST</t>
  </si>
  <si>
    <t>PMNT PRIME GNC SEPTEMBRE</t>
  </si>
  <si>
    <t>PMNT prime GNC Septembre</t>
  </si>
  <si>
    <t>GIN10-00087534-1-1-ACCR-DST</t>
  </si>
  <si>
    <t>GIN10-00087535-1-1-ACCR-DST</t>
  </si>
  <si>
    <t>GIN10-00087537-1-1-ACCR-DST</t>
  </si>
  <si>
    <t>GIN10-00087538-1-1-ACCR-DST</t>
  </si>
  <si>
    <t>GIN10-00087539-1-1-ACCR-DST</t>
  </si>
  <si>
    <t>GIN10-00087540-1-1-ACCR-DST</t>
  </si>
  <si>
    <t>GIN10-00087541-1-1-ACCR-DST</t>
  </si>
  <si>
    <t>GIN10-00087747-2-1-ACCR-DST</t>
  </si>
  <si>
    <t>E) PRINTING MACHINERY   EQUIPM</t>
  </si>
  <si>
    <t>ACHAT ENCRE PROJET GOUVERN</t>
  </si>
  <si>
    <t>AP08198447</t>
  </si>
  <si>
    <t>GIN10-00087747-2-1-PYMN-RXG</t>
  </si>
  <si>
    <t>AP08200693</t>
  </si>
  <si>
    <t>GIN10-00087800-1-1-ACCR-DST</t>
  </si>
  <si>
    <t>PAIEMENT HONORAIRE SEPTEMBRE</t>
  </si>
  <si>
    <t>AP08207285</t>
  </si>
  <si>
    <t>GIN10-00087803-1-1-ACCR-DST</t>
  </si>
  <si>
    <t>ASSURANCE VHCLE AT 2073</t>
  </si>
  <si>
    <t>GIN10-00087988-1-1-ACCR-DST</t>
  </si>
  <si>
    <t>PMNT PRIMES GNC OCTOBRE019</t>
  </si>
  <si>
    <t>PMNT primes GNC Octobre019</t>
  </si>
  <si>
    <t>AP08225554</t>
  </si>
  <si>
    <t>GIN10-00087991-1-1-ACCR-DST</t>
  </si>
  <si>
    <t>GIN10-00087992-1-1-ACCR-DST</t>
  </si>
  <si>
    <t>GIN10-00087993-1-1-ACCR-DST</t>
  </si>
  <si>
    <t>GIN10-00087994-1-1-ACCR-DST</t>
  </si>
  <si>
    <t>GIN10-00087995-1-1-ACCR-DST</t>
  </si>
  <si>
    <t>GIN10-00087996-1-1-ACCR-DST</t>
  </si>
  <si>
    <t>GIN10-00087998-1-1-ACCR-DST</t>
  </si>
  <si>
    <t>GIN10-00087999-1-1-ACCR-DST</t>
  </si>
  <si>
    <t>GIN10-00088000-1-1-ACCR-DST</t>
  </si>
  <si>
    <t>GIN10-00088022-1-1-ACCR-DST</t>
  </si>
  <si>
    <t>PMNT.FRAIS.RESTAU.PRJET DIALOG</t>
  </si>
  <si>
    <t>Pmnt.Frais.Restau.Prjet Dialog</t>
  </si>
  <si>
    <t>AP08227366</t>
  </si>
  <si>
    <t>GIN10-00088027-40-1-ACCR-DST</t>
  </si>
  <si>
    <t>FACTURE DU MOIS DE JUILLET STA</t>
  </si>
  <si>
    <t>AP08237235</t>
  </si>
  <si>
    <t>GIN10-00088027-40-1-PYMN-RXG</t>
  </si>
  <si>
    <t>AP08238795</t>
  </si>
  <si>
    <t>GIN10-00088042-1-1-ACCR-DST</t>
  </si>
  <si>
    <t>VIRGINIE KOTTO BEAVOGUI</t>
  </si>
  <si>
    <t>FRAIS ATEL FRMATION JRNALISTE</t>
  </si>
  <si>
    <t>Frais Atel Frmation Jrnaliste</t>
  </si>
  <si>
    <t>AP08231111</t>
  </si>
  <si>
    <t>GIN10-00088065-25-1-ACCR-DST</t>
  </si>
  <si>
    <t>RECHARGE STAFF AOUT 2019</t>
  </si>
  <si>
    <t>AP08237237</t>
  </si>
  <si>
    <t>GIN10-00088065-25-1-PYMN-RXG</t>
  </si>
  <si>
    <t>GIN10-00088172-1-1-ACCR-DST</t>
  </si>
  <si>
    <t>JR00088172</t>
  </si>
  <si>
    <t>REGUL VCHR 88042</t>
  </si>
  <si>
    <t>Regul Vchr 88042</t>
  </si>
  <si>
    <t>AP08244049</t>
  </si>
  <si>
    <t>GIN10-00088172-1-2-ACCR-DST</t>
  </si>
  <si>
    <t>GIN10-00088227-1-1-ACCR-DST</t>
  </si>
  <si>
    <t>PMNT FACT N  GSC/FAC1804/019</t>
  </si>
  <si>
    <t>Pmnt Fact N° GSC/FAC1804/019</t>
  </si>
  <si>
    <t>AP08250965</t>
  </si>
  <si>
    <t>GIN10-00088248-1-1-ACCR-DST</t>
  </si>
  <si>
    <t>SALAIRE OCTOBRE 2019</t>
  </si>
  <si>
    <t>AP08255341</t>
  </si>
  <si>
    <t>GIN10-00088356-1-1-ACCR-DST</t>
  </si>
  <si>
    <t>COMMON SERVICES-COMMUNICATIONS</t>
  </si>
  <si>
    <t>ENTREPRISE SID PRESTATION</t>
  </si>
  <si>
    <t>TRADUCTION SIMULTANEE ANGLAIS</t>
  </si>
  <si>
    <t>AP08270034</t>
  </si>
  <si>
    <t>GIN10-00088541-1-1-ACCR-DST</t>
  </si>
  <si>
    <t>02-DEC-2019</t>
  </si>
  <si>
    <t>03-DEC-2019</t>
  </si>
  <si>
    <t>PMNT FACT N 0126/GP/019</t>
  </si>
  <si>
    <t>Pmnt Fact N°0126/GP/019</t>
  </si>
  <si>
    <t>AP08284833</t>
  </si>
  <si>
    <t>GIN10-00088560-1-1-ACCR-DST</t>
  </si>
  <si>
    <t>06-DEC-2019</t>
  </si>
  <si>
    <t>PMNT HONORAIRE.MOIS NOV 019</t>
  </si>
  <si>
    <t>Pmnt Honoraire.Mois Nov 019</t>
  </si>
  <si>
    <t>AP08291012</t>
  </si>
  <si>
    <t>GIN10-00088652-1-1-ACCR-DST</t>
  </si>
  <si>
    <t>05-DEC-2019</t>
  </si>
  <si>
    <t>07-DEC-2019</t>
  </si>
  <si>
    <t>PRIME PR PRGI</t>
  </si>
  <si>
    <t>AP08294028</t>
  </si>
  <si>
    <t>GIN10-00088653-1-1-ACCR-DST</t>
  </si>
  <si>
    <t>PRIME  POUR MEMBRE PRGI</t>
  </si>
  <si>
    <t>AP08293297</t>
  </si>
  <si>
    <t>GIN10-00088654-1-1-ACCR-DST</t>
  </si>
  <si>
    <t>PRIME POUR MEMBRE PRGI</t>
  </si>
  <si>
    <t>GIN10-00088656-1-1-ACCR-DST</t>
  </si>
  <si>
    <t>PRIME MEMBRE PRGI</t>
  </si>
  <si>
    <t>GIN10-00088657-1-1-ACCR-DST</t>
  </si>
  <si>
    <t>GIN10-00088658-1-1-ACCR-DST</t>
  </si>
  <si>
    <t>GIN10-00088659-1-1-ACCR-DST</t>
  </si>
  <si>
    <t>GIN10-00088660-1-1-ACCR-DST</t>
  </si>
  <si>
    <t>GIN10-00088661-1-1-ACCR-DST</t>
  </si>
  <si>
    <t>GIN10-00088666-1-1-ACCR-DST</t>
  </si>
  <si>
    <t>PMNT FACT N 184/SID/FP/019</t>
  </si>
  <si>
    <t>Pmnt Fact N°184/SID/FP/019</t>
  </si>
  <si>
    <t>GIN10-00088762-1-1-ACCR-DST</t>
  </si>
  <si>
    <t>10-DEC-2019</t>
  </si>
  <si>
    <t>12-DEC-2019</t>
  </si>
  <si>
    <t>HUNLEDE TABITA GRACIAS</t>
  </si>
  <si>
    <t>PRIME TRNSPRT NOV   DEC 019</t>
  </si>
  <si>
    <t>Prime trnsprt nov &amp; dec 019</t>
  </si>
  <si>
    <t>AP08302589</t>
  </si>
  <si>
    <t>GIN10-00088762-1-2-ACCR-DST</t>
  </si>
  <si>
    <t>GIN10-00088818-1-1-ACCR-DST</t>
  </si>
  <si>
    <t>13-DEC-2019</t>
  </si>
  <si>
    <t>FRAIS ATELIER GNC</t>
  </si>
  <si>
    <t>AP08305447</t>
  </si>
  <si>
    <t>GIN10-00088837-17-1-ACCR-DST</t>
  </si>
  <si>
    <t>24-DEC-2019</t>
  </si>
  <si>
    <t>FACTURE STAFF SEPTEMBRE</t>
  </si>
  <si>
    <t>AP08324866</t>
  </si>
  <si>
    <t>GIN10-00088837-17-1-PYMN-RXL</t>
  </si>
  <si>
    <t>26-DEC-2019</t>
  </si>
  <si>
    <t>27-DEC-2019</t>
  </si>
  <si>
    <t>AP08329330</t>
  </si>
  <si>
    <t>GIN10-00088884-1-1-ACCR-DST</t>
  </si>
  <si>
    <t>17-DEC-2019</t>
  </si>
  <si>
    <t>21-DEC-2019</t>
  </si>
  <si>
    <t>PMNT FACT N 2019504</t>
  </si>
  <si>
    <t>Pmnt Fact N°2019504</t>
  </si>
  <si>
    <t>AP08321855</t>
  </si>
  <si>
    <t>GIN10-00088888-1-1-ACCR-DST</t>
  </si>
  <si>
    <t>JR00088888</t>
  </si>
  <si>
    <t>REGULAR VCHER  888818</t>
  </si>
  <si>
    <t>Regular Vcher  888818</t>
  </si>
  <si>
    <t>GIN10-00088888-1-2-ACCR-DST</t>
  </si>
  <si>
    <t>GIN10-00088917-1-1-ACCR-DST</t>
  </si>
  <si>
    <t>18-DEC-2019</t>
  </si>
  <si>
    <t>19-DEC-2019</t>
  </si>
  <si>
    <t>FRAIS.ATLIER RTRAITE DIALOGUE</t>
  </si>
  <si>
    <t>Frais.atlier Rtraite Dialogue</t>
  </si>
  <si>
    <t>AP08317158</t>
  </si>
  <si>
    <t>GIN10-00088934-1-1-ACCR-DST</t>
  </si>
  <si>
    <t>20-DEC-2019</t>
  </si>
  <si>
    <t>PRIMES MENSUELLES</t>
  </si>
  <si>
    <t>AP08319883</t>
  </si>
  <si>
    <t>GIN10-00088935-1-1-ACCR-DST</t>
  </si>
  <si>
    <t>PRIME MENSUELLE GNC</t>
  </si>
  <si>
    <t>AP08321856</t>
  </si>
  <si>
    <t>GIN10-00088937-1-1-ACCR-DST</t>
  </si>
  <si>
    <t>PRIMES MENSUELLES GNIC</t>
  </si>
  <si>
    <t>GIN10-00088938-1-1-ACCR-DST</t>
  </si>
  <si>
    <t>PRIMES MENSUELLES GNC</t>
  </si>
  <si>
    <t>GIN10-00088939-1-1-ACCR-DST</t>
  </si>
  <si>
    <t>GIN10-00088940-1-1-ACCR-DST</t>
  </si>
  <si>
    <t>GIN10-00088943-1-1-ACCR-DST</t>
  </si>
  <si>
    <t>GIN10-00088945-1-1-ACCR-DST</t>
  </si>
  <si>
    <t>PRIMES MENSUELLES NGI</t>
  </si>
  <si>
    <t>GIN10-00088946-1-1-ACCR-DST</t>
  </si>
  <si>
    <t>31-DEC-2019</t>
  </si>
  <si>
    <t>AP08336025</t>
  </si>
  <si>
    <t>GIN10-00088946-1-1-PYMN-RXL</t>
  </si>
  <si>
    <t>AP08337048</t>
  </si>
  <si>
    <t>GIN10-00088971-1-1-ACCR-DST</t>
  </si>
  <si>
    <t>JR00088971</t>
  </si>
  <si>
    <t>REGULAR VCHER 00088917</t>
  </si>
  <si>
    <t>Regular Vcher 00088917</t>
  </si>
  <si>
    <t>AP08324867</t>
  </si>
  <si>
    <t>GIN10-00088971-1-2-ACCR-DST</t>
  </si>
  <si>
    <t>GIN10-00088987-1-1-ACCR-DST</t>
  </si>
  <si>
    <t>FRAIS RESTAURATION GNC</t>
  </si>
  <si>
    <t>AP08330038</t>
  </si>
  <si>
    <t>GIN10-00089010-1-1-ACCR-DST</t>
  </si>
  <si>
    <t>CAMARA KADIATOU</t>
  </si>
  <si>
    <t>PMNT FACT N 70/019</t>
  </si>
  <si>
    <t>Pmnt Fact N°70/019</t>
  </si>
  <si>
    <t>GIN10-00089031-1-1-ACCR-DST</t>
  </si>
  <si>
    <t>SALAIRE DECEMBRE ADPPIG</t>
  </si>
  <si>
    <t>AP08332258</t>
  </si>
  <si>
    <t>GIN10-00089036-1-1-ACCR-DST</t>
  </si>
  <si>
    <t>MINING HOUSE</t>
  </si>
  <si>
    <t>ENTRETIEN AT 2051</t>
  </si>
  <si>
    <t>GIN10-00089056-1-1-ACCR-DST</t>
  </si>
  <si>
    <t>30-DEC-2019</t>
  </si>
  <si>
    <t>Reap Crte N°00103055</t>
  </si>
  <si>
    <t>AP08341726</t>
  </si>
  <si>
    <t>GIN10-00089056-1-1-PYMN-RXL</t>
  </si>
  <si>
    <t>AP08343652</t>
  </si>
  <si>
    <t>GIN10-00089076-1-1-ACCR-DST</t>
  </si>
  <si>
    <t>HOSPITALITY CATERING</t>
  </si>
  <si>
    <t>NOOM HOTEL CONAKRY</t>
  </si>
  <si>
    <t>E) CAFETERIA SERVICES</t>
  </si>
  <si>
    <t>Frais de Restau.Rnion Grpe NLE</t>
  </si>
  <si>
    <t>AP08338113</t>
  </si>
  <si>
    <t>GIN10-00089150-19-1-ACCR-DST</t>
  </si>
  <si>
    <t>FACTURE STAFF ORANGE OCTOBRE</t>
  </si>
  <si>
    <t>AP08377000</t>
  </si>
  <si>
    <t>GIN10-00089150-19-1-PYMN-RXL</t>
  </si>
  <si>
    <t>AP08378079</t>
  </si>
  <si>
    <t>GIN10-00089939-1-1-ACCR-DST</t>
  </si>
  <si>
    <t>07-MAY-2020</t>
  </si>
  <si>
    <t>08-MAY-2020</t>
  </si>
  <si>
    <t>ETABLISSEMENTS CISSE FANTAGBE</t>
  </si>
  <si>
    <t>S) VEHICLE REPAIR</t>
  </si>
  <si>
    <t>paiement fact Pneus Vhcle Gouv</t>
  </si>
  <si>
    <t>AP08500684</t>
  </si>
  <si>
    <t>GIN10-00091186-1-1-ACCR-DST</t>
  </si>
  <si>
    <t>FAYE CHEIKH</t>
  </si>
  <si>
    <t>S)IC INTL-SUPPORT DAILY FEE</t>
  </si>
  <si>
    <t>Pmnt Fact Dcompte Unique</t>
  </si>
  <si>
    <t>AP08654698</t>
  </si>
  <si>
    <t>GIN10-00091276-5-1-ACCR-DST</t>
  </si>
  <si>
    <t>AREEBA GUINEE SA</t>
  </si>
  <si>
    <t>JUIN-JUIL-AOUT 20 CLE INTERNET</t>
  </si>
  <si>
    <t>AP08678429</t>
  </si>
  <si>
    <t>GIN10-00091276-5-1-PYMN-RXG</t>
  </si>
  <si>
    <t>AP08678433</t>
  </si>
  <si>
    <t>GIN10-00091384-1-1-ACCR-DST</t>
  </si>
  <si>
    <t>Pmnt Hono cnsult</t>
  </si>
  <si>
    <t>AP08678431</t>
  </si>
  <si>
    <t>GIN10-00091580-1-1-ACCR-DST</t>
  </si>
  <si>
    <t>Pmnt.Dniere.Trche.HnoraCsltant</t>
  </si>
  <si>
    <t>AP08705768</t>
  </si>
  <si>
    <t>GL Journal</t>
  </si>
  <si>
    <t>UNDP1-0007565800-30-JUN-2018-66</t>
  </si>
  <si>
    <t>Project Cash Advance (PCA)</t>
  </si>
  <si>
    <t>GLE</t>
  </si>
  <si>
    <t>Cash arrangements FX June18 - to clear off USD amount where LC is zerorised</t>
  </si>
  <si>
    <t>Cash arrangements FX June18</t>
  </si>
  <si>
    <t>FXR</t>
  </si>
  <si>
    <t>UNDP1-0007565800-30-JUN-2018-262</t>
  </si>
  <si>
    <t>Foreign Exch Translation Loss</t>
  </si>
  <si>
    <t>UNDP1-0007577844-01-JUL-2018-4268</t>
  </si>
  <si>
    <t>Local Consult-Security</t>
  </si>
  <si>
    <t>CorpSecRes IC for Jun2018</t>
  </si>
  <si>
    <t>CorpSecRes IC for 062018</t>
  </si>
  <si>
    <t>ONL</t>
  </si>
  <si>
    <t>UNDP1-0007609848-01-JUL-2018-4367</t>
  </si>
  <si>
    <t>CorpSecRes IC for Jul2018</t>
  </si>
  <si>
    <t>CorpSecRes IC for 072018</t>
  </si>
  <si>
    <t>UNDP1-0007652647-01-AUG-2018-4561</t>
  </si>
  <si>
    <t>01-AUG-2018</t>
  </si>
  <si>
    <t>CorpSecRes IC for Aug2018</t>
  </si>
  <si>
    <t>CorpSecRes IC for 082018</t>
  </si>
  <si>
    <t>UNDP1-0007652647-01-AUG-2018-4560</t>
  </si>
  <si>
    <t>Projects Jrnl</t>
  </si>
  <si>
    <t>UNDP1-0007699903-30-SEP-2018-120</t>
  </si>
  <si>
    <t>Facilities &amp; Admin - Implement</t>
  </si>
  <si>
    <t>SFA</t>
  </si>
  <si>
    <t>UNDP GMS Sep 2018 - Run1 - Journal 4</t>
  </si>
  <si>
    <t>2018 FNA Debit</t>
  </si>
  <si>
    <t>PC</t>
  </si>
  <si>
    <t>UNDP1-0007699903-30-SEP-2018-121</t>
  </si>
  <si>
    <t>UNDP1-0007699903-30-SEP-2018-119</t>
  </si>
  <si>
    <t>UNDP1-0007699903-30-SEP-2018-118</t>
  </si>
  <si>
    <t>UNDP1-0007699903-30-SEP-2018-122</t>
  </si>
  <si>
    <t>Fees-General Mgmt Support GMS</t>
  </si>
  <si>
    <t>OFA</t>
  </si>
  <si>
    <t>2018 FNA Credit</t>
  </si>
  <si>
    <t>UNDP1-0007728893-31-OCT-2018-274</t>
  </si>
  <si>
    <t>Cash arrangements FX Oct18 - to clear off USD amount where LC is zerorised</t>
  </si>
  <si>
    <t>Cash arrangements FX Oct18</t>
  </si>
  <si>
    <t>UNDP1-0007728893-31-OCT-2018-67</t>
  </si>
  <si>
    <t>UNDP1-0007749355-31-OCT-2018-1399</t>
  </si>
  <si>
    <t>UNDP GMS Oct 2018 - Journal 4 - Run1</t>
  </si>
  <si>
    <t>UNDP1-0007749355-31-OCT-2018-1398</t>
  </si>
  <si>
    <t>UNDP1-0007749355-31-OCT-2018-1400</t>
  </si>
  <si>
    <t>UNDP1-0007788929-30-NOV-2018-3733</t>
  </si>
  <si>
    <t>UNDP GMS Nov 2018 - Journal 4</t>
  </si>
  <si>
    <t>UNDP1-0007788929-30-NOV-2018-3732</t>
  </si>
  <si>
    <t>UNDP1-0007788929-30-NOV-2018-3731</t>
  </si>
  <si>
    <t>UNDP1-0007788929-30-NOV-2018-3730</t>
  </si>
  <si>
    <t>UNDP1-0007828497-31-DEC-2018-3530</t>
  </si>
  <si>
    <t>31-DEC-2018</t>
  </si>
  <si>
    <t>UNDP GMS DEC 2018 - Run 1 - Journal 4</t>
  </si>
  <si>
    <t>UNDP1-0007828497-31-DEC-2018-3528</t>
  </si>
  <si>
    <t>UNDP1-0007828497-31-DEC-2018-3529</t>
  </si>
  <si>
    <t>UNDP1-0007828497-31-DEC-2018-3531</t>
  </si>
  <si>
    <t>UNDP1-0007840073-15-JAN-2019-1</t>
  </si>
  <si>
    <t>Local Consult.-Sht Term-Tech</t>
  </si>
  <si>
    <t>Cost Recvery Projet 107539 / 2POS</t>
  </si>
  <si>
    <t>UNDP1-0007840073-15-JAN-2019-2</t>
  </si>
  <si>
    <t>Learning costs</t>
  </si>
  <si>
    <t>UNDP1-0007871810-06-FEB-2019-1</t>
  </si>
  <si>
    <t>06-FEB-2019</t>
  </si>
  <si>
    <t>ACCESS-LMS/TDC-Mariame Mamadou Camara Assistante Programme Gouvernance pour 2019</t>
  </si>
  <si>
    <t>UNDP1-0007913300-31-JAN-2019-2989</t>
  </si>
  <si>
    <t>UNDP GMS Jan 2019 - Journal 3</t>
  </si>
  <si>
    <t>2019 FNA Debit</t>
  </si>
  <si>
    <t>UNDP1-0007913300-31-JAN-2019-2990</t>
  </si>
  <si>
    <t>2019 FNA Credit</t>
  </si>
  <si>
    <t>UNDP1-0007913300-31-JAN-2019-2987</t>
  </si>
  <si>
    <t>UNDP1-0007913300-31-JAN-2019-2988</t>
  </si>
  <si>
    <t>UNDP1-0007944499-28-FEB-2019-2665</t>
  </si>
  <si>
    <t>28-FEB-2019</t>
  </si>
  <si>
    <t>05-APR-2019</t>
  </si>
  <si>
    <t>UNDP GMS Feb 2019 - Journal 3</t>
  </si>
  <si>
    <t>UNDP1-0007944499-28-FEB-2019-2662</t>
  </si>
  <si>
    <t>UNDP1-0007944499-28-FEB-2019-2663</t>
  </si>
  <si>
    <t>UNDP1-0007944499-28-FEB-2019-2664</t>
  </si>
  <si>
    <t>UNDP1-0007973484-31-MAR-2019-2632</t>
  </si>
  <si>
    <t>UNDP GMS Mar 2019 - Journal 3</t>
  </si>
  <si>
    <t>UNDP1-0007973484-31-MAR-2019-2633</t>
  </si>
  <si>
    <t>UNDP1-0007973484-31-MAR-2019-2634</t>
  </si>
  <si>
    <t>UNDP1-0007986031-30-APR-2019-2</t>
  </si>
  <si>
    <t>07-MAY-2019</t>
  </si>
  <si>
    <t>Cash arrangements FX Apr19</t>
  </si>
  <si>
    <t>UNDP1-0007986031-30-APR-2019-156</t>
  </si>
  <si>
    <t>Foreign Exch Translation Gain</t>
  </si>
  <si>
    <t>UNDP1-0008012512-30-APR-2019-225</t>
  </si>
  <si>
    <t>24-MAY-2019</t>
  </si>
  <si>
    <t>UNDP GMS April 2019 - Journal 4</t>
  </si>
  <si>
    <t>UNDP1-0008012512-30-APR-2019-223</t>
  </si>
  <si>
    <t>UNDP1-0008012512-30-APR-2019-224</t>
  </si>
  <si>
    <t>UNDP1-0008050860-31-MAY-2019-2392</t>
  </si>
  <si>
    <t>31-MAY-2019</t>
  </si>
  <si>
    <t>UNDP GMS May 2019 - Journal 3</t>
  </si>
  <si>
    <t>UNDP1-0008050860-31-MAY-2019-2394</t>
  </si>
  <si>
    <t>UNDP1-0008050860-31-MAY-2019-2393</t>
  </si>
  <si>
    <t>UNDP1-0008050860-31-MAY-2019-2390</t>
  </si>
  <si>
    <t>UNDP1-0008050860-31-MAY-2019-2391</t>
  </si>
  <si>
    <t>UNDP1-0008061352-30-JUN-2019-1</t>
  </si>
  <si>
    <t>Cash arrangements FX June19</t>
  </si>
  <si>
    <t>UNDP1-0008061352-30-JUN-2019-170</t>
  </si>
  <si>
    <t>UNDP1-0008081431-30-JUN-2019-2103</t>
  </si>
  <si>
    <t>UNDP GMS June 2019 - Journal 3</t>
  </si>
  <si>
    <t>UNDP1-0008081431-30-JUN-2019-2101</t>
  </si>
  <si>
    <t>UNDP1-0008081431-30-JUN-2019-2100</t>
  </si>
  <si>
    <t>UNDP1-0008081431-30-JUN-2019-2099</t>
  </si>
  <si>
    <t>UNDP1-0008081431-30-JUN-2019-2102</t>
  </si>
  <si>
    <t>UNDP1-0008094995-23-JUL-2019-1</t>
  </si>
  <si>
    <t>Acces LMS OUSMANE BOCOUN, Fatoumata Yari Symbaly, Mariam Mamdou Camara</t>
  </si>
  <si>
    <t>UNDP1-0008095013-01-JUN-2019-5466</t>
  </si>
  <si>
    <t>CorpSecRes IC for Apr2019</t>
  </si>
  <si>
    <t>CorpSecRes IC for 042019</t>
  </si>
  <si>
    <t>UNDP1-0008095013-01-JUN-2019-5467</t>
  </si>
  <si>
    <t>UNDP1-0008095013-01-JUN-2019-5465</t>
  </si>
  <si>
    <t>UNDP1-0008109179-30-JUN-2019-540</t>
  </si>
  <si>
    <t>UNDP GMS June 2019 - Run 2</t>
  </si>
  <si>
    <t>UNDP1-0008109179-30-JUN-2019-8230</t>
  </si>
  <si>
    <t>UNDP1-0008112865-31-JUL-2019-2</t>
  </si>
  <si>
    <t>07-AUG-2019</t>
  </si>
  <si>
    <t>Cash arrangements FX July19</t>
  </si>
  <si>
    <t>UNDP1-0008112865-31-JUL-2019-291</t>
  </si>
  <si>
    <t>UNDP1-0008138702-31-JUL-2019-1524</t>
  </si>
  <si>
    <t>24-AUG-2019</t>
  </si>
  <si>
    <t>UNDP GMS July 2019 - Run1 - Journal 3</t>
  </si>
  <si>
    <t>UNDP1-0008138702-31-JUL-2019-1523</t>
  </si>
  <si>
    <t>UNDP1-0008138702-31-JUL-2019-1521</t>
  </si>
  <si>
    <t>UNDP1-0008138702-31-JUL-2019-1522</t>
  </si>
  <si>
    <t>UNDP1-0008138702-31-JUL-2019-1520</t>
  </si>
  <si>
    <t>UNDP1-0008138702-31-JUL-2019-1519</t>
  </si>
  <si>
    <t>UNDP1-0008169109-31-AUG-2019-1039</t>
  </si>
  <si>
    <t>31-AUG-2019</t>
  </si>
  <si>
    <t>UNDP GMS August 2019 - Run 1 - Journal 3</t>
  </si>
  <si>
    <t>UNDP1-0008169109-31-AUG-2019-1037</t>
  </si>
  <si>
    <t>UNDP1-0008169109-31-AUG-2019-1040</t>
  </si>
  <si>
    <t>UNDP1-0008169109-31-AUG-2019-1042</t>
  </si>
  <si>
    <t>UNDP1-0008169109-31-AUG-2019-1041</t>
  </si>
  <si>
    <t>UNDP1-0008169109-31-AUG-2019-1038</t>
  </si>
  <si>
    <t>UNDP1-0008171173-01-AUG-2019-6502</t>
  </si>
  <si>
    <t>01-AUG-2019</t>
  </si>
  <si>
    <t>CorpSecRes IC for Jul2019</t>
  </si>
  <si>
    <t>CorpSecRes IC for 072019</t>
  </si>
  <si>
    <t>UNDP1-0008178407-31-AUG-2019-1179</t>
  </si>
  <si>
    <t>UNDP GMS August 2019 - Run 2</t>
  </si>
  <si>
    <t>UNDP1-0008178407-31-AUG-2019-1178</t>
  </si>
  <si>
    <t>UNDP1-0008192560-01-SEP-2019-6675</t>
  </si>
  <si>
    <t>CorpSecRes IC for Sep2019</t>
  </si>
  <si>
    <t>CorpSecRes IC for 092019</t>
  </si>
  <si>
    <t>UNDP1-0008226164-30-SEP-2019-854</t>
  </si>
  <si>
    <t>UNDP GMS Sep 2019 - Run 1 - Journal 3</t>
  </si>
  <si>
    <t>UNDP1-0008226164-30-SEP-2019-853</t>
  </si>
  <si>
    <t>UNDP1-0008226164-30-SEP-2019-852</t>
  </si>
  <si>
    <t>UNDP1-0008226164-30-SEP-2019-855</t>
  </si>
  <si>
    <t>UNDP1-0008226164-30-SEP-2019-856</t>
  </si>
  <si>
    <t>UNDP1-0008270911-31-OCT-2019-386</t>
  </si>
  <si>
    <t>UNDP GMS Oct 2019 - Run 1 - Journal 3</t>
  </si>
  <si>
    <t>UNDP1-0008270911-31-OCT-2019-387</t>
  </si>
  <si>
    <t>UNDP1-0008270911-31-OCT-2019-388</t>
  </si>
  <si>
    <t>UNDP1-0008270911-31-OCT-2019-389</t>
  </si>
  <si>
    <t>UNDP1-0008270911-31-OCT-2019-385</t>
  </si>
  <si>
    <t>UNDP1-0008308028-30-NOV-2019-2312</t>
  </si>
  <si>
    <t>15-DEC-2019</t>
  </si>
  <si>
    <t>UNDP GMS NOV 2019 - Run1 - Journal 3</t>
  </si>
  <si>
    <t>UNDP1-0008308028-30-NOV-2019-2313</t>
  </si>
  <si>
    <t>UNDP1-0008308028-30-NOV-2019-2314</t>
  </si>
  <si>
    <t>UNDP1-0008342522-31-DEC-2019-371</t>
  </si>
  <si>
    <t>Cash arrangements FX Dec19</t>
  </si>
  <si>
    <t>UNDP1-0008342522-31-DEC-2019-93</t>
  </si>
  <si>
    <t>UNDP1-0008362768-31-DEC-2019-3497</t>
  </si>
  <si>
    <t>UNDP GMS DEC 2019 - Run1 - Journal 3</t>
  </si>
  <si>
    <t>UNDP1-0008362768-31-DEC-2019-3494</t>
  </si>
  <si>
    <t>UNDP1-0008362768-31-DEC-2019-3495</t>
  </si>
  <si>
    <t>UNDP1-0008362768-31-DEC-2019-3496</t>
  </si>
  <si>
    <t>UNDP1-0008362768-31-DEC-2019-3493</t>
  </si>
  <si>
    <t>UNDP1-0008362768-31-DEC-2019-3498</t>
  </si>
  <si>
    <t>UNDP1-0008448616-31-JAN-2020-1980</t>
  </si>
  <si>
    <t>UNDP GMS January 2020 - Journal 2</t>
  </si>
  <si>
    <t>2020 FNA Debit</t>
  </si>
  <si>
    <t>UNDP1-0008448616-31-JAN-2020-1981</t>
  </si>
  <si>
    <t>2020 FNA Credit</t>
  </si>
  <si>
    <t>UNDP1-0008510742-16-MAY-2020-3360</t>
  </si>
  <si>
    <t>16-MAY-2020</t>
  </si>
  <si>
    <t>18-MAY-2020</t>
  </si>
  <si>
    <t>UNDP GMS May 2020 Run1 - Journal 1</t>
  </si>
  <si>
    <t>UNDP1-0008510742-16-MAY-2020-3361</t>
  </si>
  <si>
    <t>UNDP1-0008662444-25-SEP-2020-3254</t>
  </si>
  <si>
    <t>UNDP GMS September 2020 - Run2 - Journal 1</t>
  </si>
  <si>
    <t>UNDP1-0008662444-25-SEP-2020-3253</t>
  </si>
  <si>
    <t>UNDP1-0008683698-01-SEP-2020-5212</t>
  </si>
  <si>
    <t>Intl Consult Security Charge</t>
  </si>
  <si>
    <t>CorpSecRes IC for Sep2020</t>
  </si>
  <si>
    <t>CorpSecRes IC for 092020</t>
  </si>
  <si>
    <t>UNDP1-0008690170-30-SEP-2020-449</t>
  </si>
  <si>
    <t>UNDP GMS September 2020 - Run3 - Journal 2</t>
  </si>
  <si>
    <t>UNDP1-0008690170-30-SEP-2020-448</t>
  </si>
  <si>
    <t>UNDP1-0008690178-16-OCT-2020-3510</t>
  </si>
  <si>
    <t>UNDP GMS October 2020 - Run1 - Journal 1</t>
  </si>
  <si>
    <t>UNDP1-0008690178-16-OCT-2020-3509</t>
  </si>
  <si>
    <t>UNDP1-0008727720-31-OCT-2020-2030</t>
  </si>
  <si>
    <t>UNDP GMS October 2020 - Run2 - Journal 2</t>
  </si>
  <si>
    <t>UNDP1-0008727720-31-OCT-2020-2031</t>
  </si>
  <si>
    <t>Payroll Jrnl</t>
  </si>
  <si>
    <t>UNDP1-GIN18M05NV-31-MAY-2018-20</t>
  </si>
  <si>
    <t>31-MAY-2018</t>
  </si>
  <si>
    <t>UN Volunteers-Stipend &amp; Allow</t>
  </si>
  <si>
    <t>PAY</t>
  </si>
  <si>
    <t>Payroll</t>
  </si>
  <si>
    <t>GIN18M05NV</t>
  </si>
  <si>
    <t>GP</t>
  </si>
  <si>
    <t>UNDP1-GIN18M05NV-31-MAY-2018-33</t>
  </si>
  <si>
    <t>UNV_Volunteer_Learning</t>
  </si>
  <si>
    <t>UNDP1-GIN18M05NV-31-MAY-2018-44</t>
  </si>
  <si>
    <t>UNV-Medical Insurance</t>
  </si>
  <si>
    <t>UNDP1-GIN18M05NV-31-MAY-2018-86</t>
  </si>
  <si>
    <t>UNV Development Effectiveness</t>
  </si>
  <si>
    <t>UNDP1-GIN18M05NV-31-MAY-2018-65</t>
  </si>
  <si>
    <t>UNVs-Contribution to security</t>
  </si>
  <si>
    <t>UNDP1-GIN18M05NV-31-MAY-2018-75</t>
  </si>
  <si>
    <t>UNV RSA / Exit Allowance</t>
  </si>
  <si>
    <t>UNDP1-GIN18M05NV-31-MAY-2018-55</t>
  </si>
  <si>
    <t>UNV-Global Charges</t>
  </si>
  <si>
    <t>UNDP1-GIN18M06NV-30-JUN-2018-20</t>
  </si>
  <si>
    <t>GIN18M06NV</t>
  </si>
  <si>
    <t>UNDP1-GIN18M06NV-30-JUN-2018-30</t>
  </si>
  <si>
    <t>UNDP1-GIN18M06NV-30-JUN-2018-40</t>
  </si>
  <si>
    <t>UNDP1-GIN18M06NV-30-JUN-2018-50</t>
  </si>
  <si>
    <t>UNDP1-GIN18M06NV-30-JUN-2018-59</t>
  </si>
  <si>
    <t>UNDP1-GIN18M06NV-30-JUN-2018-68</t>
  </si>
  <si>
    <t>UNDP1-GIN18M06NV-30-JUN-2018-78</t>
  </si>
  <si>
    <t>UNDP1-GIN18M07NV-31-JUL-2018-65</t>
  </si>
  <si>
    <t>GIN18M07NV</t>
  </si>
  <si>
    <t>UNDP1-GIN18M07NV-31-JUL-2018-105</t>
  </si>
  <si>
    <t>UNDP1-GIN18M07NV-31-JUL-2018-91</t>
  </si>
  <si>
    <t>UNDP1-GIN18M07NV-31-JUL-2018-23</t>
  </si>
  <si>
    <t>UNDP1-GIN18M07NV-31-JUL-2018-78</t>
  </si>
  <si>
    <t>UNDP1-GIN18M07NV-31-JUL-2018-37</t>
  </si>
  <si>
    <t>UNDP1-GIN18M07NV-31-JUL-2018-51</t>
  </si>
  <si>
    <t>UNDP1-GIN18M07SC-31-JUL-2018-71</t>
  </si>
  <si>
    <t>Contribution to Security SC</t>
  </si>
  <si>
    <t>GIN18M07SC</t>
  </si>
  <si>
    <t>UNDP1-GIN18M07SC-31-JUL-2018-33</t>
  </si>
  <si>
    <t>Service Contracts-Individuals</t>
  </si>
  <si>
    <t>UNDP1-GIN18M08NV-31-AUG-2018-61</t>
  </si>
  <si>
    <t>31-AUG-2018</t>
  </si>
  <si>
    <t>GIN18M08NV</t>
  </si>
  <si>
    <t>UNDP1-GIN18M08NV-31-AUG-2018-48</t>
  </si>
  <si>
    <t>UNDP1-GIN18M08NV-31-AUG-2018-22</t>
  </si>
  <si>
    <t>UNDP1-GIN18M08NV-31-AUG-2018-99</t>
  </si>
  <si>
    <t>UNDP1-GIN18M08NV-31-AUG-2018-73</t>
  </si>
  <si>
    <t>UNDP1-GIN18M08NV-31-AUG-2018-35</t>
  </si>
  <si>
    <t>UNDP1-GIN18M08NV-31-AUG-2018-86</t>
  </si>
  <si>
    <t>UNDP1-GIN18M08SC-31-AUG-2018-33</t>
  </si>
  <si>
    <t>GIN18M08SC</t>
  </si>
  <si>
    <t>UNDP1-GIN18M08SC-31-AUG-2018-71</t>
  </si>
  <si>
    <t>UNDP1-GIN18M09NV-30-SEP-2018-22</t>
  </si>
  <si>
    <t>GIN18M09NV</t>
  </si>
  <si>
    <t>UNDP1-GIN18M09NV-30-SEP-2018-46</t>
  </si>
  <si>
    <t>UNDP1-GIN18M09NV-30-SEP-2018-81</t>
  </si>
  <si>
    <t>UNDP1-GIN18M09NV-30-SEP-2018-69</t>
  </si>
  <si>
    <t>UNDP1-GIN18M09NV-30-SEP-2018-93</t>
  </si>
  <si>
    <t>UNDP1-GIN18M09NV-30-SEP-2018-58</t>
  </si>
  <si>
    <t>UNDP1-GIN18M09NV-30-SEP-2018-34</t>
  </si>
  <si>
    <t>UNDP1-GIN18M09SC-30-SEP-2018-71</t>
  </si>
  <si>
    <t>GIN18M09SC</t>
  </si>
  <si>
    <t>UNDP1-GIN18M09SC-30-SEP-2018-33</t>
  </si>
  <si>
    <t>UNDP1-GIN18M10NV-31-OCT-2018-49</t>
  </si>
  <si>
    <t>GIN18M10NV</t>
  </si>
  <si>
    <t>UNDP1-GIN18M10NV-31-OCT-2018-91</t>
  </si>
  <si>
    <t>UNDP1-GIN18M10NV-31-OCT-2018-103</t>
  </si>
  <si>
    <t>UNDP1-GIN18M10NV-31-OCT-2018-79</t>
  </si>
  <si>
    <t>UNDP1-GIN18M10NV-31-OCT-2018-65</t>
  </si>
  <si>
    <t>UNDP1-GIN18M10NV-31-OCT-2018-36</t>
  </si>
  <si>
    <t>UNDP1-GIN18M10NV-31-OCT-2018-21</t>
  </si>
  <si>
    <t>UNDP1-GIN18M10SC-31-OCT-2018-73</t>
  </si>
  <si>
    <t>GIN18M10SC</t>
  </si>
  <si>
    <t>UNDP1-GIN18M10SC-31-OCT-2018-33</t>
  </si>
  <si>
    <t>UNDP1-GIN18M11NV-30-NOV-2018-44</t>
  </si>
  <si>
    <t>GIN18M11NV</t>
  </si>
  <si>
    <t>UNDP1-GIN18M11NV-30-NOV-2018-67</t>
  </si>
  <si>
    <t>UNDP1-GIN18M11NV-30-NOV-2018-91</t>
  </si>
  <si>
    <t>UNDP1-GIN18M11NV-30-NOV-2018-56</t>
  </si>
  <si>
    <t>UNDP1-GIN18M11NV-30-NOV-2018-20</t>
  </si>
  <si>
    <t>UNDP1-GIN18M11NV-30-NOV-2018-32</t>
  </si>
  <si>
    <t>UNDP1-GIN18M11NV-30-NOV-2018-79</t>
  </si>
  <si>
    <t>UNDP1-GIN18M11SC-30-NOV-2018-77</t>
  </si>
  <si>
    <t>GIN18M11SC</t>
  </si>
  <si>
    <t>UNDP1-GIN18M11SC-30-NOV-2018-35</t>
  </si>
  <si>
    <t>UNDP1-GIN18M12NV-31-DEC-2018-99</t>
  </si>
  <si>
    <t>GIN18M12NV</t>
  </si>
  <si>
    <t>UNDP1-GIN18M12NV-31-DEC-2018-60</t>
  </si>
  <si>
    <t>UNDP1-GIN18M12NV-31-DEC-2018-73</t>
  </si>
  <si>
    <t>UNDP1-GIN18M12NV-31-DEC-2018-86</t>
  </si>
  <si>
    <t>UNDP1-GIN18M12NV-31-DEC-2018-21</t>
  </si>
  <si>
    <t>UNDP1-GIN18M12NV-31-DEC-2018-34</t>
  </si>
  <si>
    <t>UNDP1-GIN18M12NV-31-DEC-2018-47</t>
  </si>
  <si>
    <t>UNDP1-GIN19M01NV-31-JAN-2019-34</t>
  </si>
  <si>
    <t>GIN19M01NV</t>
  </si>
  <si>
    <t>UNDP1-GIN19M01NV-31-JAN-2019-94</t>
  </si>
  <si>
    <t>UNV_COST_RECOVERY_RECURRING</t>
  </si>
  <si>
    <t>UNDP1-GIN19M01NV-31-JAN-2019-69</t>
  </si>
  <si>
    <t>UNDP1-GIN19M01NV-31-JAN-2019-81</t>
  </si>
  <si>
    <t>UNDP1-GIN19M01NV-31-JAN-2019-22</t>
  </si>
  <si>
    <t>UNDP1-GIN19M01NV-31-JAN-2019-46</t>
  </si>
  <si>
    <t>UNDP1-GIN19M01NV-31-JAN-2019-58</t>
  </si>
  <si>
    <t>UNDP1-GIN19M02NV-28-FEB-2019-92</t>
  </si>
  <si>
    <t>GIN19M02NV</t>
  </si>
  <si>
    <t>UNDP1-GIN19M02NV-28-FEB-2019-45</t>
  </si>
  <si>
    <t>UNDP1-GIN19M02NV-28-FEB-2019-68</t>
  </si>
  <si>
    <t>UNDP1-GIN19M02NV-28-FEB-2019-20</t>
  </si>
  <si>
    <t>UNDP1-GIN19M02NV-28-FEB-2019-33</t>
  </si>
  <si>
    <t>UNDP1-GIN19M02NV-28-FEB-2019-57</t>
  </si>
  <si>
    <t>UNDP1-GIN19M02NV-28-FEB-2019-80</t>
  </si>
  <si>
    <t>UNDP1-GIN19M03NV-31-MAR-2019-48</t>
  </si>
  <si>
    <t>09-APR-2019</t>
  </si>
  <si>
    <t>GIN19M03NV</t>
  </si>
  <si>
    <t>UNDP1-GIN19M03NV-31-MAR-2019-100</t>
  </si>
  <si>
    <t>UNDP1-GIN19M03NV-31-MAR-2019-35</t>
  </si>
  <si>
    <t>UNDP1-GIN19M03NV-31-MAR-2019-22</t>
  </si>
  <si>
    <t>UNDP1-GIN19M03NV-31-MAR-2019-86</t>
  </si>
  <si>
    <t>UNDP1-GIN19M03NV-31-MAR-2019-73</t>
  </si>
  <si>
    <t>UNDP1-GIN19M03NV-31-MAR-2019-61</t>
  </si>
  <si>
    <t>UNDP1-GIN19M04NV-30-APR-2019-82</t>
  </si>
  <si>
    <t>GIN19M04NV</t>
  </si>
  <si>
    <t>UNDP1-GIN19M04NV-30-APR-2019-47</t>
  </si>
  <si>
    <t>UNDP1-GIN19M04NV-30-APR-2019-59</t>
  </si>
  <si>
    <t>UNDP1-GIN19M04NV-30-APR-2019-35</t>
  </si>
  <si>
    <t>UNDP1-GIN19M04NV-30-APR-2019-70</t>
  </si>
  <si>
    <t>UNDP1-GIN19M04NV-30-APR-2019-22</t>
  </si>
  <si>
    <t>UNDP1-GIN19M04NV-30-APR-2019-96</t>
  </si>
  <si>
    <t>UNDP1-GIN19M05NV-31-MAY-2019-30</t>
  </si>
  <si>
    <t>GIN19M05NV</t>
  </si>
  <si>
    <t>UNDP1-GIN19M05NV-31-MAY-2019-52</t>
  </si>
  <si>
    <t>UNDP1-GIN19M05NV-31-MAY-2019-63</t>
  </si>
  <si>
    <t>UNDP1-GIN19M05NV-31-MAY-2019-19</t>
  </si>
  <si>
    <t>UNDP1-GIN19M05NV-31-MAY-2019-74</t>
  </si>
  <si>
    <t>UNDP1-GIN19M05NV-31-MAY-2019-85</t>
  </si>
  <si>
    <t>UNDP1-GIN19M05NV-31-MAY-2019-41</t>
  </si>
  <si>
    <t>UNDP1-GIN19M06NV-30-JUN-2019-42</t>
  </si>
  <si>
    <t>GIN19M06NV</t>
  </si>
  <si>
    <t>UNDP1-GIN19M06NV-30-JUN-2019-53</t>
  </si>
  <si>
    <t>UNDP1-GIN19M06NV-30-JUN-2019-75</t>
  </si>
  <si>
    <t>UNDP1-GIN19M06NV-30-JUN-2019-31</t>
  </si>
  <si>
    <t>UNDP1-GIN19M06NV-30-JUN-2019-86</t>
  </si>
  <si>
    <t>UNDP1-GIN19M06NV-30-JUN-2019-64</t>
  </si>
  <si>
    <t>UNDP1-GIN19M06NV-30-JUN-2019-20</t>
  </si>
  <si>
    <t>UNDP1-GIN19M07NV-31-JUL-2019-37</t>
  </si>
  <si>
    <t>05-AUG-2019</t>
  </si>
  <si>
    <t>GIN19M07NV</t>
  </si>
  <si>
    <t>UNDP1-GIN19M07NV-31-JUL-2019-99</t>
  </si>
  <si>
    <t>UNDP1-GIN19M07NV-31-JUL-2019-49</t>
  </si>
  <si>
    <t>UNDP1-GIN19M07NV-31-JUL-2019-61</t>
  </si>
  <si>
    <t>UNDP1-GIN19M07NV-31-JUL-2019-73</t>
  </si>
  <si>
    <t>UNDP1-GIN19M07NV-31-JUL-2019-85</t>
  </si>
  <si>
    <t>UNDP1-GIN19M07NV-31-JUL-2019-23</t>
  </si>
  <si>
    <t>UNDP1-GIN19M08NV-31-AUG-2019-21</t>
  </si>
  <si>
    <t>GIN19M08NV</t>
  </si>
  <si>
    <t>UNDP1-GIN19M08NV-31-AUG-2019-33</t>
  </si>
  <si>
    <t>UNDP1-GIN19M08NV-31-AUG-2019-81</t>
  </si>
  <si>
    <t>UNDP1-GIN19M08NV-31-AUG-2019-45</t>
  </si>
  <si>
    <t>UNDP1-GIN19M08NV-31-AUG-2019-69</t>
  </si>
  <si>
    <t>UNDP1-GIN19M08NV-31-AUG-2019-93</t>
  </si>
  <si>
    <t>UNDP1-GIN19M08NV-31-AUG-2019-57</t>
  </si>
  <si>
    <t>UNDP1-GIN19M09NV-30-SEP-2019-69</t>
  </si>
  <si>
    <t>GIN19M09NV</t>
  </si>
  <si>
    <t>UNDP1-GIN19M09NV-30-SEP-2019-21</t>
  </si>
  <si>
    <t>UNDP1-GIN19M09NV-30-SEP-2019-93</t>
  </si>
  <si>
    <t>UNDP1-GIN19M09NV-30-SEP-2019-33</t>
  </si>
  <si>
    <t>UNDP1-GIN19M09NV-30-SEP-2019-81</t>
  </si>
  <si>
    <t>UNDP1-GIN19M09NV-30-SEP-2019-57</t>
  </si>
  <si>
    <t>UNDP1-GIN19M09NV-30-SEP-2019-45</t>
  </si>
  <si>
    <t>UNDP1-GIN19M10NV-31-OCT-2019-116</t>
  </si>
  <si>
    <t>GIN19M10NV</t>
  </si>
  <si>
    <t>UNDP1-GIN19M10NV-31-OCT-2019-52</t>
  </si>
  <si>
    <t>UNDP1-GIN19M10NV-31-OCT-2019-37</t>
  </si>
  <si>
    <t>UNDP1-GIN19M10NV-31-OCT-2019-67</t>
  </si>
  <si>
    <t>UNDP1-GIN19M10NV-31-OCT-2019-22</t>
  </si>
  <si>
    <t>UNDP1-GIN19M10NV-31-OCT-2019-97</t>
  </si>
  <si>
    <t>UNDP1-GIN19M10NV-31-OCT-2019-82</t>
  </si>
  <si>
    <t>UNDP1-GIN19M11NV-30-NOV-2019-122</t>
  </si>
  <si>
    <t>04-DEC-2019</t>
  </si>
  <si>
    <t>GIN19M11NV</t>
  </si>
  <si>
    <t>UNDP1-GIN19M11NV-30-NOV-2019-23</t>
  </si>
  <si>
    <t>UNDP1-GIN19M11NV-30-NOV-2019-102</t>
  </si>
  <si>
    <t>UNDP1-GIN19M11NV-30-NOV-2019-86</t>
  </si>
  <si>
    <t>UNDP1-GIN19M11NV-30-NOV-2019-39</t>
  </si>
  <si>
    <t>UNDP1-GIN19M11NV-30-NOV-2019-71</t>
  </si>
  <si>
    <t>UNDP1-GIN19M11NV-30-NOV-2019-55</t>
  </si>
  <si>
    <t>UNDP1-GIN19M12NV-31-DEC-2019-107</t>
  </si>
  <si>
    <t>GIN19M12NV</t>
  </si>
  <si>
    <t>UNDP1-GIN19M12NV-31-DEC-2019-41</t>
  </si>
  <si>
    <t>UNDP1-GIN19M12NV-31-DEC-2019-75</t>
  </si>
  <si>
    <t>UNDP1-GIN19M12NV-31-DEC-2019-24</t>
  </si>
  <si>
    <t>UNDP1-GIN19M12NV-31-DEC-2019-126</t>
  </si>
  <si>
    <t>UNDP1-GIN19M12NV-31-DEC-2019-58</t>
  </si>
  <si>
    <t>UNDP1-GIN19M12NV-31-DEC-2019-90</t>
  </si>
  <si>
    <t>UNDP1-GINRAM07SC-31-JUL-2018-26</t>
  </si>
  <si>
    <t>MAIP Premium SC</t>
  </si>
  <si>
    <t>GINRAM07SC</t>
  </si>
  <si>
    <t>UNDP1-GINRAM08SC-31-AUG-2018-26</t>
  </si>
  <si>
    <t>GINRAM08SC</t>
  </si>
  <si>
    <t>UNDP1-GINRAM09SC-30-SEP-2018-26</t>
  </si>
  <si>
    <t>GINRAM09SC</t>
  </si>
  <si>
    <t>UNDP1-GINRAM10SC-31-OCT-2018-26</t>
  </si>
  <si>
    <t>GINRAM10SC</t>
  </si>
  <si>
    <t>UNDP1-GINRAM11SC-30-NOV-2018-28</t>
  </si>
  <si>
    <t>GINRAM11SC</t>
  </si>
  <si>
    <t>UNDP1-PO07516987-31-MAY-2018-49</t>
  </si>
  <si>
    <t>COM</t>
  </si>
  <si>
    <t>May 2018 Receipt Accrual</t>
  </si>
  <si>
    <t>PO07516987</t>
  </si>
  <si>
    <t>PO</t>
  </si>
  <si>
    <t>UNDP1-PO07516987-31-MAY-2018-14</t>
  </si>
  <si>
    <t>Receipt Accrual Liability</t>
  </si>
  <si>
    <t>UNDP1-PO07517130-01-JUN-2018-26</t>
  </si>
  <si>
    <t>Reversal May 2018 RA</t>
  </si>
  <si>
    <t>PO07517130</t>
  </si>
  <si>
    <t>UNDP1-PO07517130-01-JUN-2018-10</t>
  </si>
  <si>
    <t>UNDP1-PO07825108-31-DEC-2018-33</t>
  </si>
  <si>
    <t>December 2018 Receipt Accrual</t>
  </si>
  <si>
    <t>PO07825108</t>
  </si>
  <si>
    <t>UNDP1-PO07825108-31-DEC-2018-68</t>
  </si>
  <si>
    <t>UNDP1-PO07825108-31-DEC-2018-22</t>
  </si>
  <si>
    <t>UNDP1-PO07825108-31-DEC-2018-40</t>
  </si>
  <si>
    <t>UNDP1-PO07825240-01-JAN-2019-19</t>
  </si>
  <si>
    <t>Reversal December 2018 RA</t>
  </si>
  <si>
    <t>PO07825240</t>
  </si>
  <si>
    <t>UNDP1-PO07825240-01-JAN-2019-39</t>
  </si>
  <si>
    <t>UNDP1-PO07825240-01-JAN-2019-6</t>
  </si>
  <si>
    <t>UNDP1-PO07825240-01-JAN-2019-70</t>
  </si>
  <si>
    <t>UNDP1-PO08148404-31-AUG-2019-50</t>
  </si>
  <si>
    <t>Aug 2019 Receipt Accrual</t>
  </si>
  <si>
    <t>PO08148404</t>
  </si>
  <si>
    <t>UNDP1-PO08148404-31-AUG-2019-17</t>
  </si>
  <si>
    <t>Acquisition of Communic Equip</t>
  </si>
  <si>
    <t>UNDP1-PO08148532-01-SEP-2019-44</t>
  </si>
  <si>
    <t>Reversal Aug 2019 RA</t>
  </si>
  <si>
    <t>PO08148532</t>
  </si>
  <si>
    <t>UNDP1-PO08148532-01-SEP-2019-4</t>
  </si>
  <si>
    <t>Contributions</t>
  </si>
  <si>
    <t>GIN10-11363-135867-1-2</t>
  </si>
  <si>
    <t>Contributions Receivable</t>
  </si>
  <si>
    <t>REV</t>
  </si>
  <si>
    <t>AR07357389</t>
  </si>
  <si>
    <t>AR</t>
  </si>
  <si>
    <t>Misc Deposits</t>
  </si>
  <si>
    <t>GIN10-4968-1-1</t>
  </si>
  <si>
    <t>24-MAY-2018</t>
  </si>
  <si>
    <t>DJA</t>
  </si>
  <si>
    <t>AR07504607</t>
  </si>
  <si>
    <t>GIN10-5218-1-1</t>
  </si>
  <si>
    <t>25-DEC-2018</t>
  </si>
  <si>
    <t>AR07813964</t>
  </si>
  <si>
    <t>GIN10-5351-1-1</t>
  </si>
  <si>
    <t>AR07950993</t>
  </si>
  <si>
    <t>GIN10-5589-1-1</t>
  </si>
  <si>
    <t>AR08318992</t>
  </si>
  <si>
    <t>Expense Jrnl</t>
  </si>
  <si>
    <t>UNDP1-0000325407-1-1</t>
  </si>
  <si>
    <t>Daily Subsistence Allow-Intl</t>
  </si>
  <si>
    <t>DSA (Standard)</t>
  </si>
  <si>
    <t>Expense Accrual</t>
  </si>
  <si>
    <t>EX08023278</t>
  </si>
  <si>
    <t>EX</t>
  </si>
  <si>
    <t>UNDP1-0000325447-1-1</t>
  </si>
  <si>
    <t>X000008761</t>
  </si>
  <si>
    <t>EX08016842</t>
  </si>
  <si>
    <t>UNDP1-0000325447-2-1</t>
  </si>
  <si>
    <t>Travel - Other</t>
  </si>
  <si>
    <t>Miscellaneous</t>
  </si>
  <si>
    <t>UNDP1-0000325457-1-1</t>
  </si>
  <si>
    <t>N000042558</t>
  </si>
  <si>
    <t>UNDP1-0000325460-1-1</t>
  </si>
  <si>
    <t>X000008763</t>
  </si>
  <si>
    <t>UNDP1-0000334212-1-1</t>
  </si>
  <si>
    <t>Balance Due to Traveler</t>
  </si>
  <si>
    <t>EX08041288</t>
  </si>
  <si>
    <t>UNDP1-0000334230-1-1</t>
  </si>
  <si>
    <t>UNDP1-0000337237-1-1</t>
  </si>
  <si>
    <t>X000008759</t>
  </si>
  <si>
    <t>EX08048610</t>
  </si>
  <si>
    <t>UNDP1-0000361328-1-1</t>
  </si>
  <si>
    <t>EX08104467</t>
  </si>
  <si>
    <t>UNDP1-0000361328-2-1</t>
  </si>
  <si>
    <t>UNDP1-0000361337-1-1</t>
  </si>
  <si>
    <t>N000040407</t>
  </si>
  <si>
    <t>MAMADOU LAMINE DIALLO</t>
  </si>
  <si>
    <t>UNDP1-0000373095-1-1</t>
  </si>
  <si>
    <t>22-AUG-2019</t>
  </si>
  <si>
    <t>Daily Subsistence Allow-Local</t>
  </si>
  <si>
    <t>EX08136100</t>
  </si>
  <si>
    <t>UNDP1-0000373095-1-2</t>
  </si>
  <si>
    <t>Fuel, petroleum and other oils</t>
  </si>
  <si>
    <t>UNDP1-0000386222-1-1</t>
  </si>
  <si>
    <t>DSA (Adjustments)</t>
  </si>
  <si>
    <t>EX08168942</t>
  </si>
  <si>
    <t>UNDP1-0000386268-1-1</t>
  </si>
  <si>
    <t>UNDP1-0000386303-1-1</t>
  </si>
  <si>
    <t>UNDP1-0000386324-1-1</t>
  </si>
  <si>
    <t>UNDP1-0000388239-1-1</t>
  </si>
  <si>
    <t>X000008757</t>
  </si>
  <si>
    <t>UNDP1-0000388310-1-1</t>
  </si>
  <si>
    <t>UNDP1-0000388363-1-1</t>
  </si>
  <si>
    <t>N000051701</t>
  </si>
  <si>
    <t>UNDP1-0000388392-1-1</t>
  </si>
  <si>
    <t>X000008762</t>
  </si>
  <si>
    <t>UNDP1-0000388431-1-1</t>
  </si>
  <si>
    <t>X000019878</t>
  </si>
  <si>
    <t>UNDP1-0000388997-1-1</t>
  </si>
  <si>
    <t>UNDP1-0000413655-1-1</t>
  </si>
  <si>
    <t>EX08231737</t>
  </si>
  <si>
    <t>UNDP1-0000413655-2-1</t>
  </si>
  <si>
    <t>UNDP1-0000419895-1-1</t>
  </si>
  <si>
    <t>EX08229589</t>
  </si>
  <si>
    <t>UNDP1-0000419895-2-1</t>
  </si>
  <si>
    <t>Terminal Manual</t>
  </si>
  <si>
    <t>UNDP1-0000419895-3-1</t>
  </si>
  <si>
    <t>Travel Tickets-International</t>
  </si>
  <si>
    <t>Karou Voyages - Guinea</t>
  </si>
  <si>
    <t>Travel Fare (Air/Surface)</t>
  </si>
  <si>
    <t>UNDP1-0000419940-1-1</t>
  </si>
  <si>
    <t>X000008755</t>
  </si>
  <si>
    <t>UNDP1-0000419940-2-1</t>
  </si>
  <si>
    <t>UNDP1-0000419940-3-1</t>
  </si>
  <si>
    <t>UNDP1-0000420784-1-1</t>
  </si>
  <si>
    <t>X000008754</t>
  </si>
  <si>
    <t>UNDP1-0000420784-2-1</t>
  </si>
  <si>
    <t>UNDP1-0000420784-3-1</t>
  </si>
  <si>
    <t>UNDP1-0000420801-1-1</t>
  </si>
  <si>
    <t>X000008758</t>
  </si>
  <si>
    <t>UNDP1-0000420801-2-1</t>
  </si>
  <si>
    <t>UNDP1-0000420801-3-1</t>
  </si>
  <si>
    <t>UNDP1-0000420805-1-1</t>
  </si>
  <si>
    <t>UNDP1-0000420805-2-1</t>
  </si>
  <si>
    <t>UNDP1-0000420805-3-1</t>
  </si>
  <si>
    <t>UNDP1-0000421684-1-1</t>
  </si>
  <si>
    <t>X000008832</t>
  </si>
  <si>
    <t>UNDP1-0000421684-2-1</t>
  </si>
  <si>
    <t>UNDP1-0000421684-3-1</t>
  </si>
  <si>
    <t>UNDP1-0000430760-1-1</t>
  </si>
  <si>
    <t>EX08252027</t>
  </si>
  <si>
    <t>UNDP1-0000430760-2-1</t>
  </si>
  <si>
    <t>UNDP1-0000430760-3-1</t>
  </si>
  <si>
    <t>Tropika Voyages - Guinea</t>
  </si>
  <si>
    <t>UNDP1-0000431749-1-1</t>
  </si>
  <si>
    <t>X000008760</t>
  </si>
  <si>
    <t>UNDP1-0000431749-2-1</t>
  </si>
  <si>
    <t>UNDP1-0000431749-3-1</t>
  </si>
  <si>
    <t>UNDP1-0000431762-1-1</t>
  </si>
  <si>
    <t>UNDP1-0000431762-2-1</t>
  </si>
  <si>
    <t>UNDP1-0000431762-3-1</t>
  </si>
  <si>
    <t>UNDP1-0000435040-1-1</t>
  </si>
  <si>
    <t>GIN7656</t>
  </si>
  <si>
    <t>UNDP1-0000435040-2-1</t>
  </si>
  <si>
    <t>UNDP1-0000435040-3-1</t>
  </si>
  <si>
    <t>UNDP1-0000438040-1-1</t>
  </si>
  <si>
    <t>EX08255940</t>
  </si>
  <si>
    <t>UNDP1-0000438094-1-1</t>
  </si>
  <si>
    <t>DIALLO MAMADOU SALIOU</t>
  </si>
  <si>
    <t>UNDP1-0000438119-1-1</t>
  </si>
  <si>
    <t>UNDP1-0000445431-1-1</t>
  </si>
  <si>
    <t>EX08266631</t>
  </si>
  <si>
    <t>UNDP1-0000451931-1-1</t>
  </si>
  <si>
    <t>Daily Subsist Allow-Mtg Partic</t>
  </si>
  <si>
    <t>EX08276091</t>
  </si>
  <si>
    <t>UNDP1-0000468904-1-1</t>
  </si>
  <si>
    <t>EX08310255</t>
  </si>
  <si>
    <t>UNDP1-0000468914-1-1</t>
  </si>
  <si>
    <t>UNDP1-0000468921-1-1</t>
  </si>
  <si>
    <t>UNDP1-0000468932-1-1</t>
  </si>
  <si>
    <t>UNDP1-0000468937-1-1</t>
  </si>
  <si>
    <t>UNDP1-0000468994-1-1</t>
  </si>
  <si>
    <t>UNDP1-0000469003-1-1</t>
  </si>
  <si>
    <t>UNDP1-0000469023-1-1</t>
  </si>
  <si>
    <t>UNDP1-0000469046-1-1</t>
  </si>
  <si>
    <t>X000008756</t>
  </si>
  <si>
    <t>UNDP1-0000469067-1-1</t>
  </si>
  <si>
    <t>UNDP1-0000469076-1-1</t>
  </si>
  <si>
    <t>UNDP1-0000469091-1-1</t>
  </si>
  <si>
    <t>UNDP1-0000469097-1-1</t>
  </si>
  <si>
    <t>UNDP1-0000469105-1-1</t>
  </si>
  <si>
    <t>Expense Close</t>
  </si>
  <si>
    <t>EX08326145</t>
  </si>
  <si>
    <t>UNDP1-0000471777-1-1</t>
  </si>
  <si>
    <t>UNDP1-0000471886-1-1</t>
  </si>
  <si>
    <t>UNDP1-0000471911-1-1</t>
  </si>
  <si>
    <t>N000040399</t>
  </si>
  <si>
    <t>ALSENY BANGOURA</t>
  </si>
  <si>
    <t>UNDP1-0000471950-1-1</t>
  </si>
  <si>
    <t>Dépenses au 20 AOUT 2021</t>
  </si>
  <si>
    <t>Le 20 AOUT 2021</t>
  </si>
  <si>
    <t>Autres Revenus</t>
  </si>
  <si>
    <t>Des rencontres périodiques entre leaders des partis politiques et le Groupe de PRGI pour discuter de la situation nationale et initier des démarches préventives pour prévenir d’éventuels conflits</t>
  </si>
  <si>
    <t>Appuyer des initiatives pertinentes (Rencontres de plaidoyer de haut niveau avec différents Ministres-clés du Gouvernement, des présidents des institutions républicaines, du PM et éventuellement du président de la République) des PRGI/GNC à l’endroit des institutions républicaines pouvant agir dans le sens de favoriser des solutions consensuelles aux éventuels conflits entre les partis politiques</t>
  </si>
  <si>
    <t xml:space="preserve">Initier des concertations groupes d’intérêt (femmes, jeunes, syndicats, chefs religieux, secteurs privé etc) sur des questions d’intérêt national. 
</t>
  </si>
  <si>
    <t>Appuyer 4 des dialogues/consultations entre le forum des femmes et les associations des femmes au niveau des 4 régions naturelles</t>
  </si>
  <si>
    <t xml:space="preserve">Recapitulatif </t>
  </si>
  <si>
    <t>Le solde de 33 026,99$ de HCDH a déjà été remboursée au PBF</t>
  </si>
  <si>
    <t>TABLEAU DE LA SITUATION FINANCIERE PAR CATEGORIE BUDGETAIRE AU 20 AOUT 2021 PROJET DIALOGUE POLITIQUE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</si>
</sst>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_F_G_-;\-* #,##0\ _F_G_-;_-* &quot;-&quot;\ _F_G_-;_-@_-"/>
    <numFmt numFmtId="165" formatCode="_-* #,##0.00\ _€_-;\-* #,##0.00\ _€_-;_-* &quot;-&quot;??\ _€_-;_-@_-"/>
    <numFmt numFmtId="166" formatCode="_-* #,##0\ _€_-;\-* #,##0\ _€_-;_-* &quot;-&quot;??\ _€_-;_-@_-"/>
    <numFmt numFmtId="167" formatCode="_-* #,##0.00\ _F_G_-;\-* #,##0.00\ _F_G_-;_-* &quot;-&quot;\ _F_G_-;_-@_-"/>
    <numFmt numFmtId="168" formatCode="_-* #,##0.00\ _F_G_-;\-* #,##0.00\ _F_G_-;_-* &quot;-&quot;??\ _F_G_-;_-@_-"/>
  </numFmts>
  <fonts count="42">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font>
    <font>
      <b/>
      <sz val="10"/>
      <color theme="1"/>
      <name val="Calibri"/>
      <family val="2"/>
      <scheme val="minor"/>
    </font>
    <font>
      <sz val="10"/>
      <color theme="1"/>
      <name val="Times New Roman"/>
      <family val="1"/>
    </font>
    <font>
      <sz val="11"/>
      <color rgb="FF000000"/>
      <name val="Calibri"/>
      <family val="2"/>
      <scheme val="minor"/>
    </font>
    <font>
      <sz val="10"/>
      <color theme="1"/>
      <name val="Calibri"/>
      <family val="2"/>
    </font>
    <font>
      <b/>
      <sz val="11"/>
      <name val="Calibri"/>
      <family val="2"/>
      <scheme val="minor"/>
    </font>
    <font>
      <sz val="12"/>
      <color theme="1"/>
      <name val="Times New Roman"/>
      <family val="1"/>
    </font>
    <font>
      <b/>
      <sz val="10"/>
      <color theme="1"/>
      <name val="Times New Roman"/>
      <family val="1"/>
    </font>
    <font>
      <b/>
      <sz val="10"/>
      <name val="Times New Roman"/>
      <family val="1"/>
    </font>
    <font>
      <b/>
      <sz val="11"/>
      <color theme="1"/>
      <name val="Times New Roman"/>
      <family val="1"/>
    </font>
    <font>
      <sz val="12"/>
      <color theme="1"/>
      <name val="Calibri"/>
      <family val="2"/>
      <scheme val="minor"/>
    </font>
    <font>
      <b/>
      <sz val="16"/>
      <color theme="1"/>
      <name val="Calibri"/>
      <family val="2"/>
      <scheme val="minor"/>
    </font>
    <font>
      <b/>
      <sz val="14"/>
      <color theme="1"/>
      <name val="Calibri"/>
      <family val="2"/>
      <scheme val="minor"/>
    </font>
    <font>
      <sz val="9"/>
      <color theme="1"/>
      <name val="Times New Roman"/>
      <family val="1"/>
    </font>
    <font>
      <sz val="10"/>
      <color theme="1"/>
      <name val="Calibri"/>
      <family val="2"/>
      <scheme val="minor"/>
    </font>
    <font>
      <b/>
      <sz val="10"/>
      <color rgb="FF000000"/>
      <name val="Times New Roman"/>
      <family val="1"/>
    </font>
    <font>
      <b/>
      <sz val="10"/>
      <color theme="1"/>
      <name val="Myriad pro"/>
    </font>
    <font>
      <sz val="10"/>
      <color rgb="FF000000"/>
      <name val="Times New Roman"/>
      <family val="1"/>
    </font>
    <font>
      <sz val="11"/>
      <color theme="1"/>
      <name val="Times New Roman"/>
      <family val="1"/>
    </font>
    <font>
      <b/>
      <sz val="11"/>
      <color rgb="FF000000"/>
      <name val="Times New Roman"/>
      <family val="1"/>
    </font>
    <font>
      <sz val="10"/>
      <name val="Times New Roman"/>
      <family val="1"/>
    </font>
    <font>
      <sz val="11"/>
      <color rgb="FFFF0000"/>
      <name val="Times New Roman"/>
      <family val="1"/>
    </font>
    <font>
      <sz val="11"/>
      <name val="Times New Roman"/>
      <family val="1"/>
    </font>
    <font>
      <b/>
      <sz val="12"/>
      <color theme="1"/>
      <name val="Times New Roman"/>
      <family val="1"/>
    </font>
    <font>
      <b/>
      <sz val="13"/>
      <color theme="1"/>
      <name val="Calibri"/>
      <family val="2"/>
      <scheme val="minor"/>
    </font>
    <font>
      <b/>
      <sz val="11"/>
      <name val="Times New Roman"/>
      <family val="1"/>
    </font>
    <font>
      <sz val="11"/>
      <name val="Calibri"/>
      <family val="2"/>
    </font>
    <font>
      <sz val="7"/>
      <color rgb="FF000000"/>
      <name val="Arial"/>
      <family val="2"/>
    </font>
    <font>
      <sz val="11"/>
      <color theme="1"/>
      <name val="Calibri"/>
      <family val="2"/>
    </font>
    <font>
      <b/>
      <sz val="11"/>
      <color rgb="FF000000"/>
      <name val="Calibri"/>
      <family val="2"/>
      <scheme val="minor"/>
    </font>
    <font>
      <b/>
      <sz val="11"/>
      <color theme="1"/>
      <name val="Calibri"/>
      <family val="2"/>
    </font>
    <font>
      <b/>
      <sz val="12"/>
      <color theme="1"/>
      <name val="Calibri"/>
      <family val="2"/>
    </font>
    <font>
      <sz val="11"/>
      <color rgb="FF000000"/>
      <name val="Times New Roman"/>
      <family val="1"/>
    </font>
    <font>
      <sz val="10"/>
      <name val="Calibri"/>
      <family val="2"/>
      <scheme val="minor"/>
    </font>
    <font>
      <b/>
      <sz val="10"/>
      <name val="Calibri"/>
      <family val="2"/>
      <scheme val="minor"/>
    </font>
    <font>
      <sz val="9"/>
      <color indexed="81"/>
      <name val="Tahoma"/>
      <family val="2"/>
    </font>
    <font>
      <b/>
      <sz val="9"/>
      <color indexed="81"/>
      <name val="Tahoma"/>
      <family val="2"/>
    </font>
    <font>
      <sz val="8"/>
      <name val="Calibri"/>
      <family val="2"/>
      <scheme val="minor"/>
    </font>
  </fonts>
  <fills count="13">
    <fill>
      <patternFill patternType="none"/>
    </fill>
    <fill>
      <patternFill patternType="gray125"/>
    </fill>
    <fill>
      <patternFill patternType="solid">
        <fgColor rgb="FFB3B3B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FF"/>
        <bgColor indexed="64"/>
      </patternFill>
    </fill>
  </fills>
  <borders count="59">
    <border>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bottom style="medium">
        <color rgb="FF000000"/>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indexed="64"/>
      </bottom>
      <diagonal/>
    </border>
    <border>
      <left style="thin">
        <color auto="1"/>
      </left>
      <right/>
      <top style="medium">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style="thin">
        <color indexed="64"/>
      </right>
      <top/>
      <bottom/>
      <diagonal/>
    </border>
    <border>
      <left/>
      <right style="thin">
        <color auto="1"/>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top/>
      <bottom/>
      <diagonal/>
    </border>
    <border>
      <left style="thin">
        <color indexed="64"/>
      </left>
      <right/>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296">
    <xf numFmtId="0" fontId="0" fillId="0" borderId="0" xfId="0"/>
    <xf numFmtId="0" fontId="3" fillId="0" borderId="0" xfId="0" applyFont="1"/>
    <xf numFmtId="0" fontId="2" fillId="0" borderId="0" xfId="0" applyFont="1"/>
    <xf numFmtId="0" fontId="4" fillId="4" borderId="7" xfId="0" applyFont="1" applyFill="1" applyBorder="1" applyAlignment="1">
      <alignment horizontal="center" vertical="center" wrapText="1"/>
    </xf>
    <xf numFmtId="0" fontId="5" fillId="4" borderId="6" xfId="0" applyFont="1" applyFill="1" applyBorder="1" applyAlignment="1">
      <alignment vertical="center"/>
    </xf>
    <xf numFmtId="0" fontId="4" fillId="4" borderId="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165" fontId="0" fillId="0" borderId="0" xfId="1" applyFont="1"/>
    <xf numFmtId="165" fontId="0" fillId="0" borderId="0" xfId="0" applyNumberFormat="1"/>
    <xf numFmtId="0" fontId="0" fillId="0" borderId="0" xfId="0" applyFill="1"/>
    <xf numFmtId="165" fontId="14" fillId="0" borderId="0" xfId="1" applyFont="1" applyFill="1" applyAlignment="1">
      <alignment horizontal="center"/>
    </xf>
    <xf numFmtId="0" fontId="15" fillId="0" borderId="0" xfId="0" applyFont="1"/>
    <xf numFmtId="0" fontId="16" fillId="0" borderId="0" xfId="0" applyFont="1"/>
    <xf numFmtId="165" fontId="14" fillId="0" borderId="0" xfId="1" applyFont="1" applyAlignment="1">
      <alignment horizontal="center"/>
    </xf>
    <xf numFmtId="165" fontId="0" fillId="0" borderId="0" xfId="1" applyFont="1" applyAlignment="1">
      <alignment horizontal="center"/>
    </xf>
    <xf numFmtId="165" fontId="0" fillId="0" borderId="0" xfId="1" applyFont="1" applyFill="1" applyAlignment="1">
      <alignment horizontal="center"/>
    </xf>
    <xf numFmtId="0" fontId="6" fillId="0" borderId="2" xfId="0" applyFont="1" applyBorder="1" applyAlignment="1">
      <alignment vertical="center" wrapText="1"/>
    </xf>
    <xf numFmtId="0" fontId="6" fillId="0" borderId="16" xfId="0" applyFont="1" applyBorder="1" applyAlignment="1">
      <alignment vertical="center" wrapText="1"/>
    </xf>
    <xf numFmtId="0" fontId="17" fillId="0" borderId="16" xfId="0" applyFont="1" applyBorder="1" applyAlignment="1">
      <alignment vertical="center" wrapText="1"/>
    </xf>
    <xf numFmtId="0" fontId="17" fillId="0" borderId="16" xfId="0" applyFont="1" applyBorder="1" applyAlignment="1">
      <alignment horizontal="left" vertical="center" wrapText="1"/>
    </xf>
    <xf numFmtId="165" fontId="10" fillId="7" borderId="20" xfId="1" applyFont="1" applyFill="1" applyBorder="1" applyAlignment="1">
      <alignment horizontal="center" vertical="center" wrapText="1"/>
    </xf>
    <xf numFmtId="0" fontId="6" fillId="0" borderId="0" xfId="0" applyFont="1" applyFill="1" applyBorder="1" applyAlignment="1">
      <alignment vertical="center" wrapText="1"/>
    </xf>
    <xf numFmtId="165" fontId="10" fillId="7" borderId="24" xfId="1" applyFont="1" applyFill="1" applyBorder="1" applyAlignment="1">
      <alignment horizontal="center" vertical="center" wrapText="1"/>
    </xf>
    <xf numFmtId="165" fontId="10" fillId="7" borderId="22" xfId="1" applyFont="1" applyFill="1" applyBorder="1" applyAlignment="1">
      <alignment horizontal="center" vertical="center" wrapText="1"/>
    </xf>
    <xf numFmtId="165" fontId="13" fillId="4" borderId="9" xfId="1" applyFont="1" applyFill="1" applyBorder="1" applyAlignment="1">
      <alignment horizontal="right" vertical="center" wrapText="1"/>
    </xf>
    <xf numFmtId="165" fontId="13" fillId="4" borderId="2" xfId="1" applyFont="1" applyFill="1" applyBorder="1" applyAlignment="1">
      <alignment horizontal="right" vertical="center" wrapText="1"/>
    </xf>
    <xf numFmtId="0" fontId="6" fillId="0" borderId="1" xfId="0" applyFont="1" applyFill="1" applyBorder="1" applyAlignment="1">
      <alignment vertical="center" wrapText="1"/>
    </xf>
    <xf numFmtId="165" fontId="13" fillId="0" borderId="1" xfId="1" applyFont="1" applyFill="1" applyBorder="1" applyAlignment="1">
      <alignment horizontal="center" vertical="center" wrapText="1"/>
    </xf>
    <xf numFmtId="165" fontId="27" fillId="0" borderId="0" xfId="1" applyFont="1" applyFill="1" applyBorder="1" applyAlignment="1">
      <alignment horizontal="center" vertical="center" wrapText="1"/>
    </xf>
    <xf numFmtId="165" fontId="11" fillId="0" borderId="0" xfId="1" applyFont="1" applyFill="1" applyBorder="1" applyAlignment="1">
      <alignment horizontal="center" vertical="center" wrapText="1"/>
    </xf>
    <xf numFmtId="165" fontId="13" fillId="0" borderId="0" xfId="1" applyFont="1" applyFill="1" applyBorder="1" applyAlignment="1">
      <alignment vertical="center" wrapText="1"/>
    </xf>
    <xf numFmtId="165" fontId="0" fillId="0" borderId="0" xfId="1" applyFont="1" applyFill="1" applyAlignment="1">
      <alignment vertical="center"/>
    </xf>
    <xf numFmtId="165" fontId="14" fillId="0" borderId="0" xfId="1" applyFont="1" applyFill="1" applyAlignment="1"/>
    <xf numFmtId="165" fontId="0" fillId="0" borderId="0" xfId="1" applyFont="1" applyFill="1" applyAlignment="1"/>
    <xf numFmtId="165" fontId="24" fillId="7" borderId="22" xfId="1" applyFont="1" applyFill="1" applyBorder="1" applyAlignment="1">
      <alignment vertical="center" wrapText="1"/>
    </xf>
    <xf numFmtId="165" fontId="24" fillId="7" borderId="33" xfId="1" applyFont="1" applyFill="1" applyBorder="1" applyAlignment="1">
      <alignment vertical="center" wrapText="1"/>
    </xf>
    <xf numFmtId="0" fontId="2" fillId="9" borderId="26" xfId="0" applyFont="1" applyFill="1" applyBorder="1" applyAlignment="1">
      <alignment horizontal="left" vertical="center" wrapText="1"/>
    </xf>
    <xf numFmtId="9" fontId="2" fillId="9" borderId="39" xfId="2" applyFont="1" applyFill="1" applyBorder="1" applyAlignment="1">
      <alignment horizontal="center" vertical="center" wrapText="1"/>
    </xf>
    <xf numFmtId="0" fontId="18" fillId="0" borderId="0" xfId="0" applyFont="1"/>
    <xf numFmtId="0" fontId="10" fillId="0" borderId="0" xfId="0" applyFont="1" applyAlignment="1">
      <alignment vertical="center" wrapText="1"/>
    </xf>
    <xf numFmtId="0" fontId="15" fillId="0" borderId="3" xfId="0" applyFont="1" applyBorder="1" applyAlignment="1">
      <alignment horizontal="center" vertical="center"/>
    </xf>
    <xf numFmtId="165" fontId="3" fillId="4" borderId="27" xfId="2" applyNumberFormat="1" applyFont="1" applyFill="1" applyBorder="1" applyAlignment="1">
      <alignment horizontal="center" vertical="center"/>
    </xf>
    <xf numFmtId="165" fontId="9" fillId="0" borderId="0" xfId="0" applyNumberFormat="1" applyFont="1"/>
    <xf numFmtId="0" fontId="2" fillId="9" borderId="39" xfId="0" applyFont="1" applyFill="1" applyBorder="1" applyAlignment="1">
      <alignment horizontal="center" vertical="center" wrapText="1"/>
    </xf>
    <xf numFmtId="165" fontId="23" fillId="4" borderId="9" xfId="1" applyFont="1" applyFill="1" applyBorder="1" applyAlignment="1">
      <alignment vertical="center" wrapText="1"/>
    </xf>
    <xf numFmtId="165" fontId="22" fillId="0" borderId="22" xfId="1" applyFont="1" applyFill="1" applyBorder="1" applyAlignment="1">
      <alignment vertical="center" wrapText="1"/>
    </xf>
    <xf numFmtId="165" fontId="25" fillId="0" borderId="22" xfId="1" applyFont="1" applyFill="1" applyBorder="1" applyAlignment="1">
      <alignment vertical="center" wrapText="1"/>
    </xf>
    <xf numFmtId="165" fontId="22" fillId="0" borderId="21" xfId="1" applyFont="1" applyFill="1" applyBorder="1" applyAlignment="1">
      <alignment vertical="center" wrapText="1"/>
    </xf>
    <xf numFmtId="165" fontId="22" fillId="0" borderId="35" xfId="1" applyFont="1" applyFill="1" applyBorder="1" applyAlignment="1">
      <alignment horizontal="center" vertical="center" wrapText="1"/>
    </xf>
    <xf numFmtId="165" fontId="22" fillId="0" borderId="22" xfId="1" applyFont="1" applyFill="1" applyBorder="1" applyAlignment="1">
      <alignment vertical="center"/>
    </xf>
    <xf numFmtId="165" fontId="22" fillId="0" borderId="35" xfId="1" applyFont="1" applyFill="1" applyBorder="1" applyAlignment="1">
      <alignment vertical="center"/>
    </xf>
    <xf numFmtId="165" fontId="22" fillId="0" borderId="33" xfId="1" applyFont="1" applyFill="1" applyBorder="1" applyAlignment="1">
      <alignment vertical="center" wrapText="1"/>
    </xf>
    <xf numFmtId="165" fontId="1" fillId="0" borderId="9" xfId="1" applyFont="1" applyFill="1" applyBorder="1" applyAlignment="1">
      <alignment horizontal="center"/>
    </xf>
    <xf numFmtId="165" fontId="13" fillId="8" borderId="3" xfId="1" applyFont="1" applyFill="1" applyBorder="1" applyAlignment="1">
      <alignment horizontal="center" vertical="center" wrapText="1"/>
    </xf>
    <xf numFmtId="166" fontId="3" fillId="8" borderId="17" xfId="1" applyNumberFormat="1" applyFont="1" applyFill="1" applyBorder="1" applyAlignment="1">
      <alignment horizontal="center" vertical="center"/>
    </xf>
    <xf numFmtId="9" fontId="0" fillId="0" borderId="0" xfId="2" applyFont="1"/>
    <xf numFmtId="0" fontId="2" fillId="9" borderId="29" xfId="0" applyFont="1" applyFill="1" applyBorder="1" applyAlignment="1">
      <alignment horizontal="center" vertical="center" wrapText="1"/>
    </xf>
    <xf numFmtId="0" fontId="30" fillId="0" borderId="0" xfId="0" applyFont="1" applyFill="1" applyBorder="1" applyAlignment="1"/>
    <xf numFmtId="0" fontId="6" fillId="5" borderId="1" xfId="0" applyFont="1" applyFill="1" applyBorder="1" applyAlignment="1">
      <alignment horizontal="center" vertical="top" wrapText="1"/>
    </xf>
    <xf numFmtId="0" fontId="31" fillId="0" borderId="0" xfId="0" applyFont="1"/>
    <xf numFmtId="0" fontId="14" fillId="0" borderId="0" xfId="0" applyFont="1"/>
    <xf numFmtId="0" fontId="14" fillId="0" borderId="9" xfId="0" applyFont="1" applyBorder="1" applyAlignment="1">
      <alignment horizontal="center"/>
    </xf>
    <xf numFmtId="9" fontId="14" fillId="0" borderId="9" xfId="2" applyNumberFormat="1" applyFont="1" applyBorder="1" applyAlignment="1">
      <alignment horizontal="center" vertical="center"/>
    </xf>
    <xf numFmtId="0" fontId="14" fillId="0" borderId="1" xfId="0" applyFont="1" applyBorder="1"/>
    <xf numFmtId="0" fontId="14" fillId="0" borderId="15" xfId="0" applyFont="1" applyBorder="1"/>
    <xf numFmtId="9" fontId="14" fillId="0" borderId="5" xfId="2" applyFont="1" applyBorder="1" applyAlignment="1">
      <alignment horizontal="center"/>
    </xf>
    <xf numFmtId="165" fontId="36" fillId="0" borderId="48" xfId="1" applyFont="1" applyFill="1" applyBorder="1" applyAlignment="1">
      <alignment vertical="center" wrapText="1"/>
    </xf>
    <xf numFmtId="165" fontId="36" fillId="0" borderId="24" xfId="1" applyFont="1" applyFill="1" applyBorder="1" applyAlignment="1">
      <alignment vertical="center" wrapText="1"/>
    </xf>
    <xf numFmtId="165" fontId="1" fillId="0" borderId="22" xfId="1" applyFont="1" applyFill="1" applyBorder="1" applyAlignment="1">
      <alignment horizontal="center"/>
    </xf>
    <xf numFmtId="165" fontId="22" fillId="0" borderId="22" xfId="1" applyFont="1" applyFill="1" applyBorder="1" applyAlignment="1">
      <alignment horizontal="center" vertical="center" wrapText="1"/>
    </xf>
    <xf numFmtId="0" fontId="12" fillId="4" borderId="50" xfId="0" applyFont="1" applyFill="1" applyBorder="1" applyAlignment="1">
      <alignment vertical="center" wrapText="1"/>
    </xf>
    <xf numFmtId="165" fontId="14" fillId="10" borderId="23" xfId="1" applyFont="1" applyFill="1" applyBorder="1" applyAlignment="1">
      <alignment horizontal="center" vertical="center"/>
    </xf>
    <xf numFmtId="165" fontId="21" fillId="10" borderId="19" xfId="1" applyFont="1" applyFill="1" applyBorder="1" applyAlignment="1">
      <alignment vertical="center" wrapText="1"/>
    </xf>
    <xf numFmtId="165" fontId="21" fillId="10" borderId="23" xfId="1" applyFont="1" applyFill="1" applyBorder="1" applyAlignment="1">
      <alignment vertical="center" wrapText="1"/>
    </xf>
    <xf numFmtId="0" fontId="6" fillId="5" borderId="1" xfId="0" applyFont="1" applyFill="1" applyBorder="1" applyAlignment="1">
      <alignment vertical="top" wrapText="1"/>
    </xf>
    <xf numFmtId="165" fontId="10" fillId="7" borderId="28" xfId="1" applyFont="1" applyFill="1" applyBorder="1" applyAlignment="1">
      <alignment horizontal="center" vertical="center" wrapText="1"/>
    </xf>
    <xf numFmtId="165" fontId="21" fillId="10" borderId="38" xfId="1" applyFont="1" applyFill="1" applyBorder="1" applyAlignment="1">
      <alignment vertical="center" wrapText="1"/>
    </xf>
    <xf numFmtId="165" fontId="10" fillId="7" borderId="21" xfId="1" applyFont="1" applyFill="1" applyBorder="1" applyAlignment="1">
      <alignment horizontal="center" vertical="center" wrapText="1"/>
    </xf>
    <xf numFmtId="165" fontId="10" fillId="7" borderId="49" xfId="1" applyFont="1" applyFill="1" applyBorder="1" applyAlignment="1">
      <alignment horizontal="center" vertical="center" wrapText="1"/>
    </xf>
    <xf numFmtId="165" fontId="10" fillId="7" borderId="35" xfId="1" applyFont="1" applyFill="1" applyBorder="1" applyAlignment="1">
      <alignment horizontal="center" vertical="center" wrapText="1"/>
    </xf>
    <xf numFmtId="165" fontId="14" fillId="10" borderId="32" xfId="1" applyFont="1" applyFill="1" applyBorder="1" applyAlignment="1">
      <alignment horizontal="center" vertical="center"/>
    </xf>
    <xf numFmtId="165" fontId="24" fillId="10" borderId="23" xfId="1" applyFont="1" applyFill="1" applyBorder="1" applyAlignment="1">
      <alignment vertical="center" wrapText="1"/>
    </xf>
    <xf numFmtId="165" fontId="13" fillId="12" borderId="17" xfId="1" applyFont="1" applyFill="1" applyBorder="1" applyAlignment="1">
      <alignment horizontal="right" vertical="center" wrapText="1"/>
    </xf>
    <xf numFmtId="10" fontId="13" fillId="0" borderId="31" xfId="2" applyNumberFormat="1" applyFont="1" applyFill="1" applyBorder="1" applyAlignment="1">
      <alignment horizontal="center" vertical="center" wrapText="1"/>
    </xf>
    <xf numFmtId="165" fontId="36" fillId="0" borderId="22" xfId="1" applyFont="1" applyFill="1" applyBorder="1" applyAlignment="1">
      <alignment vertical="center" wrapText="1"/>
    </xf>
    <xf numFmtId="165" fontId="36" fillId="0" borderId="22" xfId="1" applyFont="1" applyFill="1" applyBorder="1" applyAlignment="1">
      <alignment horizontal="center" vertical="center" wrapText="1"/>
    </xf>
    <xf numFmtId="165" fontId="36" fillId="0" borderId="22" xfId="1" applyFont="1" applyFill="1" applyBorder="1" applyAlignment="1">
      <alignment wrapText="1"/>
    </xf>
    <xf numFmtId="165" fontId="36" fillId="0" borderId="35" xfId="1" applyFont="1" applyFill="1" applyBorder="1" applyAlignment="1">
      <alignment vertical="center" wrapText="1"/>
    </xf>
    <xf numFmtId="165" fontId="22" fillId="0" borderId="37" xfId="1" applyFont="1" applyFill="1" applyBorder="1" applyAlignment="1">
      <alignment vertical="center" wrapText="1"/>
    </xf>
    <xf numFmtId="165" fontId="22" fillId="0" borderId="30" xfId="1" applyFont="1" applyFill="1" applyBorder="1" applyAlignment="1">
      <alignment vertical="center" wrapText="1"/>
    </xf>
    <xf numFmtId="165" fontId="22" fillId="0" borderId="30" xfId="1" applyFont="1" applyFill="1" applyBorder="1" applyAlignment="1">
      <alignment vertical="center"/>
    </xf>
    <xf numFmtId="165" fontId="22" fillId="0" borderId="39" xfId="1" applyFont="1" applyFill="1" applyBorder="1" applyAlignment="1">
      <alignment vertical="center" wrapText="1"/>
    </xf>
    <xf numFmtId="165" fontId="22" fillId="0" borderId="45" xfId="1" applyFont="1" applyFill="1" applyBorder="1" applyAlignment="1">
      <alignment vertical="center" wrapText="1"/>
    </xf>
    <xf numFmtId="165" fontId="22" fillId="0" borderId="34" xfId="1" applyFont="1" applyFill="1" applyBorder="1" applyAlignment="1">
      <alignment vertical="center" wrapText="1"/>
    </xf>
    <xf numFmtId="165" fontId="22" fillId="0" borderId="36" xfId="1" applyFont="1" applyFill="1" applyBorder="1" applyAlignment="1">
      <alignment vertical="center" wrapText="1"/>
    </xf>
    <xf numFmtId="165" fontId="25" fillId="0" borderId="30" xfId="1" applyFont="1" applyFill="1" applyBorder="1" applyAlignment="1">
      <alignment vertical="center" wrapText="1"/>
    </xf>
    <xf numFmtId="165" fontId="26" fillId="0" borderId="22" xfId="1" applyFont="1" applyFill="1" applyBorder="1" applyAlignment="1">
      <alignment vertical="center" wrapText="1"/>
    </xf>
    <xf numFmtId="167" fontId="0" fillId="0" borderId="0" xfId="3" applyNumberFormat="1" applyFont="1"/>
    <xf numFmtId="9" fontId="22" fillId="0" borderId="21" xfId="2" applyFont="1" applyFill="1" applyBorder="1" applyAlignment="1">
      <alignment horizontal="center" vertical="center" wrapText="1"/>
    </xf>
    <xf numFmtId="9" fontId="22" fillId="0" borderId="22" xfId="2" applyFont="1" applyFill="1" applyBorder="1" applyAlignment="1">
      <alignment horizontal="center" vertical="center" wrapText="1"/>
    </xf>
    <xf numFmtId="9" fontId="22" fillId="0" borderId="35" xfId="2" applyFont="1" applyFill="1" applyBorder="1" applyAlignment="1">
      <alignment horizontal="center" vertical="center" wrapText="1"/>
    </xf>
    <xf numFmtId="9" fontId="22" fillId="0" borderId="39" xfId="2" applyFont="1" applyFill="1" applyBorder="1" applyAlignment="1">
      <alignment horizontal="center" vertical="center" wrapText="1"/>
    </xf>
    <xf numFmtId="165" fontId="3" fillId="8" borderId="17" xfId="1" applyNumberFormat="1" applyFont="1" applyFill="1" applyBorder="1" applyAlignment="1">
      <alignment horizontal="center" vertical="center"/>
    </xf>
    <xf numFmtId="165" fontId="3" fillId="4" borderId="31" xfId="2" applyNumberFormat="1" applyFont="1" applyFill="1" applyBorder="1" applyAlignment="1">
      <alignment horizontal="center" vertical="center"/>
    </xf>
    <xf numFmtId="0" fontId="0" fillId="0" borderId="0" xfId="0" applyAlignment="1">
      <alignment horizontal="center"/>
    </xf>
    <xf numFmtId="9" fontId="0" fillId="4" borderId="3" xfId="2" applyFont="1" applyFill="1" applyBorder="1" applyAlignment="1">
      <alignment horizontal="center" vertical="center"/>
    </xf>
    <xf numFmtId="15" fontId="0" fillId="0" borderId="0" xfId="0" applyNumberFormat="1"/>
    <xf numFmtId="164" fontId="0" fillId="0" borderId="0" xfId="3" applyFont="1"/>
    <xf numFmtId="0" fontId="6" fillId="0" borderId="3" xfId="0" applyFont="1" applyBorder="1" applyAlignment="1">
      <alignment vertical="center" wrapText="1"/>
    </xf>
    <xf numFmtId="165" fontId="34" fillId="0" borderId="27" xfId="0" applyNumberFormat="1" applyFont="1" applyFill="1" applyBorder="1" applyAlignment="1">
      <alignment horizontal="right" vertical="center" wrapText="1"/>
    </xf>
    <xf numFmtId="165" fontId="8" fillId="0" borderId="27" xfId="0" applyNumberFormat="1" applyFont="1" applyBorder="1" applyAlignment="1">
      <alignment horizontal="right" vertical="center" wrapText="1"/>
    </xf>
    <xf numFmtId="165" fontId="32" fillId="0" borderId="27" xfId="0" applyNumberFormat="1" applyFont="1" applyFill="1" applyBorder="1" applyAlignment="1">
      <alignment horizontal="right" vertical="center" wrapText="1"/>
    </xf>
    <xf numFmtId="165" fontId="10" fillId="0" borderId="27" xfId="1" applyFont="1" applyFill="1" applyBorder="1" applyAlignment="1">
      <alignment horizontal="center" vertical="center" wrapText="1"/>
    </xf>
    <xf numFmtId="165" fontId="9" fillId="0" borderId="27" xfId="1" applyFont="1" applyFill="1" applyBorder="1" applyAlignment="1">
      <alignment horizontal="center" vertical="center" wrapText="1"/>
    </xf>
    <xf numFmtId="9" fontId="32" fillId="0" borderId="27" xfId="2" applyFont="1" applyBorder="1" applyAlignment="1">
      <alignment horizontal="center" vertical="center" wrapText="1"/>
    </xf>
    <xf numFmtId="165" fontId="8" fillId="0" borderId="27" xfId="0" applyNumberFormat="1" applyFont="1" applyFill="1" applyBorder="1" applyAlignment="1">
      <alignment horizontal="right" vertical="center" wrapText="1"/>
    </xf>
    <xf numFmtId="165" fontId="32" fillId="0" borderId="27" xfId="0" applyNumberFormat="1" applyFont="1" applyBorder="1" applyAlignment="1">
      <alignment horizontal="right" vertical="center" wrapText="1"/>
    </xf>
    <xf numFmtId="0" fontId="6" fillId="6" borderId="3" xfId="0" applyFont="1" applyFill="1" applyBorder="1" applyAlignment="1">
      <alignment vertical="center" wrapText="1"/>
    </xf>
    <xf numFmtId="165" fontId="34" fillId="6" borderId="27" xfId="0" applyNumberFormat="1" applyFont="1" applyFill="1" applyBorder="1" applyAlignment="1">
      <alignment horizontal="right" vertical="center" wrapText="1"/>
    </xf>
    <xf numFmtId="165" fontId="8" fillId="6" borderId="27" xfId="0" applyNumberFormat="1" applyFont="1" applyFill="1" applyBorder="1" applyAlignment="1">
      <alignment horizontal="right" vertical="center" wrapText="1"/>
    </xf>
    <xf numFmtId="165" fontId="32" fillId="6" borderId="27" xfId="0" applyNumberFormat="1" applyFont="1" applyFill="1" applyBorder="1" applyAlignment="1">
      <alignment horizontal="right" vertical="center" wrapText="1"/>
    </xf>
    <xf numFmtId="165" fontId="10" fillId="6" borderId="27" xfId="1" applyFont="1" applyFill="1" applyBorder="1" applyAlignment="1">
      <alignment horizontal="center" vertical="center" wrapText="1"/>
    </xf>
    <xf numFmtId="165" fontId="9" fillId="6" borderId="27" xfId="1" applyFont="1" applyFill="1" applyBorder="1" applyAlignment="1">
      <alignment horizontal="center" vertical="center" wrapText="1"/>
    </xf>
    <xf numFmtId="9" fontId="32" fillId="6" borderId="27" xfId="2" applyFont="1" applyFill="1" applyBorder="1" applyAlignment="1">
      <alignment horizontal="center" vertical="center" wrapText="1"/>
    </xf>
    <xf numFmtId="165" fontId="32" fillId="6" borderId="5" xfId="0" applyNumberFormat="1" applyFont="1" applyFill="1" applyBorder="1" applyAlignment="1">
      <alignment horizontal="right" vertical="center" wrapText="1"/>
    </xf>
    <xf numFmtId="0" fontId="6" fillId="6" borderId="57" xfId="0" applyFont="1" applyFill="1" applyBorder="1" applyAlignment="1">
      <alignment vertical="center" wrapText="1"/>
    </xf>
    <xf numFmtId="165" fontId="33" fillId="6" borderId="29" xfId="1" applyFont="1" applyFill="1" applyBorder="1" applyAlignment="1">
      <alignment horizontal="center" vertical="center" wrapText="1"/>
    </xf>
    <xf numFmtId="165" fontId="6" fillId="6" borderId="2" xfId="1" applyFont="1" applyFill="1" applyBorder="1" applyAlignment="1">
      <alignment horizontal="right" vertical="center" wrapText="1"/>
    </xf>
    <xf numFmtId="165" fontId="7" fillId="6" borderId="10" xfId="1" applyFont="1" applyFill="1" applyBorder="1" applyAlignment="1">
      <alignment horizontal="center" vertical="center" wrapText="1"/>
    </xf>
    <xf numFmtId="165" fontId="7" fillId="6" borderId="2" xfId="1" applyFont="1" applyFill="1" applyBorder="1" applyAlignment="1">
      <alignment horizontal="center" vertical="center" wrapText="1"/>
    </xf>
    <xf numFmtId="165" fontId="8" fillId="6" borderId="2" xfId="0" applyNumberFormat="1" applyFont="1" applyFill="1" applyBorder="1" applyAlignment="1">
      <alignment horizontal="right" vertical="center" wrapText="1"/>
    </xf>
    <xf numFmtId="165" fontId="9" fillId="6" borderId="2" xfId="1" applyFont="1" applyFill="1" applyBorder="1" applyAlignment="1">
      <alignment horizontal="center" vertical="center" wrapText="1"/>
    </xf>
    <xf numFmtId="9" fontId="32" fillId="6" borderId="0" xfId="2" applyFont="1" applyFill="1" applyBorder="1" applyAlignment="1">
      <alignment horizontal="center" vertical="center" wrapText="1"/>
    </xf>
    <xf numFmtId="165" fontId="32" fillId="6" borderId="2" xfId="0" applyNumberFormat="1" applyFont="1" applyFill="1" applyBorder="1" applyAlignment="1">
      <alignment horizontal="right" vertical="center" wrapText="1"/>
    </xf>
    <xf numFmtId="165" fontId="34" fillId="6" borderId="41" xfId="0" applyNumberFormat="1" applyFont="1" applyFill="1" applyBorder="1" applyAlignment="1">
      <alignment horizontal="right" vertical="center" wrapText="1"/>
    </xf>
    <xf numFmtId="165" fontId="8" fillId="6" borderId="41" xfId="0" applyNumberFormat="1" applyFont="1" applyFill="1" applyBorder="1" applyAlignment="1">
      <alignment horizontal="right" vertical="center" wrapText="1"/>
    </xf>
    <xf numFmtId="165" fontId="32" fillId="6" borderId="41" xfId="0" applyNumberFormat="1" applyFont="1" applyFill="1" applyBorder="1" applyAlignment="1">
      <alignment horizontal="right" vertical="center" wrapText="1"/>
    </xf>
    <xf numFmtId="165" fontId="9" fillId="6" borderId="41" xfId="1" applyFont="1" applyFill="1" applyBorder="1" applyAlignment="1">
      <alignment horizontal="center" vertical="center" wrapText="1"/>
    </xf>
    <xf numFmtId="9" fontId="32" fillId="6" borderId="41" xfId="2" applyFont="1" applyFill="1" applyBorder="1" applyAlignment="1">
      <alignment horizontal="center" vertical="center" wrapText="1"/>
    </xf>
    <xf numFmtId="165" fontId="32" fillId="6" borderId="15" xfId="0" applyNumberFormat="1" applyFont="1" applyFill="1" applyBorder="1" applyAlignment="1">
      <alignment horizontal="right" vertical="center" wrapText="1"/>
    </xf>
    <xf numFmtId="165" fontId="32" fillId="0" borderId="5" xfId="0" applyNumberFormat="1" applyFont="1" applyFill="1" applyBorder="1" applyAlignment="1">
      <alignment horizontal="right" vertical="center" wrapText="1"/>
    </xf>
    <xf numFmtId="0" fontId="6" fillId="6" borderId="13" xfId="0" applyFont="1" applyFill="1" applyBorder="1" applyAlignment="1">
      <alignment vertical="center" wrapText="1"/>
    </xf>
    <xf numFmtId="165" fontId="6" fillId="6" borderId="14" xfId="1" applyFont="1" applyFill="1" applyBorder="1" applyAlignment="1">
      <alignment horizontal="right" vertical="center" wrapText="1"/>
    </xf>
    <xf numFmtId="165" fontId="11" fillId="6" borderId="14" xfId="1" applyFont="1" applyFill="1" applyBorder="1" applyAlignment="1">
      <alignment horizontal="right" vertical="center" wrapText="1"/>
    </xf>
    <xf numFmtId="165" fontId="13" fillId="6" borderId="14" xfId="1" applyFont="1" applyFill="1" applyBorder="1" applyAlignment="1">
      <alignment horizontal="right" vertical="center" wrapText="1"/>
    </xf>
    <xf numFmtId="9" fontId="8" fillId="6" borderId="0" xfId="2" applyFont="1" applyFill="1" applyBorder="1" applyAlignment="1">
      <alignment horizontal="center" vertical="center" wrapText="1"/>
    </xf>
    <xf numFmtId="165" fontId="6" fillId="6" borderId="9" xfId="1" applyFont="1" applyFill="1" applyBorder="1" applyAlignment="1">
      <alignment horizontal="right" vertical="center" wrapText="1"/>
    </xf>
    <xf numFmtId="0" fontId="13" fillId="12" borderId="13" xfId="0" applyFont="1" applyFill="1" applyBorder="1" applyAlignment="1">
      <alignment vertical="center" wrapText="1"/>
    </xf>
    <xf numFmtId="165" fontId="13" fillId="12" borderId="14" xfId="1" applyFont="1" applyFill="1" applyBorder="1" applyAlignment="1">
      <alignment horizontal="right" vertical="center" wrapText="1"/>
    </xf>
    <xf numFmtId="9" fontId="34" fillId="12" borderId="6" xfId="2" applyFont="1" applyFill="1" applyBorder="1" applyAlignment="1">
      <alignment horizontal="center" vertical="center" wrapText="1"/>
    </xf>
    <xf numFmtId="165" fontId="29" fillId="12" borderId="14" xfId="1" applyFont="1" applyFill="1" applyBorder="1" applyAlignment="1">
      <alignment horizontal="right" vertical="center" wrapText="1"/>
    </xf>
    <xf numFmtId="0" fontId="27" fillId="12" borderId="13" xfId="0" applyFont="1" applyFill="1" applyBorder="1" applyAlignment="1">
      <alignment vertical="center" wrapText="1"/>
    </xf>
    <xf numFmtId="165" fontId="27" fillId="12" borderId="14" xfId="1" applyNumberFormat="1" applyFont="1" applyFill="1" applyBorder="1" applyAlignment="1">
      <alignment horizontal="right" vertical="center" wrapText="1"/>
    </xf>
    <xf numFmtId="165" fontId="27" fillId="12" borderId="14" xfId="1" applyFont="1" applyFill="1" applyBorder="1" applyAlignment="1">
      <alignment horizontal="right" vertical="center" wrapText="1"/>
    </xf>
    <xf numFmtId="9" fontId="35" fillId="12" borderId="9" xfId="2" applyFont="1" applyFill="1" applyBorder="1" applyAlignment="1">
      <alignment horizontal="center" vertical="center" wrapText="1"/>
    </xf>
    <xf numFmtId="165" fontId="28" fillId="4" borderId="52" xfId="0" applyNumberFormat="1" applyFont="1" applyFill="1" applyBorder="1" applyAlignment="1">
      <alignment vertical="center"/>
    </xf>
    <xf numFmtId="165" fontId="0" fillId="0" borderId="9" xfId="0" applyNumberFormat="1" applyBorder="1" applyAlignment="1"/>
    <xf numFmtId="0" fontId="17" fillId="0" borderId="16" xfId="0" applyFont="1" applyBorder="1" applyAlignment="1">
      <alignment horizontal="center" vertical="center" wrapText="1"/>
    </xf>
    <xf numFmtId="9" fontId="22" fillId="4" borderId="9" xfId="2" applyFont="1" applyFill="1" applyBorder="1" applyAlignment="1">
      <alignment horizontal="center" vertical="center" wrapText="1"/>
    </xf>
    <xf numFmtId="9" fontId="13" fillId="4" borderId="9" xfId="2" applyFont="1" applyFill="1" applyBorder="1" applyAlignment="1">
      <alignment horizontal="center" vertical="center" wrapText="1"/>
    </xf>
    <xf numFmtId="9" fontId="13" fillId="12" borderId="9" xfId="2" applyFont="1" applyFill="1" applyBorder="1" applyAlignment="1">
      <alignment horizontal="center" vertical="center" wrapText="1"/>
    </xf>
    <xf numFmtId="9" fontId="22" fillId="12" borderId="9" xfId="2" applyFont="1" applyFill="1" applyBorder="1" applyAlignment="1">
      <alignment horizontal="center" vertical="center" wrapText="1"/>
    </xf>
    <xf numFmtId="165" fontId="13" fillId="0" borderId="0" xfId="1" applyFont="1" applyFill="1" applyBorder="1" applyAlignment="1">
      <alignment horizontal="center" vertical="center" wrapText="1"/>
    </xf>
    <xf numFmtId="9" fontId="22" fillId="8" borderId="9" xfId="2" applyFont="1" applyFill="1" applyBorder="1" applyAlignment="1">
      <alignment horizontal="center" vertical="center" wrapText="1"/>
    </xf>
    <xf numFmtId="9" fontId="22" fillId="0" borderId="9" xfId="2" applyFont="1" applyFill="1" applyBorder="1" applyAlignment="1">
      <alignment horizontal="center" vertical="center" wrapText="1"/>
    </xf>
    <xf numFmtId="165" fontId="0" fillId="0" borderId="0" xfId="1" applyFont="1" applyFill="1" applyAlignment="1">
      <alignment horizontal="center" vertical="center"/>
    </xf>
    <xf numFmtId="10" fontId="13" fillId="0" borderId="4" xfId="2" applyNumberFormat="1" applyFont="1" applyFill="1" applyBorder="1" applyAlignment="1">
      <alignment horizontal="center" vertical="center" wrapText="1"/>
    </xf>
    <xf numFmtId="165" fontId="1" fillId="0" borderId="3" xfId="1" applyFont="1" applyFill="1" applyBorder="1" applyAlignment="1">
      <alignment horizontal="center"/>
    </xf>
    <xf numFmtId="164" fontId="14" fillId="0" borderId="0" xfId="3" applyFont="1" applyFill="1" applyAlignment="1">
      <alignment horizontal="center"/>
    </xf>
    <xf numFmtId="0" fontId="5" fillId="9" borderId="49" xfId="0" applyFont="1" applyFill="1" applyBorder="1" applyAlignment="1">
      <alignment horizontal="center" vertical="center"/>
    </xf>
    <xf numFmtId="9" fontId="5" fillId="9" borderId="39" xfId="2" applyFont="1" applyFill="1" applyBorder="1" applyAlignment="1">
      <alignment horizontal="center" vertical="center" wrapText="1"/>
    </xf>
    <xf numFmtId="0" fontId="5" fillId="9" borderId="39" xfId="0" applyFont="1" applyFill="1" applyBorder="1" applyAlignment="1">
      <alignment horizontal="center" vertical="center" wrapText="1"/>
    </xf>
    <xf numFmtId="0" fontId="5" fillId="9" borderId="45" xfId="0" applyFont="1" applyFill="1" applyBorder="1" applyAlignment="1">
      <alignment horizontal="center" vertical="center" wrapText="1"/>
    </xf>
    <xf numFmtId="165" fontId="28" fillId="4" borderId="17" xfId="0" applyNumberFormat="1" applyFont="1" applyFill="1" applyBorder="1" applyAlignment="1">
      <alignment vertical="center"/>
    </xf>
    <xf numFmtId="165" fontId="28" fillId="4" borderId="3" xfId="0" applyNumberFormat="1" applyFont="1" applyFill="1" applyBorder="1" applyAlignment="1">
      <alignment vertical="center"/>
    </xf>
    <xf numFmtId="0" fontId="24" fillId="0" borderId="43" xfId="0" applyFont="1" applyFill="1" applyBorder="1" applyAlignment="1">
      <alignment vertical="center" wrapText="1"/>
    </xf>
    <xf numFmtId="0" fontId="12" fillId="4" borderId="9" xfId="0" applyFont="1" applyFill="1" applyBorder="1" applyAlignment="1">
      <alignment vertical="center" wrapText="1"/>
    </xf>
    <xf numFmtId="0" fontId="12" fillId="4" borderId="26" xfId="0" applyFont="1" applyFill="1" applyBorder="1" applyAlignment="1">
      <alignment vertical="center"/>
    </xf>
    <xf numFmtId="0" fontId="12" fillId="4" borderId="3" xfId="0" applyFont="1" applyFill="1" applyBorder="1" applyAlignment="1"/>
    <xf numFmtId="9" fontId="22" fillId="0" borderId="58" xfId="2" applyFont="1" applyFill="1" applyBorder="1" applyAlignment="1">
      <alignment horizontal="center" vertical="center" wrapText="1"/>
    </xf>
    <xf numFmtId="165" fontId="10" fillId="7" borderId="27" xfId="1" applyFont="1" applyFill="1" applyBorder="1" applyAlignment="1">
      <alignment horizontal="center" vertical="center" wrapText="1"/>
    </xf>
    <xf numFmtId="9" fontId="22" fillId="0" borderId="27" xfId="2" applyFont="1" applyFill="1" applyBorder="1" applyAlignment="1">
      <alignment horizontal="center" vertical="center" wrapText="1"/>
    </xf>
    <xf numFmtId="165" fontId="22" fillId="0" borderId="27" xfId="1" applyFont="1" applyFill="1" applyBorder="1" applyAlignment="1">
      <alignment vertical="center" wrapText="1"/>
    </xf>
    <xf numFmtId="9" fontId="22" fillId="0" borderId="31" xfId="2" applyFont="1" applyFill="1" applyBorder="1" applyAlignment="1">
      <alignment horizontal="center" vertical="center" wrapText="1"/>
    </xf>
    <xf numFmtId="165" fontId="22" fillId="10" borderId="49" xfId="1" applyFont="1" applyFill="1" applyBorder="1" applyAlignment="1">
      <alignment horizontal="center" vertical="center" wrapText="1"/>
    </xf>
    <xf numFmtId="165" fontId="22" fillId="10" borderId="52" xfId="1" applyFont="1" applyFill="1" applyBorder="1" applyAlignment="1">
      <alignment horizontal="center" vertical="center" wrapText="1"/>
    </xf>
    <xf numFmtId="165" fontId="22" fillId="11" borderId="17" xfId="1" applyFont="1" applyFill="1" applyBorder="1" applyAlignment="1">
      <alignment horizontal="center" vertical="center" wrapText="1"/>
    </xf>
    <xf numFmtId="0" fontId="24" fillId="0" borderId="9" xfId="0" applyFont="1" applyFill="1" applyBorder="1" applyAlignment="1">
      <alignment vertical="center" wrapText="1"/>
    </xf>
    <xf numFmtId="165" fontId="1" fillId="0" borderId="17" xfId="1" applyFont="1" applyFill="1" applyBorder="1" applyAlignment="1">
      <alignment horizontal="center" vertical="center"/>
    </xf>
    <xf numFmtId="165" fontId="1" fillId="0" borderId="17" xfId="1" applyNumberFormat="1" applyFont="1" applyFill="1" applyBorder="1" applyAlignment="1">
      <alignment horizontal="center" vertical="center"/>
    </xf>
    <xf numFmtId="165" fontId="1" fillId="0" borderId="9" xfId="1" applyFont="1" applyFill="1" applyBorder="1" applyAlignment="1">
      <alignment horizontal="center" vertical="center"/>
    </xf>
    <xf numFmtId="165" fontId="1" fillId="0" borderId="3" xfId="1" applyFont="1" applyFill="1" applyBorder="1" applyAlignment="1">
      <alignment horizontal="center" vertical="center"/>
    </xf>
    <xf numFmtId="9" fontId="0" fillId="0" borderId="31" xfId="2" applyFont="1" applyFill="1" applyBorder="1" applyAlignment="1">
      <alignment horizontal="center"/>
    </xf>
    <xf numFmtId="9" fontId="8" fillId="6" borderId="9" xfId="2" applyFont="1" applyFill="1" applyBorder="1" applyAlignment="1">
      <alignment horizontal="center" vertical="center" wrapText="1"/>
    </xf>
    <xf numFmtId="0" fontId="0" fillId="0" borderId="0" xfId="0" applyAlignment="1">
      <alignment horizontal="lef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19" fillId="6" borderId="3" xfId="0" applyFont="1" applyFill="1" applyBorder="1" applyAlignment="1">
      <alignment horizontal="left" vertical="center" wrapText="1"/>
    </xf>
    <xf numFmtId="0" fontId="19" fillId="6" borderId="10" xfId="0" applyFont="1" applyFill="1" applyBorder="1" applyAlignment="1">
      <alignment horizontal="left" vertical="center" wrapText="1"/>
    </xf>
    <xf numFmtId="0" fontId="19" fillId="6" borderId="4" xfId="0" applyFont="1" applyFill="1" applyBorder="1" applyAlignment="1">
      <alignment horizontal="left" vertical="center" wrapText="1"/>
    </xf>
    <xf numFmtId="0" fontId="19" fillId="6" borderId="5" xfId="0" applyFont="1" applyFill="1" applyBorder="1" applyAlignment="1">
      <alignment horizontal="left"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20" fillId="6" borderId="26" xfId="0" applyFont="1" applyFill="1" applyBorder="1" applyAlignment="1">
      <alignment horizontal="left" vertical="center" wrapText="1"/>
    </xf>
    <xf numFmtId="0" fontId="20" fillId="6" borderId="10" xfId="0" applyFont="1" applyFill="1" applyBorder="1" applyAlignment="1">
      <alignment horizontal="left" vertical="center" wrapText="1"/>
    </xf>
    <xf numFmtId="0" fontId="20" fillId="6" borderId="4" xfId="0" applyFont="1" applyFill="1" applyBorder="1" applyAlignment="1">
      <alignment horizontal="left" vertical="center" wrapText="1"/>
    </xf>
    <xf numFmtId="0" fontId="20" fillId="6" borderId="5"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5" borderId="11"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22" xfId="0" applyFont="1" applyBorder="1" applyAlignment="1">
      <alignment horizontal="center" vertical="top" wrapText="1"/>
    </xf>
    <xf numFmtId="0" fontId="6" fillId="0" borderId="35" xfId="0" applyFont="1" applyBorder="1" applyAlignment="1">
      <alignment horizontal="center" vertical="top" wrapText="1"/>
    </xf>
    <xf numFmtId="0" fontId="27" fillId="8" borderId="3" xfId="0" applyFont="1" applyFill="1" applyBorder="1" applyAlignment="1">
      <alignment horizontal="center" vertical="center" wrapText="1"/>
    </xf>
    <xf numFmtId="0" fontId="27" fillId="8" borderId="5" xfId="0" applyFont="1" applyFill="1" applyBorder="1" applyAlignment="1">
      <alignment horizontal="center" vertical="center" wrapText="1"/>
    </xf>
    <xf numFmtId="0" fontId="3" fillId="8" borderId="3" xfId="0" applyFont="1" applyFill="1" applyBorder="1" applyAlignment="1">
      <alignment horizontal="center" vertical="center"/>
    </xf>
    <xf numFmtId="0" fontId="3" fillId="8" borderId="5" xfId="0" applyFont="1" applyFill="1" applyBorder="1" applyAlignment="1">
      <alignment horizontal="center" vertical="center"/>
    </xf>
    <xf numFmtId="0" fontId="6" fillId="5" borderId="2" xfId="0" applyFont="1" applyFill="1" applyBorder="1" applyAlignment="1">
      <alignment horizontal="center" vertical="top" wrapText="1"/>
    </xf>
    <xf numFmtId="0" fontId="21" fillId="0" borderId="26" xfId="0" applyFont="1" applyBorder="1" applyAlignment="1">
      <alignment horizontal="left" vertical="top" wrapText="1"/>
    </xf>
    <xf numFmtId="0" fontId="19" fillId="0" borderId="1" xfId="0" applyFont="1" applyBorder="1" applyAlignment="1">
      <alignment horizontal="left" vertical="top" wrapText="1"/>
    </xf>
    <xf numFmtId="0" fontId="24" fillId="0" borderId="2"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44" xfId="0" applyFont="1" applyFill="1" applyBorder="1" applyAlignment="1">
      <alignment horizontal="left" vertical="center" wrapText="1"/>
    </xf>
    <xf numFmtId="0" fontId="5" fillId="9" borderId="17"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2" fillId="0" borderId="51" xfId="0" applyFont="1" applyBorder="1" applyAlignment="1">
      <alignment horizontal="center" vertical="center"/>
    </xf>
    <xf numFmtId="0" fontId="2" fillId="0" borderId="54" xfId="0" applyFont="1" applyBorder="1" applyAlignment="1">
      <alignment horizontal="center" vertical="center"/>
    </xf>
    <xf numFmtId="0" fontId="21" fillId="0" borderId="16" xfId="0" applyFont="1" applyBorder="1" applyAlignment="1">
      <alignment horizontal="center" vertical="top" wrapText="1"/>
    </xf>
    <xf numFmtId="0" fontId="21" fillId="0" borderId="15" xfId="0" applyFont="1" applyBorder="1" applyAlignment="1">
      <alignment horizontal="center" vertical="top" wrapText="1"/>
    </xf>
    <xf numFmtId="0" fontId="21" fillId="0" borderId="14" xfId="0" applyFont="1" applyBorder="1" applyAlignment="1">
      <alignment horizontal="center" vertical="top" wrapText="1"/>
    </xf>
    <xf numFmtId="0" fontId="6" fillId="5" borderId="29" xfId="0" applyFont="1" applyFill="1" applyBorder="1" applyAlignment="1">
      <alignment horizontal="center" vertical="top" wrapText="1"/>
    </xf>
    <xf numFmtId="0" fontId="6" fillId="5" borderId="51" xfId="0" applyFont="1" applyFill="1" applyBorder="1" applyAlignment="1">
      <alignment horizontal="center" vertical="top" wrapText="1"/>
    </xf>
    <xf numFmtId="0" fontId="6" fillId="5" borderId="55" xfId="0" applyFont="1" applyFill="1" applyBorder="1" applyAlignment="1">
      <alignment horizontal="center" vertical="top" wrapText="1"/>
    </xf>
    <xf numFmtId="0" fontId="29" fillId="12" borderId="3" xfId="0" applyFont="1" applyFill="1" applyBorder="1" applyAlignment="1">
      <alignment horizontal="center" vertical="center" wrapText="1"/>
    </xf>
    <xf numFmtId="0" fontId="29" fillId="12" borderId="5" xfId="0" applyFont="1" applyFill="1" applyBorder="1" applyAlignment="1">
      <alignment horizontal="center" vertical="center" wrapText="1"/>
    </xf>
    <xf numFmtId="0" fontId="29" fillId="12" borderId="26" xfId="0" applyFont="1" applyFill="1" applyBorder="1" applyAlignment="1">
      <alignment horizontal="center" vertical="center" wrapText="1"/>
    </xf>
    <xf numFmtId="0" fontId="29" fillId="12" borderId="10" xfId="0" applyFont="1" applyFill="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7" fillId="0" borderId="0" xfId="0" applyFont="1"/>
    <xf numFmtId="165" fontId="37" fillId="0" borderId="0" xfId="1" applyFont="1" applyFill="1" applyAlignment="1">
      <alignment horizontal="center"/>
    </xf>
    <xf numFmtId="0" fontId="24" fillId="0" borderId="16" xfId="0" applyFont="1" applyFill="1" applyBorder="1" applyAlignment="1">
      <alignment vertical="center" wrapText="1"/>
    </xf>
    <xf numFmtId="0" fontId="24" fillId="0" borderId="47" xfId="0" applyFont="1" applyFill="1" applyBorder="1" applyAlignment="1">
      <alignment vertical="center" wrapText="1"/>
    </xf>
    <xf numFmtId="0" fontId="37" fillId="0" borderId="43" xfId="0" applyFont="1" applyBorder="1" applyAlignment="1">
      <alignment vertical="center"/>
    </xf>
    <xf numFmtId="0" fontId="24" fillId="0" borderId="43" xfId="0" applyFont="1" applyBorder="1" applyAlignment="1">
      <alignment vertical="center" wrapText="1"/>
    </xf>
    <xf numFmtId="0" fontId="37" fillId="0" borderId="12" xfId="0" applyFont="1" applyBorder="1" applyAlignment="1">
      <alignment horizontal="left" wrapText="1"/>
    </xf>
    <xf numFmtId="0" fontId="24" fillId="0" borderId="40" xfId="0" applyFont="1" applyFill="1" applyBorder="1" applyAlignment="1">
      <alignment horizontal="left" vertical="top" wrapText="1"/>
    </xf>
    <xf numFmtId="0" fontId="24" fillId="0" borderId="25" xfId="0" applyFont="1" applyFill="1" applyBorder="1" applyAlignment="1">
      <alignment vertical="center" wrapText="1"/>
    </xf>
    <xf numFmtId="0" fontId="24" fillId="0" borderId="25" xfId="0" applyFont="1" applyFill="1" applyBorder="1" applyAlignment="1">
      <alignment horizontal="left" vertical="top" wrapText="1"/>
    </xf>
    <xf numFmtId="0" fontId="24" fillId="5" borderId="43" xfId="0" applyFont="1" applyFill="1" applyBorder="1" applyAlignment="1">
      <alignment vertical="center" wrapText="1"/>
    </xf>
    <xf numFmtId="0" fontId="24" fillId="0" borderId="46" xfId="0" applyFont="1" applyFill="1" applyBorder="1" applyAlignment="1">
      <alignment vertical="center" wrapText="1"/>
    </xf>
    <xf numFmtId="0" fontId="12" fillId="12" borderId="18" xfId="0" applyFont="1" applyFill="1" applyBorder="1" applyAlignment="1">
      <alignment vertical="center" wrapText="1"/>
    </xf>
    <xf numFmtId="0" fontId="24" fillId="0" borderId="2" xfId="0" applyFont="1" applyFill="1" applyBorder="1" applyAlignment="1">
      <alignment vertical="center" wrapText="1"/>
    </xf>
    <xf numFmtId="0" fontId="24" fillId="0" borderId="12" xfId="0" applyFont="1" applyFill="1" applyBorder="1" applyAlignment="1">
      <alignment vertical="center" wrapText="1"/>
    </xf>
    <xf numFmtId="0" fontId="24" fillId="0" borderId="15" xfId="0" applyFont="1" applyFill="1" applyBorder="1" applyAlignment="1">
      <alignment vertical="center" wrapText="1"/>
    </xf>
    <xf numFmtId="0" fontId="12" fillId="8" borderId="9" xfId="0" applyFont="1" applyFill="1" applyBorder="1" applyAlignment="1">
      <alignment vertical="center" wrapText="1"/>
    </xf>
    <xf numFmtId="0" fontId="37" fillId="0" borderId="5" xfId="0" applyFont="1" applyFill="1" applyBorder="1"/>
    <xf numFmtId="0" fontId="37" fillId="8" borderId="18" xfId="0" applyFont="1" applyFill="1" applyBorder="1"/>
    <xf numFmtId="168" fontId="37" fillId="0" borderId="0" xfId="0" applyNumberFormat="1" applyFont="1" applyFill="1"/>
    <xf numFmtId="0" fontId="37" fillId="0" borderId="0" xfId="0" applyFont="1" applyFill="1"/>
    <xf numFmtId="0" fontId="38" fillId="9" borderId="2" xfId="0" applyFont="1" applyFill="1" applyBorder="1" applyAlignment="1">
      <alignment vertical="center" wrapText="1"/>
    </xf>
    <xf numFmtId="9" fontId="37" fillId="0" borderId="9" xfId="2" applyFont="1" applyFill="1" applyBorder="1" applyAlignment="1">
      <alignment vertical="center"/>
    </xf>
    <xf numFmtId="9" fontId="37" fillId="4" borderId="9" xfId="2" applyFont="1" applyFill="1" applyBorder="1" applyAlignment="1">
      <alignment vertical="center"/>
    </xf>
    <xf numFmtId="9" fontId="41" fillId="0" borderId="6" xfId="2" applyFont="1" applyFill="1" applyBorder="1" applyAlignment="1">
      <alignment vertical="center" wrapText="1"/>
    </xf>
    <xf numFmtId="165" fontId="0" fillId="0" borderId="52" xfId="1" applyNumberFormat="1" applyFont="1" applyBorder="1" applyAlignment="1">
      <alignment vertical="center"/>
    </xf>
    <xf numFmtId="165" fontId="0" fillId="0" borderId="27" xfId="1" applyFont="1" applyFill="1" applyBorder="1" applyAlignment="1">
      <alignment horizontal="center" vertical="center"/>
    </xf>
    <xf numFmtId="165" fontId="0" fillId="0" borderId="27" xfId="2" applyNumberFormat="1" applyFont="1" applyFill="1" applyBorder="1" applyAlignment="1">
      <alignment horizontal="center" vertical="center"/>
    </xf>
    <xf numFmtId="165" fontId="0" fillId="0" borderId="53" xfId="1" applyNumberFormat="1" applyFont="1" applyBorder="1" applyAlignment="1">
      <alignment vertical="center"/>
    </xf>
    <xf numFmtId="165" fontId="0" fillId="0" borderId="41" xfId="1" applyFont="1" applyFill="1" applyBorder="1" applyAlignment="1">
      <alignment horizontal="center" vertical="center"/>
    </xf>
    <xf numFmtId="165" fontId="0" fillId="0" borderId="41" xfId="2" applyNumberFormat="1" applyFont="1" applyFill="1" applyBorder="1" applyAlignment="1">
      <alignment horizontal="center" vertical="center"/>
    </xf>
    <xf numFmtId="9" fontId="0" fillId="0" borderId="37" xfId="2" applyFont="1" applyFill="1" applyBorder="1" applyAlignment="1">
      <alignment horizontal="center" vertical="center"/>
    </xf>
    <xf numFmtId="9" fontId="2" fillId="4" borderId="9" xfId="2" applyFont="1" applyFill="1" applyBorder="1" applyAlignment="1">
      <alignment horizontal="center" vertical="center"/>
    </xf>
    <xf numFmtId="0" fontId="2" fillId="0" borderId="50" xfId="0" applyFont="1" applyBorder="1" applyAlignment="1">
      <alignment horizontal="center"/>
    </xf>
    <xf numFmtId="0" fontId="2" fillId="0" borderId="1" xfId="0" applyFont="1" applyBorder="1" applyAlignment="1">
      <alignment horizontal="center" vertical="center"/>
    </xf>
    <xf numFmtId="165" fontId="0" fillId="0" borderId="51" xfId="1" applyNumberFormat="1" applyFont="1" applyBorder="1" applyAlignment="1">
      <alignment vertical="center"/>
    </xf>
    <xf numFmtId="165" fontId="0" fillId="0" borderId="21" xfId="2" applyNumberFormat="1" applyFont="1" applyFill="1" applyBorder="1" applyAlignment="1">
      <alignment horizontal="center" vertical="center"/>
    </xf>
    <xf numFmtId="9" fontId="0" fillId="0" borderId="21" xfId="2" applyFont="1" applyFill="1" applyBorder="1" applyAlignment="1">
      <alignment horizontal="center" vertical="center"/>
    </xf>
    <xf numFmtId="0" fontId="2" fillId="0" borderId="3" xfId="0" applyFont="1" applyBorder="1" applyAlignment="1">
      <alignment horizontal="center" vertical="center"/>
    </xf>
    <xf numFmtId="165" fontId="0" fillId="0" borderId="17" xfId="1" applyNumberFormat="1" applyFont="1" applyBorder="1" applyAlignment="1">
      <alignment vertical="center"/>
    </xf>
    <xf numFmtId="9" fontId="0" fillId="0" borderId="18" xfId="2" applyFont="1" applyFill="1" applyBorder="1" applyAlignment="1">
      <alignment horizontal="center" vertical="center"/>
    </xf>
  </cellXfs>
  <cellStyles count="4">
    <cellStyle name="Milliers" xfId="1" builtinId="3"/>
    <cellStyle name="Milliers [0]" xfId="3" builtinId="6"/>
    <cellStyle name="Normal" xfId="0" builtinId="0"/>
    <cellStyle name="Pourcentage" xfId="2" builtinId="5"/>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8F130-8DA0-4DD3-84B6-4FA19066324B}">
  <dimension ref="A2:G10"/>
  <sheetViews>
    <sheetView workbookViewId="0">
      <selection activeCell="D10" sqref="D10"/>
    </sheetView>
  </sheetViews>
  <sheetFormatPr baseColWidth="10" defaultRowHeight="14.5"/>
  <cols>
    <col min="1" max="1" width="18.7265625" customWidth="1"/>
    <col min="2" max="2" width="15.7265625" customWidth="1"/>
    <col min="3" max="3" width="14.6328125" customWidth="1"/>
    <col min="4" max="4" width="13.6328125" customWidth="1"/>
    <col min="5" max="6" width="15" customWidth="1"/>
  </cols>
  <sheetData>
    <row r="2" spans="1:7" ht="15" thickBot="1">
      <c r="B2" s="288" t="s">
        <v>1876</v>
      </c>
      <c r="C2" s="288"/>
      <c r="D2" s="288"/>
      <c r="E2" s="288"/>
    </row>
    <row r="3" spans="1:7" ht="38.65" customHeight="1" thickBot="1">
      <c r="A3" s="37" t="s">
        <v>53</v>
      </c>
      <c r="B3" s="57" t="s">
        <v>54</v>
      </c>
      <c r="C3" s="38" t="s">
        <v>55</v>
      </c>
      <c r="D3" s="38" t="s">
        <v>51</v>
      </c>
      <c r="E3" s="44" t="s">
        <v>56</v>
      </c>
      <c r="F3" s="44" t="s">
        <v>57</v>
      </c>
      <c r="G3" s="44" t="s">
        <v>58</v>
      </c>
    </row>
    <row r="4" spans="1:7" ht="15" thickBot="1">
      <c r="A4" s="293" t="s">
        <v>22</v>
      </c>
      <c r="B4" s="294">
        <f>'RAPP FINAL DIALOGUE 20 08 2021'!C68</f>
        <v>679099.92</v>
      </c>
      <c r="C4" s="281">
        <f>'RAPP FINAL DIALOGUE 20 08 2021'!D68</f>
        <v>455767.73</v>
      </c>
      <c r="D4" s="282">
        <f>'RAPP FINAL DIALOGUE 20 08 2021'!E68</f>
        <v>31900.04</v>
      </c>
      <c r="E4" s="282">
        <f>C4+D4</f>
        <v>487667.76999999996</v>
      </c>
      <c r="F4" s="282">
        <f>B4-E4</f>
        <v>191432.15000000008</v>
      </c>
      <c r="G4" s="295">
        <f>E4/B4</f>
        <v>0.71810900817069734</v>
      </c>
    </row>
    <row r="5" spans="1:7" ht="15" thickBot="1">
      <c r="A5" s="289" t="s">
        <v>23</v>
      </c>
      <c r="B5" s="290">
        <f>'RAPP FINAL DIALOGUE 20 08 2021'!C69</f>
        <v>147767</v>
      </c>
      <c r="C5" s="284">
        <v>114740.01</v>
      </c>
      <c r="D5" s="285"/>
      <c r="E5" s="291">
        <f>C5+D5</f>
        <v>114740.01</v>
      </c>
      <c r="F5" s="291">
        <f>B5-E5</f>
        <v>33026.990000000005</v>
      </c>
      <c r="G5" s="292">
        <f>E5/B5</f>
        <v>0.77649278932373256</v>
      </c>
    </row>
    <row r="6" spans="1:7" ht="21.5" thickBot="1">
      <c r="A6" s="41" t="s">
        <v>60</v>
      </c>
      <c r="B6" s="174">
        <f>SUM(B4:B5)</f>
        <v>826866.92</v>
      </c>
      <c r="C6" s="174">
        <f t="shared" ref="C6:F6" si="0">SUM(C4:C5)</f>
        <v>570507.74</v>
      </c>
      <c r="D6" s="174">
        <f t="shared" si="0"/>
        <v>31900.04</v>
      </c>
      <c r="E6" s="174">
        <f t="shared" si="0"/>
        <v>602407.77999999991</v>
      </c>
      <c r="F6" s="175">
        <f t="shared" si="0"/>
        <v>224459.14000000007</v>
      </c>
      <c r="G6" s="287">
        <f>E6/B6</f>
        <v>0.72854260513892599</v>
      </c>
    </row>
    <row r="8" spans="1:7">
      <c r="A8" s="195" t="s">
        <v>24</v>
      </c>
      <c r="B8" s="195"/>
      <c r="D8" s="58"/>
      <c r="E8" s="58"/>
      <c r="F8" s="58"/>
    </row>
    <row r="9" spans="1:7">
      <c r="A9" t="s">
        <v>25</v>
      </c>
    </row>
    <row r="10" spans="1:7">
      <c r="A10" t="s">
        <v>1870</v>
      </c>
    </row>
  </sheetData>
  <mergeCells count="2">
    <mergeCell ref="A8:B8"/>
    <mergeCell ref="B2:E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2DC65-5E19-44EF-90A2-1C64F0FD90AE}">
  <dimension ref="A1:K572"/>
  <sheetViews>
    <sheetView tabSelected="1" topLeftCell="A58" zoomScaleNormal="100" workbookViewId="0">
      <selection activeCell="B79" sqref="B79"/>
    </sheetView>
  </sheetViews>
  <sheetFormatPr baseColWidth="10" defaultRowHeight="15.5"/>
  <cols>
    <col min="1" max="1" width="10" customWidth="1"/>
    <col min="2" max="2" width="18.54296875" customWidth="1"/>
    <col min="3" max="4" width="16.81640625" style="14" customWidth="1"/>
    <col min="5" max="5" width="17" style="15" customWidth="1"/>
    <col min="6" max="6" width="18.08984375" style="15" customWidth="1"/>
    <col min="7" max="7" width="13.6328125" style="15" customWidth="1"/>
    <col min="8" max="8" width="9.26953125" style="15" customWidth="1"/>
    <col min="9" max="9" width="41.1796875" style="256" customWidth="1"/>
  </cols>
  <sheetData>
    <row r="1" spans="1:9" ht="21">
      <c r="A1" s="12" t="s">
        <v>26</v>
      </c>
      <c r="B1" s="13"/>
      <c r="C1"/>
      <c r="D1"/>
      <c r="E1"/>
      <c r="F1"/>
      <c r="G1"/>
      <c r="H1" s="105"/>
      <c r="I1" s="255"/>
    </row>
    <row r="2" spans="1:9">
      <c r="A2" s="1"/>
      <c r="B2" s="1"/>
      <c r="C2"/>
      <c r="D2"/>
      <c r="E2"/>
      <c r="F2"/>
      <c r="G2"/>
      <c r="H2" s="105"/>
      <c r="I2" s="255"/>
    </row>
    <row r="3" spans="1:9">
      <c r="A3" s="1" t="s">
        <v>27</v>
      </c>
      <c r="B3" s="1"/>
      <c r="C3"/>
      <c r="D3"/>
      <c r="E3"/>
      <c r="F3"/>
      <c r="G3"/>
      <c r="H3" s="105"/>
      <c r="I3" s="255"/>
    </row>
    <row r="4" spans="1:9" ht="14.5">
      <c r="C4"/>
      <c r="D4"/>
      <c r="E4"/>
      <c r="F4"/>
      <c r="G4"/>
      <c r="H4" s="105"/>
      <c r="I4" s="255"/>
    </row>
    <row r="5" spans="1:9">
      <c r="A5" s="1" t="s">
        <v>28</v>
      </c>
      <c r="C5"/>
      <c r="D5"/>
      <c r="E5"/>
      <c r="F5"/>
      <c r="G5"/>
      <c r="H5" s="105"/>
      <c r="I5" s="255"/>
    </row>
    <row r="6" spans="1:9" ht="16" thickBot="1"/>
    <row r="7" spans="1:9" ht="77.25" customHeight="1" thickBot="1">
      <c r="A7" s="17" t="s">
        <v>29</v>
      </c>
      <c r="B7" s="18" t="s">
        <v>30</v>
      </c>
      <c r="C7" s="19" t="s">
        <v>31</v>
      </c>
      <c r="D7" s="20" t="s">
        <v>32</v>
      </c>
      <c r="E7" s="19" t="s">
        <v>33</v>
      </c>
      <c r="F7" s="19" t="s">
        <v>100</v>
      </c>
      <c r="G7" s="19" t="s">
        <v>34</v>
      </c>
      <c r="H7" s="158" t="s">
        <v>101</v>
      </c>
      <c r="I7" s="257" t="s">
        <v>35</v>
      </c>
    </row>
    <row r="8" spans="1:9" ht="26.25" customHeight="1" thickBot="1">
      <c r="A8" s="202" t="s">
        <v>36</v>
      </c>
      <c r="B8" s="203"/>
      <c r="C8" s="204"/>
      <c r="D8" s="204"/>
      <c r="E8" s="204"/>
      <c r="F8" s="204"/>
      <c r="G8" s="204"/>
      <c r="H8" s="204"/>
      <c r="I8" s="205"/>
    </row>
    <row r="9" spans="1:9" ht="29" customHeight="1">
      <c r="A9" s="75" t="s">
        <v>37</v>
      </c>
      <c r="B9" s="216" t="s">
        <v>38</v>
      </c>
      <c r="C9" s="67">
        <v>81276.37</v>
      </c>
      <c r="D9" s="21">
        <v>0</v>
      </c>
      <c r="E9" s="99"/>
      <c r="F9" s="48">
        <v>61089.71</v>
      </c>
      <c r="G9" s="48"/>
      <c r="H9" s="99">
        <f>F9/(C9+D9)</f>
        <v>0.75162940963037594</v>
      </c>
      <c r="I9" s="258" t="s">
        <v>69</v>
      </c>
    </row>
    <row r="10" spans="1:9" ht="21" customHeight="1">
      <c r="A10" s="75"/>
      <c r="B10" s="216"/>
      <c r="C10" s="68">
        <v>17498.059999999998</v>
      </c>
      <c r="D10" s="21">
        <v>0</v>
      </c>
      <c r="E10" s="99"/>
      <c r="F10" s="46">
        <v>16436</v>
      </c>
      <c r="G10" s="46"/>
      <c r="H10" s="99">
        <f t="shared" ref="H10:H38" si="0">F10/(C10+D10)</f>
        <v>0.93930412857196754</v>
      </c>
      <c r="I10" s="176" t="s">
        <v>70</v>
      </c>
    </row>
    <row r="11" spans="1:9" ht="18.5" customHeight="1">
      <c r="A11" s="75"/>
      <c r="B11" s="216"/>
      <c r="C11" s="69">
        <f>3913.04+3434.44</f>
        <v>7347.48</v>
      </c>
      <c r="D11" s="24">
        <v>0</v>
      </c>
      <c r="E11" s="100"/>
      <c r="F11" s="46">
        <f>4315+2522+152+129</f>
        <v>7118</v>
      </c>
      <c r="G11" s="46"/>
      <c r="H11" s="99">
        <f t="shared" si="0"/>
        <v>0.96876752301469349</v>
      </c>
      <c r="I11" s="176" t="s">
        <v>71</v>
      </c>
    </row>
    <row r="12" spans="1:9" ht="15.5" customHeight="1">
      <c r="A12" s="75"/>
      <c r="B12" s="216"/>
      <c r="C12" s="85">
        <v>0</v>
      </c>
      <c r="D12" s="24">
        <v>0</v>
      </c>
      <c r="E12" s="100"/>
      <c r="F12" s="46">
        <v>0</v>
      </c>
      <c r="G12" s="46"/>
      <c r="H12" s="99">
        <v>0</v>
      </c>
      <c r="I12" s="259" t="s">
        <v>72</v>
      </c>
    </row>
    <row r="13" spans="1:9" ht="26.25" customHeight="1">
      <c r="A13" s="75"/>
      <c r="B13" s="216"/>
      <c r="C13" s="85">
        <v>37451.65</v>
      </c>
      <c r="D13" s="24">
        <v>0</v>
      </c>
      <c r="E13" s="100"/>
      <c r="F13" s="46">
        <v>36717</v>
      </c>
      <c r="G13" s="46"/>
      <c r="H13" s="99">
        <f t="shared" si="0"/>
        <v>0.98038404182459249</v>
      </c>
      <c r="I13" s="176" t="s">
        <v>64</v>
      </c>
    </row>
    <row r="14" spans="1:9" ht="26.25" customHeight="1">
      <c r="A14" s="75"/>
      <c r="B14" s="216"/>
      <c r="C14" s="85">
        <v>9000</v>
      </c>
      <c r="D14" s="24">
        <v>0</v>
      </c>
      <c r="E14" s="100"/>
      <c r="F14" s="50">
        <v>17147</v>
      </c>
      <c r="G14" s="46"/>
      <c r="H14" s="99">
        <f t="shared" si="0"/>
        <v>1.9052222222222222</v>
      </c>
      <c r="I14" s="176" t="s">
        <v>73</v>
      </c>
    </row>
    <row r="15" spans="1:9" ht="39.75" customHeight="1">
      <c r="A15" s="75"/>
      <c r="B15" s="216"/>
      <c r="C15" s="86">
        <v>44910.240000000005</v>
      </c>
      <c r="D15" s="24">
        <v>0</v>
      </c>
      <c r="E15" s="100"/>
      <c r="F15" s="46">
        <f>18367+29701</f>
        <v>48068</v>
      </c>
      <c r="G15" s="46"/>
      <c r="H15" s="99">
        <f t="shared" si="0"/>
        <v>1.0703126948330715</v>
      </c>
      <c r="I15" s="176" t="s">
        <v>62</v>
      </c>
    </row>
    <row r="16" spans="1:9" ht="19" customHeight="1">
      <c r="A16" s="75"/>
      <c r="B16" s="216"/>
      <c r="C16" s="85">
        <v>15324.39</v>
      </c>
      <c r="D16" s="24">
        <v>0</v>
      </c>
      <c r="E16" s="100"/>
      <c r="F16" s="46">
        <v>13385</v>
      </c>
      <c r="G16" s="46"/>
      <c r="H16" s="99">
        <f t="shared" si="0"/>
        <v>0.87344422844889746</v>
      </c>
      <c r="I16" s="176" t="s">
        <v>74</v>
      </c>
    </row>
    <row r="17" spans="1:9" ht="29" customHeight="1">
      <c r="A17" s="75"/>
      <c r="B17" s="216"/>
      <c r="C17" s="85">
        <v>10000</v>
      </c>
      <c r="D17" s="24">
        <v>0</v>
      </c>
      <c r="E17" s="100"/>
      <c r="F17" s="46">
        <v>6378.81</v>
      </c>
      <c r="G17" s="46"/>
      <c r="H17" s="99">
        <f t="shared" si="0"/>
        <v>0.63788100000000003</v>
      </c>
      <c r="I17" s="176" t="s">
        <v>75</v>
      </c>
    </row>
    <row r="18" spans="1:9" ht="38" customHeight="1">
      <c r="A18" s="75"/>
      <c r="B18" s="216"/>
      <c r="C18" s="85">
        <v>50000</v>
      </c>
      <c r="D18" s="24">
        <v>0</v>
      </c>
      <c r="E18" s="100"/>
      <c r="F18" s="46">
        <f>18983</f>
        <v>18983</v>
      </c>
      <c r="G18" s="46"/>
      <c r="H18" s="99">
        <f t="shared" si="0"/>
        <v>0.37966</v>
      </c>
      <c r="I18" s="176" t="s">
        <v>76</v>
      </c>
    </row>
    <row r="19" spans="1:9" ht="42" customHeight="1">
      <c r="A19" s="75"/>
      <c r="B19" s="216"/>
      <c r="C19" s="85">
        <v>5000</v>
      </c>
      <c r="D19" s="24">
        <v>0</v>
      </c>
      <c r="E19" s="100"/>
      <c r="F19" s="70"/>
      <c r="G19" s="70"/>
      <c r="H19" s="99">
        <f t="shared" si="0"/>
        <v>0</v>
      </c>
      <c r="I19" s="176" t="s">
        <v>77</v>
      </c>
    </row>
    <row r="20" spans="1:9" ht="42" customHeight="1">
      <c r="A20" s="59"/>
      <c r="B20" s="216"/>
      <c r="C20" s="85">
        <v>0</v>
      </c>
      <c r="D20" s="24">
        <v>0</v>
      </c>
      <c r="E20" s="100"/>
      <c r="F20" s="70"/>
      <c r="G20" s="70"/>
      <c r="H20" s="99">
        <v>0</v>
      </c>
      <c r="I20" s="176" t="s">
        <v>78</v>
      </c>
    </row>
    <row r="21" spans="1:9" ht="42" customHeight="1">
      <c r="A21" s="59"/>
      <c r="B21" s="216"/>
      <c r="C21" s="85">
        <v>10000</v>
      </c>
      <c r="D21" s="24">
        <v>0</v>
      </c>
      <c r="E21" s="100"/>
      <c r="F21" s="70"/>
      <c r="G21" s="70"/>
      <c r="H21" s="99">
        <f t="shared" si="0"/>
        <v>0</v>
      </c>
      <c r="I21" s="176" t="s">
        <v>79</v>
      </c>
    </row>
    <row r="22" spans="1:9" ht="42" customHeight="1">
      <c r="A22" s="59"/>
      <c r="B22" s="216"/>
      <c r="C22" s="87">
        <v>20000</v>
      </c>
      <c r="D22" s="24">
        <v>0</v>
      </c>
      <c r="E22" s="100"/>
      <c r="F22" s="70">
        <v>19600</v>
      </c>
      <c r="G22" s="70"/>
      <c r="H22" s="99">
        <f t="shared" si="0"/>
        <v>0.98</v>
      </c>
      <c r="I22" s="260" t="s">
        <v>80</v>
      </c>
    </row>
    <row r="23" spans="1:9" ht="42" customHeight="1" thickBot="1">
      <c r="A23" s="59"/>
      <c r="B23" s="217"/>
      <c r="C23" s="88">
        <v>5000</v>
      </c>
      <c r="D23" s="80">
        <v>0</v>
      </c>
      <c r="E23" s="101"/>
      <c r="F23" s="49">
        <v>4530</v>
      </c>
      <c r="G23" s="49"/>
      <c r="H23" s="99">
        <f t="shared" si="0"/>
        <v>0.90600000000000003</v>
      </c>
      <c r="I23" s="261" t="s">
        <v>81</v>
      </c>
    </row>
    <row r="24" spans="1:9" ht="30" customHeight="1" thickBot="1">
      <c r="A24" s="206" t="s">
        <v>39</v>
      </c>
      <c r="B24" s="207"/>
      <c r="C24" s="25">
        <f>SUM(C9:C23)</f>
        <v>312808.19</v>
      </c>
      <c r="D24" s="25">
        <f>SUM(D9:D23)</f>
        <v>0</v>
      </c>
      <c r="E24" s="25">
        <f>SUM(E9:E19)</f>
        <v>0</v>
      </c>
      <c r="F24" s="25">
        <f>SUM(F9:F19)</f>
        <v>225322.52</v>
      </c>
      <c r="G24" s="25">
        <f>SUM(G9:G19)</f>
        <v>0</v>
      </c>
      <c r="H24" s="159">
        <f>F24/(C24+D24)</f>
        <v>0.72032167699956962</v>
      </c>
      <c r="I24" s="71" t="s">
        <v>61</v>
      </c>
    </row>
    <row r="25" spans="1:9" ht="30.75" customHeight="1">
      <c r="A25" s="215" t="s">
        <v>40</v>
      </c>
      <c r="B25" s="214" t="s">
        <v>41</v>
      </c>
      <c r="C25" s="73">
        <v>1500</v>
      </c>
      <c r="D25" s="78">
        <v>0</v>
      </c>
      <c r="E25" s="99"/>
      <c r="F25" s="89">
        <v>0</v>
      </c>
      <c r="G25" s="48"/>
      <c r="H25" s="99">
        <f t="shared" si="0"/>
        <v>0</v>
      </c>
      <c r="I25" s="262" t="s">
        <v>82</v>
      </c>
    </row>
    <row r="26" spans="1:9" ht="30" customHeight="1">
      <c r="A26" s="215"/>
      <c r="B26" s="214"/>
      <c r="C26" s="74">
        <v>10000</v>
      </c>
      <c r="D26" s="24">
        <v>0</v>
      </c>
      <c r="E26" s="99"/>
      <c r="F26" s="90">
        <v>9248.2099999999991</v>
      </c>
      <c r="G26" s="46"/>
      <c r="H26" s="99">
        <f t="shared" si="0"/>
        <v>0.92482099999999989</v>
      </c>
      <c r="I26" s="263" t="s">
        <v>1872</v>
      </c>
    </row>
    <row r="27" spans="1:9" ht="29.25" customHeight="1">
      <c r="A27" s="215"/>
      <c r="B27" s="214"/>
      <c r="C27" s="74">
        <v>10000</v>
      </c>
      <c r="D27" s="23">
        <v>0</v>
      </c>
      <c r="E27" s="99"/>
      <c r="F27" s="90">
        <v>0</v>
      </c>
      <c r="G27" s="46"/>
      <c r="H27" s="99">
        <f t="shared" si="0"/>
        <v>0</v>
      </c>
      <c r="I27" s="263" t="s">
        <v>1873</v>
      </c>
    </row>
    <row r="28" spans="1:9" ht="35.25" customHeight="1">
      <c r="A28" s="215"/>
      <c r="B28" s="214"/>
      <c r="C28" s="74">
        <v>10000</v>
      </c>
      <c r="D28" s="23">
        <v>0</v>
      </c>
      <c r="E28" s="99"/>
      <c r="F28" s="91"/>
      <c r="G28" s="50"/>
      <c r="H28" s="99">
        <f t="shared" si="0"/>
        <v>0</v>
      </c>
      <c r="I28" s="263" t="s">
        <v>1874</v>
      </c>
    </row>
    <row r="29" spans="1:9" ht="35.25" customHeight="1">
      <c r="A29" s="215"/>
      <c r="B29" s="214"/>
      <c r="C29" s="77">
        <f>71711.8-15000+2000</f>
        <v>58711.8</v>
      </c>
      <c r="D29" s="76">
        <v>0</v>
      </c>
      <c r="E29" s="100"/>
      <c r="F29" s="50">
        <f>34357+9846-953</f>
        <v>43250</v>
      </c>
      <c r="G29" s="51"/>
      <c r="H29" s="99">
        <f t="shared" si="0"/>
        <v>0.7366491914742862</v>
      </c>
      <c r="I29" s="264" t="s">
        <v>65</v>
      </c>
    </row>
    <row r="30" spans="1:9" ht="35.25" customHeight="1">
      <c r="A30" s="215"/>
      <c r="B30" s="214"/>
      <c r="C30" s="77">
        <v>5000</v>
      </c>
      <c r="D30" s="76">
        <v>0</v>
      </c>
      <c r="E30" s="100"/>
      <c r="F30" s="50">
        <v>7200</v>
      </c>
      <c r="G30" s="51"/>
      <c r="H30" s="99">
        <f t="shared" si="0"/>
        <v>1.44</v>
      </c>
      <c r="I30" s="264" t="s">
        <v>83</v>
      </c>
    </row>
    <row r="31" spans="1:9" ht="35.25" customHeight="1">
      <c r="A31" s="215"/>
      <c r="B31" s="214"/>
      <c r="C31" s="77">
        <v>5000</v>
      </c>
      <c r="D31" s="76">
        <v>0</v>
      </c>
      <c r="E31" s="100"/>
      <c r="F31" s="50"/>
      <c r="G31" s="51"/>
      <c r="H31" s="99">
        <f t="shared" si="0"/>
        <v>0</v>
      </c>
      <c r="I31" s="265" t="s">
        <v>66</v>
      </c>
    </row>
    <row r="32" spans="1:9" ht="35.25" customHeight="1">
      <c r="A32" s="215"/>
      <c r="B32" s="214"/>
      <c r="C32" s="77">
        <v>15000</v>
      </c>
      <c r="D32" s="76">
        <v>0</v>
      </c>
      <c r="E32" s="100"/>
      <c r="F32" s="50">
        <v>14987</v>
      </c>
      <c r="G32" s="51"/>
      <c r="H32" s="99">
        <f t="shared" si="0"/>
        <v>0.99913333333333332</v>
      </c>
      <c r="I32" s="264" t="s">
        <v>84</v>
      </c>
    </row>
    <row r="33" spans="1:9" ht="21.5" customHeight="1">
      <c r="A33" s="215"/>
      <c r="B33" s="214"/>
      <c r="C33" s="77">
        <v>17000</v>
      </c>
      <c r="D33" s="76">
        <v>0</v>
      </c>
      <c r="E33" s="100"/>
      <c r="F33" s="50">
        <v>17000</v>
      </c>
      <c r="G33" s="51"/>
      <c r="H33" s="99">
        <f t="shared" si="0"/>
        <v>1</v>
      </c>
      <c r="I33" s="263" t="s">
        <v>85</v>
      </c>
    </row>
    <row r="34" spans="1:9" ht="17.5" customHeight="1">
      <c r="A34" s="215"/>
      <c r="B34" s="214"/>
      <c r="C34" s="77">
        <v>6321.59</v>
      </c>
      <c r="D34" s="76">
        <v>12600</v>
      </c>
      <c r="E34" s="100"/>
      <c r="F34" s="50">
        <v>4242</v>
      </c>
      <c r="G34" s="51"/>
      <c r="H34" s="99">
        <f t="shared" si="0"/>
        <v>0.22418834780798019</v>
      </c>
      <c r="I34" s="263" t="s">
        <v>86</v>
      </c>
    </row>
    <row r="35" spans="1:9" ht="19.5" customHeight="1">
      <c r="A35" s="215"/>
      <c r="B35" s="214"/>
      <c r="C35" s="77">
        <v>26600.76</v>
      </c>
      <c r="D35" s="76">
        <v>0</v>
      </c>
      <c r="E35" s="100"/>
      <c r="F35" s="50">
        <v>26577</v>
      </c>
      <c r="G35" s="51"/>
      <c r="H35" s="99">
        <f t="shared" si="0"/>
        <v>0.99910679243750933</v>
      </c>
      <c r="I35" s="263" t="s">
        <v>87</v>
      </c>
    </row>
    <row r="36" spans="1:9" ht="27.5" customHeight="1">
      <c r="A36" s="215"/>
      <c r="B36" s="214"/>
      <c r="C36" s="77">
        <v>6023</v>
      </c>
      <c r="D36" s="76">
        <v>4000</v>
      </c>
      <c r="E36" s="100"/>
      <c r="F36" s="50">
        <v>6338</v>
      </c>
      <c r="G36" s="51"/>
      <c r="H36" s="99">
        <f t="shared" si="0"/>
        <v>0.632345605108251</v>
      </c>
      <c r="I36" s="263" t="s">
        <v>88</v>
      </c>
    </row>
    <row r="37" spans="1:9" ht="35.25" customHeight="1">
      <c r="A37" s="215"/>
      <c r="B37" s="214"/>
      <c r="C37" s="77">
        <v>8968.4600000000009</v>
      </c>
      <c r="D37" s="76"/>
      <c r="E37" s="100"/>
      <c r="F37" s="50">
        <v>8055</v>
      </c>
      <c r="G37" s="51"/>
      <c r="H37" s="99">
        <f t="shared" si="0"/>
        <v>0.89814750804485932</v>
      </c>
      <c r="I37" s="263" t="s">
        <v>89</v>
      </c>
    </row>
    <row r="38" spans="1:9" ht="35.25" customHeight="1" thickBot="1">
      <c r="A38" s="215"/>
      <c r="B38" s="214"/>
      <c r="C38" s="77">
        <v>5000</v>
      </c>
      <c r="D38" s="76">
        <v>0</v>
      </c>
      <c r="E38" s="101"/>
      <c r="F38" s="51"/>
      <c r="G38" s="51"/>
      <c r="H38" s="99">
        <f t="shared" si="0"/>
        <v>0</v>
      </c>
      <c r="I38" s="266" t="s">
        <v>90</v>
      </c>
    </row>
    <row r="39" spans="1:9" ht="26.25" customHeight="1" thickBot="1">
      <c r="A39" s="206" t="s">
        <v>42</v>
      </c>
      <c r="B39" s="207"/>
      <c r="C39" s="45">
        <f>SUM(C25:C38)</f>
        <v>185125.61</v>
      </c>
      <c r="D39" s="45">
        <f t="shared" ref="D39:G39" si="1">SUM(D25:D38)</f>
        <v>16600</v>
      </c>
      <c r="E39" s="45">
        <f t="shared" si="1"/>
        <v>0</v>
      </c>
      <c r="F39" s="45">
        <f t="shared" si="1"/>
        <v>136897.21</v>
      </c>
      <c r="G39" s="45">
        <f t="shared" si="1"/>
        <v>0</v>
      </c>
      <c r="H39" s="160">
        <f>F39/(C39+D39)</f>
        <v>0.67863078961565659</v>
      </c>
      <c r="I39" s="177"/>
    </row>
    <row r="40" spans="1:9" ht="26.25" customHeight="1" thickBot="1">
      <c r="A40" s="241" t="s">
        <v>91</v>
      </c>
      <c r="B40" s="242"/>
      <c r="C40" s="83">
        <f>C24+C39</f>
        <v>497933.8</v>
      </c>
      <c r="D40" s="83">
        <f t="shared" ref="D40:G40" si="2">D24+D39</f>
        <v>16600</v>
      </c>
      <c r="E40" s="83">
        <f t="shared" si="2"/>
        <v>0</v>
      </c>
      <c r="F40" s="83">
        <f t="shared" si="2"/>
        <v>362219.73</v>
      </c>
      <c r="G40" s="83">
        <f t="shared" si="2"/>
        <v>0</v>
      </c>
      <c r="H40" s="161">
        <f>F40/(C40+D40)</f>
        <v>0.70397655120032931</v>
      </c>
      <c r="I40" s="267"/>
    </row>
    <row r="41" spans="1:9" s="10" customFormat="1" ht="36" customHeight="1" thickBot="1">
      <c r="A41" s="208" t="s">
        <v>43</v>
      </c>
      <c r="B41" s="209"/>
      <c r="C41" s="210"/>
      <c r="D41" s="210"/>
      <c r="E41" s="210"/>
      <c r="F41" s="210"/>
      <c r="G41" s="210"/>
      <c r="H41" s="210"/>
      <c r="I41" s="211"/>
    </row>
    <row r="42" spans="1:9" ht="40" customHeight="1" thickBot="1">
      <c r="A42" s="236" t="s">
        <v>44</v>
      </c>
      <c r="B42" s="233" t="s">
        <v>45</v>
      </c>
      <c r="C42" s="185">
        <v>47666.200000000004</v>
      </c>
      <c r="D42" s="79">
        <v>0</v>
      </c>
      <c r="E42" s="102"/>
      <c r="F42" s="92">
        <v>35000</v>
      </c>
      <c r="G42" s="93"/>
      <c r="H42" s="180">
        <f t="shared" ref="H42:H44" si="3">F42/(C42+D42)</f>
        <v>0.73427292295169322</v>
      </c>
      <c r="I42" s="268" t="s">
        <v>92</v>
      </c>
    </row>
    <row r="43" spans="1:9" ht="32" customHeight="1" thickBot="1">
      <c r="A43" s="237"/>
      <c r="B43" s="234"/>
      <c r="C43" s="186">
        <v>5000</v>
      </c>
      <c r="D43" s="181">
        <v>0</v>
      </c>
      <c r="E43" s="182"/>
      <c r="F43" s="183"/>
      <c r="G43" s="183"/>
      <c r="H43" s="184">
        <f t="shared" si="3"/>
        <v>0</v>
      </c>
      <c r="I43" s="188" t="s">
        <v>93</v>
      </c>
    </row>
    <row r="44" spans="1:9" ht="41.5" customHeight="1" thickBot="1">
      <c r="A44" s="238"/>
      <c r="B44" s="235"/>
      <c r="C44" s="187"/>
      <c r="D44" s="181">
        <v>25000</v>
      </c>
      <c r="E44" s="182"/>
      <c r="F44" s="183"/>
      <c r="G44" s="183"/>
      <c r="H44" s="184">
        <f t="shared" si="3"/>
        <v>0</v>
      </c>
      <c r="I44" s="188" t="s">
        <v>94</v>
      </c>
    </row>
    <row r="45" spans="1:9" ht="26.25" customHeight="1" thickBot="1">
      <c r="A45" s="212" t="s">
        <v>46</v>
      </c>
      <c r="B45" s="213"/>
      <c r="C45" s="25">
        <f>SUM(C42:C44)</f>
        <v>52666.200000000004</v>
      </c>
      <c r="D45" s="25">
        <f t="shared" ref="D45:G45" si="4">SUM(D42:D44)</f>
        <v>25000</v>
      </c>
      <c r="E45" s="25">
        <f t="shared" si="4"/>
        <v>0</v>
      </c>
      <c r="F45" s="25">
        <f t="shared" si="4"/>
        <v>35000</v>
      </c>
      <c r="G45" s="25">
        <f t="shared" si="4"/>
        <v>0</v>
      </c>
      <c r="H45" s="159">
        <f>F45/(C45+D45)</f>
        <v>0.45064648457115186</v>
      </c>
      <c r="I45" s="178"/>
    </row>
    <row r="46" spans="1:9" ht="22" customHeight="1">
      <c r="A46" s="222" t="s">
        <v>47</v>
      </c>
      <c r="B46" s="223" t="s">
        <v>48</v>
      </c>
      <c r="C46" s="81">
        <v>0</v>
      </c>
      <c r="D46" s="36">
        <v>1000</v>
      </c>
      <c r="E46" s="100"/>
      <c r="F46" s="52">
        <v>0</v>
      </c>
      <c r="G46" s="94"/>
      <c r="H46" s="99">
        <f t="shared" ref="H46:H57" si="5">F46/(C46+D46)</f>
        <v>0</v>
      </c>
      <c r="I46" s="225" t="s">
        <v>95</v>
      </c>
    </row>
    <row r="47" spans="1:9" ht="19" customHeight="1">
      <c r="A47" s="214"/>
      <c r="B47" s="224"/>
      <c r="C47" s="72">
        <v>0</v>
      </c>
      <c r="D47" s="35">
        <v>21250</v>
      </c>
      <c r="E47" s="100"/>
      <c r="F47" s="46">
        <v>0</v>
      </c>
      <c r="G47" s="90"/>
      <c r="H47" s="99">
        <f t="shared" si="5"/>
        <v>0</v>
      </c>
      <c r="I47" s="226"/>
    </row>
    <row r="48" spans="1:9" ht="19" customHeight="1">
      <c r="A48" s="214"/>
      <c r="B48" s="224"/>
      <c r="C48" s="72">
        <v>0</v>
      </c>
      <c r="D48" s="35">
        <v>16250</v>
      </c>
      <c r="E48" s="100"/>
      <c r="F48" s="46">
        <v>0</v>
      </c>
      <c r="G48" s="95"/>
      <c r="H48" s="99">
        <f t="shared" si="5"/>
        <v>0</v>
      </c>
      <c r="I48" s="227"/>
    </row>
    <row r="49" spans="1:9" ht="39">
      <c r="A49" s="214"/>
      <c r="B49" s="224"/>
      <c r="C49" s="82">
        <v>20000</v>
      </c>
      <c r="D49" s="35">
        <v>0</v>
      </c>
      <c r="E49" s="100"/>
      <c r="F49" s="97">
        <v>28548</v>
      </c>
      <c r="G49" s="96"/>
      <c r="H49" s="99">
        <f t="shared" si="5"/>
        <v>1.4274</v>
      </c>
      <c r="I49" s="176" t="s">
        <v>96</v>
      </c>
    </row>
    <row r="50" spans="1:9" ht="15.75" customHeight="1">
      <c r="A50" s="214"/>
      <c r="B50" s="224"/>
      <c r="C50" s="82">
        <v>0</v>
      </c>
      <c r="D50" s="35">
        <v>32000</v>
      </c>
      <c r="E50" s="100"/>
      <c r="F50" s="97">
        <v>0</v>
      </c>
      <c r="G50" s="96"/>
      <c r="H50" s="99">
        <f t="shared" si="5"/>
        <v>0</v>
      </c>
      <c r="I50" s="228" t="s">
        <v>97</v>
      </c>
    </row>
    <row r="51" spans="1:9" ht="26.25" customHeight="1">
      <c r="A51" s="214"/>
      <c r="B51" s="224"/>
      <c r="C51" s="82">
        <v>0</v>
      </c>
      <c r="D51" s="35">
        <v>26000</v>
      </c>
      <c r="E51" s="100"/>
      <c r="F51" s="97"/>
      <c r="G51" s="96"/>
      <c r="H51" s="99">
        <f t="shared" si="5"/>
        <v>0</v>
      </c>
      <c r="I51" s="227"/>
    </row>
    <row r="52" spans="1:9" ht="26.25" customHeight="1">
      <c r="A52" s="214"/>
      <c r="B52" s="224"/>
      <c r="C52" s="82">
        <v>6000</v>
      </c>
      <c r="D52" s="35">
        <v>0</v>
      </c>
      <c r="E52" s="100"/>
      <c r="F52" s="97"/>
      <c r="G52" s="96"/>
      <c r="H52" s="99">
        <f t="shared" si="5"/>
        <v>0</v>
      </c>
      <c r="I52" s="176" t="s">
        <v>1875</v>
      </c>
    </row>
    <row r="53" spans="1:9" ht="26.25" customHeight="1">
      <c r="A53" s="214"/>
      <c r="B53" s="224"/>
      <c r="C53" s="82">
        <v>2000</v>
      </c>
      <c r="D53" s="35">
        <v>0</v>
      </c>
      <c r="E53" s="100"/>
      <c r="F53" s="97"/>
      <c r="G53" s="96"/>
      <c r="H53" s="99">
        <f t="shared" si="5"/>
        <v>0</v>
      </c>
      <c r="I53" s="228" t="s">
        <v>67</v>
      </c>
    </row>
    <row r="54" spans="1:9" ht="26.25" customHeight="1">
      <c r="A54" s="214"/>
      <c r="B54" s="224"/>
      <c r="C54" s="82">
        <v>3000</v>
      </c>
      <c r="D54" s="35">
        <v>0</v>
      </c>
      <c r="E54" s="100"/>
      <c r="F54" s="97"/>
      <c r="G54" s="96"/>
      <c r="H54" s="99">
        <f t="shared" si="5"/>
        <v>0</v>
      </c>
      <c r="I54" s="227"/>
    </row>
    <row r="55" spans="1:9" ht="26.25" customHeight="1">
      <c r="A55" s="214"/>
      <c r="B55" s="224"/>
      <c r="C55" s="82">
        <v>20000</v>
      </c>
      <c r="D55" s="35">
        <v>0</v>
      </c>
      <c r="E55" s="100"/>
      <c r="F55" s="47"/>
      <c r="G55" s="96"/>
      <c r="H55" s="99">
        <f t="shared" si="5"/>
        <v>0</v>
      </c>
      <c r="I55" s="176" t="s">
        <v>98</v>
      </c>
    </row>
    <row r="56" spans="1:9" ht="26.25" customHeight="1">
      <c r="A56" s="214"/>
      <c r="B56" s="224"/>
      <c r="C56" s="82">
        <v>3000</v>
      </c>
      <c r="D56" s="35">
        <v>0</v>
      </c>
      <c r="E56" s="100"/>
      <c r="F56" s="47"/>
      <c r="G56" s="96"/>
      <c r="H56" s="99">
        <f t="shared" si="5"/>
        <v>0</v>
      </c>
      <c r="I56" s="176" t="s">
        <v>63</v>
      </c>
    </row>
    <row r="57" spans="1:9" ht="26.25" customHeight="1" thickBot="1">
      <c r="A57" s="214"/>
      <c r="B57" s="224"/>
      <c r="C57" s="82">
        <v>30000</v>
      </c>
      <c r="D57" s="35">
        <v>0</v>
      </c>
      <c r="E57" s="100"/>
      <c r="F57" s="97">
        <v>30000</v>
      </c>
      <c r="G57" s="96"/>
      <c r="H57" s="99">
        <f t="shared" si="5"/>
        <v>1</v>
      </c>
      <c r="I57" s="269" t="s">
        <v>49</v>
      </c>
    </row>
    <row r="58" spans="1:9" ht="26.25" customHeight="1" thickBot="1">
      <c r="A58" s="206" t="s">
        <v>50</v>
      </c>
      <c r="B58" s="207"/>
      <c r="C58" s="26">
        <f>SUM(C46:C57)</f>
        <v>84000</v>
      </c>
      <c r="D58" s="26">
        <f t="shared" ref="D58" si="6">SUM(D46:D57)</f>
        <v>96500</v>
      </c>
      <c r="E58" s="26">
        <f t="shared" ref="E58" si="7">SUM(E46:E57)</f>
        <v>0</v>
      </c>
      <c r="F58" s="26">
        <f t="shared" ref="F58" si="8">SUM(F46:F57)</f>
        <v>58548</v>
      </c>
      <c r="G58" s="26">
        <f t="shared" ref="G58" si="9">SUM(G46:G57)</f>
        <v>0</v>
      </c>
      <c r="H58" s="159">
        <f>F58/(C58+D58)</f>
        <v>0.32436565096952907</v>
      </c>
      <c r="I58" s="179"/>
    </row>
    <row r="59" spans="1:9" ht="26.25" customHeight="1" thickBot="1">
      <c r="A59" s="239" t="s">
        <v>99</v>
      </c>
      <c r="B59" s="240"/>
      <c r="C59" s="83">
        <f>C45+C58</f>
        <v>136666.20000000001</v>
      </c>
      <c r="D59" s="83">
        <f t="shared" ref="D59" si="10">D45+D58</f>
        <v>121500</v>
      </c>
      <c r="E59" s="83">
        <f t="shared" ref="E59" si="11">E45+E58</f>
        <v>0</v>
      </c>
      <c r="F59" s="83">
        <f>F45+F58</f>
        <v>93548</v>
      </c>
      <c r="G59" s="83">
        <f t="shared" ref="G59" si="12">G45+G58</f>
        <v>0</v>
      </c>
      <c r="H59" s="162">
        <f>F59/(C59+D59)</f>
        <v>0.3623557227863291</v>
      </c>
      <c r="I59" s="267"/>
    </row>
    <row r="60" spans="1:9" s="10" customFormat="1" thickBot="1">
      <c r="A60" s="27"/>
      <c r="B60" s="22"/>
      <c r="C60" s="28"/>
      <c r="D60" s="29"/>
      <c r="E60" s="30"/>
      <c r="F60" s="31"/>
      <c r="G60" s="31"/>
      <c r="H60" s="163"/>
      <c r="I60" s="270"/>
    </row>
    <row r="61" spans="1:9" ht="25.5" customHeight="1" thickBot="1">
      <c r="A61" s="218" t="s">
        <v>52</v>
      </c>
      <c r="B61" s="219"/>
      <c r="C61" s="54">
        <f>C40+C59</f>
        <v>634600</v>
      </c>
      <c r="D61" s="54">
        <f t="shared" ref="D61:G61" si="13">D40+D59</f>
        <v>138100</v>
      </c>
      <c r="E61" s="54">
        <f t="shared" si="13"/>
        <v>0</v>
      </c>
      <c r="F61" s="54">
        <f>F40+F59</f>
        <v>455767.73</v>
      </c>
      <c r="G61" s="54">
        <f t="shared" si="13"/>
        <v>0</v>
      </c>
      <c r="H61" s="164">
        <f t="shared" ref="H61:H64" si="14">F61/(C61+D61)</f>
        <v>0.58983788016047622</v>
      </c>
      <c r="I61" s="271"/>
    </row>
    <row r="62" spans="1:9" s="10" customFormat="1" ht="23.25" customHeight="1" thickBot="1">
      <c r="A62" s="200" t="s">
        <v>51</v>
      </c>
      <c r="B62" s="201"/>
      <c r="C62" s="189">
        <f>C61*0.07</f>
        <v>44422.000000000007</v>
      </c>
      <c r="D62" s="190">
        <f>D61*0.07</f>
        <v>9667.0000000000018</v>
      </c>
      <c r="E62" s="84"/>
      <c r="F62" s="191">
        <v>31900.04</v>
      </c>
      <c r="G62" s="53"/>
      <c r="H62" s="165">
        <f t="shared" si="14"/>
        <v>0.58976945404795789</v>
      </c>
      <c r="I62" s="272"/>
    </row>
    <row r="63" spans="1:9" s="10" customFormat="1" ht="18" customHeight="1" thickBot="1">
      <c r="A63" s="200" t="s">
        <v>1871</v>
      </c>
      <c r="B63" s="201"/>
      <c r="C63" s="189">
        <v>77.92</v>
      </c>
      <c r="D63" s="190"/>
      <c r="E63" s="167"/>
      <c r="F63" s="192"/>
      <c r="G63" s="168"/>
      <c r="H63" s="165"/>
      <c r="I63" s="272"/>
    </row>
    <row r="64" spans="1:9" ht="25.5" customHeight="1" thickBot="1">
      <c r="A64" s="220" t="s">
        <v>52</v>
      </c>
      <c r="B64" s="221"/>
      <c r="C64" s="103">
        <f>C61+C62+C63</f>
        <v>679099.92</v>
      </c>
      <c r="D64" s="103">
        <f t="shared" ref="D64:G64" si="15">D61+D62</f>
        <v>147767</v>
      </c>
      <c r="E64" s="55">
        <f t="shared" si="15"/>
        <v>0</v>
      </c>
      <c r="F64" s="103">
        <f t="shared" si="15"/>
        <v>487667.76999999996</v>
      </c>
      <c r="G64" s="55">
        <f t="shared" si="15"/>
        <v>0</v>
      </c>
      <c r="H64" s="164">
        <f t="shared" si="14"/>
        <v>0.58977782059536243</v>
      </c>
      <c r="I64" s="273"/>
    </row>
    <row r="65" spans="1:11">
      <c r="C65" s="169" t="s">
        <v>22</v>
      </c>
      <c r="D65" s="11" t="s">
        <v>23</v>
      </c>
      <c r="E65" s="16"/>
      <c r="F65" s="32"/>
      <c r="G65" s="32"/>
      <c r="H65" s="166"/>
      <c r="I65" s="274">
        <f>H65-G65</f>
        <v>0</v>
      </c>
    </row>
    <row r="66" spans="1:11" ht="16" thickBot="1">
      <c r="C66" s="33"/>
      <c r="D66" s="33"/>
      <c r="E66" s="34"/>
      <c r="F66" s="32"/>
      <c r="G66" s="32"/>
      <c r="H66" s="166"/>
      <c r="I66" s="275"/>
    </row>
    <row r="67" spans="1:11" ht="31" customHeight="1" thickBot="1">
      <c r="A67" s="229" t="s">
        <v>53</v>
      </c>
      <c r="B67" s="230"/>
      <c r="C67" s="170" t="s">
        <v>54</v>
      </c>
      <c r="D67" s="171" t="s">
        <v>1869</v>
      </c>
      <c r="E67" s="171" t="s">
        <v>51</v>
      </c>
      <c r="F67" s="172" t="s">
        <v>56</v>
      </c>
      <c r="G67" s="172" t="s">
        <v>57</v>
      </c>
      <c r="H67" s="173" t="s">
        <v>101</v>
      </c>
      <c r="I67" s="276" t="s">
        <v>59</v>
      </c>
    </row>
    <row r="68" spans="1:11" ht="21" customHeight="1" thickBot="1">
      <c r="A68" s="231" t="s">
        <v>22</v>
      </c>
      <c r="B68" s="232"/>
      <c r="C68" s="280">
        <f>C64</f>
        <v>679099.92</v>
      </c>
      <c r="D68" s="281">
        <f>F61</f>
        <v>455767.73</v>
      </c>
      <c r="E68" s="282">
        <f>F62</f>
        <v>31900.04</v>
      </c>
      <c r="F68" s="282">
        <f>D68+E68</f>
        <v>487667.76999999996</v>
      </c>
      <c r="G68" s="282">
        <f>C68-F68</f>
        <v>191432.15000000008</v>
      </c>
      <c r="H68" s="193">
        <f>F68/C68</f>
        <v>0.71810900817069734</v>
      </c>
      <c r="I68" s="277"/>
    </row>
    <row r="69" spans="1:11" ht="18.5" customHeight="1" thickBot="1">
      <c r="A69" s="196" t="s">
        <v>23</v>
      </c>
      <c r="B69" s="197"/>
      <c r="C69" s="283">
        <f>D64</f>
        <v>147767</v>
      </c>
      <c r="D69" s="284">
        <v>114740.01</v>
      </c>
      <c r="E69" s="285"/>
      <c r="F69" s="285">
        <f t="shared" ref="F69" si="16">D69+E69</f>
        <v>114740.01</v>
      </c>
      <c r="G69" s="282">
        <f>C69-F69</f>
        <v>33026.990000000005</v>
      </c>
      <c r="H69" s="286">
        <f>F69/C69</f>
        <v>0.77649278932373256</v>
      </c>
      <c r="I69" s="279" t="s">
        <v>1877</v>
      </c>
    </row>
    <row r="70" spans="1:11" ht="21.5" thickBot="1">
      <c r="A70" s="198" t="s">
        <v>60</v>
      </c>
      <c r="B70" s="199"/>
      <c r="C70" s="156">
        <f>SUM(C68:C69)</f>
        <v>826866.92</v>
      </c>
      <c r="D70" s="42">
        <f>SUM(D68:D69)</f>
        <v>570507.74</v>
      </c>
      <c r="E70" s="42">
        <f>SUM(E68:E69)</f>
        <v>31900.04</v>
      </c>
      <c r="F70" s="42">
        <f>SUM(F68:F69)</f>
        <v>602407.77999999991</v>
      </c>
      <c r="G70" s="104">
        <f>SUM(G68:G69)</f>
        <v>224459.14000000007</v>
      </c>
      <c r="H70" s="106">
        <f>F70/C70</f>
        <v>0.72854260513892599</v>
      </c>
      <c r="I70" s="278"/>
      <c r="J70" s="39"/>
      <c r="K70" s="40"/>
    </row>
    <row r="71" spans="1:11" ht="11" customHeight="1">
      <c r="B71" s="10"/>
      <c r="J71" s="39"/>
    </row>
    <row r="72" spans="1:11">
      <c r="A72" s="195" t="s">
        <v>24</v>
      </c>
      <c r="B72" s="195"/>
      <c r="C72" s="11"/>
      <c r="D72" s="60"/>
      <c r="E72" s="16"/>
      <c r="F72" s="16"/>
      <c r="G72" s="16"/>
      <c r="H72" s="16"/>
    </row>
    <row r="73" spans="1:11">
      <c r="A73" t="s">
        <v>25</v>
      </c>
      <c r="C73" s="11"/>
      <c r="D73" s="11"/>
      <c r="E73" s="16"/>
      <c r="F73" s="16"/>
      <c r="G73" s="16"/>
      <c r="H73" s="16"/>
    </row>
    <row r="74" spans="1:11">
      <c r="A74" t="s">
        <v>1870</v>
      </c>
      <c r="C74" s="11"/>
      <c r="D74" s="11"/>
      <c r="E74" s="16"/>
      <c r="F74" s="16"/>
      <c r="G74" s="16"/>
      <c r="H74" s="16"/>
    </row>
    <row r="75" spans="1:11">
      <c r="C75" s="11"/>
      <c r="D75" s="11"/>
      <c r="E75" s="16"/>
      <c r="F75" s="16"/>
      <c r="G75" s="16"/>
      <c r="H75" s="16"/>
    </row>
    <row r="76" spans="1:11">
      <c r="C76" s="11"/>
      <c r="D76" s="11"/>
      <c r="E76" s="16"/>
      <c r="F76" s="16"/>
      <c r="G76" s="16"/>
      <c r="H76" s="16"/>
    </row>
    <row r="77" spans="1:11">
      <c r="C77" s="11"/>
      <c r="D77" s="11"/>
      <c r="E77" s="16"/>
      <c r="F77" s="16"/>
      <c r="G77" s="16"/>
      <c r="H77" s="16"/>
    </row>
    <row r="78" spans="1:11">
      <c r="C78" s="11"/>
      <c r="D78" s="11"/>
      <c r="E78" s="16"/>
      <c r="F78" s="16"/>
      <c r="G78" s="16"/>
      <c r="H78" s="16"/>
    </row>
    <row r="79" spans="1:11">
      <c r="C79" s="11"/>
      <c r="D79" s="11"/>
      <c r="E79" s="16"/>
      <c r="F79" s="16"/>
      <c r="G79" s="16"/>
      <c r="H79" s="16"/>
    </row>
    <row r="80" spans="1:11">
      <c r="C80" s="11"/>
      <c r="D80" s="11"/>
      <c r="E80" s="16"/>
      <c r="F80" s="16"/>
      <c r="G80" s="16"/>
      <c r="H80" s="16"/>
    </row>
    <row r="81" spans="3:8">
      <c r="C81" s="11"/>
      <c r="D81" s="11"/>
      <c r="E81" s="16"/>
      <c r="F81" s="16"/>
      <c r="G81" s="16"/>
      <c r="H81" s="16"/>
    </row>
    <row r="82" spans="3:8">
      <c r="C82" s="11"/>
      <c r="D82" s="11"/>
      <c r="E82" s="16"/>
      <c r="F82" s="16"/>
      <c r="G82" s="16"/>
      <c r="H82" s="16"/>
    </row>
    <row r="83" spans="3:8">
      <c r="C83" s="11"/>
      <c r="D83" s="11"/>
      <c r="E83" s="16"/>
      <c r="F83" s="16"/>
      <c r="G83" s="16"/>
      <c r="H83" s="16"/>
    </row>
    <row r="84" spans="3:8">
      <c r="C84" s="11"/>
      <c r="D84" s="11"/>
      <c r="E84" s="16"/>
      <c r="F84" s="16"/>
      <c r="G84" s="16"/>
      <c r="H84" s="16"/>
    </row>
    <row r="85" spans="3:8">
      <c r="C85" s="11"/>
      <c r="D85" s="11"/>
      <c r="E85" s="16"/>
      <c r="F85" s="16"/>
      <c r="G85" s="16"/>
      <c r="H85" s="16"/>
    </row>
    <row r="86" spans="3:8">
      <c r="C86" s="11"/>
      <c r="D86" s="11"/>
      <c r="E86" s="16"/>
      <c r="F86" s="16"/>
      <c r="G86" s="16"/>
      <c r="H86" s="16"/>
    </row>
    <row r="87" spans="3:8">
      <c r="C87" s="11"/>
      <c r="D87" s="11"/>
      <c r="E87" s="16"/>
      <c r="F87" s="16"/>
      <c r="G87" s="16"/>
      <c r="H87" s="16"/>
    </row>
    <row r="88" spans="3:8">
      <c r="C88" s="11"/>
      <c r="D88" s="11"/>
      <c r="E88" s="16"/>
      <c r="F88" s="16"/>
      <c r="G88" s="16"/>
      <c r="H88" s="16"/>
    </row>
    <row r="89" spans="3:8">
      <c r="C89" s="11"/>
      <c r="D89" s="11"/>
      <c r="E89" s="16"/>
      <c r="F89" s="16"/>
      <c r="G89" s="16"/>
      <c r="H89" s="16"/>
    </row>
    <row r="90" spans="3:8">
      <c r="C90" s="11"/>
      <c r="D90" s="11"/>
      <c r="E90" s="16"/>
      <c r="F90" s="16"/>
      <c r="G90" s="16"/>
      <c r="H90" s="16"/>
    </row>
    <row r="91" spans="3:8">
      <c r="C91" s="11"/>
      <c r="D91" s="11"/>
      <c r="E91" s="16"/>
      <c r="F91" s="16"/>
      <c r="G91" s="16"/>
      <c r="H91" s="16"/>
    </row>
    <row r="92" spans="3:8">
      <c r="C92" s="11"/>
      <c r="D92" s="11"/>
      <c r="E92" s="16"/>
      <c r="F92" s="16"/>
      <c r="G92" s="16"/>
      <c r="H92" s="16"/>
    </row>
    <row r="93" spans="3:8">
      <c r="C93" s="11"/>
      <c r="D93" s="11"/>
      <c r="E93" s="16"/>
      <c r="F93" s="16"/>
      <c r="G93" s="16"/>
      <c r="H93" s="16"/>
    </row>
    <row r="94" spans="3:8">
      <c r="C94" s="11"/>
      <c r="D94" s="11"/>
      <c r="E94" s="16"/>
      <c r="F94" s="16"/>
      <c r="G94" s="16"/>
      <c r="H94" s="16"/>
    </row>
    <row r="95" spans="3:8">
      <c r="C95" s="11"/>
      <c r="D95" s="11"/>
      <c r="E95" s="16"/>
      <c r="F95" s="16"/>
      <c r="G95" s="16"/>
      <c r="H95" s="16"/>
    </row>
    <row r="96" spans="3:8">
      <c r="C96" s="11"/>
      <c r="D96" s="11"/>
      <c r="E96" s="16"/>
      <c r="F96" s="16"/>
      <c r="G96" s="16"/>
      <c r="H96" s="16"/>
    </row>
    <row r="97" spans="3:8">
      <c r="C97" s="11"/>
      <c r="D97" s="11"/>
      <c r="E97" s="16"/>
      <c r="F97" s="16"/>
      <c r="G97" s="16"/>
      <c r="H97" s="16"/>
    </row>
    <row r="98" spans="3:8">
      <c r="C98" s="11"/>
      <c r="D98" s="11"/>
      <c r="E98" s="16"/>
      <c r="F98" s="16"/>
      <c r="G98" s="16"/>
      <c r="H98" s="16"/>
    </row>
    <row r="99" spans="3:8">
      <c r="C99" s="11"/>
      <c r="D99" s="11"/>
      <c r="E99" s="16"/>
      <c r="F99" s="16"/>
      <c r="G99" s="16"/>
      <c r="H99" s="16"/>
    </row>
    <row r="100" spans="3:8">
      <c r="C100" s="11"/>
      <c r="D100" s="11"/>
      <c r="E100" s="16"/>
      <c r="F100" s="16"/>
      <c r="G100" s="16"/>
      <c r="H100" s="16"/>
    </row>
    <row r="101" spans="3:8">
      <c r="C101" s="11"/>
      <c r="D101" s="11"/>
      <c r="E101" s="16"/>
      <c r="F101" s="16"/>
      <c r="G101" s="16"/>
      <c r="H101" s="16"/>
    </row>
    <row r="102" spans="3:8">
      <c r="C102" s="11"/>
      <c r="D102" s="11"/>
      <c r="E102" s="16"/>
      <c r="F102" s="16"/>
      <c r="G102" s="16"/>
      <c r="H102" s="16"/>
    </row>
    <row r="103" spans="3:8">
      <c r="C103" s="11"/>
      <c r="D103" s="11"/>
      <c r="E103" s="16"/>
      <c r="F103" s="16"/>
      <c r="G103" s="16"/>
      <c r="H103" s="16"/>
    </row>
    <row r="104" spans="3:8">
      <c r="C104" s="11"/>
      <c r="D104" s="11"/>
      <c r="E104" s="16"/>
      <c r="F104" s="16"/>
      <c r="G104" s="16"/>
      <c r="H104" s="16"/>
    </row>
    <row r="105" spans="3:8">
      <c r="C105" s="11"/>
      <c r="D105" s="11"/>
      <c r="E105" s="16"/>
      <c r="F105" s="16"/>
      <c r="G105" s="16"/>
      <c r="H105" s="16"/>
    </row>
    <row r="106" spans="3:8">
      <c r="C106" s="11"/>
      <c r="D106" s="11"/>
      <c r="E106" s="16"/>
      <c r="F106" s="16"/>
      <c r="G106" s="16"/>
      <c r="H106" s="16"/>
    </row>
    <row r="107" spans="3:8">
      <c r="C107" s="11"/>
      <c r="D107" s="11"/>
      <c r="E107" s="16"/>
      <c r="F107" s="16"/>
      <c r="G107" s="16"/>
      <c r="H107" s="16"/>
    </row>
    <row r="108" spans="3:8">
      <c r="C108" s="11"/>
      <c r="D108" s="11"/>
      <c r="E108" s="16"/>
      <c r="F108" s="16"/>
      <c r="G108" s="16"/>
      <c r="H108" s="16"/>
    </row>
    <row r="109" spans="3:8">
      <c r="C109" s="11"/>
      <c r="D109" s="11"/>
      <c r="E109" s="16"/>
      <c r="F109" s="16"/>
      <c r="G109" s="16"/>
      <c r="H109" s="16"/>
    </row>
    <row r="110" spans="3:8">
      <c r="C110" s="11"/>
      <c r="D110" s="11"/>
      <c r="E110" s="16"/>
      <c r="F110" s="16"/>
      <c r="G110" s="16"/>
      <c r="H110" s="16"/>
    </row>
    <row r="111" spans="3:8">
      <c r="C111" s="11"/>
      <c r="D111" s="11"/>
      <c r="E111" s="16"/>
      <c r="F111" s="16"/>
      <c r="G111" s="16"/>
      <c r="H111" s="16"/>
    </row>
    <row r="112" spans="3:8">
      <c r="C112" s="11"/>
      <c r="D112" s="11"/>
      <c r="E112" s="16"/>
      <c r="F112" s="16"/>
      <c r="G112" s="16"/>
      <c r="H112" s="16"/>
    </row>
    <row r="113" spans="3:8">
      <c r="C113" s="11"/>
      <c r="D113" s="11"/>
      <c r="E113" s="16"/>
      <c r="F113" s="16"/>
      <c r="G113" s="16"/>
      <c r="H113" s="16"/>
    </row>
    <row r="114" spans="3:8">
      <c r="C114" s="11"/>
      <c r="D114" s="11"/>
      <c r="E114" s="16"/>
      <c r="F114" s="16"/>
      <c r="G114" s="16"/>
      <c r="H114" s="16"/>
    </row>
    <row r="115" spans="3:8">
      <c r="C115" s="11"/>
      <c r="D115" s="11"/>
      <c r="E115" s="16"/>
      <c r="F115" s="16"/>
      <c r="G115" s="16"/>
      <c r="H115" s="16"/>
    </row>
    <row r="116" spans="3:8">
      <c r="C116" s="11"/>
      <c r="D116" s="11"/>
      <c r="E116" s="16"/>
      <c r="F116" s="16"/>
      <c r="G116" s="16"/>
      <c r="H116" s="16"/>
    </row>
    <row r="117" spans="3:8">
      <c r="C117" s="11"/>
      <c r="D117" s="11"/>
      <c r="E117" s="16"/>
      <c r="F117" s="16"/>
      <c r="G117" s="16"/>
      <c r="H117" s="16"/>
    </row>
    <row r="118" spans="3:8">
      <c r="C118" s="11"/>
      <c r="D118" s="11"/>
      <c r="E118" s="16"/>
      <c r="F118" s="16"/>
      <c r="G118" s="16"/>
      <c r="H118" s="16"/>
    </row>
    <row r="119" spans="3:8">
      <c r="C119" s="11"/>
      <c r="D119" s="11"/>
      <c r="E119" s="16"/>
      <c r="F119" s="16"/>
      <c r="G119" s="16"/>
      <c r="H119" s="16"/>
    </row>
    <row r="120" spans="3:8">
      <c r="C120" s="11"/>
      <c r="D120" s="11"/>
      <c r="E120" s="16"/>
      <c r="F120" s="16"/>
      <c r="G120" s="16"/>
      <c r="H120" s="16"/>
    </row>
    <row r="121" spans="3:8">
      <c r="C121" s="11"/>
      <c r="D121" s="11"/>
      <c r="E121" s="16"/>
      <c r="F121" s="16"/>
      <c r="G121" s="16"/>
      <c r="H121" s="16"/>
    </row>
    <row r="122" spans="3:8">
      <c r="C122" s="11"/>
      <c r="D122" s="11"/>
      <c r="E122" s="16"/>
      <c r="F122" s="16"/>
      <c r="G122" s="16"/>
      <c r="H122" s="16"/>
    </row>
    <row r="123" spans="3:8">
      <c r="C123" s="11"/>
      <c r="D123" s="11"/>
      <c r="E123" s="16"/>
      <c r="F123" s="16"/>
      <c r="G123" s="16"/>
      <c r="H123" s="16"/>
    </row>
    <row r="124" spans="3:8">
      <c r="C124" s="11"/>
      <c r="D124" s="11"/>
      <c r="E124" s="16"/>
      <c r="F124" s="16"/>
      <c r="G124" s="16"/>
      <c r="H124" s="16"/>
    </row>
    <row r="125" spans="3:8">
      <c r="C125" s="11"/>
      <c r="D125" s="11"/>
      <c r="E125" s="16"/>
      <c r="F125" s="16"/>
      <c r="G125" s="16"/>
      <c r="H125" s="16"/>
    </row>
    <row r="126" spans="3:8">
      <c r="C126" s="11"/>
      <c r="D126" s="11"/>
      <c r="E126" s="16"/>
      <c r="F126" s="16"/>
      <c r="G126" s="16"/>
      <c r="H126" s="16"/>
    </row>
    <row r="127" spans="3:8">
      <c r="C127" s="11"/>
      <c r="D127" s="11"/>
      <c r="E127" s="16"/>
      <c r="F127" s="16"/>
      <c r="G127" s="16"/>
      <c r="H127" s="16"/>
    </row>
    <row r="128" spans="3:8">
      <c r="C128" s="11"/>
      <c r="D128" s="11"/>
      <c r="E128" s="16"/>
      <c r="F128" s="16"/>
      <c r="G128" s="16"/>
      <c r="H128" s="16"/>
    </row>
    <row r="129" spans="3:8">
      <c r="C129" s="11"/>
      <c r="D129" s="11"/>
      <c r="E129" s="16"/>
      <c r="F129" s="16"/>
      <c r="G129" s="16"/>
      <c r="H129" s="16"/>
    </row>
    <row r="130" spans="3:8">
      <c r="C130" s="11"/>
      <c r="D130" s="11"/>
      <c r="E130" s="16"/>
      <c r="F130" s="16"/>
      <c r="G130" s="16"/>
      <c r="H130" s="16"/>
    </row>
    <row r="131" spans="3:8">
      <c r="C131" s="11"/>
      <c r="D131" s="11"/>
      <c r="E131" s="16"/>
      <c r="F131" s="16"/>
      <c r="G131" s="16"/>
      <c r="H131" s="16"/>
    </row>
    <row r="132" spans="3:8">
      <c r="C132" s="11"/>
      <c r="D132" s="11"/>
      <c r="E132" s="16"/>
      <c r="F132" s="16"/>
      <c r="G132" s="16"/>
      <c r="H132" s="16"/>
    </row>
    <row r="133" spans="3:8">
      <c r="C133" s="11"/>
      <c r="D133" s="11"/>
      <c r="E133" s="16"/>
      <c r="F133" s="16"/>
      <c r="G133" s="16"/>
      <c r="H133" s="16"/>
    </row>
    <row r="134" spans="3:8">
      <c r="C134" s="11"/>
      <c r="D134" s="11"/>
      <c r="E134" s="16"/>
      <c r="F134" s="16"/>
      <c r="G134" s="16"/>
      <c r="H134" s="16"/>
    </row>
    <row r="135" spans="3:8">
      <c r="C135" s="11"/>
      <c r="D135" s="11"/>
      <c r="E135" s="16"/>
      <c r="F135" s="16"/>
      <c r="G135" s="16"/>
      <c r="H135" s="16"/>
    </row>
    <row r="136" spans="3:8">
      <c r="C136" s="11"/>
      <c r="D136" s="11"/>
      <c r="E136" s="16"/>
      <c r="F136" s="16"/>
      <c r="G136" s="16"/>
      <c r="H136" s="16"/>
    </row>
    <row r="137" spans="3:8">
      <c r="C137" s="11"/>
      <c r="D137" s="11"/>
      <c r="E137" s="16"/>
      <c r="F137" s="16"/>
      <c r="G137" s="16"/>
      <c r="H137" s="16"/>
    </row>
    <row r="138" spans="3:8">
      <c r="C138" s="11"/>
      <c r="D138" s="11"/>
      <c r="E138" s="16"/>
      <c r="F138" s="16"/>
      <c r="G138" s="16"/>
      <c r="H138" s="16"/>
    </row>
    <row r="139" spans="3:8">
      <c r="C139" s="11"/>
      <c r="D139" s="11"/>
      <c r="E139" s="16"/>
      <c r="F139" s="16"/>
      <c r="G139" s="16"/>
      <c r="H139" s="16"/>
    </row>
    <row r="140" spans="3:8">
      <c r="C140" s="11"/>
      <c r="D140" s="11"/>
      <c r="E140" s="16"/>
      <c r="F140" s="16"/>
      <c r="G140" s="16"/>
      <c r="H140" s="16"/>
    </row>
    <row r="141" spans="3:8">
      <c r="C141" s="11"/>
      <c r="D141" s="11"/>
      <c r="E141" s="16"/>
      <c r="F141" s="16"/>
      <c r="G141" s="16"/>
      <c r="H141" s="16"/>
    </row>
    <row r="142" spans="3:8">
      <c r="C142" s="11"/>
      <c r="D142" s="11"/>
      <c r="E142" s="16"/>
      <c r="F142" s="16"/>
      <c r="G142" s="16"/>
      <c r="H142" s="16"/>
    </row>
    <row r="143" spans="3:8">
      <c r="C143" s="11"/>
      <c r="D143" s="11"/>
      <c r="E143" s="16"/>
      <c r="F143" s="16"/>
      <c r="G143" s="16"/>
      <c r="H143" s="16"/>
    </row>
    <row r="144" spans="3:8">
      <c r="C144" s="11"/>
      <c r="D144" s="11"/>
      <c r="E144" s="16"/>
      <c r="F144" s="16"/>
      <c r="G144" s="16"/>
      <c r="H144" s="16"/>
    </row>
    <row r="145" spans="3:8">
      <c r="C145" s="11"/>
      <c r="D145" s="11"/>
      <c r="E145" s="16"/>
      <c r="F145" s="16"/>
      <c r="G145" s="16"/>
      <c r="H145" s="16"/>
    </row>
    <row r="146" spans="3:8">
      <c r="C146" s="11"/>
      <c r="D146" s="11"/>
      <c r="E146" s="16"/>
      <c r="F146" s="16"/>
      <c r="G146" s="16"/>
      <c r="H146" s="16"/>
    </row>
    <row r="147" spans="3:8">
      <c r="C147" s="11"/>
      <c r="D147" s="11"/>
      <c r="E147" s="16"/>
      <c r="F147" s="16"/>
      <c r="G147" s="16"/>
      <c r="H147" s="16"/>
    </row>
    <row r="148" spans="3:8">
      <c r="C148" s="11"/>
      <c r="D148" s="11"/>
      <c r="E148" s="16"/>
      <c r="F148" s="16"/>
      <c r="G148" s="16"/>
      <c r="H148" s="16"/>
    </row>
    <row r="149" spans="3:8">
      <c r="C149" s="11"/>
      <c r="D149" s="11"/>
      <c r="E149" s="16"/>
      <c r="F149" s="16"/>
      <c r="G149" s="16"/>
      <c r="H149" s="16"/>
    </row>
    <row r="150" spans="3:8">
      <c r="C150" s="11"/>
      <c r="D150" s="11"/>
      <c r="E150" s="16"/>
      <c r="F150" s="16"/>
      <c r="G150" s="16"/>
      <c r="H150" s="16"/>
    </row>
    <row r="151" spans="3:8">
      <c r="C151" s="11"/>
      <c r="D151" s="11"/>
      <c r="E151" s="16"/>
      <c r="F151" s="16"/>
      <c r="G151" s="16"/>
      <c r="H151" s="16"/>
    </row>
    <row r="152" spans="3:8">
      <c r="C152" s="11"/>
      <c r="D152" s="11"/>
      <c r="E152" s="16"/>
      <c r="F152" s="16"/>
      <c r="G152" s="16"/>
      <c r="H152" s="16"/>
    </row>
    <row r="153" spans="3:8">
      <c r="C153" s="11"/>
      <c r="D153" s="11"/>
      <c r="E153" s="16"/>
      <c r="F153" s="16"/>
      <c r="G153" s="16"/>
      <c r="H153" s="16"/>
    </row>
    <row r="154" spans="3:8">
      <c r="C154" s="11"/>
      <c r="D154" s="11"/>
      <c r="E154" s="16"/>
      <c r="F154" s="16"/>
      <c r="G154" s="16"/>
      <c r="H154" s="16"/>
    </row>
    <row r="155" spans="3:8">
      <c r="C155" s="11"/>
      <c r="D155" s="11"/>
      <c r="E155" s="16"/>
      <c r="F155" s="16"/>
      <c r="G155" s="16"/>
      <c r="H155" s="16"/>
    </row>
    <row r="156" spans="3:8">
      <c r="C156" s="11"/>
      <c r="D156" s="11"/>
      <c r="E156" s="16"/>
      <c r="F156" s="16"/>
      <c r="G156" s="16"/>
      <c r="H156" s="16"/>
    </row>
    <row r="157" spans="3:8">
      <c r="C157" s="11"/>
      <c r="D157" s="11"/>
      <c r="E157" s="16"/>
      <c r="F157" s="16"/>
      <c r="G157" s="16"/>
      <c r="H157" s="16"/>
    </row>
    <row r="158" spans="3:8">
      <c r="C158" s="11"/>
      <c r="D158" s="11"/>
      <c r="E158" s="16"/>
      <c r="F158" s="16"/>
      <c r="G158" s="16"/>
      <c r="H158" s="16"/>
    </row>
    <row r="159" spans="3:8">
      <c r="C159" s="11"/>
      <c r="D159" s="11"/>
      <c r="E159" s="16"/>
      <c r="F159" s="16"/>
      <c r="G159" s="16"/>
      <c r="H159" s="16"/>
    </row>
    <row r="160" spans="3:8">
      <c r="C160" s="11"/>
      <c r="D160" s="11"/>
      <c r="E160" s="16"/>
      <c r="F160" s="16"/>
      <c r="G160" s="16"/>
      <c r="H160" s="16"/>
    </row>
    <row r="161" spans="3:8">
      <c r="C161" s="11"/>
      <c r="D161" s="11"/>
      <c r="E161" s="16"/>
      <c r="F161" s="16"/>
      <c r="G161" s="16"/>
      <c r="H161" s="16"/>
    </row>
    <row r="162" spans="3:8">
      <c r="C162" s="11"/>
      <c r="D162" s="11"/>
      <c r="E162" s="16"/>
      <c r="F162" s="16"/>
      <c r="G162" s="16"/>
      <c r="H162" s="16"/>
    </row>
    <row r="163" spans="3:8">
      <c r="C163" s="11"/>
      <c r="D163" s="11"/>
      <c r="E163" s="16"/>
      <c r="F163" s="16"/>
      <c r="G163" s="16"/>
      <c r="H163" s="16"/>
    </row>
    <row r="164" spans="3:8">
      <c r="C164" s="11"/>
      <c r="D164" s="11"/>
      <c r="E164" s="16"/>
      <c r="F164" s="16"/>
      <c r="G164" s="16"/>
      <c r="H164" s="16"/>
    </row>
    <row r="165" spans="3:8">
      <c r="C165" s="11"/>
      <c r="D165" s="11"/>
      <c r="E165" s="16"/>
      <c r="F165" s="16"/>
      <c r="G165" s="16"/>
      <c r="H165" s="16"/>
    </row>
    <row r="166" spans="3:8">
      <c r="C166" s="11"/>
      <c r="D166" s="11"/>
      <c r="E166" s="16"/>
      <c r="F166" s="16"/>
      <c r="G166" s="16"/>
      <c r="H166" s="16"/>
    </row>
    <row r="167" spans="3:8">
      <c r="C167" s="11"/>
      <c r="D167" s="11"/>
      <c r="E167" s="16"/>
      <c r="F167" s="16"/>
      <c r="G167" s="16"/>
      <c r="H167" s="16"/>
    </row>
    <row r="168" spans="3:8">
      <c r="C168" s="11"/>
      <c r="D168" s="11"/>
      <c r="E168" s="16"/>
      <c r="F168" s="16"/>
      <c r="G168" s="16"/>
      <c r="H168" s="16"/>
    </row>
    <row r="169" spans="3:8">
      <c r="C169" s="11"/>
      <c r="D169" s="11"/>
      <c r="E169" s="16"/>
      <c r="F169" s="16"/>
      <c r="G169" s="16"/>
      <c r="H169" s="16"/>
    </row>
    <row r="170" spans="3:8">
      <c r="C170" s="11"/>
      <c r="D170" s="11"/>
      <c r="E170" s="16"/>
      <c r="F170" s="16"/>
      <c r="G170" s="16"/>
      <c r="H170" s="16"/>
    </row>
    <row r="171" spans="3:8">
      <c r="C171" s="11"/>
      <c r="D171" s="11"/>
      <c r="E171" s="16"/>
      <c r="F171" s="16"/>
      <c r="G171" s="16"/>
      <c r="H171" s="16"/>
    </row>
    <row r="172" spans="3:8">
      <c r="C172" s="11"/>
      <c r="D172" s="11"/>
      <c r="E172" s="16"/>
      <c r="F172" s="16"/>
      <c r="G172" s="16"/>
      <c r="H172" s="16"/>
    </row>
    <row r="173" spans="3:8">
      <c r="C173" s="11"/>
      <c r="D173" s="11"/>
      <c r="E173" s="16"/>
      <c r="F173" s="16"/>
      <c r="G173" s="16"/>
      <c r="H173" s="16"/>
    </row>
    <row r="174" spans="3:8">
      <c r="C174" s="11"/>
      <c r="D174" s="11"/>
      <c r="E174" s="16"/>
      <c r="F174" s="16"/>
      <c r="G174" s="16"/>
      <c r="H174" s="16"/>
    </row>
    <row r="175" spans="3:8">
      <c r="C175" s="11"/>
      <c r="D175" s="11"/>
      <c r="E175" s="16"/>
      <c r="F175" s="16"/>
      <c r="G175" s="16"/>
      <c r="H175" s="16"/>
    </row>
    <row r="176" spans="3:8">
      <c r="C176" s="11"/>
      <c r="D176" s="11"/>
      <c r="E176" s="16"/>
      <c r="F176" s="16"/>
      <c r="G176" s="16"/>
      <c r="H176" s="16"/>
    </row>
    <row r="177" spans="3:8">
      <c r="C177" s="11"/>
      <c r="D177" s="11"/>
      <c r="E177" s="16"/>
      <c r="F177" s="16"/>
      <c r="G177" s="16"/>
      <c r="H177" s="16"/>
    </row>
    <row r="178" spans="3:8">
      <c r="C178" s="11"/>
      <c r="D178" s="11"/>
      <c r="E178" s="16"/>
      <c r="F178" s="16"/>
      <c r="G178" s="16"/>
      <c r="H178" s="16"/>
    </row>
    <row r="179" spans="3:8">
      <c r="C179" s="11"/>
      <c r="D179" s="11"/>
      <c r="E179" s="16"/>
      <c r="F179" s="16"/>
      <c r="G179" s="16"/>
      <c r="H179" s="16"/>
    </row>
    <row r="180" spans="3:8">
      <c r="C180" s="11"/>
      <c r="D180" s="11"/>
      <c r="E180" s="16"/>
      <c r="F180" s="16"/>
      <c r="G180" s="16"/>
      <c r="H180" s="16"/>
    </row>
    <row r="181" spans="3:8">
      <c r="C181" s="11"/>
      <c r="D181" s="11"/>
      <c r="E181" s="16"/>
      <c r="F181" s="16"/>
      <c r="G181" s="16"/>
      <c r="H181" s="16"/>
    </row>
    <row r="182" spans="3:8">
      <c r="C182" s="11"/>
      <c r="D182" s="11"/>
      <c r="E182" s="16"/>
      <c r="F182" s="16"/>
      <c r="G182" s="16"/>
      <c r="H182" s="16"/>
    </row>
    <row r="183" spans="3:8">
      <c r="C183" s="11"/>
      <c r="D183" s="11"/>
      <c r="E183" s="16"/>
      <c r="F183" s="16"/>
      <c r="G183" s="16"/>
      <c r="H183" s="16"/>
    </row>
    <row r="184" spans="3:8">
      <c r="C184" s="11"/>
      <c r="D184" s="11"/>
      <c r="E184" s="16"/>
      <c r="F184" s="16"/>
      <c r="G184" s="16"/>
      <c r="H184" s="16"/>
    </row>
    <row r="185" spans="3:8">
      <c r="C185" s="11"/>
      <c r="D185" s="11"/>
      <c r="E185" s="16"/>
      <c r="F185" s="16"/>
      <c r="G185" s="16"/>
      <c r="H185" s="16"/>
    </row>
    <row r="186" spans="3:8">
      <c r="C186" s="11"/>
      <c r="D186" s="11"/>
      <c r="E186" s="16"/>
      <c r="F186" s="16"/>
      <c r="G186" s="16"/>
      <c r="H186" s="16"/>
    </row>
    <row r="187" spans="3:8">
      <c r="C187" s="11"/>
      <c r="D187" s="11"/>
      <c r="E187" s="16"/>
      <c r="F187" s="16"/>
      <c r="G187" s="16"/>
      <c r="H187" s="16"/>
    </row>
    <row r="188" spans="3:8">
      <c r="C188" s="11"/>
      <c r="D188" s="11"/>
      <c r="E188" s="16"/>
      <c r="F188" s="16"/>
      <c r="G188" s="16"/>
      <c r="H188" s="16"/>
    </row>
    <row r="189" spans="3:8">
      <c r="C189" s="11"/>
      <c r="D189" s="11"/>
      <c r="E189" s="16"/>
      <c r="F189" s="16"/>
      <c r="G189" s="16"/>
      <c r="H189" s="16"/>
    </row>
    <row r="190" spans="3:8">
      <c r="C190" s="11"/>
      <c r="D190" s="11"/>
      <c r="E190" s="16"/>
      <c r="F190" s="16"/>
      <c r="G190" s="16"/>
      <c r="H190" s="16"/>
    </row>
    <row r="191" spans="3:8">
      <c r="C191" s="11"/>
      <c r="D191" s="11"/>
      <c r="E191" s="16"/>
      <c r="F191" s="16"/>
      <c r="G191" s="16"/>
      <c r="H191" s="16"/>
    </row>
    <row r="192" spans="3:8">
      <c r="C192" s="11"/>
      <c r="D192" s="11"/>
      <c r="E192" s="16"/>
      <c r="F192" s="16"/>
      <c r="G192" s="16"/>
      <c r="H192" s="16"/>
    </row>
    <row r="193" spans="3:8">
      <c r="C193" s="11"/>
      <c r="D193" s="11"/>
      <c r="E193" s="16"/>
      <c r="F193" s="16"/>
      <c r="G193" s="16"/>
      <c r="H193" s="16"/>
    </row>
    <row r="194" spans="3:8">
      <c r="C194" s="11"/>
      <c r="D194" s="11"/>
      <c r="E194" s="16"/>
      <c r="F194" s="16"/>
      <c r="G194" s="16"/>
      <c r="H194" s="16"/>
    </row>
    <row r="195" spans="3:8">
      <c r="C195" s="11"/>
      <c r="D195" s="11"/>
      <c r="E195" s="16"/>
      <c r="F195" s="16"/>
      <c r="G195" s="16"/>
      <c r="H195" s="16"/>
    </row>
    <row r="196" spans="3:8">
      <c r="C196" s="11"/>
      <c r="D196" s="11"/>
      <c r="E196" s="16"/>
      <c r="F196" s="16"/>
      <c r="G196" s="16"/>
      <c r="H196" s="16"/>
    </row>
    <row r="197" spans="3:8">
      <c r="C197" s="11"/>
      <c r="D197" s="11"/>
      <c r="E197" s="16"/>
      <c r="F197" s="16"/>
      <c r="G197" s="16"/>
      <c r="H197" s="16"/>
    </row>
    <row r="198" spans="3:8">
      <c r="C198" s="11"/>
      <c r="D198" s="11"/>
      <c r="E198" s="16"/>
      <c r="F198" s="16"/>
      <c r="G198" s="16"/>
      <c r="H198" s="16"/>
    </row>
    <row r="199" spans="3:8">
      <c r="C199" s="11"/>
      <c r="D199" s="11"/>
      <c r="E199" s="16"/>
      <c r="F199" s="16"/>
      <c r="G199" s="16"/>
      <c r="H199" s="16"/>
    </row>
    <row r="200" spans="3:8">
      <c r="C200" s="11"/>
      <c r="D200" s="11"/>
      <c r="E200" s="16"/>
      <c r="F200" s="16"/>
      <c r="G200" s="16"/>
      <c r="H200" s="16"/>
    </row>
    <row r="201" spans="3:8">
      <c r="C201" s="11"/>
      <c r="D201" s="11"/>
      <c r="E201" s="16"/>
      <c r="F201" s="16"/>
      <c r="G201" s="16"/>
      <c r="H201" s="16"/>
    </row>
    <row r="202" spans="3:8">
      <c r="C202" s="11"/>
      <c r="D202" s="11"/>
      <c r="E202" s="16"/>
      <c r="F202" s="16"/>
      <c r="G202" s="16"/>
      <c r="H202" s="16"/>
    </row>
    <row r="203" spans="3:8">
      <c r="C203" s="11"/>
      <c r="D203" s="11"/>
      <c r="E203" s="16"/>
      <c r="F203" s="16"/>
      <c r="G203" s="16"/>
      <c r="H203" s="16"/>
    </row>
    <row r="204" spans="3:8">
      <c r="C204" s="11"/>
      <c r="D204" s="11"/>
      <c r="E204" s="16"/>
      <c r="F204" s="16"/>
      <c r="G204" s="16"/>
      <c r="H204" s="16"/>
    </row>
    <row r="205" spans="3:8">
      <c r="C205" s="11"/>
      <c r="D205" s="11"/>
      <c r="E205" s="16"/>
      <c r="F205" s="16"/>
      <c r="G205" s="16"/>
      <c r="H205" s="16"/>
    </row>
    <row r="206" spans="3:8">
      <c r="C206" s="11"/>
      <c r="D206" s="11"/>
      <c r="E206" s="16"/>
      <c r="F206" s="16"/>
      <c r="G206" s="16"/>
      <c r="H206" s="16"/>
    </row>
    <row r="207" spans="3:8">
      <c r="C207" s="11"/>
      <c r="D207" s="11"/>
      <c r="E207" s="16"/>
      <c r="F207" s="16"/>
      <c r="G207" s="16"/>
      <c r="H207" s="16"/>
    </row>
    <row r="208" spans="3:8">
      <c r="C208" s="11"/>
      <c r="D208" s="11"/>
      <c r="E208" s="16"/>
      <c r="F208" s="16"/>
      <c r="G208" s="16"/>
      <c r="H208" s="16"/>
    </row>
    <row r="209" spans="3:8">
      <c r="C209" s="11"/>
      <c r="D209" s="11"/>
      <c r="E209" s="16"/>
      <c r="F209" s="16"/>
      <c r="G209" s="16"/>
      <c r="H209" s="16"/>
    </row>
    <row r="210" spans="3:8">
      <c r="C210" s="11"/>
      <c r="D210" s="11"/>
      <c r="E210" s="16"/>
      <c r="F210" s="16"/>
      <c r="G210" s="16"/>
      <c r="H210" s="16"/>
    </row>
    <row r="211" spans="3:8">
      <c r="C211" s="11"/>
      <c r="D211" s="11"/>
      <c r="E211" s="16"/>
      <c r="F211" s="16"/>
      <c r="G211" s="16"/>
      <c r="H211" s="16"/>
    </row>
    <row r="212" spans="3:8">
      <c r="C212" s="11"/>
      <c r="D212" s="11"/>
      <c r="E212" s="16"/>
      <c r="F212" s="16"/>
      <c r="G212" s="16"/>
      <c r="H212" s="16"/>
    </row>
    <row r="213" spans="3:8">
      <c r="C213" s="11"/>
      <c r="D213" s="11"/>
      <c r="E213" s="16"/>
      <c r="F213" s="16"/>
      <c r="G213" s="16"/>
      <c r="H213" s="16"/>
    </row>
    <row r="214" spans="3:8">
      <c r="C214" s="11"/>
      <c r="D214" s="11"/>
      <c r="E214" s="16"/>
      <c r="F214" s="16"/>
      <c r="G214" s="16"/>
      <c r="H214" s="16"/>
    </row>
    <row r="215" spans="3:8">
      <c r="C215" s="11"/>
      <c r="D215" s="11"/>
      <c r="E215" s="16"/>
      <c r="F215" s="16"/>
      <c r="G215" s="16"/>
      <c r="H215" s="16"/>
    </row>
    <row r="216" spans="3:8">
      <c r="C216" s="11"/>
      <c r="D216" s="11"/>
      <c r="E216" s="16"/>
      <c r="F216" s="16"/>
      <c r="G216" s="16"/>
      <c r="H216" s="16"/>
    </row>
    <row r="217" spans="3:8">
      <c r="C217" s="11"/>
      <c r="D217" s="11"/>
      <c r="E217" s="16"/>
      <c r="F217" s="16"/>
      <c r="G217" s="16"/>
      <c r="H217" s="16"/>
    </row>
    <row r="218" spans="3:8">
      <c r="C218" s="11"/>
      <c r="D218" s="11"/>
      <c r="E218" s="16"/>
      <c r="F218" s="16"/>
      <c r="G218" s="16"/>
      <c r="H218" s="16"/>
    </row>
    <row r="219" spans="3:8">
      <c r="C219" s="11"/>
      <c r="D219" s="11"/>
      <c r="E219" s="16"/>
      <c r="F219" s="16"/>
      <c r="G219" s="16"/>
      <c r="H219" s="16"/>
    </row>
    <row r="220" spans="3:8">
      <c r="C220" s="11"/>
      <c r="D220" s="11"/>
      <c r="E220" s="16"/>
      <c r="F220" s="16"/>
      <c r="G220" s="16"/>
      <c r="H220" s="16"/>
    </row>
    <row r="221" spans="3:8">
      <c r="C221" s="11"/>
      <c r="D221" s="11"/>
      <c r="E221" s="16"/>
      <c r="F221" s="16"/>
      <c r="G221" s="16"/>
      <c r="H221" s="16"/>
    </row>
    <row r="222" spans="3:8">
      <c r="C222" s="11"/>
      <c r="D222" s="11"/>
      <c r="E222" s="16"/>
      <c r="F222" s="16"/>
      <c r="G222" s="16"/>
      <c r="H222" s="16"/>
    </row>
    <row r="223" spans="3:8">
      <c r="C223" s="11"/>
      <c r="D223" s="11"/>
      <c r="E223" s="16"/>
      <c r="F223" s="16"/>
      <c r="G223" s="16"/>
      <c r="H223" s="16"/>
    </row>
    <row r="224" spans="3:8">
      <c r="C224" s="11"/>
      <c r="D224" s="11"/>
      <c r="E224" s="16"/>
      <c r="F224" s="16"/>
      <c r="G224" s="16"/>
      <c r="H224" s="16"/>
    </row>
    <row r="225" spans="3:8">
      <c r="C225" s="11"/>
      <c r="D225" s="11"/>
      <c r="E225" s="16"/>
      <c r="F225" s="16"/>
      <c r="G225" s="16"/>
      <c r="H225" s="16"/>
    </row>
    <row r="226" spans="3:8">
      <c r="C226" s="11"/>
      <c r="D226" s="11"/>
      <c r="E226" s="16"/>
      <c r="F226" s="16"/>
      <c r="G226" s="16"/>
      <c r="H226" s="16"/>
    </row>
    <row r="227" spans="3:8">
      <c r="C227" s="11"/>
      <c r="D227" s="11"/>
      <c r="E227" s="16"/>
      <c r="F227" s="16"/>
      <c r="G227" s="16"/>
      <c r="H227" s="16"/>
    </row>
    <row r="228" spans="3:8">
      <c r="C228" s="11"/>
      <c r="D228" s="11"/>
      <c r="E228" s="16"/>
      <c r="F228" s="16"/>
      <c r="G228" s="16"/>
      <c r="H228" s="16"/>
    </row>
    <row r="229" spans="3:8">
      <c r="C229" s="11"/>
      <c r="D229" s="11"/>
      <c r="E229" s="16"/>
      <c r="F229" s="16"/>
      <c r="G229" s="16"/>
      <c r="H229" s="16"/>
    </row>
    <row r="230" spans="3:8">
      <c r="C230" s="11"/>
      <c r="D230" s="11"/>
      <c r="E230" s="16"/>
      <c r="F230" s="16"/>
      <c r="G230" s="16"/>
      <c r="H230" s="16"/>
    </row>
    <row r="231" spans="3:8">
      <c r="C231" s="11"/>
      <c r="D231" s="11"/>
      <c r="E231" s="16"/>
      <c r="F231" s="16"/>
      <c r="G231" s="16"/>
      <c r="H231" s="16"/>
    </row>
    <row r="232" spans="3:8">
      <c r="C232" s="11"/>
      <c r="D232" s="11"/>
      <c r="E232" s="16"/>
      <c r="F232" s="16"/>
      <c r="G232" s="16"/>
      <c r="H232" s="16"/>
    </row>
    <row r="233" spans="3:8">
      <c r="C233" s="11"/>
      <c r="D233" s="11"/>
      <c r="E233" s="16"/>
      <c r="F233" s="16"/>
      <c r="G233" s="16"/>
      <c r="H233" s="16"/>
    </row>
    <row r="234" spans="3:8">
      <c r="C234" s="11"/>
      <c r="D234" s="11"/>
      <c r="E234" s="16"/>
      <c r="F234" s="16"/>
      <c r="G234" s="16"/>
      <c r="H234" s="16"/>
    </row>
    <row r="235" spans="3:8">
      <c r="C235" s="11"/>
      <c r="D235" s="11"/>
      <c r="E235" s="16"/>
      <c r="F235" s="16"/>
      <c r="G235" s="16"/>
      <c r="H235" s="16"/>
    </row>
    <row r="236" spans="3:8">
      <c r="C236" s="11"/>
      <c r="D236" s="11"/>
      <c r="E236" s="16"/>
      <c r="F236" s="16"/>
      <c r="G236" s="16"/>
      <c r="H236" s="16"/>
    </row>
    <row r="237" spans="3:8">
      <c r="C237" s="11"/>
      <c r="D237" s="11"/>
      <c r="E237" s="16"/>
      <c r="F237" s="16"/>
      <c r="G237" s="16"/>
      <c r="H237" s="16"/>
    </row>
    <row r="238" spans="3:8">
      <c r="C238" s="11"/>
      <c r="D238" s="11"/>
      <c r="E238" s="16"/>
      <c r="F238" s="16"/>
      <c r="G238" s="16"/>
      <c r="H238" s="16"/>
    </row>
    <row r="239" spans="3:8">
      <c r="C239" s="11"/>
      <c r="D239" s="11"/>
      <c r="E239" s="16"/>
      <c r="F239" s="16"/>
      <c r="G239" s="16"/>
      <c r="H239" s="16"/>
    </row>
    <row r="240" spans="3:8">
      <c r="C240" s="11"/>
      <c r="D240" s="11"/>
      <c r="E240" s="16"/>
      <c r="F240" s="16"/>
      <c r="G240" s="16"/>
      <c r="H240" s="16"/>
    </row>
    <row r="241" spans="3:8">
      <c r="C241" s="11"/>
      <c r="D241" s="11"/>
      <c r="E241" s="16"/>
      <c r="F241" s="16"/>
      <c r="G241" s="16"/>
      <c r="H241" s="16"/>
    </row>
    <row r="242" spans="3:8">
      <c r="C242" s="11"/>
      <c r="D242" s="11"/>
      <c r="E242" s="16"/>
      <c r="F242" s="16"/>
      <c r="G242" s="16"/>
      <c r="H242" s="16"/>
    </row>
    <row r="243" spans="3:8">
      <c r="C243" s="11"/>
      <c r="D243" s="11"/>
      <c r="E243" s="16"/>
      <c r="F243" s="16"/>
      <c r="G243" s="16"/>
      <c r="H243" s="16"/>
    </row>
    <row r="244" spans="3:8">
      <c r="C244" s="11"/>
      <c r="D244" s="11"/>
      <c r="E244" s="16"/>
      <c r="F244" s="16"/>
      <c r="G244" s="16"/>
      <c r="H244" s="16"/>
    </row>
    <row r="245" spans="3:8">
      <c r="C245" s="11"/>
      <c r="D245" s="11"/>
      <c r="E245" s="16"/>
      <c r="F245" s="16"/>
      <c r="G245" s="16"/>
      <c r="H245" s="16"/>
    </row>
    <row r="246" spans="3:8">
      <c r="C246" s="11"/>
      <c r="D246" s="11"/>
      <c r="E246" s="16"/>
      <c r="F246" s="16"/>
      <c r="G246" s="16"/>
      <c r="H246" s="16"/>
    </row>
    <row r="247" spans="3:8">
      <c r="C247" s="11"/>
      <c r="D247" s="11"/>
      <c r="E247" s="16"/>
      <c r="F247" s="16"/>
      <c r="G247" s="16"/>
      <c r="H247" s="16"/>
    </row>
    <row r="248" spans="3:8">
      <c r="C248" s="11"/>
      <c r="D248" s="11"/>
      <c r="E248" s="16"/>
      <c r="F248" s="16"/>
      <c r="G248" s="16"/>
      <c r="H248" s="16"/>
    </row>
    <row r="249" spans="3:8">
      <c r="C249" s="11"/>
      <c r="D249" s="11"/>
      <c r="E249" s="16"/>
      <c r="F249" s="16"/>
      <c r="G249" s="16"/>
      <c r="H249" s="16"/>
    </row>
    <row r="250" spans="3:8">
      <c r="C250" s="11"/>
      <c r="D250" s="11"/>
      <c r="E250" s="16"/>
      <c r="F250" s="16"/>
      <c r="G250" s="16"/>
      <c r="H250" s="16"/>
    </row>
    <row r="251" spans="3:8">
      <c r="C251" s="11"/>
      <c r="D251" s="11"/>
      <c r="E251" s="16"/>
      <c r="F251" s="16"/>
      <c r="G251" s="16"/>
      <c r="H251" s="16"/>
    </row>
    <row r="252" spans="3:8">
      <c r="C252" s="11"/>
      <c r="D252" s="11"/>
      <c r="E252" s="16"/>
      <c r="F252" s="16"/>
      <c r="G252" s="16"/>
      <c r="H252" s="16"/>
    </row>
    <row r="253" spans="3:8">
      <c r="C253" s="11"/>
      <c r="D253" s="11"/>
      <c r="E253" s="16"/>
      <c r="F253" s="16"/>
      <c r="G253" s="16"/>
      <c r="H253" s="16"/>
    </row>
    <row r="254" spans="3:8">
      <c r="C254" s="11"/>
      <c r="D254" s="11"/>
      <c r="E254" s="16"/>
      <c r="F254" s="16"/>
      <c r="G254" s="16"/>
      <c r="H254" s="16"/>
    </row>
    <row r="255" spans="3:8">
      <c r="C255" s="11"/>
      <c r="D255" s="11"/>
      <c r="E255" s="16"/>
      <c r="F255" s="16"/>
      <c r="G255" s="16"/>
      <c r="H255" s="16"/>
    </row>
    <row r="256" spans="3:8">
      <c r="C256" s="11"/>
      <c r="D256" s="11"/>
      <c r="E256" s="16"/>
      <c r="F256" s="16"/>
      <c r="G256" s="16"/>
      <c r="H256" s="16"/>
    </row>
    <row r="257" spans="3:8">
      <c r="C257" s="11"/>
      <c r="D257" s="11"/>
      <c r="E257" s="16"/>
      <c r="F257" s="16"/>
      <c r="G257" s="16"/>
      <c r="H257" s="16"/>
    </row>
    <row r="258" spans="3:8">
      <c r="C258" s="11"/>
      <c r="D258" s="11"/>
      <c r="E258" s="16"/>
      <c r="F258" s="16"/>
      <c r="G258" s="16"/>
      <c r="H258" s="16"/>
    </row>
    <row r="259" spans="3:8">
      <c r="C259" s="11"/>
      <c r="D259" s="11"/>
      <c r="E259" s="16"/>
      <c r="F259" s="16"/>
      <c r="G259" s="16"/>
      <c r="H259" s="16"/>
    </row>
    <row r="260" spans="3:8">
      <c r="C260" s="11"/>
      <c r="D260" s="11"/>
      <c r="E260" s="16"/>
      <c r="F260" s="16"/>
      <c r="G260" s="16"/>
      <c r="H260" s="16"/>
    </row>
    <row r="261" spans="3:8">
      <c r="C261" s="11"/>
      <c r="D261" s="11"/>
      <c r="E261" s="16"/>
      <c r="F261" s="16"/>
      <c r="G261" s="16"/>
      <c r="H261" s="16"/>
    </row>
    <row r="262" spans="3:8">
      <c r="C262" s="11"/>
      <c r="D262" s="11"/>
      <c r="E262" s="16"/>
      <c r="F262" s="16"/>
      <c r="G262" s="16"/>
      <c r="H262" s="16"/>
    </row>
    <row r="263" spans="3:8">
      <c r="C263" s="11"/>
      <c r="D263" s="11"/>
      <c r="E263" s="16"/>
      <c r="F263" s="16"/>
      <c r="G263" s="16"/>
      <c r="H263" s="16"/>
    </row>
    <row r="264" spans="3:8">
      <c r="C264" s="11"/>
      <c r="D264" s="11"/>
      <c r="E264" s="16"/>
      <c r="F264" s="16"/>
      <c r="G264" s="16"/>
      <c r="H264" s="16"/>
    </row>
    <row r="265" spans="3:8">
      <c r="C265" s="11"/>
      <c r="D265" s="11"/>
      <c r="E265" s="16"/>
      <c r="F265" s="16"/>
      <c r="G265" s="16"/>
      <c r="H265" s="16"/>
    </row>
    <row r="266" spans="3:8">
      <c r="C266" s="11"/>
      <c r="D266" s="11"/>
      <c r="E266" s="16"/>
      <c r="F266" s="16"/>
      <c r="G266" s="16"/>
      <c r="H266" s="16"/>
    </row>
    <row r="267" spans="3:8">
      <c r="C267" s="11"/>
      <c r="D267" s="11"/>
      <c r="E267" s="16"/>
      <c r="F267" s="16"/>
      <c r="G267" s="16"/>
      <c r="H267" s="16"/>
    </row>
    <row r="268" spans="3:8">
      <c r="C268" s="11"/>
      <c r="D268" s="11"/>
      <c r="E268" s="16"/>
      <c r="F268" s="16"/>
      <c r="G268" s="16"/>
      <c r="H268" s="16"/>
    </row>
    <row r="269" spans="3:8">
      <c r="C269" s="11"/>
      <c r="D269" s="11"/>
      <c r="E269" s="16"/>
      <c r="F269" s="16"/>
      <c r="G269" s="16"/>
      <c r="H269" s="16"/>
    </row>
    <row r="270" spans="3:8">
      <c r="C270" s="11"/>
      <c r="D270" s="11"/>
      <c r="E270" s="16"/>
      <c r="F270" s="16"/>
      <c r="G270" s="16"/>
      <c r="H270" s="16"/>
    </row>
    <row r="271" spans="3:8">
      <c r="C271" s="11"/>
      <c r="D271" s="11"/>
      <c r="E271" s="16"/>
      <c r="F271" s="16"/>
      <c r="G271" s="16"/>
      <c r="H271" s="16"/>
    </row>
    <row r="272" spans="3:8">
      <c r="C272" s="11"/>
      <c r="D272" s="11"/>
      <c r="E272" s="16"/>
      <c r="F272" s="16"/>
      <c r="G272" s="16"/>
      <c r="H272" s="16"/>
    </row>
    <row r="273" spans="3:8">
      <c r="C273" s="11"/>
      <c r="D273" s="11"/>
      <c r="E273" s="16"/>
      <c r="F273" s="16"/>
      <c r="G273" s="16"/>
      <c r="H273" s="16"/>
    </row>
    <row r="274" spans="3:8">
      <c r="C274" s="11"/>
      <c r="D274" s="11"/>
      <c r="E274" s="16"/>
      <c r="F274" s="16"/>
      <c r="G274" s="16"/>
      <c r="H274" s="16"/>
    </row>
    <row r="275" spans="3:8">
      <c r="C275" s="11"/>
      <c r="D275" s="11"/>
      <c r="E275" s="16"/>
      <c r="F275" s="16"/>
      <c r="G275" s="16"/>
      <c r="H275" s="16"/>
    </row>
    <row r="276" spans="3:8">
      <c r="C276" s="11"/>
      <c r="D276" s="11"/>
      <c r="E276" s="16"/>
      <c r="F276" s="16"/>
      <c r="G276" s="16"/>
      <c r="H276" s="16"/>
    </row>
    <row r="277" spans="3:8">
      <c r="C277" s="11"/>
      <c r="D277" s="11"/>
      <c r="E277" s="16"/>
      <c r="F277" s="16"/>
      <c r="G277" s="16"/>
      <c r="H277" s="16"/>
    </row>
    <row r="278" spans="3:8">
      <c r="C278" s="11"/>
      <c r="D278" s="11"/>
      <c r="E278" s="16"/>
      <c r="F278" s="16"/>
      <c r="G278" s="16"/>
      <c r="H278" s="16"/>
    </row>
    <row r="279" spans="3:8">
      <c r="C279" s="11"/>
      <c r="D279" s="11"/>
      <c r="E279" s="16"/>
      <c r="F279" s="16"/>
      <c r="G279" s="16"/>
      <c r="H279" s="16"/>
    </row>
    <row r="280" spans="3:8">
      <c r="C280" s="11"/>
      <c r="D280" s="11"/>
      <c r="E280" s="16"/>
      <c r="F280" s="16"/>
      <c r="G280" s="16"/>
      <c r="H280" s="16"/>
    </row>
    <row r="281" spans="3:8">
      <c r="C281" s="11"/>
      <c r="D281" s="11"/>
      <c r="E281" s="16"/>
      <c r="F281" s="16"/>
      <c r="G281" s="16"/>
      <c r="H281" s="16"/>
    </row>
    <row r="282" spans="3:8">
      <c r="C282" s="11"/>
      <c r="D282" s="11"/>
      <c r="E282" s="16"/>
      <c r="F282" s="16"/>
      <c r="G282" s="16"/>
      <c r="H282" s="16"/>
    </row>
    <row r="283" spans="3:8">
      <c r="C283" s="11"/>
      <c r="D283" s="11"/>
      <c r="E283" s="16"/>
      <c r="F283" s="16"/>
      <c r="G283" s="16"/>
      <c r="H283" s="16"/>
    </row>
    <row r="284" spans="3:8">
      <c r="C284" s="11"/>
      <c r="D284" s="11"/>
      <c r="E284" s="16"/>
      <c r="F284" s="16"/>
      <c r="G284" s="16"/>
      <c r="H284" s="16"/>
    </row>
    <row r="285" spans="3:8">
      <c r="C285" s="11"/>
      <c r="D285" s="11"/>
      <c r="E285" s="16"/>
      <c r="F285" s="16"/>
      <c r="G285" s="16"/>
      <c r="H285" s="16"/>
    </row>
    <row r="286" spans="3:8">
      <c r="C286" s="11"/>
      <c r="D286" s="11"/>
      <c r="E286" s="16"/>
      <c r="F286" s="16"/>
      <c r="G286" s="16"/>
      <c r="H286" s="16"/>
    </row>
    <row r="287" spans="3:8">
      <c r="C287" s="11"/>
      <c r="D287" s="11"/>
      <c r="E287" s="16"/>
      <c r="F287" s="16"/>
      <c r="G287" s="16"/>
      <c r="H287" s="16"/>
    </row>
    <row r="288" spans="3:8">
      <c r="C288" s="11"/>
      <c r="D288" s="11"/>
      <c r="E288" s="16"/>
      <c r="F288" s="16"/>
      <c r="G288" s="16"/>
      <c r="H288" s="16"/>
    </row>
    <row r="289" spans="3:8">
      <c r="C289" s="11"/>
      <c r="D289" s="11"/>
      <c r="E289" s="16"/>
      <c r="F289" s="16"/>
      <c r="G289" s="16"/>
      <c r="H289" s="16"/>
    </row>
    <row r="290" spans="3:8">
      <c r="C290" s="11"/>
      <c r="D290" s="11"/>
      <c r="E290" s="16"/>
      <c r="F290" s="16"/>
      <c r="G290" s="16"/>
      <c r="H290" s="16"/>
    </row>
    <row r="291" spans="3:8">
      <c r="C291" s="11"/>
      <c r="D291" s="11"/>
      <c r="E291" s="16"/>
      <c r="F291" s="16"/>
      <c r="G291" s="16"/>
      <c r="H291" s="16"/>
    </row>
    <row r="292" spans="3:8">
      <c r="C292" s="11"/>
      <c r="D292" s="11"/>
      <c r="E292" s="16"/>
      <c r="F292" s="16"/>
      <c r="G292" s="16"/>
      <c r="H292" s="16"/>
    </row>
    <row r="293" spans="3:8">
      <c r="C293" s="11"/>
      <c r="D293" s="11"/>
      <c r="E293" s="16"/>
      <c r="F293" s="16"/>
      <c r="G293" s="16"/>
      <c r="H293" s="16"/>
    </row>
    <row r="294" spans="3:8">
      <c r="C294" s="11"/>
      <c r="D294" s="11"/>
      <c r="E294" s="16"/>
      <c r="F294" s="16"/>
      <c r="G294" s="16"/>
      <c r="H294" s="16"/>
    </row>
    <row r="295" spans="3:8">
      <c r="C295" s="11"/>
      <c r="D295" s="11"/>
      <c r="E295" s="16"/>
      <c r="F295" s="16"/>
      <c r="G295" s="16"/>
      <c r="H295" s="16"/>
    </row>
    <row r="296" spans="3:8">
      <c r="C296" s="11"/>
      <c r="D296" s="11"/>
      <c r="E296" s="16"/>
      <c r="F296" s="16"/>
      <c r="G296" s="16"/>
      <c r="H296" s="16"/>
    </row>
    <row r="297" spans="3:8">
      <c r="C297" s="11"/>
      <c r="D297" s="11"/>
      <c r="E297" s="16"/>
      <c r="F297" s="16"/>
      <c r="G297" s="16"/>
      <c r="H297" s="16"/>
    </row>
    <row r="298" spans="3:8">
      <c r="C298" s="11"/>
      <c r="D298" s="11"/>
      <c r="E298" s="16"/>
      <c r="F298" s="16"/>
      <c r="G298" s="16"/>
      <c r="H298" s="16"/>
    </row>
    <row r="299" spans="3:8">
      <c r="C299" s="11"/>
      <c r="D299" s="11"/>
      <c r="E299" s="16"/>
      <c r="F299" s="16"/>
      <c r="G299" s="16"/>
      <c r="H299" s="16"/>
    </row>
    <row r="300" spans="3:8">
      <c r="C300" s="11"/>
      <c r="D300" s="11"/>
      <c r="E300" s="16"/>
      <c r="F300" s="16"/>
      <c r="G300" s="16"/>
      <c r="H300" s="16"/>
    </row>
    <row r="301" spans="3:8">
      <c r="C301" s="11"/>
      <c r="D301" s="11"/>
      <c r="E301" s="16"/>
      <c r="F301" s="16"/>
      <c r="G301" s="16"/>
      <c r="H301" s="16"/>
    </row>
    <row r="302" spans="3:8">
      <c r="C302" s="11"/>
      <c r="D302" s="11"/>
      <c r="E302" s="16"/>
      <c r="F302" s="16"/>
      <c r="G302" s="16"/>
      <c r="H302" s="16"/>
    </row>
    <row r="303" spans="3:8">
      <c r="C303" s="11"/>
      <c r="D303" s="11"/>
      <c r="E303" s="16"/>
      <c r="F303" s="16"/>
      <c r="G303" s="16"/>
      <c r="H303" s="16"/>
    </row>
    <row r="304" spans="3:8">
      <c r="C304" s="11"/>
      <c r="D304" s="11"/>
      <c r="E304" s="16"/>
      <c r="F304" s="16"/>
      <c r="G304" s="16"/>
      <c r="H304" s="16"/>
    </row>
    <row r="305" spans="3:8">
      <c r="C305" s="11"/>
      <c r="D305" s="11"/>
      <c r="E305" s="16"/>
      <c r="F305" s="16"/>
      <c r="G305" s="16"/>
      <c r="H305" s="16"/>
    </row>
    <row r="306" spans="3:8">
      <c r="C306" s="11"/>
      <c r="D306" s="11"/>
      <c r="E306" s="16"/>
      <c r="F306" s="16"/>
      <c r="G306" s="16"/>
      <c r="H306" s="16"/>
    </row>
    <row r="307" spans="3:8">
      <c r="C307" s="11"/>
      <c r="D307" s="11"/>
      <c r="E307" s="16"/>
      <c r="F307" s="16"/>
      <c r="G307" s="16"/>
      <c r="H307" s="16"/>
    </row>
    <row r="308" spans="3:8">
      <c r="C308" s="11"/>
      <c r="D308" s="11"/>
      <c r="E308" s="16"/>
      <c r="F308" s="16"/>
      <c r="G308" s="16"/>
      <c r="H308" s="16"/>
    </row>
    <row r="309" spans="3:8">
      <c r="C309" s="11"/>
      <c r="D309" s="11"/>
      <c r="E309" s="16"/>
      <c r="F309" s="16"/>
      <c r="G309" s="16"/>
      <c r="H309" s="16"/>
    </row>
    <row r="310" spans="3:8">
      <c r="C310" s="11"/>
      <c r="D310" s="11"/>
      <c r="E310" s="16"/>
      <c r="F310" s="16"/>
      <c r="G310" s="16"/>
      <c r="H310" s="16"/>
    </row>
    <row r="311" spans="3:8">
      <c r="C311" s="11"/>
      <c r="D311" s="11"/>
      <c r="E311" s="16"/>
      <c r="F311" s="16"/>
      <c r="G311" s="16"/>
      <c r="H311" s="16"/>
    </row>
    <row r="312" spans="3:8">
      <c r="C312" s="11"/>
      <c r="D312" s="11"/>
      <c r="E312" s="16"/>
      <c r="F312" s="16"/>
      <c r="G312" s="16"/>
      <c r="H312" s="16"/>
    </row>
    <row r="313" spans="3:8">
      <c r="C313" s="11"/>
      <c r="D313" s="11"/>
      <c r="E313" s="16"/>
      <c r="F313" s="16"/>
      <c r="G313" s="16"/>
      <c r="H313" s="16"/>
    </row>
    <row r="314" spans="3:8">
      <c r="C314" s="11"/>
      <c r="D314" s="11"/>
      <c r="E314" s="16"/>
      <c r="F314" s="16"/>
      <c r="G314" s="16"/>
      <c r="H314" s="16"/>
    </row>
    <row r="315" spans="3:8">
      <c r="C315" s="11"/>
      <c r="D315" s="11"/>
      <c r="E315" s="16"/>
      <c r="F315" s="16"/>
      <c r="G315" s="16"/>
      <c r="H315" s="16"/>
    </row>
    <row r="316" spans="3:8">
      <c r="C316" s="11"/>
      <c r="D316" s="11"/>
      <c r="E316" s="16"/>
      <c r="F316" s="16"/>
      <c r="G316" s="16"/>
      <c r="H316" s="16"/>
    </row>
    <row r="317" spans="3:8">
      <c r="C317" s="11"/>
      <c r="D317" s="11"/>
      <c r="E317" s="16"/>
      <c r="F317" s="16"/>
      <c r="G317" s="16"/>
      <c r="H317" s="16"/>
    </row>
    <row r="318" spans="3:8">
      <c r="C318" s="11"/>
      <c r="D318" s="11"/>
      <c r="E318" s="16"/>
      <c r="F318" s="16"/>
      <c r="G318" s="16"/>
      <c r="H318" s="16"/>
    </row>
    <row r="319" spans="3:8">
      <c r="C319" s="11"/>
      <c r="D319" s="11"/>
      <c r="E319" s="16"/>
      <c r="F319" s="16"/>
      <c r="G319" s="16"/>
      <c r="H319" s="16"/>
    </row>
    <row r="320" spans="3:8">
      <c r="C320" s="11"/>
      <c r="D320" s="11"/>
      <c r="E320" s="16"/>
      <c r="F320" s="16"/>
      <c r="G320" s="16"/>
      <c r="H320" s="16"/>
    </row>
    <row r="321" spans="3:8">
      <c r="C321" s="11"/>
      <c r="D321" s="11"/>
      <c r="E321" s="16"/>
      <c r="F321" s="16"/>
      <c r="G321" s="16"/>
      <c r="H321" s="16"/>
    </row>
    <row r="322" spans="3:8">
      <c r="C322" s="11"/>
      <c r="D322" s="11"/>
      <c r="E322" s="16"/>
      <c r="F322" s="16"/>
      <c r="G322" s="16"/>
      <c r="H322" s="16"/>
    </row>
    <row r="323" spans="3:8">
      <c r="C323" s="11"/>
      <c r="D323" s="11"/>
      <c r="E323" s="16"/>
      <c r="F323" s="16"/>
      <c r="G323" s="16"/>
      <c r="H323" s="16"/>
    </row>
    <row r="324" spans="3:8">
      <c r="C324" s="11"/>
      <c r="D324" s="11"/>
      <c r="E324" s="16"/>
      <c r="F324" s="16"/>
      <c r="G324" s="16"/>
      <c r="H324" s="16"/>
    </row>
    <row r="325" spans="3:8">
      <c r="C325" s="11"/>
      <c r="D325" s="11"/>
      <c r="E325" s="16"/>
      <c r="F325" s="16"/>
      <c r="G325" s="16"/>
      <c r="H325" s="16"/>
    </row>
    <row r="326" spans="3:8">
      <c r="C326" s="11"/>
      <c r="D326" s="11"/>
      <c r="E326" s="16"/>
      <c r="F326" s="16"/>
      <c r="G326" s="16"/>
      <c r="H326" s="16"/>
    </row>
    <row r="327" spans="3:8">
      <c r="C327" s="11"/>
      <c r="D327" s="11"/>
      <c r="E327" s="16"/>
      <c r="F327" s="16"/>
      <c r="G327" s="16"/>
      <c r="H327" s="16"/>
    </row>
    <row r="328" spans="3:8">
      <c r="C328" s="11"/>
      <c r="D328" s="11"/>
      <c r="E328" s="16"/>
      <c r="F328" s="16"/>
      <c r="G328" s="16"/>
      <c r="H328" s="16"/>
    </row>
    <row r="329" spans="3:8">
      <c r="C329" s="11"/>
      <c r="D329" s="11"/>
      <c r="E329" s="16"/>
      <c r="F329" s="16"/>
      <c r="G329" s="16"/>
      <c r="H329" s="16"/>
    </row>
    <row r="330" spans="3:8">
      <c r="C330" s="11"/>
      <c r="D330" s="11"/>
      <c r="E330" s="16"/>
      <c r="F330" s="16"/>
      <c r="G330" s="16"/>
      <c r="H330" s="16"/>
    </row>
    <row r="331" spans="3:8">
      <c r="C331" s="11"/>
      <c r="D331" s="11"/>
      <c r="E331" s="16"/>
      <c r="F331" s="16"/>
      <c r="G331" s="16"/>
      <c r="H331" s="16"/>
    </row>
    <row r="332" spans="3:8">
      <c r="C332" s="11"/>
      <c r="D332" s="11"/>
      <c r="E332" s="16"/>
      <c r="F332" s="16"/>
      <c r="G332" s="16"/>
      <c r="H332" s="16"/>
    </row>
    <row r="333" spans="3:8">
      <c r="C333" s="11"/>
      <c r="D333" s="11"/>
      <c r="E333" s="16"/>
      <c r="F333" s="16"/>
      <c r="G333" s="16"/>
      <c r="H333" s="16"/>
    </row>
    <row r="334" spans="3:8">
      <c r="C334" s="11"/>
      <c r="D334" s="11"/>
      <c r="E334" s="16"/>
      <c r="F334" s="16"/>
      <c r="G334" s="16"/>
      <c r="H334" s="16"/>
    </row>
    <row r="335" spans="3:8">
      <c r="C335" s="11"/>
      <c r="D335" s="11"/>
      <c r="E335" s="16"/>
      <c r="F335" s="16"/>
      <c r="G335" s="16"/>
      <c r="H335" s="16"/>
    </row>
    <row r="336" spans="3:8">
      <c r="C336" s="11"/>
      <c r="D336" s="11"/>
      <c r="E336" s="16"/>
      <c r="F336" s="16"/>
      <c r="G336" s="16"/>
      <c r="H336" s="16"/>
    </row>
    <row r="337" spans="3:8">
      <c r="C337" s="11"/>
      <c r="D337" s="11"/>
      <c r="E337" s="16"/>
      <c r="F337" s="16"/>
      <c r="G337" s="16"/>
      <c r="H337" s="16"/>
    </row>
    <row r="338" spans="3:8">
      <c r="C338" s="11"/>
      <c r="D338" s="11"/>
      <c r="E338" s="16"/>
      <c r="F338" s="16"/>
      <c r="G338" s="16"/>
      <c r="H338" s="16"/>
    </row>
    <row r="339" spans="3:8">
      <c r="C339" s="11"/>
      <c r="D339" s="11"/>
      <c r="E339" s="16"/>
      <c r="F339" s="16"/>
      <c r="G339" s="16"/>
      <c r="H339" s="16"/>
    </row>
    <row r="340" spans="3:8">
      <c r="C340" s="11"/>
      <c r="D340" s="11"/>
      <c r="E340" s="16"/>
      <c r="F340" s="16"/>
      <c r="G340" s="16"/>
      <c r="H340" s="16"/>
    </row>
    <row r="341" spans="3:8">
      <c r="C341" s="11"/>
      <c r="D341" s="11"/>
      <c r="E341" s="16"/>
      <c r="F341" s="16"/>
      <c r="G341" s="16"/>
      <c r="H341" s="16"/>
    </row>
    <row r="342" spans="3:8">
      <c r="C342" s="11"/>
      <c r="D342" s="11"/>
      <c r="E342" s="16"/>
      <c r="F342" s="16"/>
      <c r="G342" s="16"/>
      <c r="H342" s="16"/>
    </row>
    <row r="343" spans="3:8">
      <c r="C343" s="11"/>
      <c r="D343" s="11"/>
      <c r="E343" s="16"/>
      <c r="F343" s="16"/>
      <c r="G343" s="16"/>
      <c r="H343" s="16"/>
    </row>
    <row r="344" spans="3:8">
      <c r="C344" s="11"/>
      <c r="D344" s="11"/>
      <c r="E344" s="16"/>
      <c r="F344" s="16"/>
      <c r="G344" s="16"/>
      <c r="H344" s="16"/>
    </row>
    <row r="345" spans="3:8">
      <c r="C345" s="11"/>
      <c r="D345" s="11"/>
      <c r="E345" s="16"/>
      <c r="F345" s="16"/>
      <c r="G345" s="16"/>
      <c r="H345" s="16"/>
    </row>
    <row r="346" spans="3:8">
      <c r="C346" s="11"/>
      <c r="D346" s="11"/>
      <c r="E346" s="16"/>
      <c r="F346" s="16"/>
      <c r="G346" s="16"/>
      <c r="H346" s="16"/>
    </row>
    <row r="347" spans="3:8">
      <c r="C347" s="11"/>
      <c r="D347" s="11"/>
      <c r="E347" s="16"/>
      <c r="F347" s="16"/>
      <c r="G347" s="16"/>
      <c r="H347" s="16"/>
    </row>
    <row r="348" spans="3:8">
      <c r="C348" s="11"/>
      <c r="D348" s="11"/>
      <c r="E348" s="16"/>
      <c r="F348" s="16"/>
      <c r="G348" s="16"/>
      <c r="H348" s="16"/>
    </row>
    <row r="349" spans="3:8">
      <c r="C349" s="11"/>
      <c r="D349" s="11"/>
      <c r="E349" s="16"/>
      <c r="F349" s="16"/>
      <c r="G349" s="16"/>
      <c r="H349" s="16"/>
    </row>
    <row r="350" spans="3:8">
      <c r="C350" s="11"/>
      <c r="D350" s="11"/>
      <c r="E350" s="16"/>
      <c r="F350" s="16"/>
      <c r="G350" s="16"/>
      <c r="H350" s="16"/>
    </row>
    <row r="351" spans="3:8">
      <c r="C351" s="11"/>
      <c r="D351" s="11"/>
      <c r="E351" s="16"/>
      <c r="F351" s="16"/>
      <c r="G351" s="16"/>
      <c r="H351" s="16"/>
    </row>
    <row r="352" spans="3:8">
      <c r="C352" s="11"/>
      <c r="D352" s="11"/>
      <c r="E352" s="16"/>
      <c r="F352" s="16"/>
      <c r="G352" s="16"/>
      <c r="H352" s="16"/>
    </row>
    <row r="353" spans="3:8">
      <c r="C353" s="11"/>
      <c r="D353" s="11"/>
      <c r="E353" s="16"/>
      <c r="F353" s="16"/>
      <c r="G353" s="16"/>
      <c r="H353" s="16"/>
    </row>
    <row r="354" spans="3:8">
      <c r="C354" s="11"/>
      <c r="D354" s="11"/>
      <c r="E354" s="16"/>
      <c r="F354" s="16"/>
      <c r="G354" s="16"/>
      <c r="H354" s="16"/>
    </row>
    <row r="355" spans="3:8">
      <c r="C355" s="11"/>
      <c r="D355" s="11"/>
      <c r="E355" s="16"/>
      <c r="F355" s="16"/>
      <c r="G355" s="16"/>
      <c r="H355" s="16"/>
    </row>
    <row r="356" spans="3:8">
      <c r="C356" s="11"/>
      <c r="D356" s="11"/>
      <c r="E356" s="16"/>
      <c r="F356" s="16"/>
      <c r="G356" s="16"/>
      <c r="H356" s="16"/>
    </row>
    <row r="357" spans="3:8">
      <c r="C357" s="11"/>
      <c r="D357" s="11"/>
      <c r="E357" s="16"/>
      <c r="F357" s="16"/>
      <c r="G357" s="16"/>
      <c r="H357" s="16"/>
    </row>
    <row r="358" spans="3:8">
      <c r="C358" s="11"/>
      <c r="D358" s="11"/>
      <c r="E358" s="16"/>
      <c r="F358" s="16"/>
      <c r="G358" s="16"/>
      <c r="H358" s="16"/>
    </row>
    <row r="359" spans="3:8">
      <c r="C359" s="11"/>
      <c r="D359" s="11"/>
      <c r="E359" s="16"/>
      <c r="F359" s="16"/>
      <c r="G359" s="16"/>
      <c r="H359" s="16"/>
    </row>
    <row r="360" spans="3:8">
      <c r="C360" s="11"/>
      <c r="D360" s="11"/>
      <c r="E360" s="16"/>
      <c r="F360" s="16"/>
      <c r="G360" s="16"/>
      <c r="H360" s="16"/>
    </row>
    <row r="361" spans="3:8">
      <c r="C361" s="11"/>
      <c r="D361" s="11"/>
      <c r="E361" s="16"/>
      <c r="F361" s="16"/>
      <c r="G361" s="16"/>
      <c r="H361" s="16"/>
    </row>
    <row r="362" spans="3:8">
      <c r="C362" s="11"/>
      <c r="D362" s="11"/>
      <c r="E362" s="16"/>
      <c r="F362" s="16"/>
      <c r="G362" s="16"/>
      <c r="H362" s="16"/>
    </row>
    <row r="363" spans="3:8">
      <c r="C363" s="11"/>
      <c r="D363" s="11"/>
      <c r="E363" s="16"/>
      <c r="F363" s="16"/>
      <c r="G363" s="16"/>
      <c r="H363" s="16"/>
    </row>
    <row r="364" spans="3:8">
      <c r="C364" s="11"/>
      <c r="D364" s="11"/>
      <c r="E364" s="16"/>
      <c r="F364" s="16"/>
      <c r="G364" s="16"/>
      <c r="H364" s="16"/>
    </row>
    <row r="365" spans="3:8">
      <c r="C365" s="11"/>
      <c r="D365" s="11"/>
      <c r="E365" s="16"/>
      <c r="F365" s="16"/>
      <c r="G365" s="16"/>
      <c r="H365" s="16"/>
    </row>
    <row r="366" spans="3:8">
      <c r="C366" s="11"/>
      <c r="D366" s="11"/>
      <c r="E366" s="16"/>
      <c r="F366" s="16"/>
      <c r="G366" s="16"/>
      <c r="H366" s="16"/>
    </row>
    <row r="367" spans="3:8">
      <c r="C367" s="11"/>
      <c r="D367" s="11"/>
      <c r="E367" s="16"/>
      <c r="F367" s="16"/>
      <c r="G367" s="16"/>
      <c r="H367" s="16"/>
    </row>
    <row r="368" spans="3:8">
      <c r="C368" s="11"/>
      <c r="D368" s="11"/>
      <c r="E368" s="16"/>
      <c r="F368" s="16"/>
      <c r="G368" s="16"/>
      <c r="H368" s="16"/>
    </row>
    <row r="369" spans="3:8">
      <c r="C369" s="11"/>
      <c r="D369" s="11"/>
      <c r="E369" s="16"/>
      <c r="F369" s="16"/>
      <c r="G369" s="16"/>
      <c r="H369" s="16"/>
    </row>
    <row r="370" spans="3:8">
      <c r="C370" s="11"/>
      <c r="D370" s="11"/>
      <c r="E370" s="16"/>
      <c r="F370" s="16"/>
      <c r="G370" s="16"/>
      <c r="H370" s="16"/>
    </row>
    <row r="371" spans="3:8">
      <c r="C371" s="11"/>
      <c r="D371" s="11"/>
      <c r="E371" s="16"/>
      <c r="F371" s="16"/>
      <c r="G371" s="16"/>
      <c r="H371" s="16"/>
    </row>
    <row r="372" spans="3:8">
      <c r="C372" s="11"/>
      <c r="D372" s="11"/>
      <c r="E372" s="16"/>
      <c r="F372" s="16"/>
      <c r="G372" s="16"/>
      <c r="H372" s="16"/>
    </row>
    <row r="373" spans="3:8">
      <c r="C373" s="11"/>
      <c r="D373" s="11"/>
      <c r="E373" s="16"/>
      <c r="F373" s="16"/>
      <c r="G373" s="16"/>
      <c r="H373" s="16"/>
    </row>
    <row r="374" spans="3:8">
      <c r="C374" s="11"/>
      <c r="D374" s="11"/>
      <c r="E374" s="16"/>
      <c r="F374" s="16"/>
      <c r="G374" s="16"/>
      <c r="H374" s="16"/>
    </row>
    <row r="375" spans="3:8">
      <c r="C375" s="11"/>
      <c r="D375" s="11"/>
      <c r="E375" s="16"/>
      <c r="F375" s="16"/>
      <c r="G375" s="16"/>
      <c r="H375" s="16"/>
    </row>
    <row r="376" spans="3:8">
      <c r="C376" s="11"/>
      <c r="D376" s="11"/>
      <c r="E376" s="16"/>
      <c r="F376" s="16"/>
      <c r="G376" s="16"/>
      <c r="H376" s="16"/>
    </row>
    <row r="377" spans="3:8">
      <c r="C377" s="11"/>
      <c r="D377" s="11"/>
      <c r="E377" s="16"/>
      <c r="F377" s="16"/>
      <c r="G377" s="16"/>
      <c r="H377" s="16"/>
    </row>
    <row r="378" spans="3:8">
      <c r="C378" s="11"/>
      <c r="D378" s="11"/>
      <c r="E378" s="16"/>
      <c r="F378" s="16"/>
      <c r="G378" s="16"/>
      <c r="H378" s="16"/>
    </row>
    <row r="379" spans="3:8">
      <c r="C379" s="11"/>
      <c r="D379" s="11"/>
      <c r="E379" s="16"/>
      <c r="F379" s="16"/>
      <c r="G379" s="16"/>
      <c r="H379" s="16"/>
    </row>
    <row r="380" spans="3:8">
      <c r="C380" s="11"/>
      <c r="D380" s="11"/>
      <c r="E380" s="16"/>
      <c r="F380" s="16"/>
      <c r="G380" s="16"/>
      <c r="H380" s="16"/>
    </row>
    <row r="381" spans="3:8">
      <c r="C381" s="11"/>
      <c r="D381" s="11"/>
      <c r="E381" s="16"/>
      <c r="F381" s="16"/>
      <c r="G381" s="16"/>
      <c r="H381" s="16"/>
    </row>
    <row r="382" spans="3:8">
      <c r="C382" s="11"/>
      <c r="D382" s="11"/>
      <c r="E382" s="16"/>
      <c r="F382" s="16"/>
      <c r="G382" s="16"/>
      <c r="H382" s="16"/>
    </row>
    <row r="383" spans="3:8">
      <c r="C383" s="11"/>
      <c r="D383" s="11"/>
      <c r="E383" s="16"/>
      <c r="F383" s="16"/>
      <c r="G383" s="16"/>
      <c r="H383" s="16"/>
    </row>
    <row r="384" spans="3:8">
      <c r="C384" s="11"/>
      <c r="D384" s="11"/>
      <c r="E384" s="16"/>
      <c r="F384" s="16"/>
      <c r="G384" s="16"/>
      <c r="H384" s="16"/>
    </row>
    <row r="385" spans="3:8">
      <c r="C385" s="11"/>
      <c r="D385" s="11"/>
      <c r="E385" s="16"/>
      <c r="F385" s="16"/>
      <c r="G385" s="16"/>
      <c r="H385" s="16"/>
    </row>
    <row r="386" spans="3:8">
      <c r="C386" s="11"/>
      <c r="D386" s="11"/>
      <c r="E386" s="16"/>
      <c r="F386" s="16"/>
      <c r="G386" s="16"/>
      <c r="H386" s="16"/>
    </row>
    <row r="387" spans="3:8">
      <c r="C387" s="11"/>
      <c r="D387" s="11"/>
      <c r="E387" s="16"/>
      <c r="F387" s="16"/>
      <c r="G387" s="16"/>
      <c r="H387" s="16"/>
    </row>
    <row r="388" spans="3:8">
      <c r="C388" s="11"/>
      <c r="D388" s="11"/>
      <c r="E388" s="16"/>
      <c r="F388" s="16"/>
      <c r="G388" s="16"/>
      <c r="H388" s="16"/>
    </row>
    <row r="389" spans="3:8">
      <c r="C389" s="11"/>
      <c r="D389" s="11"/>
      <c r="E389" s="16"/>
      <c r="F389" s="16"/>
      <c r="G389" s="16"/>
      <c r="H389" s="16"/>
    </row>
    <row r="390" spans="3:8">
      <c r="C390" s="11"/>
      <c r="D390" s="11"/>
      <c r="E390" s="16"/>
      <c r="F390" s="16"/>
      <c r="G390" s="16"/>
      <c r="H390" s="16"/>
    </row>
    <row r="391" spans="3:8">
      <c r="C391" s="11"/>
      <c r="D391" s="11"/>
      <c r="E391" s="16"/>
      <c r="F391" s="16"/>
      <c r="G391" s="16"/>
      <c r="H391" s="16"/>
    </row>
    <row r="392" spans="3:8">
      <c r="C392" s="11"/>
      <c r="D392" s="11"/>
      <c r="E392" s="16"/>
      <c r="F392" s="16"/>
      <c r="G392" s="16"/>
      <c r="H392" s="16"/>
    </row>
    <row r="393" spans="3:8">
      <c r="C393" s="11"/>
      <c r="D393" s="11"/>
      <c r="E393" s="16"/>
      <c r="F393" s="16"/>
      <c r="G393" s="16"/>
      <c r="H393" s="16"/>
    </row>
    <row r="394" spans="3:8">
      <c r="C394" s="11"/>
      <c r="D394" s="11"/>
      <c r="E394" s="16"/>
      <c r="F394" s="16"/>
      <c r="G394" s="16"/>
      <c r="H394" s="16"/>
    </row>
    <row r="395" spans="3:8">
      <c r="C395" s="11"/>
      <c r="D395" s="11"/>
      <c r="E395" s="16"/>
      <c r="F395" s="16"/>
      <c r="G395" s="16"/>
      <c r="H395" s="16"/>
    </row>
    <row r="396" spans="3:8">
      <c r="C396" s="11"/>
      <c r="D396" s="11"/>
      <c r="E396" s="16"/>
      <c r="F396" s="16"/>
      <c r="G396" s="16"/>
      <c r="H396" s="16"/>
    </row>
    <row r="397" spans="3:8">
      <c r="C397" s="11"/>
      <c r="D397" s="11"/>
      <c r="E397" s="16"/>
      <c r="F397" s="16"/>
      <c r="G397" s="16"/>
      <c r="H397" s="16"/>
    </row>
    <row r="398" spans="3:8">
      <c r="C398" s="11"/>
      <c r="D398" s="11"/>
      <c r="E398" s="16"/>
      <c r="F398" s="16"/>
      <c r="G398" s="16"/>
      <c r="H398" s="16"/>
    </row>
    <row r="399" spans="3:8">
      <c r="C399" s="11"/>
      <c r="D399" s="11"/>
      <c r="E399" s="16"/>
      <c r="F399" s="16"/>
      <c r="G399" s="16"/>
      <c r="H399" s="16"/>
    </row>
    <row r="400" spans="3:8">
      <c r="C400" s="11"/>
      <c r="D400" s="11"/>
      <c r="E400" s="16"/>
      <c r="F400" s="16"/>
      <c r="G400" s="16"/>
      <c r="H400" s="16"/>
    </row>
    <row r="401" spans="3:8">
      <c r="C401" s="11"/>
      <c r="D401" s="11"/>
      <c r="E401" s="16"/>
      <c r="F401" s="16"/>
      <c r="G401" s="16"/>
      <c r="H401" s="16"/>
    </row>
    <row r="402" spans="3:8">
      <c r="C402" s="11"/>
      <c r="D402" s="11"/>
      <c r="E402" s="16"/>
      <c r="F402" s="16"/>
      <c r="G402" s="16"/>
      <c r="H402" s="16"/>
    </row>
    <row r="403" spans="3:8">
      <c r="C403" s="11"/>
      <c r="D403" s="11"/>
      <c r="E403" s="16"/>
      <c r="F403" s="16"/>
      <c r="G403" s="16"/>
      <c r="H403" s="16"/>
    </row>
    <row r="404" spans="3:8">
      <c r="C404" s="11"/>
      <c r="D404" s="11"/>
      <c r="E404" s="16"/>
      <c r="F404" s="16"/>
      <c r="G404" s="16"/>
      <c r="H404" s="16"/>
    </row>
    <row r="405" spans="3:8">
      <c r="C405" s="11"/>
      <c r="D405" s="11"/>
      <c r="E405" s="16"/>
      <c r="F405" s="16"/>
      <c r="G405" s="16"/>
      <c r="H405" s="16"/>
    </row>
    <row r="406" spans="3:8">
      <c r="C406" s="11"/>
      <c r="D406" s="11"/>
      <c r="E406" s="16"/>
      <c r="F406" s="16"/>
      <c r="G406" s="16"/>
      <c r="H406" s="16"/>
    </row>
    <row r="407" spans="3:8">
      <c r="C407" s="11"/>
      <c r="D407" s="11"/>
      <c r="E407" s="16"/>
      <c r="F407" s="16"/>
      <c r="G407" s="16"/>
      <c r="H407" s="16"/>
    </row>
    <row r="408" spans="3:8">
      <c r="C408" s="11"/>
      <c r="D408" s="11"/>
      <c r="E408" s="16"/>
      <c r="F408" s="16"/>
      <c r="G408" s="16"/>
      <c r="H408" s="16"/>
    </row>
    <row r="409" spans="3:8">
      <c r="C409" s="11"/>
      <c r="D409" s="11"/>
      <c r="E409" s="16"/>
      <c r="F409" s="16"/>
      <c r="G409" s="16"/>
      <c r="H409" s="16"/>
    </row>
    <row r="410" spans="3:8">
      <c r="C410" s="11"/>
      <c r="D410" s="11"/>
      <c r="E410" s="16"/>
      <c r="F410" s="16"/>
      <c r="G410" s="16"/>
      <c r="H410" s="16"/>
    </row>
    <row r="411" spans="3:8">
      <c r="C411" s="11"/>
      <c r="D411" s="11"/>
      <c r="E411" s="16"/>
      <c r="F411" s="16"/>
      <c r="G411" s="16"/>
      <c r="H411" s="16"/>
    </row>
    <row r="412" spans="3:8">
      <c r="C412" s="11"/>
      <c r="D412" s="11"/>
      <c r="E412" s="16"/>
      <c r="F412" s="16"/>
      <c r="G412" s="16"/>
      <c r="H412" s="16"/>
    </row>
    <row r="413" spans="3:8">
      <c r="C413" s="11"/>
      <c r="D413" s="11"/>
      <c r="E413" s="16"/>
      <c r="F413" s="16"/>
      <c r="G413" s="16"/>
      <c r="H413" s="16"/>
    </row>
    <row r="414" spans="3:8">
      <c r="C414" s="11"/>
      <c r="D414" s="11"/>
      <c r="E414" s="16"/>
      <c r="F414" s="16"/>
      <c r="G414" s="16"/>
      <c r="H414" s="16"/>
    </row>
    <row r="415" spans="3:8">
      <c r="C415" s="11"/>
      <c r="D415" s="11"/>
      <c r="E415" s="16"/>
      <c r="F415" s="16"/>
      <c r="G415" s="16"/>
      <c r="H415" s="16"/>
    </row>
    <row r="416" spans="3:8">
      <c r="C416" s="11"/>
      <c r="D416" s="11"/>
      <c r="E416" s="16"/>
      <c r="F416" s="16"/>
      <c r="G416" s="16"/>
      <c r="H416" s="16"/>
    </row>
    <row r="417" spans="3:8">
      <c r="C417" s="11"/>
      <c r="D417" s="11"/>
      <c r="E417" s="16"/>
      <c r="F417" s="16"/>
      <c r="G417" s="16"/>
      <c r="H417" s="16"/>
    </row>
    <row r="418" spans="3:8">
      <c r="C418" s="11"/>
      <c r="D418" s="11"/>
      <c r="E418" s="16"/>
      <c r="F418" s="16"/>
      <c r="G418" s="16"/>
      <c r="H418" s="16"/>
    </row>
    <row r="419" spans="3:8">
      <c r="C419" s="11"/>
      <c r="D419" s="11"/>
      <c r="E419" s="16"/>
      <c r="F419" s="16"/>
      <c r="G419" s="16"/>
      <c r="H419" s="16"/>
    </row>
    <row r="420" spans="3:8">
      <c r="C420" s="11"/>
      <c r="D420" s="11"/>
      <c r="E420" s="16"/>
      <c r="F420" s="16"/>
      <c r="G420" s="16"/>
      <c r="H420" s="16"/>
    </row>
    <row r="421" spans="3:8">
      <c r="C421" s="11"/>
      <c r="D421" s="11"/>
      <c r="E421" s="16"/>
      <c r="F421" s="16"/>
      <c r="G421" s="16"/>
      <c r="H421" s="16"/>
    </row>
    <row r="422" spans="3:8">
      <c r="C422" s="11"/>
      <c r="D422" s="11"/>
      <c r="E422" s="16"/>
      <c r="F422" s="16"/>
      <c r="G422" s="16"/>
      <c r="H422" s="16"/>
    </row>
    <row r="423" spans="3:8">
      <c r="C423" s="11"/>
      <c r="D423" s="11"/>
      <c r="E423" s="16"/>
      <c r="F423" s="16"/>
      <c r="G423" s="16"/>
      <c r="H423" s="16"/>
    </row>
    <row r="424" spans="3:8">
      <c r="C424" s="11"/>
      <c r="D424" s="11"/>
      <c r="E424" s="16"/>
      <c r="F424" s="16"/>
      <c r="G424" s="16"/>
      <c r="H424" s="16"/>
    </row>
    <row r="425" spans="3:8">
      <c r="C425" s="11"/>
      <c r="D425" s="11"/>
      <c r="E425" s="16"/>
      <c r="F425" s="16"/>
      <c r="G425" s="16"/>
      <c r="H425" s="16"/>
    </row>
    <row r="426" spans="3:8">
      <c r="C426" s="11"/>
      <c r="D426" s="11"/>
      <c r="E426" s="16"/>
      <c r="F426" s="16"/>
      <c r="G426" s="16"/>
      <c r="H426" s="16"/>
    </row>
    <row r="427" spans="3:8">
      <c r="C427" s="11"/>
      <c r="D427" s="11"/>
      <c r="E427" s="16"/>
      <c r="F427" s="16"/>
      <c r="G427" s="16"/>
      <c r="H427" s="16"/>
    </row>
    <row r="428" spans="3:8">
      <c r="C428" s="11"/>
      <c r="D428" s="11"/>
      <c r="E428" s="16"/>
      <c r="F428" s="16"/>
      <c r="G428" s="16"/>
      <c r="H428" s="16"/>
    </row>
    <row r="429" spans="3:8">
      <c r="C429" s="11"/>
      <c r="D429" s="11"/>
      <c r="E429" s="16"/>
      <c r="F429" s="16"/>
      <c r="G429" s="16"/>
      <c r="H429" s="16"/>
    </row>
    <row r="430" spans="3:8">
      <c r="C430" s="11"/>
      <c r="D430" s="11"/>
      <c r="E430" s="16"/>
      <c r="F430" s="16"/>
      <c r="G430" s="16"/>
      <c r="H430" s="16"/>
    </row>
    <row r="431" spans="3:8">
      <c r="C431" s="11"/>
      <c r="D431" s="11"/>
      <c r="E431" s="16"/>
      <c r="F431" s="16"/>
      <c r="G431" s="16"/>
      <c r="H431" s="16"/>
    </row>
    <row r="432" spans="3:8">
      <c r="C432" s="11"/>
      <c r="D432" s="11"/>
      <c r="E432" s="16"/>
      <c r="F432" s="16"/>
      <c r="G432" s="16"/>
      <c r="H432" s="16"/>
    </row>
    <row r="433" spans="3:8">
      <c r="C433" s="11"/>
      <c r="D433" s="11"/>
      <c r="E433" s="16"/>
      <c r="F433" s="16"/>
      <c r="G433" s="16"/>
      <c r="H433" s="16"/>
    </row>
    <row r="434" spans="3:8">
      <c r="C434" s="11"/>
      <c r="D434" s="11"/>
      <c r="E434" s="16"/>
      <c r="F434" s="16"/>
      <c r="G434" s="16"/>
      <c r="H434" s="16"/>
    </row>
    <row r="435" spans="3:8">
      <c r="C435" s="11"/>
      <c r="D435" s="11"/>
      <c r="E435" s="16"/>
      <c r="F435" s="16"/>
      <c r="G435" s="16"/>
      <c r="H435" s="16"/>
    </row>
    <row r="436" spans="3:8">
      <c r="C436" s="11"/>
      <c r="D436" s="11"/>
      <c r="E436" s="16"/>
      <c r="F436" s="16"/>
      <c r="G436" s="16"/>
      <c r="H436" s="16"/>
    </row>
    <row r="437" spans="3:8">
      <c r="C437" s="11"/>
      <c r="D437" s="11"/>
      <c r="E437" s="16"/>
      <c r="F437" s="16"/>
      <c r="G437" s="16"/>
      <c r="H437" s="16"/>
    </row>
    <row r="438" spans="3:8">
      <c r="C438" s="11"/>
      <c r="D438" s="11"/>
      <c r="E438" s="16"/>
      <c r="F438" s="16"/>
      <c r="G438" s="16"/>
      <c r="H438" s="16"/>
    </row>
    <row r="439" spans="3:8">
      <c r="C439" s="11"/>
      <c r="D439" s="11"/>
      <c r="E439" s="16"/>
      <c r="F439" s="16"/>
      <c r="G439" s="16"/>
      <c r="H439" s="16"/>
    </row>
    <row r="440" spans="3:8">
      <c r="C440" s="11"/>
      <c r="D440" s="11"/>
      <c r="E440" s="16"/>
      <c r="F440" s="16"/>
      <c r="G440" s="16"/>
      <c r="H440" s="16"/>
    </row>
    <row r="441" spans="3:8">
      <c r="C441" s="11"/>
      <c r="D441" s="11"/>
      <c r="E441" s="16"/>
      <c r="F441" s="16"/>
      <c r="G441" s="16"/>
      <c r="H441" s="16"/>
    </row>
    <row r="442" spans="3:8">
      <c r="C442" s="11"/>
      <c r="D442" s="11"/>
      <c r="E442" s="16"/>
      <c r="F442" s="16"/>
      <c r="G442" s="16"/>
      <c r="H442" s="16"/>
    </row>
    <row r="443" spans="3:8">
      <c r="C443" s="11"/>
      <c r="D443" s="11"/>
      <c r="E443" s="16"/>
      <c r="F443" s="16"/>
      <c r="G443" s="16"/>
      <c r="H443" s="16"/>
    </row>
    <row r="444" spans="3:8">
      <c r="C444" s="11"/>
      <c r="D444" s="11"/>
      <c r="E444" s="16"/>
      <c r="F444" s="16"/>
      <c r="G444" s="16"/>
      <c r="H444" s="16"/>
    </row>
    <row r="445" spans="3:8">
      <c r="C445" s="11"/>
      <c r="D445" s="11"/>
      <c r="E445" s="16"/>
      <c r="F445" s="16"/>
      <c r="G445" s="16"/>
      <c r="H445" s="16"/>
    </row>
    <row r="446" spans="3:8">
      <c r="C446" s="11"/>
      <c r="D446" s="11"/>
      <c r="E446" s="16"/>
      <c r="F446" s="16"/>
      <c r="G446" s="16"/>
      <c r="H446" s="16"/>
    </row>
    <row r="447" spans="3:8">
      <c r="C447" s="11"/>
      <c r="D447" s="11"/>
      <c r="E447" s="16"/>
      <c r="F447" s="16"/>
      <c r="G447" s="16"/>
      <c r="H447" s="16"/>
    </row>
    <row r="448" spans="3:8">
      <c r="C448" s="11"/>
      <c r="D448" s="11"/>
      <c r="E448" s="16"/>
      <c r="F448" s="16"/>
      <c r="G448" s="16"/>
      <c r="H448" s="16"/>
    </row>
    <row r="449" spans="3:8">
      <c r="C449" s="11"/>
      <c r="D449" s="11"/>
      <c r="E449" s="16"/>
      <c r="F449" s="16"/>
      <c r="G449" s="16"/>
      <c r="H449" s="16"/>
    </row>
    <row r="450" spans="3:8">
      <c r="C450" s="11"/>
      <c r="D450" s="11"/>
      <c r="E450" s="16"/>
      <c r="F450" s="16"/>
      <c r="G450" s="16"/>
      <c r="H450" s="16"/>
    </row>
    <row r="451" spans="3:8">
      <c r="C451" s="11"/>
      <c r="D451" s="11"/>
      <c r="E451" s="16"/>
      <c r="F451" s="16"/>
      <c r="G451" s="16"/>
      <c r="H451" s="16"/>
    </row>
    <row r="452" spans="3:8">
      <c r="C452" s="11"/>
      <c r="D452" s="11"/>
      <c r="E452" s="16"/>
      <c r="F452" s="16"/>
      <c r="G452" s="16"/>
      <c r="H452" s="16"/>
    </row>
    <row r="453" spans="3:8">
      <c r="C453" s="11"/>
      <c r="D453" s="11"/>
      <c r="E453" s="16"/>
      <c r="F453" s="16"/>
      <c r="G453" s="16"/>
      <c r="H453" s="16"/>
    </row>
    <row r="454" spans="3:8">
      <c r="C454" s="11"/>
      <c r="D454" s="11"/>
      <c r="E454" s="16"/>
      <c r="F454" s="16"/>
      <c r="G454" s="16"/>
      <c r="H454" s="16"/>
    </row>
    <row r="455" spans="3:8">
      <c r="C455" s="11"/>
      <c r="D455" s="11"/>
      <c r="E455" s="16"/>
      <c r="F455" s="16"/>
      <c r="G455" s="16"/>
      <c r="H455" s="16"/>
    </row>
    <row r="456" spans="3:8">
      <c r="C456" s="11"/>
      <c r="D456" s="11"/>
      <c r="E456" s="16"/>
      <c r="F456" s="16"/>
      <c r="G456" s="16"/>
      <c r="H456" s="16"/>
    </row>
    <row r="457" spans="3:8">
      <c r="C457" s="11"/>
      <c r="D457" s="11"/>
      <c r="E457" s="16"/>
      <c r="F457" s="16"/>
      <c r="G457" s="16"/>
      <c r="H457" s="16"/>
    </row>
    <row r="458" spans="3:8">
      <c r="C458" s="11"/>
      <c r="D458" s="11"/>
      <c r="E458" s="16"/>
      <c r="F458" s="16"/>
      <c r="G458" s="16"/>
      <c r="H458" s="16"/>
    </row>
    <row r="459" spans="3:8">
      <c r="C459" s="11"/>
      <c r="D459" s="11"/>
      <c r="E459" s="16"/>
      <c r="F459" s="16"/>
      <c r="G459" s="16"/>
      <c r="H459" s="16"/>
    </row>
    <row r="460" spans="3:8">
      <c r="C460" s="11"/>
      <c r="D460" s="11"/>
      <c r="E460" s="16"/>
      <c r="F460" s="16"/>
      <c r="G460" s="16"/>
      <c r="H460" s="16"/>
    </row>
    <row r="461" spans="3:8">
      <c r="C461" s="11"/>
      <c r="D461" s="11"/>
      <c r="E461" s="16"/>
      <c r="F461" s="16"/>
      <c r="G461" s="16"/>
      <c r="H461" s="16"/>
    </row>
    <row r="462" spans="3:8">
      <c r="C462" s="11"/>
      <c r="D462" s="11"/>
      <c r="E462" s="16"/>
      <c r="F462" s="16"/>
      <c r="G462" s="16"/>
      <c r="H462" s="16"/>
    </row>
    <row r="463" spans="3:8">
      <c r="C463" s="11"/>
      <c r="D463" s="11"/>
      <c r="E463" s="16"/>
      <c r="F463" s="16"/>
      <c r="G463" s="16"/>
      <c r="H463" s="16"/>
    </row>
    <row r="464" spans="3:8">
      <c r="C464" s="11"/>
      <c r="D464" s="11"/>
      <c r="E464" s="16"/>
      <c r="F464" s="16"/>
      <c r="G464" s="16"/>
      <c r="H464" s="16"/>
    </row>
    <row r="465" spans="3:8">
      <c r="C465" s="11"/>
      <c r="D465" s="11"/>
      <c r="E465" s="16"/>
      <c r="F465" s="16"/>
      <c r="G465" s="16"/>
      <c r="H465" s="16"/>
    </row>
    <row r="466" spans="3:8">
      <c r="C466" s="11"/>
      <c r="D466" s="11"/>
      <c r="E466" s="16"/>
      <c r="F466" s="16"/>
      <c r="G466" s="16"/>
      <c r="H466" s="16"/>
    </row>
    <row r="467" spans="3:8">
      <c r="C467" s="11"/>
      <c r="D467" s="11"/>
      <c r="E467" s="16"/>
      <c r="F467" s="16"/>
      <c r="G467" s="16"/>
      <c r="H467" s="16"/>
    </row>
    <row r="468" spans="3:8">
      <c r="C468" s="11"/>
      <c r="D468" s="11"/>
      <c r="E468" s="16"/>
      <c r="F468" s="16"/>
      <c r="G468" s="16"/>
      <c r="H468" s="16"/>
    </row>
    <row r="469" spans="3:8">
      <c r="C469" s="11"/>
      <c r="D469" s="11"/>
      <c r="E469" s="16"/>
      <c r="F469" s="16"/>
      <c r="G469" s="16"/>
      <c r="H469" s="16"/>
    </row>
    <row r="470" spans="3:8">
      <c r="C470" s="11"/>
      <c r="D470" s="11"/>
      <c r="E470" s="16"/>
      <c r="F470" s="16"/>
      <c r="G470" s="16"/>
      <c r="H470" s="16"/>
    </row>
    <row r="471" spans="3:8">
      <c r="C471" s="11"/>
      <c r="D471" s="11"/>
      <c r="E471" s="16"/>
      <c r="F471" s="16"/>
      <c r="G471" s="16"/>
      <c r="H471" s="16"/>
    </row>
    <row r="472" spans="3:8">
      <c r="C472" s="11"/>
      <c r="D472" s="11"/>
      <c r="E472" s="16"/>
      <c r="F472" s="16"/>
      <c r="G472" s="16"/>
      <c r="H472" s="16"/>
    </row>
    <row r="473" spans="3:8">
      <c r="C473" s="11"/>
      <c r="D473" s="11"/>
      <c r="E473" s="16"/>
      <c r="F473" s="16"/>
      <c r="G473" s="16"/>
      <c r="H473" s="16"/>
    </row>
    <row r="474" spans="3:8">
      <c r="C474" s="11"/>
      <c r="D474" s="11"/>
      <c r="E474" s="16"/>
      <c r="F474" s="16"/>
      <c r="G474" s="16"/>
      <c r="H474" s="16"/>
    </row>
    <row r="475" spans="3:8">
      <c r="C475" s="11"/>
      <c r="D475" s="11"/>
      <c r="E475" s="16"/>
      <c r="F475" s="16"/>
      <c r="G475" s="16"/>
      <c r="H475" s="16"/>
    </row>
    <row r="476" spans="3:8">
      <c r="C476" s="11"/>
      <c r="D476" s="11"/>
      <c r="E476" s="16"/>
      <c r="F476" s="16"/>
      <c r="G476" s="16"/>
      <c r="H476" s="16"/>
    </row>
    <row r="477" spans="3:8">
      <c r="C477" s="11"/>
      <c r="D477" s="11"/>
      <c r="E477" s="16"/>
      <c r="F477" s="16"/>
      <c r="G477" s="16"/>
      <c r="H477" s="16"/>
    </row>
    <row r="478" spans="3:8">
      <c r="C478" s="11"/>
      <c r="D478" s="11"/>
      <c r="E478" s="16"/>
      <c r="F478" s="16"/>
      <c r="G478" s="16"/>
      <c r="H478" s="16"/>
    </row>
    <row r="479" spans="3:8">
      <c r="C479" s="11"/>
      <c r="D479" s="11"/>
      <c r="E479" s="16"/>
      <c r="F479" s="16"/>
      <c r="G479" s="16"/>
      <c r="H479" s="16"/>
    </row>
    <row r="480" spans="3:8">
      <c r="C480" s="11"/>
      <c r="D480" s="11"/>
      <c r="E480" s="16"/>
      <c r="F480" s="16"/>
      <c r="G480" s="16"/>
      <c r="H480" s="16"/>
    </row>
    <row r="481" spans="3:8">
      <c r="C481" s="11"/>
      <c r="D481" s="11"/>
      <c r="E481" s="16"/>
      <c r="F481" s="16"/>
      <c r="G481" s="16"/>
      <c r="H481" s="16"/>
    </row>
    <row r="482" spans="3:8">
      <c r="C482" s="11"/>
      <c r="D482" s="11"/>
      <c r="E482" s="16"/>
      <c r="F482" s="16"/>
      <c r="G482" s="16"/>
      <c r="H482" s="16"/>
    </row>
    <row r="483" spans="3:8">
      <c r="C483" s="11"/>
      <c r="D483" s="11"/>
      <c r="E483" s="16"/>
      <c r="F483" s="16"/>
      <c r="G483" s="16"/>
      <c r="H483" s="16"/>
    </row>
    <row r="484" spans="3:8">
      <c r="C484" s="11"/>
      <c r="D484" s="11"/>
      <c r="E484" s="16"/>
      <c r="F484" s="16"/>
      <c r="G484" s="16"/>
      <c r="H484" s="16"/>
    </row>
    <row r="485" spans="3:8">
      <c r="C485" s="11"/>
      <c r="D485" s="11"/>
      <c r="E485" s="16"/>
      <c r="F485" s="16"/>
      <c r="G485" s="16"/>
      <c r="H485" s="16"/>
    </row>
    <row r="486" spans="3:8">
      <c r="C486" s="11"/>
      <c r="D486" s="11"/>
      <c r="E486" s="16"/>
      <c r="F486" s="16"/>
      <c r="G486" s="16"/>
      <c r="H486" s="16"/>
    </row>
    <row r="487" spans="3:8">
      <c r="C487" s="11"/>
      <c r="D487" s="11"/>
      <c r="E487" s="16"/>
      <c r="F487" s="16"/>
      <c r="G487" s="16"/>
      <c r="H487" s="16"/>
    </row>
    <row r="488" spans="3:8">
      <c r="C488" s="11"/>
      <c r="D488" s="11"/>
      <c r="E488" s="16"/>
      <c r="F488" s="16"/>
      <c r="G488" s="16"/>
      <c r="H488" s="16"/>
    </row>
    <row r="489" spans="3:8">
      <c r="C489" s="11"/>
      <c r="D489" s="11"/>
      <c r="E489" s="16"/>
      <c r="F489" s="16"/>
      <c r="G489" s="16"/>
      <c r="H489" s="16"/>
    </row>
    <row r="490" spans="3:8">
      <c r="C490" s="11"/>
      <c r="D490" s="11"/>
      <c r="E490" s="16"/>
      <c r="F490" s="16"/>
      <c r="G490" s="16"/>
      <c r="H490" s="16"/>
    </row>
    <row r="491" spans="3:8">
      <c r="C491" s="11"/>
      <c r="D491" s="11"/>
      <c r="E491" s="16"/>
      <c r="F491" s="16"/>
      <c r="G491" s="16"/>
      <c r="H491" s="16"/>
    </row>
    <row r="492" spans="3:8">
      <c r="C492" s="11"/>
      <c r="D492" s="11"/>
      <c r="E492" s="16"/>
      <c r="F492" s="16"/>
      <c r="G492" s="16"/>
      <c r="H492" s="16"/>
    </row>
    <row r="493" spans="3:8">
      <c r="C493" s="11"/>
      <c r="D493" s="11"/>
      <c r="E493" s="16"/>
      <c r="F493" s="16"/>
      <c r="G493" s="16"/>
      <c r="H493" s="16"/>
    </row>
    <row r="494" spans="3:8">
      <c r="C494" s="11"/>
      <c r="D494" s="11"/>
      <c r="E494" s="16"/>
      <c r="F494" s="16"/>
      <c r="G494" s="16"/>
      <c r="H494" s="16"/>
    </row>
    <row r="495" spans="3:8">
      <c r="C495" s="11"/>
      <c r="D495" s="11"/>
      <c r="E495" s="16"/>
      <c r="F495" s="16"/>
      <c r="G495" s="16"/>
      <c r="H495" s="16"/>
    </row>
    <row r="496" spans="3:8">
      <c r="C496" s="11"/>
      <c r="D496" s="11"/>
      <c r="E496" s="16"/>
      <c r="F496" s="16"/>
      <c r="G496" s="16"/>
      <c r="H496" s="16"/>
    </row>
    <row r="497" spans="3:8">
      <c r="C497" s="11"/>
      <c r="D497" s="11"/>
      <c r="E497" s="16"/>
      <c r="F497" s="16"/>
      <c r="G497" s="16"/>
      <c r="H497" s="16"/>
    </row>
    <row r="498" spans="3:8">
      <c r="C498" s="11"/>
      <c r="D498" s="11"/>
      <c r="E498" s="16"/>
      <c r="F498" s="16"/>
      <c r="G498" s="16"/>
      <c r="H498" s="16"/>
    </row>
    <row r="499" spans="3:8">
      <c r="C499" s="11"/>
      <c r="D499" s="11"/>
      <c r="E499" s="16"/>
      <c r="F499" s="16"/>
      <c r="G499" s="16"/>
      <c r="H499" s="16"/>
    </row>
    <row r="500" spans="3:8">
      <c r="C500" s="11"/>
      <c r="D500" s="11"/>
      <c r="E500" s="16"/>
      <c r="F500" s="16"/>
      <c r="G500" s="16"/>
      <c r="H500" s="16"/>
    </row>
    <row r="501" spans="3:8">
      <c r="C501" s="11"/>
      <c r="D501" s="11"/>
      <c r="E501" s="16"/>
      <c r="F501" s="16"/>
      <c r="G501" s="16"/>
      <c r="H501" s="16"/>
    </row>
    <row r="502" spans="3:8">
      <c r="C502" s="11"/>
      <c r="D502" s="11"/>
      <c r="E502" s="16"/>
      <c r="F502" s="16"/>
      <c r="G502" s="16"/>
      <c r="H502" s="16"/>
    </row>
    <row r="503" spans="3:8">
      <c r="C503" s="11"/>
      <c r="D503" s="11"/>
      <c r="E503" s="16"/>
      <c r="F503" s="16"/>
      <c r="G503" s="16"/>
      <c r="H503" s="16"/>
    </row>
    <row r="504" spans="3:8">
      <c r="C504" s="11"/>
      <c r="D504" s="11"/>
      <c r="E504" s="16"/>
      <c r="F504" s="16"/>
      <c r="G504" s="16"/>
      <c r="H504" s="16"/>
    </row>
    <row r="505" spans="3:8">
      <c r="C505" s="11"/>
      <c r="D505" s="11"/>
      <c r="E505" s="16"/>
      <c r="F505" s="16"/>
      <c r="G505" s="16"/>
      <c r="H505" s="16"/>
    </row>
    <row r="506" spans="3:8">
      <c r="C506" s="11"/>
      <c r="D506" s="11"/>
      <c r="E506" s="16"/>
      <c r="F506" s="16"/>
      <c r="G506" s="16"/>
      <c r="H506" s="16"/>
    </row>
    <row r="507" spans="3:8">
      <c r="C507" s="11"/>
      <c r="D507" s="11"/>
      <c r="E507" s="16"/>
      <c r="F507" s="16"/>
      <c r="G507" s="16"/>
      <c r="H507" s="16"/>
    </row>
    <row r="508" spans="3:8">
      <c r="C508" s="11"/>
      <c r="D508" s="11"/>
      <c r="E508" s="16"/>
      <c r="F508" s="16"/>
      <c r="G508" s="16"/>
      <c r="H508" s="16"/>
    </row>
    <row r="509" spans="3:8">
      <c r="C509" s="11"/>
      <c r="D509" s="11"/>
      <c r="E509" s="16"/>
      <c r="F509" s="16"/>
      <c r="G509" s="16"/>
      <c r="H509" s="16"/>
    </row>
    <row r="510" spans="3:8">
      <c r="C510" s="11"/>
      <c r="D510" s="11"/>
      <c r="E510" s="16"/>
      <c r="F510" s="16"/>
      <c r="G510" s="16"/>
      <c r="H510" s="16"/>
    </row>
    <row r="511" spans="3:8">
      <c r="C511" s="11"/>
      <c r="D511" s="11"/>
      <c r="E511" s="16"/>
      <c r="F511" s="16"/>
      <c r="G511" s="16"/>
      <c r="H511" s="16"/>
    </row>
    <row r="512" spans="3:8">
      <c r="C512" s="11"/>
      <c r="D512" s="11"/>
      <c r="E512" s="16"/>
      <c r="F512" s="16"/>
      <c r="G512" s="16"/>
      <c r="H512" s="16"/>
    </row>
    <row r="513" spans="3:8">
      <c r="C513" s="11"/>
      <c r="D513" s="11"/>
      <c r="E513" s="16"/>
      <c r="F513" s="16"/>
      <c r="G513" s="16"/>
      <c r="H513" s="16"/>
    </row>
    <row r="514" spans="3:8">
      <c r="C514" s="11"/>
      <c r="D514" s="11"/>
      <c r="E514" s="16"/>
      <c r="F514" s="16"/>
      <c r="G514" s="16"/>
      <c r="H514" s="16"/>
    </row>
    <row r="515" spans="3:8">
      <c r="C515" s="11"/>
      <c r="D515" s="11"/>
      <c r="E515" s="16"/>
      <c r="F515" s="16"/>
      <c r="G515" s="16"/>
      <c r="H515" s="16"/>
    </row>
    <row r="516" spans="3:8">
      <c r="C516" s="11"/>
      <c r="D516" s="11"/>
      <c r="E516" s="16"/>
      <c r="F516" s="16"/>
      <c r="G516" s="16"/>
      <c r="H516" s="16"/>
    </row>
    <row r="517" spans="3:8">
      <c r="C517" s="11"/>
      <c r="D517" s="11"/>
      <c r="E517" s="16"/>
      <c r="F517" s="16"/>
      <c r="G517" s="16"/>
      <c r="H517" s="16"/>
    </row>
    <row r="518" spans="3:8">
      <c r="C518" s="11"/>
      <c r="D518" s="11"/>
      <c r="E518" s="16"/>
      <c r="F518" s="16"/>
      <c r="G518" s="16"/>
      <c r="H518" s="16"/>
    </row>
    <row r="519" spans="3:8">
      <c r="C519" s="11"/>
      <c r="D519" s="11"/>
      <c r="E519" s="16"/>
      <c r="F519" s="16"/>
      <c r="G519" s="16"/>
      <c r="H519" s="16"/>
    </row>
    <row r="520" spans="3:8">
      <c r="C520" s="11"/>
      <c r="D520" s="11"/>
      <c r="E520" s="16"/>
      <c r="F520" s="16"/>
      <c r="G520" s="16"/>
      <c r="H520" s="16"/>
    </row>
    <row r="521" spans="3:8">
      <c r="C521" s="11"/>
      <c r="D521" s="11"/>
      <c r="E521" s="16"/>
      <c r="F521" s="16"/>
      <c r="G521" s="16"/>
      <c r="H521" s="16"/>
    </row>
    <row r="522" spans="3:8">
      <c r="C522" s="11"/>
      <c r="D522" s="11"/>
      <c r="E522" s="16"/>
      <c r="F522" s="16"/>
      <c r="G522" s="16"/>
      <c r="H522" s="16"/>
    </row>
    <row r="523" spans="3:8">
      <c r="C523" s="11"/>
      <c r="D523" s="11"/>
      <c r="E523" s="16"/>
      <c r="F523" s="16"/>
      <c r="G523" s="16"/>
      <c r="H523" s="16"/>
    </row>
    <row r="524" spans="3:8">
      <c r="C524" s="11"/>
      <c r="D524" s="11"/>
      <c r="E524" s="16"/>
      <c r="F524" s="16"/>
      <c r="G524" s="16"/>
      <c r="H524" s="16"/>
    </row>
    <row r="525" spans="3:8">
      <c r="C525" s="11"/>
      <c r="D525" s="11"/>
      <c r="E525" s="16"/>
      <c r="F525" s="16"/>
      <c r="G525" s="16"/>
      <c r="H525" s="16"/>
    </row>
    <row r="526" spans="3:8">
      <c r="C526" s="11"/>
      <c r="D526" s="11"/>
      <c r="E526" s="16"/>
      <c r="F526" s="16"/>
      <c r="G526" s="16"/>
      <c r="H526" s="16"/>
    </row>
    <row r="527" spans="3:8">
      <c r="C527" s="11"/>
      <c r="D527" s="11"/>
      <c r="E527" s="16"/>
      <c r="F527" s="16"/>
      <c r="G527" s="16"/>
      <c r="H527" s="16"/>
    </row>
    <row r="528" spans="3:8">
      <c r="C528" s="11"/>
      <c r="D528" s="11"/>
      <c r="E528" s="16"/>
      <c r="F528" s="16"/>
      <c r="G528" s="16"/>
      <c r="H528" s="16"/>
    </row>
    <row r="529" spans="3:8">
      <c r="C529" s="11"/>
      <c r="D529" s="11"/>
      <c r="E529" s="16"/>
      <c r="F529" s="16"/>
      <c r="G529" s="16"/>
      <c r="H529" s="16"/>
    </row>
    <row r="530" spans="3:8">
      <c r="C530" s="11"/>
      <c r="D530" s="11"/>
      <c r="E530" s="16"/>
      <c r="F530" s="16"/>
      <c r="G530" s="16"/>
      <c r="H530" s="16"/>
    </row>
    <row r="531" spans="3:8">
      <c r="C531" s="11"/>
      <c r="D531" s="11"/>
      <c r="E531" s="16"/>
      <c r="F531" s="16"/>
      <c r="G531" s="16"/>
      <c r="H531" s="16"/>
    </row>
    <row r="532" spans="3:8">
      <c r="C532" s="11"/>
      <c r="D532" s="11"/>
      <c r="E532" s="16"/>
      <c r="F532" s="16"/>
      <c r="G532" s="16"/>
      <c r="H532" s="16"/>
    </row>
    <row r="533" spans="3:8">
      <c r="C533" s="11"/>
      <c r="D533" s="11"/>
      <c r="E533" s="16"/>
      <c r="F533" s="16"/>
      <c r="G533" s="16"/>
      <c r="H533" s="16"/>
    </row>
    <row r="534" spans="3:8">
      <c r="C534" s="11"/>
      <c r="D534" s="11"/>
      <c r="E534" s="16"/>
      <c r="F534" s="16"/>
      <c r="G534" s="16"/>
      <c r="H534" s="16"/>
    </row>
    <row r="535" spans="3:8">
      <c r="C535" s="11"/>
      <c r="D535" s="11"/>
      <c r="E535" s="16"/>
      <c r="F535" s="16"/>
      <c r="G535" s="16"/>
      <c r="H535" s="16"/>
    </row>
    <row r="536" spans="3:8">
      <c r="C536" s="11"/>
      <c r="D536" s="11"/>
      <c r="E536" s="16"/>
      <c r="F536" s="16"/>
      <c r="G536" s="16"/>
      <c r="H536" s="16"/>
    </row>
    <row r="537" spans="3:8">
      <c r="C537" s="11"/>
      <c r="D537" s="11"/>
      <c r="E537" s="16"/>
      <c r="F537" s="16"/>
      <c r="G537" s="16"/>
      <c r="H537" s="16"/>
    </row>
    <row r="538" spans="3:8">
      <c r="C538" s="11"/>
      <c r="D538" s="11"/>
      <c r="E538" s="16"/>
      <c r="F538" s="16"/>
      <c r="G538" s="16"/>
      <c r="H538" s="16"/>
    </row>
    <row r="539" spans="3:8">
      <c r="C539" s="11"/>
      <c r="D539" s="11"/>
      <c r="E539" s="16"/>
      <c r="F539" s="16"/>
      <c r="G539" s="16"/>
      <c r="H539" s="16"/>
    </row>
    <row r="540" spans="3:8">
      <c r="C540" s="11"/>
      <c r="D540" s="11"/>
      <c r="E540" s="16"/>
      <c r="F540" s="16"/>
      <c r="G540" s="16"/>
      <c r="H540" s="16"/>
    </row>
    <row r="541" spans="3:8">
      <c r="C541" s="11"/>
      <c r="D541" s="11"/>
      <c r="E541" s="16"/>
      <c r="F541" s="16"/>
      <c r="G541" s="16"/>
      <c r="H541" s="16"/>
    </row>
    <row r="542" spans="3:8">
      <c r="C542" s="11"/>
      <c r="D542" s="11"/>
      <c r="E542" s="16"/>
      <c r="F542" s="16"/>
      <c r="G542" s="16"/>
      <c r="H542" s="16"/>
    </row>
    <row r="543" spans="3:8">
      <c r="C543" s="11"/>
      <c r="D543" s="11"/>
      <c r="E543" s="16"/>
      <c r="F543" s="16"/>
      <c r="G543" s="16"/>
      <c r="H543" s="16"/>
    </row>
    <row r="544" spans="3:8">
      <c r="C544" s="11"/>
      <c r="D544" s="11"/>
      <c r="E544" s="16"/>
      <c r="F544" s="16"/>
      <c r="G544" s="16"/>
      <c r="H544" s="16"/>
    </row>
    <row r="545" spans="3:8">
      <c r="C545" s="11"/>
      <c r="D545" s="11"/>
      <c r="E545" s="16"/>
      <c r="F545" s="16"/>
      <c r="G545" s="16"/>
      <c r="H545" s="16"/>
    </row>
    <row r="546" spans="3:8">
      <c r="C546" s="11"/>
      <c r="D546" s="11"/>
      <c r="E546" s="16"/>
      <c r="F546" s="16"/>
      <c r="G546" s="16"/>
      <c r="H546" s="16"/>
    </row>
    <row r="547" spans="3:8">
      <c r="C547" s="11"/>
      <c r="D547" s="11"/>
      <c r="E547" s="16"/>
      <c r="F547" s="16"/>
      <c r="G547" s="16"/>
      <c r="H547" s="16"/>
    </row>
    <row r="548" spans="3:8">
      <c r="C548" s="11"/>
      <c r="D548" s="11"/>
      <c r="E548" s="16"/>
      <c r="F548" s="16"/>
      <c r="G548" s="16"/>
      <c r="H548" s="16"/>
    </row>
    <row r="549" spans="3:8">
      <c r="C549" s="11"/>
      <c r="D549" s="11"/>
      <c r="E549" s="16"/>
      <c r="F549" s="16"/>
      <c r="G549" s="16"/>
      <c r="H549" s="16"/>
    </row>
    <row r="550" spans="3:8">
      <c r="C550" s="11"/>
      <c r="D550" s="11"/>
      <c r="E550" s="16"/>
      <c r="F550" s="16"/>
      <c r="G550" s="16"/>
      <c r="H550" s="16"/>
    </row>
    <row r="551" spans="3:8">
      <c r="C551" s="11"/>
      <c r="D551" s="11"/>
      <c r="E551" s="16"/>
      <c r="F551" s="16"/>
      <c r="G551" s="16"/>
      <c r="H551" s="16"/>
    </row>
    <row r="552" spans="3:8">
      <c r="C552" s="11"/>
      <c r="D552" s="11"/>
      <c r="E552" s="16"/>
      <c r="F552" s="16"/>
      <c r="G552" s="16"/>
      <c r="H552" s="16"/>
    </row>
    <row r="553" spans="3:8">
      <c r="C553" s="11"/>
      <c r="D553" s="11"/>
      <c r="E553" s="16"/>
      <c r="F553" s="16"/>
      <c r="G553" s="16"/>
      <c r="H553" s="16"/>
    </row>
    <row r="554" spans="3:8">
      <c r="C554" s="11"/>
      <c r="D554" s="11"/>
      <c r="E554" s="16"/>
      <c r="F554" s="16"/>
      <c r="G554" s="16"/>
      <c r="H554" s="16"/>
    </row>
    <row r="555" spans="3:8">
      <c r="C555" s="11"/>
      <c r="D555" s="11"/>
      <c r="E555" s="16"/>
      <c r="F555" s="16"/>
      <c r="G555" s="16"/>
      <c r="H555" s="16"/>
    </row>
    <row r="556" spans="3:8">
      <c r="C556" s="11"/>
      <c r="D556" s="11"/>
      <c r="E556" s="16"/>
      <c r="F556" s="16"/>
      <c r="G556" s="16"/>
      <c r="H556" s="16"/>
    </row>
    <row r="557" spans="3:8">
      <c r="C557" s="11"/>
      <c r="D557" s="11"/>
      <c r="E557" s="16"/>
      <c r="F557" s="16"/>
      <c r="G557" s="16"/>
      <c r="H557" s="16"/>
    </row>
    <row r="558" spans="3:8">
      <c r="C558" s="11"/>
      <c r="D558" s="11"/>
      <c r="E558" s="16"/>
      <c r="F558" s="16"/>
      <c r="G558" s="16"/>
      <c r="H558" s="16"/>
    </row>
    <row r="559" spans="3:8">
      <c r="C559" s="11"/>
      <c r="D559" s="11"/>
      <c r="E559" s="16"/>
      <c r="F559" s="16"/>
      <c r="G559" s="16"/>
      <c r="H559" s="16"/>
    </row>
    <row r="560" spans="3:8">
      <c r="C560" s="11"/>
      <c r="D560" s="11"/>
      <c r="E560" s="16"/>
      <c r="F560" s="16"/>
      <c r="G560" s="16"/>
      <c r="H560" s="16"/>
    </row>
    <row r="561" spans="3:8">
      <c r="C561" s="11"/>
      <c r="D561" s="11"/>
      <c r="E561" s="16"/>
      <c r="F561" s="16"/>
      <c r="G561" s="16"/>
      <c r="H561" s="16"/>
    </row>
    <row r="562" spans="3:8">
      <c r="C562" s="11"/>
      <c r="D562" s="11"/>
      <c r="E562" s="16"/>
      <c r="F562" s="16"/>
      <c r="G562" s="16"/>
      <c r="H562" s="16"/>
    </row>
    <row r="563" spans="3:8">
      <c r="C563" s="11"/>
      <c r="D563" s="11"/>
      <c r="E563" s="16"/>
      <c r="F563" s="16"/>
      <c r="G563" s="16"/>
      <c r="H563" s="16"/>
    </row>
    <row r="564" spans="3:8">
      <c r="C564" s="11"/>
      <c r="D564" s="11"/>
      <c r="E564" s="16"/>
      <c r="F564" s="16"/>
      <c r="G564" s="16"/>
      <c r="H564" s="16"/>
    </row>
    <row r="565" spans="3:8">
      <c r="C565" s="11"/>
      <c r="D565" s="11"/>
      <c r="E565" s="16"/>
      <c r="F565" s="16"/>
      <c r="G565" s="16"/>
      <c r="H565" s="16"/>
    </row>
    <row r="566" spans="3:8">
      <c r="C566" s="11"/>
      <c r="D566" s="11"/>
      <c r="E566" s="16"/>
      <c r="F566" s="16"/>
      <c r="G566" s="16"/>
      <c r="H566" s="16"/>
    </row>
    <row r="567" spans="3:8">
      <c r="C567" s="11"/>
      <c r="D567" s="11"/>
      <c r="E567" s="16"/>
      <c r="F567" s="16"/>
      <c r="G567" s="16"/>
      <c r="H567" s="16"/>
    </row>
    <row r="568" spans="3:8">
      <c r="C568" s="11"/>
      <c r="D568" s="11"/>
      <c r="E568" s="16"/>
      <c r="F568" s="16"/>
      <c r="G568" s="16"/>
      <c r="H568" s="16"/>
    </row>
    <row r="569" spans="3:8">
      <c r="C569" s="11"/>
      <c r="D569" s="11"/>
      <c r="E569" s="16"/>
      <c r="F569" s="16"/>
      <c r="G569" s="16"/>
      <c r="H569" s="16"/>
    </row>
    <row r="570" spans="3:8">
      <c r="C570" s="11"/>
      <c r="D570" s="11"/>
      <c r="E570" s="16"/>
      <c r="F570" s="16"/>
      <c r="G570" s="16"/>
      <c r="H570" s="16"/>
    </row>
    <row r="571" spans="3:8">
      <c r="C571" s="11"/>
      <c r="D571" s="11"/>
      <c r="E571" s="16"/>
      <c r="F571" s="16"/>
      <c r="G571" s="16"/>
      <c r="H571" s="16"/>
    </row>
    <row r="572" spans="3:8">
      <c r="C572" s="11"/>
      <c r="D572" s="11"/>
      <c r="E572" s="16"/>
      <c r="F572" s="16"/>
      <c r="G572" s="16"/>
      <c r="H572" s="16"/>
    </row>
  </sheetData>
  <mergeCells count="27">
    <mergeCell ref="A40:B40"/>
    <mergeCell ref="A72:B72"/>
    <mergeCell ref="A58:B58"/>
    <mergeCell ref="A46:A57"/>
    <mergeCell ref="B46:B57"/>
    <mergeCell ref="I46:I48"/>
    <mergeCell ref="I50:I51"/>
    <mergeCell ref="A67:B67"/>
    <mergeCell ref="A68:B68"/>
    <mergeCell ref="I53:I54"/>
    <mergeCell ref="A59:B59"/>
    <mergeCell ref="A69:B69"/>
    <mergeCell ref="A70:B70"/>
    <mergeCell ref="A63:B63"/>
    <mergeCell ref="A8:I8"/>
    <mergeCell ref="A24:B24"/>
    <mergeCell ref="A39:B39"/>
    <mergeCell ref="A41:I41"/>
    <mergeCell ref="A45:B45"/>
    <mergeCell ref="B25:B38"/>
    <mergeCell ref="A25:A38"/>
    <mergeCell ref="B9:B23"/>
    <mergeCell ref="A61:B61"/>
    <mergeCell ref="A62:B62"/>
    <mergeCell ref="A64:B64"/>
    <mergeCell ref="B42:B44"/>
    <mergeCell ref="A42:A44"/>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61BA7-B86C-48BD-9072-B440702D744A}">
  <dimension ref="A1:L27"/>
  <sheetViews>
    <sheetView topLeftCell="A16" workbookViewId="0">
      <selection activeCell="A5" sqref="A5:I5"/>
    </sheetView>
  </sheetViews>
  <sheetFormatPr baseColWidth="10" defaultColWidth="9.08984375" defaultRowHeight="14.5"/>
  <cols>
    <col min="1" max="1" width="27.54296875" customWidth="1"/>
    <col min="2" max="2" width="14.81640625" customWidth="1"/>
    <col min="3" max="3" width="12.26953125" customWidth="1"/>
    <col min="4" max="4" width="12.81640625" customWidth="1"/>
    <col min="5" max="5" width="14.6328125" customWidth="1"/>
    <col min="6" max="6" width="13" customWidth="1"/>
    <col min="7" max="7" width="14.08984375" customWidth="1"/>
    <col min="8" max="8" width="13.54296875" customWidth="1"/>
    <col min="9" max="9" width="15" customWidth="1"/>
    <col min="11" max="11" width="11.6328125" customWidth="1"/>
    <col min="12" max="12" width="13.6328125" customWidth="1"/>
  </cols>
  <sheetData>
    <row r="1" spans="1:12" ht="15.5">
      <c r="A1" s="1" t="s">
        <v>0</v>
      </c>
      <c r="B1" s="1"/>
      <c r="C1" s="1"/>
    </row>
    <row r="2" spans="1:12">
      <c r="A2" s="2"/>
      <c r="B2" s="2"/>
      <c r="C2" s="2"/>
    </row>
    <row r="3" spans="1:12">
      <c r="A3" s="2" t="s">
        <v>1</v>
      </c>
      <c r="B3" s="2"/>
      <c r="C3" s="2"/>
    </row>
    <row r="4" spans="1:12" ht="15" thickBot="1"/>
    <row r="5" spans="1:12" ht="15" thickBot="1">
      <c r="A5" s="243" t="s">
        <v>1878</v>
      </c>
      <c r="B5" s="244"/>
      <c r="C5" s="244"/>
      <c r="D5" s="244"/>
      <c r="E5" s="244"/>
      <c r="F5" s="244"/>
      <c r="G5" s="244"/>
      <c r="H5" s="244"/>
      <c r="I5" s="245"/>
    </row>
    <row r="6" spans="1:12" ht="15" thickBot="1">
      <c r="A6" s="246" t="s">
        <v>2</v>
      </c>
      <c r="B6" s="248" t="s">
        <v>3</v>
      </c>
      <c r="C6" s="249"/>
      <c r="D6" s="250"/>
      <c r="E6" s="251" t="s">
        <v>4</v>
      </c>
      <c r="F6" s="252"/>
      <c r="G6" s="253" t="s">
        <v>5</v>
      </c>
      <c r="H6" s="246" t="s">
        <v>68</v>
      </c>
      <c r="I6" s="253" t="s">
        <v>6</v>
      </c>
    </row>
    <row r="7" spans="1:12" ht="26.5" thickBot="1">
      <c r="A7" s="247"/>
      <c r="B7" s="3" t="s">
        <v>7</v>
      </c>
      <c r="C7" s="4" t="s">
        <v>8</v>
      </c>
      <c r="D7" s="5" t="s">
        <v>9</v>
      </c>
      <c r="E7" s="6" t="s">
        <v>10</v>
      </c>
      <c r="F7" s="7" t="s">
        <v>11</v>
      </c>
      <c r="G7" s="254"/>
      <c r="H7" s="247"/>
      <c r="I7" s="254"/>
    </row>
    <row r="8" spans="1:12" ht="15" thickBot="1">
      <c r="A8" s="126" t="s">
        <v>12</v>
      </c>
      <c r="B8" s="127">
        <v>0</v>
      </c>
      <c r="C8" s="128"/>
      <c r="D8" s="129">
        <v>0</v>
      </c>
      <c r="E8" s="130">
        <v>0</v>
      </c>
      <c r="F8" s="131"/>
      <c r="G8" s="132">
        <f>B8-D8</f>
        <v>0</v>
      </c>
      <c r="H8" s="133">
        <f t="shared" ref="H8:H16" si="0">IF(D8=0,0,D8/B8)</f>
        <v>0</v>
      </c>
      <c r="I8" s="134">
        <f t="shared" ref="I8:I14" si="1">E8-F8</f>
        <v>0</v>
      </c>
    </row>
    <row r="9" spans="1:12" ht="26.5" thickBot="1">
      <c r="A9" s="109" t="s">
        <v>13</v>
      </c>
      <c r="B9" s="110">
        <f>13000+6000</f>
        <v>19000</v>
      </c>
      <c r="C9" s="111"/>
      <c r="D9" s="112">
        <v>8655.06</v>
      </c>
      <c r="E9" s="112">
        <v>17600</v>
      </c>
      <c r="F9" s="113"/>
      <c r="G9" s="114"/>
      <c r="H9" s="115">
        <f t="shared" si="0"/>
        <v>0.45552947368421048</v>
      </c>
      <c r="I9" s="141">
        <f t="shared" si="1"/>
        <v>17600</v>
      </c>
    </row>
    <row r="10" spans="1:12" ht="26.5" thickBot="1">
      <c r="A10" s="126" t="s">
        <v>14</v>
      </c>
      <c r="B10" s="135">
        <v>24000</v>
      </c>
      <c r="C10" s="136"/>
      <c r="D10" s="137">
        <v>17901.13</v>
      </c>
      <c r="E10" s="137">
        <v>0</v>
      </c>
      <c r="F10" s="136"/>
      <c r="G10" s="138"/>
      <c r="H10" s="139">
        <f t="shared" si="0"/>
        <v>0.74588041666666671</v>
      </c>
      <c r="I10" s="140">
        <f t="shared" si="1"/>
        <v>0</v>
      </c>
    </row>
    <row r="11" spans="1:12" ht="23.5" customHeight="1" thickBot="1">
      <c r="A11" s="109" t="s">
        <v>15</v>
      </c>
      <c r="B11" s="110">
        <f>507100-33000</f>
        <v>474100</v>
      </c>
      <c r="C11" s="111"/>
      <c r="D11" s="112">
        <f>207907.12+52000+30000</f>
        <v>289907.12</v>
      </c>
      <c r="E11" s="112">
        <v>41250</v>
      </c>
      <c r="F11" s="116"/>
      <c r="G11" s="114"/>
      <c r="H11" s="115">
        <f t="shared" si="0"/>
        <v>0.61148939042396122</v>
      </c>
      <c r="I11" s="141">
        <f t="shared" si="1"/>
        <v>41250</v>
      </c>
      <c r="K11" s="8"/>
      <c r="L11" s="8"/>
    </row>
    <row r="12" spans="1:12" ht="20" customHeight="1" thickBot="1">
      <c r="A12" s="126" t="s">
        <v>16</v>
      </c>
      <c r="B12" s="135">
        <v>84500</v>
      </c>
      <c r="C12" s="136"/>
      <c r="D12" s="137">
        <f>130703.88-30000</f>
        <v>100703.88</v>
      </c>
      <c r="E12" s="137">
        <v>47250</v>
      </c>
      <c r="F12" s="136"/>
      <c r="G12" s="138"/>
      <c r="H12" s="139">
        <f t="shared" si="0"/>
        <v>1.1917618934911243</v>
      </c>
      <c r="I12" s="140">
        <f t="shared" si="1"/>
        <v>47250</v>
      </c>
    </row>
    <row r="13" spans="1:12" ht="23.5" customHeight="1" thickBot="1">
      <c r="A13" s="109" t="s">
        <v>17</v>
      </c>
      <c r="B13" s="110"/>
      <c r="C13" s="111"/>
      <c r="D13" s="117">
        <v>0</v>
      </c>
      <c r="E13" s="112">
        <v>0</v>
      </c>
      <c r="F13" s="113">
        <v>0</v>
      </c>
      <c r="G13" s="114">
        <f>B13-D13</f>
        <v>0</v>
      </c>
      <c r="H13" s="115">
        <f t="shared" si="0"/>
        <v>0</v>
      </c>
      <c r="I13" s="141">
        <f t="shared" si="1"/>
        <v>0</v>
      </c>
    </row>
    <row r="14" spans="1:12" ht="33.5" customHeight="1" thickBot="1">
      <c r="A14" s="118" t="s">
        <v>18</v>
      </c>
      <c r="B14" s="119">
        <v>33000</v>
      </c>
      <c r="C14" s="120"/>
      <c r="D14" s="121">
        <f>90600.54-52000</f>
        <v>38600.539999999994</v>
      </c>
      <c r="E14" s="121">
        <v>32000</v>
      </c>
      <c r="F14" s="122"/>
      <c r="G14" s="123"/>
      <c r="H14" s="124">
        <f t="shared" si="0"/>
        <v>1.1697133333333332</v>
      </c>
      <c r="I14" s="125">
        <f t="shared" si="1"/>
        <v>32000</v>
      </c>
    </row>
    <row r="15" spans="1:12" s="2" customFormat="1" ht="15" thickBot="1">
      <c r="A15" s="148" t="s">
        <v>19</v>
      </c>
      <c r="B15" s="149">
        <f>SUM(B8:B14)</f>
        <v>634600</v>
      </c>
      <c r="C15" s="149">
        <f>SUM(C8:C14)</f>
        <v>0</v>
      </c>
      <c r="D15" s="149">
        <f>SUM(D8:D14)</f>
        <v>455767.73</v>
      </c>
      <c r="E15" s="149">
        <f t="shared" ref="E15" si="2">SUM(E8:E14)</f>
        <v>138100</v>
      </c>
      <c r="F15" s="149">
        <f>SUM(F8:F14)</f>
        <v>0</v>
      </c>
      <c r="G15" s="149">
        <f>SUM(G8:G14)</f>
        <v>0</v>
      </c>
      <c r="H15" s="150">
        <f t="shared" si="0"/>
        <v>0.71819686416640405</v>
      </c>
      <c r="I15" s="151">
        <f>SUM(I8:I14)</f>
        <v>138100</v>
      </c>
    </row>
    <row r="16" spans="1:12" ht="15" thickBot="1">
      <c r="A16" s="142" t="s">
        <v>20</v>
      </c>
      <c r="B16" s="143">
        <f>B15*0.07</f>
        <v>44422.000000000007</v>
      </c>
      <c r="C16" s="144"/>
      <c r="D16" s="143">
        <v>31900.04</v>
      </c>
      <c r="E16" s="143">
        <f>E15*0.07</f>
        <v>9667.0000000000018</v>
      </c>
      <c r="F16" s="143"/>
      <c r="G16" s="145"/>
      <c r="H16" s="146">
        <f t="shared" si="0"/>
        <v>0.71811354734140731</v>
      </c>
      <c r="I16" s="147">
        <f t="shared" ref="I16" si="3">I15*0.07</f>
        <v>9667.0000000000018</v>
      </c>
    </row>
    <row r="17" spans="1:9" ht="15" thickBot="1">
      <c r="A17" s="142" t="s">
        <v>1871</v>
      </c>
      <c r="B17" s="144">
        <v>77.92</v>
      </c>
      <c r="C17" s="144"/>
      <c r="D17" s="143"/>
      <c r="E17" s="143"/>
      <c r="F17" s="143"/>
      <c r="G17" s="145"/>
      <c r="H17" s="194"/>
      <c r="I17" s="143"/>
    </row>
    <row r="18" spans="1:9" s="61" customFormat="1" ht="16" thickBot="1">
      <c r="A18" s="152" t="s">
        <v>21</v>
      </c>
      <c r="B18" s="153">
        <f>SUM(B15:B17)</f>
        <v>679099.92</v>
      </c>
      <c r="C18" s="153">
        <f t="shared" ref="C18" si="4">SUM(C15:C16)</f>
        <v>0</v>
      </c>
      <c r="D18" s="154">
        <f>SUM(D15:D16)</f>
        <v>487667.76999999996</v>
      </c>
      <c r="E18" s="154">
        <f t="shared" ref="E18:G18" si="5">SUM(E15:E16)</f>
        <v>147767</v>
      </c>
      <c r="F18" s="154">
        <f t="shared" si="5"/>
        <v>0</v>
      </c>
      <c r="G18" s="154">
        <f t="shared" si="5"/>
        <v>0</v>
      </c>
      <c r="H18" s="155">
        <f>D19/B18</f>
        <v>0.71810900817069734</v>
      </c>
      <c r="I18" s="153">
        <f t="shared" ref="I18" si="6">SUM(I15:I16)</f>
        <v>147767</v>
      </c>
    </row>
    <row r="19" spans="1:9" ht="15" thickBot="1">
      <c r="D19" s="157">
        <f>C18+D18</f>
        <v>487667.76999999996</v>
      </c>
    </row>
    <row r="20" spans="1:9" ht="15" thickBot="1">
      <c r="F20" s="9"/>
      <c r="I20" s="98"/>
    </row>
    <row r="21" spans="1:9" ht="16" thickBot="1">
      <c r="A21" s="195" t="s">
        <v>24</v>
      </c>
      <c r="B21" s="195"/>
      <c r="C21" s="62" t="s">
        <v>22</v>
      </c>
      <c r="D21" s="63">
        <f>D19/B18</f>
        <v>0.71810900817069734</v>
      </c>
      <c r="E21" s="98"/>
      <c r="F21" s="8"/>
      <c r="G21" s="9"/>
    </row>
    <row r="22" spans="1:9" ht="13.5" customHeight="1" thickBot="1">
      <c r="A22" t="s">
        <v>1870</v>
      </c>
      <c r="B22" s="10"/>
      <c r="C22" s="64"/>
      <c r="D22" s="65"/>
      <c r="F22" s="8"/>
      <c r="H22" s="8"/>
    </row>
    <row r="23" spans="1:9" ht="16" thickBot="1">
      <c r="B23" s="11"/>
      <c r="C23" s="62" t="s">
        <v>23</v>
      </c>
      <c r="D23" s="66">
        <f>F18/E18</f>
        <v>0</v>
      </c>
      <c r="G23" s="56"/>
    </row>
    <row r="24" spans="1:9">
      <c r="F24" s="43"/>
    </row>
    <row r="25" spans="1:9">
      <c r="F25" s="8"/>
    </row>
    <row r="27" spans="1:9" ht="15.5">
      <c r="B27" s="11"/>
      <c r="F27" s="8"/>
    </row>
  </sheetData>
  <mergeCells count="8">
    <mergeCell ref="A21:B21"/>
    <mergeCell ref="A5:I5"/>
    <mergeCell ref="A6:A7"/>
    <mergeCell ref="B6:D6"/>
    <mergeCell ref="E6:F6"/>
    <mergeCell ref="G6:G7"/>
    <mergeCell ref="H6:H7"/>
    <mergeCell ref="I6:I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24C6B-1A70-4CE8-B197-DE686731714E}">
  <sheetPr filterMode="1"/>
  <dimension ref="A1:AF794"/>
  <sheetViews>
    <sheetView topLeftCell="S1" workbookViewId="0">
      <selection activeCell="Z13" sqref="Z13"/>
    </sheetView>
  </sheetViews>
  <sheetFormatPr baseColWidth="10" defaultRowHeight="14.5"/>
  <cols>
    <col min="27" max="27" width="13.6328125" style="108" bestFit="1" customWidth="1"/>
    <col min="29" max="29" width="12.6328125" style="98" bestFit="1" customWidth="1"/>
    <col min="30" max="30" width="8.08984375" customWidth="1"/>
  </cols>
  <sheetData>
    <row r="1" spans="1:32">
      <c r="A1" t="s">
        <v>102</v>
      </c>
      <c r="B1" t="s">
        <v>103</v>
      </c>
      <c r="C1" t="s">
        <v>104</v>
      </c>
      <c r="D1" t="s">
        <v>105</v>
      </c>
      <c r="E1" t="s">
        <v>106</v>
      </c>
      <c r="F1" t="s">
        <v>107</v>
      </c>
      <c r="G1" t="s">
        <v>108</v>
      </c>
      <c r="H1" t="s">
        <v>109</v>
      </c>
      <c r="I1" t="s">
        <v>110</v>
      </c>
      <c r="J1" t="s">
        <v>111</v>
      </c>
      <c r="K1" t="s">
        <v>112</v>
      </c>
      <c r="L1" t="s">
        <v>113</v>
      </c>
      <c r="M1" t="s">
        <v>114</v>
      </c>
      <c r="N1" t="s">
        <v>115</v>
      </c>
      <c r="O1" t="s">
        <v>116</v>
      </c>
      <c r="P1" t="s">
        <v>117</v>
      </c>
      <c r="Q1" t="s">
        <v>118</v>
      </c>
      <c r="R1" t="s">
        <v>119</v>
      </c>
      <c r="S1" t="s">
        <v>120</v>
      </c>
      <c r="T1" t="s">
        <v>121</v>
      </c>
      <c r="U1" t="s">
        <v>122</v>
      </c>
      <c r="V1" t="s">
        <v>123</v>
      </c>
      <c r="W1" t="s">
        <v>124</v>
      </c>
      <c r="X1" t="s">
        <v>125</v>
      </c>
      <c r="Y1" t="s">
        <v>126</v>
      </c>
      <c r="Z1" t="s">
        <v>127</v>
      </c>
      <c r="AA1" s="108" t="s">
        <v>128</v>
      </c>
      <c r="AB1" t="s">
        <v>129</v>
      </c>
      <c r="AC1" s="98" t="s">
        <v>130</v>
      </c>
      <c r="AD1" t="s">
        <v>131</v>
      </c>
      <c r="AE1" t="s">
        <v>132</v>
      </c>
      <c r="AF1" t="s">
        <v>133</v>
      </c>
    </row>
    <row r="2" spans="1:32" hidden="1">
      <c r="A2" t="s">
        <v>134</v>
      </c>
      <c r="B2" t="s">
        <v>135</v>
      </c>
      <c r="C2" t="s">
        <v>136</v>
      </c>
      <c r="D2" t="s">
        <v>137</v>
      </c>
      <c r="E2" t="s">
        <v>138</v>
      </c>
      <c r="F2">
        <v>16108</v>
      </c>
      <c r="G2" t="s">
        <v>139</v>
      </c>
      <c r="H2" t="s">
        <v>140</v>
      </c>
      <c r="I2">
        <v>30000</v>
      </c>
      <c r="J2">
        <v>33803</v>
      </c>
      <c r="K2">
        <v>1981</v>
      </c>
      <c r="L2">
        <v>11363</v>
      </c>
      <c r="M2" t="s">
        <v>141</v>
      </c>
      <c r="N2">
        <v>107539</v>
      </c>
      <c r="O2" t="s">
        <v>142</v>
      </c>
      <c r="P2" t="s">
        <v>143</v>
      </c>
      <c r="Q2">
        <v>852160</v>
      </c>
      <c r="R2">
        <v>3051</v>
      </c>
      <c r="S2" t="s">
        <v>144</v>
      </c>
      <c r="T2" t="s">
        <v>143</v>
      </c>
      <c r="U2" t="s">
        <v>145</v>
      </c>
      <c r="V2" t="s">
        <v>146</v>
      </c>
      <c r="X2" t="s">
        <v>147</v>
      </c>
      <c r="Y2">
        <v>2</v>
      </c>
      <c r="Z2" t="s">
        <v>136</v>
      </c>
      <c r="AA2">
        <v>47590222</v>
      </c>
      <c r="AB2" t="s">
        <v>148</v>
      </c>
      <c r="AC2">
        <v>5265.31</v>
      </c>
      <c r="AD2" t="s">
        <v>149</v>
      </c>
      <c r="AE2">
        <v>2018</v>
      </c>
      <c r="AF2">
        <v>5</v>
      </c>
    </row>
    <row r="3" spans="1:32" hidden="1">
      <c r="A3" t="s">
        <v>150</v>
      </c>
      <c r="B3" t="s">
        <v>151</v>
      </c>
      <c r="C3" t="s">
        <v>152</v>
      </c>
      <c r="D3" t="s">
        <v>153</v>
      </c>
      <c r="E3" t="s">
        <v>138</v>
      </c>
      <c r="F3">
        <v>16108</v>
      </c>
      <c r="G3" t="s">
        <v>139</v>
      </c>
      <c r="H3" t="s">
        <v>140</v>
      </c>
      <c r="I3">
        <v>30000</v>
      </c>
      <c r="J3">
        <v>33803</v>
      </c>
      <c r="K3">
        <v>1981</v>
      </c>
      <c r="L3">
        <v>11363</v>
      </c>
      <c r="M3" t="s">
        <v>141</v>
      </c>
      <c r="N3">
        <v>107539</v>
      </c>
      <c r="O3" t="s">
        <v>142</v>
      </c>
      <c r="P3" t="s">
        <v>143</v>
      </c>
      <c r="Q3">
        <v>852160</v>
      </c>
      <c r="R3">
        <v>3051</v>
      </c>
      <c r="S3" t="s">
        <v>144</v>
      </c>
      <c r="T3">
        <v>81428</v>
      </c>
      <c r="U3" t="s">
        <v>154</v>
      </c>
      <c r="V3" t="s">
        <v>155</v>
      </c>
      <c r="X3" t="s">
        <v>156</v>
      </c>
      <c r="Y3">
        <v>4</v>
      </c>
      <c r="Z3" t="s">
        <v>152</v>
      </c>
      <c r="AA3">
        <v>-47290222</v>
      </c>
      <c r="AB3" t="s">
        <v>148</v>
      </c>
      <c r="AC3">
        <v>-5232.12</v>
      </c>
      <c r="AD3" t="s">
        <v>149</v>
      </c>
      <c r="AE3">
        <v>2018</v>
      </c>
      <c r="AF3">
        <v>5</v>
      </c>
    </row>
    <row r="4" spans="1:32" hidden="1">
      <c r="A4" t="s">
        <v>150</v>
      </c>
      <c r="B4" t="s">
        <v>151</v>
      </c>
      <c r="C4" s="107">
        <v>43262</v>
      </c>
      <c r="D4" s="107">
        <v>43263</v>
      </c>
      <c r="E4" t="s">
        <v>138</v>
      </c>
      <c r="F4">
        <v>16108</v>
      </c>
      <c r="G4" t="s">
        <v>139</v>
      </c>
      <c r="H4" t="s">
        <v>140</v>
      </c>
      <c r="I4">
        <v>30000</v>
      </c>
      <c r="J4">
        <v>33803</v>
      </c>
      <c r="K4">
        <v>1981</v>
      </c>
      <c r="L4">
        <v>11363</v>
      </c>
      <c r="M4" t="s">
        <v>141</v>
      </c>
      <c r="N4">
        <v>107539</v>
      </c>
      <c r="O4" t="s">
        <v>142</v>
      </c>
      <c r="P4" t="s">
        <v>157</v>
      </c>
      <c r="Q4">
        <v>852160</v>
      </c>
      <c r="R4">
        <v>3051</v>
      </c>
      <c r="S4" t="s">
        <v>144</v>
      </c>
      <c r="T4">
        <v>81428</v>
      </c>
      <c r="U4" t="s">
        <v>154</v>
      </c>
      <c r="V4" t="s">
        <v>155</v>
      </c>
      <c r="X4" t="s">
        <v>158</v>
      </c>
      <c r="Y4">
        <v>2</v>
      </c>
      <c r="Z4" s="107">
        <v>43262</v>
      </c>
      <c r="AA4">
        <v>-46990222</v>
      </c>
      <c r="AB4" t="s">
        <v>148</v>
      </c>
      <c r="AC4">
        <v>-5198.92</v>
      </c>
      <c r="AD4" t="s">
        <v>149</v>
      </c>
      <c r="AE4">
        <v>2018</v>
      </c>
      <c r="AF4">
        <v>6</v>
      </c>
    </row>
    <row r="5" spans="1:32" hidden="1">
      <c r="A5" t="s">
        <v>150</v>
      </c>
      <c r="B5" t="s">
        <v>151</v>
      </c>
      <c r="C5" s="107">
        <v>43262</v>
      </c>
      <c r="D5" s="107">
        <v>43263</v>
      </c>
      <c r="E5" t="s">
        <v>138</v>
      </c>
      <c r="F5">
        <v>16108</v>
      </c>
      <c r="G5" t="s">
        <v>139</v>
      </c>
      <c r="H5" t="s">
        <v>140</v>
      </c>
      <c r="I5">
        <v>30000</v>
      </c>
      <c r="J5">
        <v>33803</v>
      </c>
      <c r="K5">
        <v>1981</v>
      </c>
      <c r="L5">
        <v>11363</v>
      </c>
      <c r="M5" t="s">
        <v>141</v>
      </c>
      <c r="N5">
        <v>107539</v>
      </c>
      <c r="O5" t="s">
        <v>142</v>
      </c>
      <c r="P5" t="s">
        <v>143</v>
      </c>
      <c r="Q5">
        <v>852160</v>
      </c>
      <c r="R5">
        <v>3051</v>
      </c>
      <c r="S5" t="s">
        <v>144</v>
      </c>
      <c r="T5">
        <v>81428</v>
      </c>
      <c r="U5" t="s">
        <v>154</v>
      </c>
      <c r="V5" t="s">
        <v>155</v>
      </c>
      <c r="X5" t="s">
        <v>158</v>
      </c>
      <c r="Y5">
        <v>1</v>
      </c>
      <c r="Z5" s="107">
        <v>43262</v>
      </c>
      <c r="AA5">
        <v>47290222</v>
      </c>
      <c r="AB5" t="s">
        <v>148</v>
      </c>
      <c r="AC5">
        <v>5232.12</v>
      </c>
      <c r="AD5" t="s">
        <v>149</v>
      </c>
      <c r="AE5">
        <v>2018</v>
      </c>
      <c r="AF5">
        <v>6</v>
      </c>
    </row>
    <row r="6" spans="1:32">
      <c r="A6" t="s">
        <v>150</v>
      </c>
      <c r="B6" t="s">
        <v>159</v>
      </c>
      <c r="C6" t="s">
        <v>152</v>
      </c>
      <c r="D6" t="s">
        <v>153</v>
      </c>
      <c r="E6" t="s">
        <v>138</v>
      </c>
      <c r="F6">
        <v>75710</v>
      </c>
      <c r="G6" t="s">
        <v>160</v>
      </c>
      <c r="H6" t="s">
        <v>140</v>
      </c>
      <c r="I6">
        <v>30000</v>
      </c>
      <c r="J6">
        <v>33803</v>
      </c>
      <c r="K6">
        <v>1981</v>
      </c>
      <c r="L6">
        <v>11363</v>
      </c>
      <c r="M6" t="s">
        <v>141</v>
      </c>
      <c r="N6">
        <v>107539</v>
      </c>
      <c r="O6" t="s">
        <v>142</v>
      </c>
      <c r="P6" t="s">
        <v>143</v>
      </c>
      <c r="Q6" t="s">
        <v>161</v>
      </c>
      <c r="R6">
        <v>3051</v>
      </c>
      <c r="S6" t="s">
        <v>144</v>
      </c>
      <c r="T6">
        <v>81428</v>
      </c>
      <c r="U6" t="s">
        <v>154</v>
      </c>
      <c r="V6" t="s">
        <v>155</v>
      </c>
      <c r="X6" t="s">
        <v>156</v>
      </c>
      <c r="Y6">
        <v>39</v>
      </c>
      <c r="Z6" t="s">
        <v>152</v>
      </c>
      <c r="AA6" s="108">
        <v>47290222</v>
      </c>
      <c r="AB6" t="s">
        <v>148</v>
      </c>
      <c r="AC6" s="98">
        <v>5232.12</v>
      </c>
      <c r="AD6" t="s">
        <v>149</v>
      </c>
      <c r="AE6">
        <v>2018</v>
      </c>
      <c r="AF6">
        <v>5</v>
      </c>
    </row>
    <row r="7" spans="1:32">
      <c r="A7" t="s">
        <v>1482</v>
      </c>
      <c r="B7" t="s">
        <v>1483</v>
      </c>
      <c r="C7" t="s">
        <v>1484</v>
      </c>
      <c r="D7" s="107">
        <v>43256</v>
      </c>
      <c r="E7" t="s">
        <v>138</v>
      </c>
      <c r="F7">
        <v>71505</v>
      </c>
      <c r="G7" t="s">
        <v>1485</v>
      </c>
      <c r="H7" t="s">
        <v>140</v>
      </c>
      <c r="I7">
        <v>30000</v>
      </c>
      <c r="J7">
        <v>33803</v>
      </c>
      <c r="K7">
        <v>1981</v>
      </c>
      <c r="L7">
        <v>11363</v>
      </c>
      <c r="M7" t="s">
        <v>141</v>
      </c>
      <c r="N7">
        <v>107539</v>
      </c>
      <c r="O7" t="s">
        <v>170</v>
      </c>
      <c r="P7" t="s">
        <v>1486</v>
      </c>
      <c r="U7" t="s">
        <v>1487</v>
      </c>
      <c r="V7" t="s">
        <v>1487</v>
      </c>
      <c r="X7" t="s">
        <v>1488</v>
      </c>
      <c r="Y7">
        <v>20</v>
      </c>
      <c r="Z7" t="s">
        <v>1484</v>
      </c>
      <c r="AA7" s="108">
        <v>2720870</v>
      </c>
      <c r="AB7" t="s">
        <v>148</v>
      </c>
      <c r="AC7" s="98">
        <v>301.02999999999997</v>
      </c>
      <c r="AD7" t="s">
        <v>1489</v>
      </c>
      <c r="AE7">
        <v>2018</v>
      </c>
      <c r="AF7">
        <v>5</v>
      </c>
    </row>
    <row r="8" spans="1:32">
      <c r="A8" t="s">
        <v>1482</v>
      </c>
      <c r="B8" t="s">
        <v>1490</v>
      </c>
      <c r="C8" t="s">
        <v>1484</v>
      </c>
      <c r="D8" s="107">
        <v>43256</v>
      </c>
      <c r="E8" t="s">
        <v>138</v>
      </c>
      <c r="F8">
        <v>71520</v>
      </c>
      <c r="G8" t="s">
        <v>1491</v>
      </c>
      <c r="H8" t="s">
        <v>140</v>
      </c>
      <c r="I8">
        <v>30000</v>
      </c>
      <c r="J8">
        <v>33803</v>
      </c>
      <c r="K8">
        <v>1981</v>
      </c>
      <c r="L8">
        <v>11363</v>
      </c>
      <c r="M8" t="s">
        <v>141</v>
      </c>
      <c r="N8">
        <v>107539</v>
      </c>
      <c r="O8" t="s">
        <v>170</v>
      </c>
      <c r="P8" t="s">
        <v>1486</v>
      </c>
      <c r="U8" t="s">
        <v>1487</v>
      </c>
      <c r="V8" t="s">
        <v>1487</v>
      </c>
      <c r="X8" t="s">
        <v>1488</v>
      </c>
      <c r="Y8">
        <v>33</v>
      </c>
      <c r="Z8" t="s">
        <v>1484</v>
      </c>
      <c r="AA8" s="108">
        <v>247828</v>
      </c>
      <c r="AB8" t="s">
        <v>148</v>
      </c>
      <c r="AC8" s="98">
        <v>27.42</v>
      </c>
      <c r="AD8" t="s">
        <v>1489</v>
      </c>
      <c r="AE8">
        <v>2018</v>
      </c>
      <c r="AF8">
        <v>5</v>
      </c>
    </row>
    <row r="9" spans="1:32">
      <c r="A9" t="s">
        <v>1482</v>
      </c>
      <c r="B9" t="s">
        <v>1492</v>
      </c>
      <c r="C9" t="s">
        <v>1484</v>
      </c>
      <c r="D9" s="107">
        <v>43256</v>
      </c>
      <c r="E9" t="s">
        <v>138</v>
      </c>
      <c r="F9">
        <v>71535</v>
      </c>
      <c r="G9" t="s">
        <v>1493</v>
      </c>
      <c r="H9" t="s">
        <v>140</v>
      </c>
      <c r="I9">
        <v>30000</v>
      </c>
      <c r="J9">
        <v>33803</v>
      </c>
      <c r="K9">
        <v>1981</v>
      </c>
      <c r="L9">
        <v>11363</v>
      </c>
      <c r="M9" t="s">
        <v>141</v>
      </c>
      <c r="N9">
        <v>107539</v>
      </c>
      <c r="O9" t="s">
        <v>170</v>
      </c>
      <c r="P9" t="s">
        <v>1486</v>
      </c>
      <c r="U9" t="s">
        <v>1487</v>
      </c>
      <c r="V9" t="s">
        <v>1487</v>
      </c>
      <c r="X9" t="s">
        <v>1488</v>
      </c>
      <c r="Y9">
        <v>44</v>
      </c>
      <c r="Z9" t="s">
        <v>1484</v>
      </c>
      <c r="AA9" s="108">
        <v>211448</v>
      </c>
      <c r="AB9" t="s">
        <v>148</v>
      </c>
      <c r="AC9" s="98">
        <v>23.39</v>
      </c>
      <c r="AD9" t="s">
        <v>1489</v>
      </c>
      <c r="AE9">
        <v>2018</v>
      </c>
      <c r="AF9">
        <v>5</v>
      </c>
    </row>
    <row r="10" spans="1:32">
      <c r="A10" t="s">
        <v>1482</v>
      </c>
      <c r="B10" t="s">
        <v>1494</v>
      </c>
      <c r="C10" t="s">
        <v>1484</v>
      </c>
      <c r="D10" s="107">
        <v>43256</v>
      </c>
      <c r="E10" t="s">
        <v>138</v>
      </c>
      <c r="F10">
        <v>71590</v>
      </c>
      <c r="G10" t="s">
        <v>1495</v>
      </c>
      <c r="H10" t="s">
        <v>140</v>
      </c>
      <c r="I10">
        <v>30000</v>
      </c>
      <c r="J10">
        <v>33803</v>
      </c>
      <c r="K10">
        <v>1981</v>
      </c>
      <c r="L10">
        <v>11363</v>
      </c>
      <c r="M10" t="s">
        <v>141</v>
      </c>
      <c r="N10">
        <v>107539</v>
      </c>
      <c r="O10" t="s">
        <v>170</v>
      </c>
      <c r="P10" t="s">
        <v>1486</v>
      </c>
      <c r="U10" t="s">
        <v>1487</v>
      </c>
      <c r="V10" t="s">
        <v>1487</v>
      </c>
      <c r="X10" t="s">
        <v>1488</v>
      </c>
      <c r="Y10">
        <v>86</v>
      </c>
      <c r="Z10" t="s">
        <v>1484</v>
      </c>
      <c r="AA10" s="108">
        <v>1234186</v>
      </c>
      <c r="AB10" t="s">
        <v>148</v>
      </c>
      <c r="AC10" s="98">
        <v>136.55000000000001</v>
      </c>
      <c r="AD10" t="s">
        <v>1489</v>
      </c>
      <c r="AE10">
        <v>2018</v>
      </c>
      <c r="AF10">
        <v>5</v>
      </c>
    </row>
    <row r="11" spans="1:32">
      <c r="A11" t="s">
        <v>1482</v>
      </c>
      <c r="B11" t="s">
        <v>1496</v>
      </c>
      <c r="C11" t="s">
        <v>1484</v>
      </c>
      <c r="D11" s="107">
        <v>43256</v>
      </c>
      <c r="E11" t="s">
        <v>138</v>
      </c>
      <c r="F11">
        <v>71541</v>
      </c>
      <c r="G11" t="s">
        <v>1497</v>
      </c>
      <c r="H11" t="s">
        <v>140</v>
      </c>
      <c r="I11">
        <v>30000</v>
      </c>
      <c r="J11">
        <v>33803</v>
      </c>
      <c r="K11">
        <v>1981</v>
      </c>
      <c r="L11">
        <v>11363</v>
      </c>
      <c r="M11" t="s">
        <v>141</v>
      </c>
      <c r="N11">
        <v>107539</v>
      </c>
      <c r="O11" t="s">
        <v>170</v>
      </c>
      <c r="P11" t="s">
        <v>1486</v>
      </c>
      <c r="U11" t="s">
        <v>1487</v>
      </c>
      <c r="V11" t="s">
        <v>1487</v>
      </c>
      <c r="X11" t="s">
        <v>1488</v>
      </c>
      <c r="Y11">
        <v>65</v>
      </c>
      <c r="Z11" t="s">
        <v>1484</v>
      </c>
      <c r="AA11" s="108">
        <v>170054</v>
      </c>
      <c r="AB11" t="s">
        <v>148</v>
      </c>
      <c r="AC11" s="98">
        <v>18.809999999999999</v>
      </c>
      <c r="AD11" t="s">
        <v>1489</v>
      </c>
      <c r="AE11">
        <v>2018</v>
      </c>
      <c r="AF11">
        <v>5</v>
      </c>
    </row>
    <row r="12" spans="1:32">
      <c r="A12" t="s">
        <v>1482</v>
      </c>
      <c r="B12" t="s">
        <v>1498</v>
      </c>
      <c r="C12" t="s">
        <v>1484</v>
      </c>
      <c r="D12" s="107">
        <v>43256</v>
      </c>
      <c r="E12" t="s">
        <v>138</v>
      </c>
      <c r="F12">
        <v>71550</v>
      </c>
      <c r="G12" t="s">
        <v>1499</v>
      </c>
      <c r="H12" t="s">
        <v>140</v>
      </c>
      <c r="I12">
        <v>30000</v>
      </c>
      <c r="J12">
        <v>33803</v>
      </c>
      <c r="K12">
        <v>1981</v>
      </c>
      <c r="L12">
        <v>11363</v>
      </c>
      <c r="M12" t="s">
        <v>141</v>
      </c>
      <c r="N12">
        <v>107539</v>
      </c>
      <c r="O12" t="s">
        <v>170</v>
      </c>
      <c r="P12" t="s">
        <v>1486</v>
      </c>
      <c r="U12" t="s">
        <v>1487</v>
      </c>
      <c r="V12" t="s">
        <v>1487</v>
      </c>
      <c r="X12" t="s">
        <v>1488</v>
      </c>
      <c r="Y12">
        <v>75</v>
      </c>
      <c r="Z12" t="s">
        <v>1484</v>
      </c>
      <c r="AA12" s="108">
        <v>226740</v>
      </c>
      <c r="AB12" t="s">
        <v>148</v>
      </c>
      <c r="AC12" s="98">
        <v>25.09</v>
      </c>
      <c r="AD12" t="s">
        <v>1489</v>
      </c>
      <c r="AE12">
        <v>2018</v>
      </c>
      <c r="AF12">
        <v>5</v>
      </c>
    </row>
    <row r="13" spans="1:32">
      <c r="A13" t="s">
        <v>1482</v>
      </c>
      <c r="B13" t="s">
        <v>1500</v>
      </c>
      <c r="C13" t="s">
        <v>1484</v>
      </c>
      <c r="D13" s="107">
        <v>43256</v>
      </c>
      <c r="E13" t="s">
        <v>138</v>
      </c>
      <c r="F13">
        <v>71540</v>
      </c>
      <c r="G13" t="s">
        <v>1501</v>
      </c>
      <c r="H13" t="s">
        <v>140</v>
      </c>
      <c r="I13">
        <v>30000</v>
      </c>
      <c r="J13">
        <v>33803</v>
      </c>
      <c r="K13">
        <v>1981</v>
      </c>
      <c r="L13">
        <v>11363</v>
      </c>
      <c r="M13" t="s">
        <v>141</v>
      </c>
      <c r="N13">
        <v>107539</v>
      </c>
      <c r="O13" t="s">
        <v>170</v>
      </c>
      <c r="P13" t="s">
        <v>1486</v>
      </c>
      <c r="U13" t="s">
        <v>1487</v>
      </c>
      <c r="V13" t="s">
        <v>1487</v>
      </c>
      <c r="X13" t="s">
        <v>1488</v>
      </c>
      <c r="Y13">
        <v>55</v>
      </c>
      <c r="Z13" t="s">
        <v>1484</v>
      </c>
      <c r="AA13" s="108">
        <v>140737</v>
      </c>
      <c r="AB13" t="s">
        <v>148</v>
      </c>
      <c r="AC13" s="98">
        <v>15.56</v>
      </c>
      <c r="AD13" t="s">
        <v>1489</v>
      </c>
      <c r="AE13">
        <v>2018</v>
      </c>
      <c r="AF13">
        <v>5</v>
      </c>
    </row>
    <row r="14" spans="1:32">
      <c r="A14" t="s">
        <v>1282</v>
      </c>
      <c r="B14" t="s">
        <v>1687</v>
      </c>
      <c r="C14" t="s">
        <v>1484</v>
      </c>
      <c r="D14" s="107">
        <v>43252</v>
      </c>
      <c r="E14" t="s">
        <v>138</v>
      </c>
      <c r="F14">
        <v>71305</v>
      </c>
      <c r="G14" t="s">
        <v>1338</v>
      </c>
      <c r="H14" t="s">
        <v>140</v>
      </c>
      <c r="I14">
        <v>30000</v>
      </c>
      <c r="J14">
        <v>33803</v>
      </c>
      <c r="K14">
        <v>1981</v>
      </c>
      <c r="L14">
        <v>11363</v>
      </c>
      <c r="M14" t="s">
        <v>141</v>
      </c>
      <c r="N14">
        <v>107539</v>
      </c>
      <c r="O14" t="s">
        <v>170</v>
      </c>
      <c r="P14" t="s">
        <v>1688</v>
      </c>
      <c r="U14" t="s">
        <v>1689</v>
      </c>
      <c r="V14">
        <v>9619</v>
      </c>
      <c r="X14" t="s">
        <v>1690</v>
      </c>
      <c r="Y14">
        <v>49</v>
      </c>
      <c r="Z14" t="s">
        <v>1484</v>
      </c>
      <c r="AA14" s="108">
        <v>24000000</v>
      </c>
      <c r="AB14" t="s">
        <v>148</v>
      </c>
      <c r="AC14" s="98">
        <v>2655.32</v>
      </c>
      <c r="AD14" t="s">
        <v>1691</v>
      </c>
      <c r="AE14">
        <v>2018</v>
      </c>
      <c r="AF14">
        <v>5</v>
      </c>
    </row>
    <row r="15" spans="1:32">
      <c r="A15" t="s">
        <v>150</v>
      </c>
      <c r="B15" t="s">
        <v>159</v>
      </c>
      <c r="C15" s="107">
        <v>43262</v>
      </c>
      <c r="D15" s="107">
        <v>43263</v>
      </c>
      <c r="E15" t="s">
        <v>138</v>
      </c>
      <c r="F15">
        <v>75710</v>
      </c>
      <c r="G15" t="s">
        <v>160</v>
      </c>
      <c r="H15" t="s">
        <v>140</v>
      </c>
      <c r="I15">
        <v>30000</v>
      </c>
      <c r="J15">
        <v>33803</v>
      </c>
      <c r="K15">
        <v>1981</v>
      </c>
      <c r="L15">
        <v>11363</v>
      </c>
      <c r="M15" t="s">
        <v>141</v>
      </c>
      <c r="N15">
        <v>107539</v>
      </c>
      <c r="O15" t="s">
        <v>142</v>
      </c>
      <c r="P15" t="s">
        <v>143</v>
      </c>
      <c r="Q15" t="s">
        <v>161</v>
      </c>
      <c r="R15">
        <v>3051</v>
      </c>
      <c r="S15" t="s">
        <v>144</v>
      </c>
      <c r="T15">
        <v>81428</v>
      </c>
      <c r="U15" t="s">
        <v>154</v>
      </c>
      <c r="V15" t="s">
        <v>155</v>
      </c>
      <c r="X15" t="s">
        <v>158</v>
      </c>
      <c r="Y15">
        <v>7</v>
      </c>
      <c r="Z15" s="107">
        <v>43262</v>
      </c>
      <c r="AA15" s="108">
        <v>-47290222</v>
      </c>
      <c r="AB15" t="s">
        <v>148</v>
      </c>
      <c r="AC15" s="98">
        <v>-5232.12</v>
      </c>
      <c r="AD15" t="s">
        <v>149</v>
      </c>
      <c r="AE15">
        <v>2018</v>
      </c>
      <c r="AF15">
        <v>6</v>
      </c>
    </row>
    <row r="16" spans="1:32">
      <c r="A16" t="s">
        <v>150</v>
      </c>
      <c r="B16" t="s">
        <v>159</v>
      </c>
      <c r="C16" s="107">
        <v>43262</v>
      </c>
      <c r="D16" s="107">
        <v>43263</v>
      </c>
      <c r="E16" t="s">
        <v>138</v>
      </c>
      <c r="F16">
        <v>75710</v>
      </c>
      <c r="G16" t="s">
        <v>160</v>
      </c>
      <c r="H16" t="s">
        <v>140</v>
      </c>
      <c r="I16">
        <v>30000</v>
      </c>
      <c r="J16">
        <v>33803</v>
      </c>
      <c r="K16">
        <v>1981</v>
      </c>
      <c r="L16">
        <v>11363</v>
      </c>
      <c r="M16" t="s">
        <v>141</v>
      </c>
      <c r="N16">
        <v>107539</v>
      </c>
      <c r="O16" t="s">
        <v>142</v>
      </c>
      <c r="P16" t="s">
        <v>157</v>
      </c>
      <c r="Q16" t="s">
        <v>161</v>
      </c>
      <c r="R16">
        <v>3051</v>
      </c>
      <c r="S16" t="s">
        <v>144</v>
      </c>
      <c r="T16">
        <v>81428</v>
      </c>
      <c r="U16" t="s">
        <v>154</v>
      </c>
      <c r="V16" t="s">
        <v>155</v>
      </c>
      <c r="X16" t="s">
        <v>158</v>
      </c>
      <c r="Y16">
        <v>8</v>
      </c>
      <c r="Z16" s="107">
        <v>43262</v>
      </c>
      <c r="AA16" s="108">
        <v>46990222</v>
      </c>
      <c r="AB16" t="s">
        <v>148</v>
      </c>
      <c r="AC16" s="98">
        <v>5198.92</v>
      </c>
      <c r="AD16" t="s">
        <v>149</v>
      </c>
      <c r="AE16">
        <v>2018</v>
      </c>
      <c r="AF16">
        <v>6</v>
      </c>
    </row>
    <row r="17" spans="1:32">
      <c r="A17" t="s">
        <v>134</v>
      </c>
      <c r="B17" t="s">
        <v>162</v>
      </c>
      <c r="C17" s="107">
        <v>43252</v>
      </c>
      <c r="D17" s="107">
        <v>43257</v>
      </c>
      <c r="E17" t="s">
        <v>138</v>
      </c>
      <c r="F17">
        <v>72515</v>
      </c>
      <c r="G17" t="s">
        <v>163</v>
      </c>
      <c r="H17" t="s">
        <v>140</v>
      </c>
      <c r="I17">
        <v>30000</v>
      </c>
      <c r="J17">
        <v>33803</v>
      </c>
      <c r="K17">
        <v>1981</v>
      </c>
      <c r="L17">
        <v>11363</v>
      </c>
      <c r="M17" t="s">
        <v>141</v>
      </c>
      <c r="N17">
        <v>107539</v>
      </c>
      <c r="O17" t="s">
        <v>142</v>
      </c>
      <c r="P17" t="s">
        <v>143</v>
      </c>
      <c r="Q17" t="s">
        <v>143</v>
      </c>
      <c r="R17">
        <v>5794</v>
      </c>
      <c r="S17" t="s">
        <v>164</v>
      </c>
      <c r="T17" t="s">
        <v>143</v>
      </c>
      <c r="U17" t="s">
        <v>165</v>
      </c>
      <c r="V17" t="s">
        <v>166</v>
      </c>
      <c r="X17" t="s">
        <v>167</v>
      </c>
      <c r="Y17">
        <v>2</v>
      </c>
      <c r="Z17" s="107">
        <v>43252</v>
      </c>
      <c r="AA17" s="108">
        <v>12290000</v>
      </c>
      <c r="AB17" t="s">
        <v>148</v>
      </c>
      <c r="AC17" s="98">
        <v>1362.24</v>
      </c>
      <c r="AD17" t="s">
        <v>149</v>
      </c>
      <c r="AE17">
        <v>2018</v>
      </c>
      <c r="AF17">
        <v>6</v>
      </c>
    </row>
    <row r="18" spans="1:32">
      <c r="A18" t="s">
        <v>134</v>
      </c>
      <c r="B18" t="s">
        <v>168</v>
      </c>
      <c r="C18" s="107">
        <v>43255</v>
      </c>
      <c r="D18" s="107">
        <v>43256</v>
      </c>
      <c r="E18" t="s">
        <v>138</v>
      </c>
      <c r="F18">
        <v>71305</v>
      </c>
      <c r="G18" t="s">
        <v>169</v>
      </c>
      <c r="H18" t="s">
        <v>140</v>
      </c>
      <c r="I18">
        <v>30000</v>
      </c>
      <c r="J18">
        <v>33803</v>
      </c>
      <c r="K18">
        <v>1981</v>
      </c>
      <c r="L18">
        <v>11363</v>
      </c>
      <c r="M18" t="s">
        <v>141</v>
      </c>
      <c r="N18">
        <v>107539</v>
      </c>
      <c r="O18" t="s">
        <v>170</v>
      </c>
      <c r="P18" t="s">
        <v>157</v>
      </c>
      <c r="Q18" t="s">
        <v>143</v>
      </c>
      <c r="R18">
        <v>7075</v>
      </c>
      <c r="S18" t="s">
        <v>171</v>
      </c>
      <c r="T18" t="s">
        <v>143</v>
      </c>
      <c r="U18" t="s">
        <v>172</v>
      </c>
      <c r="V18" t="s">
        <v>173</v>
      </c>
      <c r="X18" t="s">
        <v>174</v>
      </c>
      <c r="Y18">
        <v>20</v>
      </c>
      <c r="Z18" s="107">
        <v>43255</v>
      </c>
      <c r="AA18" s="108">
        <v>24000000</v>
      </c>
      <c r="AB18" t="s">
        <v>148</v>
      </c>
      <c r="AC18" s="98">
        <v>2660.19</v>
      </c>
      <c r="AD18" t="s">
        <v>149</v>
      </c>
      <c r="AE18">
        <v>2018</v>
      </c>
      <c r="AF18">
        <v>6</v>
      </c>
    </row>
    <row r="19" spans="1:32">
      <c r="A19" t="s">
        <v>134</v>
      </c>
      <c r="B19" t="s">
        <v>175</v>
      </c>
      <c r="C19" s="107">
        <v>43255</v>
      </c>
      <c r="D19" s="107">
        <v>43257</v>
      </c>
      <c r="E19" t="s">
        <v>138</v>
      </c>
      <c r="F19">
        <v>72505</v>
      </c>
      <c r="G19" t="s">
        <v>176</v>
      </c>
      <c r="H19" t="s">
        <v>140</v>
      </c>
      <c r="I19">
        <v>30000</v>
      </c>
      <c r="J19">
        <v>33801</v>
      </c>
      <c r="K19">
        <v>1981</v>
      </c>
      <c r="L19">
        <v>11363</v>
      </c>
      <c r="M19" t="s">
        <v>141</v>
      </c>
      <c r="N19">
        <v>107539</v>
      </c>
      <c r="O19" t="s">
        <v>142</v>
      </c>
      <c r="P19" t="s">
        <v>143</v>
      </c>
      <c r="Q19" t="s">
        <v>143</v>
      </c>
      <c r="R19">
        <v>6707</v>
      </c>
      <c r="S19" t="s">
        <v>177</v>
      </c>
      <c r="T19" t="s">
        <v>143</v>
      </c>
      <c r="U19" t="s">
        <v>178</v>
      </c>
      <c r="V19" t="s">
        <v>179</v>
      </c>
      <c r="X19" t="s">
        <v>180</v>
      </c>
      <c r="Y19">
        <v>36</v>
      </c>
      <c r="Z19" s="107">
        <v>43255</v>
      </c>
      <c r="AA19" s="108">
        <v>1120000</v>
      </c>
      <c r="AB19" t="s">
        <v>148</v>
      </c>
      <c r="AC19" s="98">
        <v>124.14</v>
      </c>
      <c r="AD19" t="s">
        <v>149</v>
      </c>
      <c r="AE19">
        <v>2018</v>
      </c>
      <c r="AF19">
        <v>6</v>
      </c>
    </row>
    <row r="20" spans="1:32">
      <c r="A20" t="s">
        <v>134</v>
      </c>
      <c r="B20" t="s">
        <v>181</v>
      </c>
      <c r="C20" s="107">
        <v>43255</v>
      </c>
      <c r="D20" s="107">
        <v>43256</v>
      </c>
      <c r="E20" t="s">
        <v>138</v>
      </c>
      <c r="F20">
        <v>75705</v>
      </c>
      <c r="G20" t="s">
        <v>182</v>
      </c>
      <c r="H20" t="s">
        <v>140</v>
      </c>
      <c r="I20">
        <v>30000</v>
      </c>
      <c r="J20">
        <v>33803</v>
      </c>
      <c r="K20">
        <v>1981</v>
      </c>
      <c r="L20">
        <v>11363</v>
      </c>
      <c r="M20" t="s">
        <v>141</v>
      </c>
      <c r="N20">
        <v>107539</v>
      </c>
      <c r="O20" t="s">
        <v>142</v>
      </c>
      <c r="P20" t="s">
        <v>157</v>
      </c>
      <c r="Q20" t="s">
        <v>143</v>
      </c>
      <c r="R20">
        <v>132</v>
      </c>
      <c r="S20" t="s">
        <v>183</v>
      </c>
      <c r="T20" t="s">
        <v>143</v>
      </c>
      <c r="U20" t="s">
        <v>184</v>
      </c>
      <c r="V20" t="s">
        <v>185</v>
      </c>
      <c r="X20" t="s">
        <v>174</v>
      </c>
      <c r="Y20">
        <v>30</v>
      </c>
      <c r="Z20" s="107">
        <v>43255</v>
      </c>
      <c r="AA20" s="108">
        <v>92288130</v>
      </c>
      <c r="AB20" t="s">
        <v>148</v>
      </c>
      <c r="AC20" s="98">
        <v>10210.61</v>
      </c>
      <c r="AD20" t="s">
        <v>149</v>
      </c>
      <c r="AE20">
        <v>2018</v>
      </c>
      <c r="AF20">
        <v>6</v>
      </c>
    </row>
    <row r="21" spans="1:32">
      <c r="A21" t="s">
        <v>134</v>
      </c>
      <c r="B21" t="s">
        <v>186</v>
      </c>
      <c r="C21" s="107">
        <v>43256</v>
      </c>
      <c r="D21" s="107">
        <v>43257</v>
      </c>
      <c r="E21" t="s">
        <v>138</v>
      </c>
      <c r="F21">
        <v>76125</v>
      </c>
      <c r="G21" t="s">
        <v>187</v>
      </c>
      <c r="H21" t="s">
        <v>140</v>
      </c>
      <c r="I21">
        <v>30000</v>
      </c>
      <c r="J21">
        <v>33803</v>
      </c>
      <c r="K21">
        <v>1981</v>
      </c>
      <c r="L21">
        <v>11363</v>
      </c>
      <c r="M21" t="s">
        <v>141</v>
      </c>
      <c r="N21">
        <v>107539</v>
      </c>
      <c r="O21" t="s">
        <v>142</v>
      </c>
      <c r="P21" t="s">
        <v>157</v>
      </c>
      <c r="Q21" t="s">
        <v>143</v>
      </c>
      <c r="R21">
        <v>132</v>
      </c>
      <c r="S21" t="s">
        <v>183</v>
      </c>
      <c r="T21" t="s">
        <v>143</v>
      </c>
      <c r="U21" t="s">
        <v>187</v>
      </c>
      <c r="V21" t="s">
        <v>185</v>
      </c>
      <c r="X21" t="s">
        <v>188</v>
      </c>
      <c r="Y21">
        <v>163</v>
      </c>
      <c r="Z21" s="107">
        <v>43256</v>
      </c>
      <c r="AA21" s="108">
        <v>0</v>
      </c>
      <c r="AB21" t="s">
        <v>148</v>
      </c>
      <c r="AC21" s="98">
        <v>18.72</v>
      </c>
      <c r="AD21" t="s">
        <v>149</v>
      </c>
      <c r="AE21">
        <v>2018</v>
      </c>
      <c r="AF21">
        <v>6</v>
      </c>
    </row>
    <row r="22" spans="1:32">
      <c r="A22" t="s">
        <v>1282</v>
      </c>
      <c r="B22" t="s">
        <v>1289</v>
      </c>
      <c r="C22" s="107">
        <v>43281</v>
      </c>
      <c r="D22" s="107">
        <v>43290</v>
      </c>
      <c r="E22" t="s">
        <v>138</v>
      </c>
      <c r="F22">
        <v>76110</v>
      </c>
      <c r="G22" t="s">
        <v>1290</v>
      </c>
      <c r="H22" t="s">
        <v>140</v>
      </c>
      <c r="I22">
        <v>30000</v>
      </c>
      <c r="J22">
        <v>33803</v>
      </c>
      <c r="K22">
        <v>1981</v>
      </c>
      <c r="L22">
        <v>11363</v>
      </c>
      <c r="M22" t="s">
        <v>141</v>
      </c>
      <c r="N22">
        <v>107539</v>
      </c>
      <c r="O22" t="s">
        <v>142</v>
      </c>
      <c r="P22" t="s">
        <v>1285</v>
      </c>
      <c r="U22" t="s">
        <v>1286</v>
      </c>
      <c r="V22" t="s">
        <v>1287</v>
      </c>
      <c r="X22">
        <v>7565800</v>
      </c>
      <c r="Y22">
        <v>262</v>
      </c>
      <c r="Z22" s="107">
        <v>43281</v>
      </c>
      <c r="AA22" s="108">
        <v>0</v>
      </c>
      <c r="AB22" t="s">
        <v>148</v>
      </c>
      <c r="AC22" s="98">
        <v>0.01</v>
      </c>
      <c r="AD22" t="s">
        <v>1288</v>
      </c>
      <c r="AE22">
        <v>2018</v>
      </c>
      <c r="AF22">
        <v>6</v>
      </c>
    </row>
    <row r="23" spans="1:32">
      <c r="A23" t="s">
        <v>1482</v>
      </c>
      <c r="B23" t="s">
        <v>1502</v>
      </c>
      <c r="C23" s="107">
        <v>43281</v>
      </c>
      <c r="D23" s="107">
        <v>43291</v>
      </c>
      <c r="E23" t="s">
        <v>138</v>
      </c>
      <c r="F23">
        <v>71505</v>
      </c>
      <c r="G23" t="s">
        <v>1485</v>
      </c>
      <c r="H23" t="s">
        <v>140</v>
      </c>
      <c r="I23">
        <v>30000</v>
      </c>
      <c r="J23">
        <v>33803</v>
      </c>
      <c r="K23">
        <v>1981</v>
      </c>
      <c r="L23">
        <v>11363</v>
      </c>
      <c r="M23" t="s">
        <v>141</v>
      </c>
      <c r="N23">
        <v>107539</v>
      </c>
      <c r="O23" t="s">
        <v>170</v>
      </c>
      <c r="P23" t="s">
        <v>1486</v>
      </c>
      <c r="U23" t="s">
        <v>1487</v>
      </c>
      <c r="V23" t="s">
        <v>1487</v>
      </c>
      <c r="X23" t="s">
        <v>1503</v>
      </c>
      <c r="Y23">
        <v>20</v>
      </c>
      <c r="Z23" s="107">
        <v>43281</v>
      </c>
      <c r="AA23" s="108">
        <v>4961586</v>
      </c>
      <c r="AB23" t="s">
        <v>148</v>
      </c>
      <c r="AC23" s="98">
        <v>549.95000000000005</v>
      </c>
      <c r="AD23" t="s">
        <v>1489</v>
      </c>
      <c r="AE23">
        <v>2018</v>
      </c>
      <c r="AF23">
        <v>6</v>
      </c>
    </row>
    <row r="24" spans="1:32">
      <c r="A24" t="s">
        <v>1482</v>
      </c>
      <c r="B24" t="s">
        <v>1504</v>
      </c>
      <c r="C24" s="107">
        <v>43281</v>
      </c>
      <c r="D24" s="107">
        <v>43291</v>
      </c>
      <c r="E24" t="s">
        <v>138</v>
      </c>
      <c r="F24">
        <v>71520</v>
      </c>
      <c r="G24" t="s">
        <v>1491</v>
      </c>
      <c r="H24" t="s">
        <v>140</v>
      </c>
      <c r="I24">
        <v>30000</v>
      </c>
      <c r="J24">
        <v>33803</v>
      </c>
      <c r="K24">
        <v>1981</v>
      </c>
      <c r="L24">
        <v>11363</v>
      </c>
      <c r="M24" t="s">
        <v>141</v>
      </c>
      <c r="N24">
        <v>107539</v>
      </c>
      <c r="O24" t="s">
        <v>170</v>
      </c>
      <c r="P24" t="s">
        <v>1486</v>
      </c>
      <c r="U24" t="s">
        <v>1487</v>
      </c>
      <c r="V24" t="s">
        <v>1487</v>
      </c>
      <c r="X24" t="s">
        <v>1503</v>
      </c>
      <c r="Y24">
        <v>30</v>
      </c>
      <c r="Z24" s="107">
        <v>43281</v>
      </c>
      <c r="AA24" s="108">
        <v>451096</v>
      </c>
      <c r="AB24" t="s">
        <v>148</v>
      </c>
      <c r="AC24" s="98">
        <v>50</v>
      </c>
      <c r="AD24" t="s">
        <v>1489</v>
      </c>
      <c r="AE24">
        <v>2018</v>
      </c>
      <c r="AF24">
        <v>6</v>
      </c>
    </row>
    <row r="25" spans="1:32">
      <c r="A25" t="s">
        <v>1482</v>
      </c>
      <c r="B25" t="s">
        <v>1505</v>
      </c>
      <c r="C25" s="107">
        <v>43281</v>
      </c>
      <c r="D25" s="107">
        <v>43291</v>
      </c>
      <c r="E25" t="s">
        <v>138</v>
      </c>
      <c r="F25">
        <v>71535</v>
      </c>
      <c r="G25" t="s">
        <v>1493</v>
      </c>
      <c r="H25" t="s">
        <v>140</v>
      </c>
      <c r="I25">
        <v>30000</v>
      </c>
      <c r="J25">
        <v>33803</v>
      </c>
      <c r="K25">
        <v>1981</v>
      </c>
      <c r="L25">
        <v>11363</v>
      </c>
      <c r="M25" t="s">
        <v>141</v>
      </c>
      <c r="N25">
        <v>107539</v>
      </c>
      <c r="O25" t="s">
        <v>170</v>
      </c>
      <c r="P25" t="s">
        <v>1486</v>
      </c>
      <c r="U25" t="s">
        <v>1487</v>
      </c>
      <c r="V25" t="s">
        <v>1487</v>
      </c>
      <c r="X25" t="s">
        <v>1503</v>
      </c>
      <c r="Y25">
        <v>40</v>
      </c>
      <c r="Z25" s="107">
        <v>43281</v>
      </c>
      <c r="AA25" s="108">
        <v>384875</v>
      </c>
      <c r="AB25" t="s">
        <v>148</v>
      </c>
      <c r="AC25" s="98">
        <v>42.66</v>
      </c>
      <c r="AD25" t="s">
        <v>1489</v>
      </c>
      <c r="AE25">
        <v>2018</v>
      </c>
      <c r="AF25">
        <v>6</v>
      </c>
    </row>
    <row r="26" spans="1:32">
      <c r="A26" t="s">
        <v>1482</v>
      </c>
      <c r="B26" t="s">
        <v>1506</v>
      </c>
      <c r="C26" s="107">
        <v>43281</v>
      </c>
      <c r="D26" s="107">
        <v>43291</v>
      </c>
      <c r="E26" t="s">
        <v>138</v>
      </c>
      <c r="F26">
        <v>71540</v>
      </c>
      <c r="G26" t="s">
        <v>1501</v>
      </c>
      <c r="H26" t="s">
        <v>140</v>
      </c>
      <c r="I26">
        <v>30000</v>
      </c>
      <c r="J26">
        <v>33803</v>
      </c>
      <c r="K26">
        <v>1981</v>
      </c>
      <c r="L26">
        <v>11363</v>
      </c>
      <c r="M26" t="s">
        <v>141</v>
      </c>
      <c r="N26">
        <v>107539</v>
      </c>
      <c r="O26" t="s">
        <v>170</v>
      </c>
      <c r="P26" t="s">
        <v>1486</v>
      </c>
      <c r="U26" t="s">
        <v>1487</v>
      </c>
      <c r="V26" t="s">
        <v>1487</v>
      </c>
      <c r="X26" t="s">
        <v>1503</v>
      </c>
      <c r="Y26">
        <v>50</v>
      </c>
      <c r="Z26" s="107">
        <v>43281</v>
      </c>
      <c r="AA26" s="108">
        <v>352961</v>
      </c>
      <c r="AB26" t="s">
        <v>148</v>
      </c>
      <c r="AC26" s="98">
        <v>39.119999999999997</v>
      </c>
      <c r="AD26" t="s">
        <v>1489</v>
      </c>
      <c r="AE26">
        <v>2018</v>
      </c>
      <c r="AF26">
        <v>6</v>
      </c>
    </row>
    <row r="27" spans="1:32">
      <c r="A27" t="s">
        <v>1482</v>
      </c>
      <c r="B27" t="s">
        <v>1507</v>
      </c>
      <c r="C27" s="107">
        <v>43281</v>
      </c>
      <c r="D27" s="107">
        <v>43291</v>
      </c>
      <c r="E27" t="s">
        <v>138</v>
      </c>
      <c r="F27">
        <v>71541</v>
      </c>
      <c r="G27" t="s">
        <v>1497</v>
      </c>
      <c r="H27" t="s">
        <v>140</v>
      </c>
      <c r="I27">
        <v>30000</v>
      </c>
      <c r="J27">
        <v>33803</v>
      </c>
      <c r="K27">
        <v>1981</v>
      </c>
      <c r="L27">
        <v>11363</v>
      </c>
      <c r="M27" t="s">
        <v>141</v>
      </c>
      <c r="N27">
        <v>107539</v>
      </c>
      <c r="O27" t="s">
        <v>170</v>
      </c>
      <c r="P27" t="s">
        <v>1486</v>
      </c>
      <c r="U27" t="s">
        <v>1487</v>
      </c>
      <c r="V27" t="s">
        <v>1487</v>
      </c>
      <c r="X27" t="s">
        <v>1503</v>
      </c>
      <c r="Y27">
        <v>59</v>
      </c>
      <c r="Z27" s="107">
        <v>43281</v>
      </c>
      <c r="AA27" s="108">
        <v>310099</v>
      </c>
      <c r="AB27" t="s">
        <v>148</v>
      </c>
      <c r="AC27" s="98">
        <v>34.369999999999997</v>
      </c>
      <c r="AD27" t="s">
        <v>1489</v>
      </c>
      <c r="AE27">
        <v>2018</v>
      </c>
      <c r="AF27">
        <v>6</v>
      </c>
    </row>
    <row r="28" spans="1:32">
      <c r="A28" t="s">
        <v>1482</v>
      </c>
      <c r="B28" t="s">
        <v>1508</v>
      </c>
      <c r="C28" s="107">
        <v>43281</v>
      </c>
      <c r="D28" s="107">
        <v>43291</v>
      </c>
      <c r="E28" t="s">
        <v>138</v>
      </c>
      <c r="F28">
        <v>71550</v>
      </c>
      <c r="G28" t="s">
        <v>1499</v>
      </c>
      <c r="H28" t="s">
        <v>140</v>
      </c>
      <c r="I28">
        <v>30000</v>
      </c>
      <c r="J28">
        <v>33803</v>
      </c>
      <c r="K28">
        <v>1981</v>
      </c>
      <c r="L28">
        <v>11363</v>
      </c>
      <c r="M28" t="s">
        <v>141</v>
      </c>
      <c r="N28">
        <v>107539</v>
      </c>
      <c r="O28" t="s">
        <v>170</v>
      </c>
      <c r="P28" t="s">
        <v>1486</v>
      </c>
      <c r="U28" t="s">
        <v>1487</v>
      </c>
      <c r="V28" t="s">
        <v>1487</v>
      </c>
      <c r="X28" t="s">
        <v>1503</v>
      </c>
      <c r="Y28">
        <v>68</v>
      </c>
      <c r="Z28" s="107">
        <v>43281</v>
      </c>
      <c r="AA28" s="108">
        <v>413466</v>
      </c>
      <c r="AB28" t="s">
        <v>148</v>
      </c>
      <c r="AC28" s="98">
        <v>45.83</v>
      </c>
      <c r="AD28" t="s">
        <v>1489</v>
      </c>
      <c r="AE28">
        <v>2018</v>
      </c>
      <c r="AF28">
        <v>6</v>
      </c>
    </row>
    <row r="29" spans="1:32">
      <c r="A29" t="s">
        <v>1482</v>
      </c>
      <c r="B29" t="s">
        <v>1509</v>
      </c>
      <c r="C29" s="107">
        <v>43281</v>
      </c>
      <c r="D29" s="107">
        <v>43291</v>
      </c>
      <c r="E29" t="s">
        <v>138</v>
      </c>
      <c r="F29">
        <v>71590</v>
      </c>
      <c r="G29" t="s">
        <v>1495</v>
      </c>
      <c r="H29" t="s">
        <v>140</v>
      </c>
      <c r="I29">
        <v>30000</v>
      </c>
      <c r="J29">
        <v>33803</v>
      </c>
      <c r="K29">
        <v>1981</v>
      </c>
      <c r="L29">
        <v>11363</v>
      </c>
      <c r="M29" t="s">
        <v>141</v>
      </c>
      <c r="N29">
        <v>107539</v>
      </c>
      <c r="O29" t="s">
        <v>170</v>
      </c>
      <c r="P29" t="s">
        <v>1486</v>
      </c>
      <c r="U29" t="s">
        <v>1487</v>
      </c>
      <c r="V29" t="s">
        <v>1487</v>
      </c>
      <c r="X29" t="s">
        <v>1503</v>
      </c>
      <c r="Y29">
        <v>78</v>
      </c>
      <c r="Z29" s="107">
        <v>43281</v>
      </c>
      <c r="AA29" s="108">
        <v>2246455</v>
      </c>
      <c r="AB29" t="s">
        <v>148</v>
      </c>
      <c r="AC29" s="98">
        <v>249</v>
      </c>
      <c r="AD29" t="s">
        <v>1489</v>
      </c>
      <c r="AE29">
        <v>2018</v>
      </c>
      <c r="AF29">
        <v>6</v>
      </c>
    </row>
    <row r="30" spans="1:32">
      <c r="A30" t="s">
        <v>1282</v>
      </c>
      <c r="B30" t="s">
        <v>1694</v>
      </c>
      <c r="C30" s="107">
        <v>43252</v>
      </c>
      <c r="D30" s="107">
        <v>43252</v>
      </c>
      <c r="E30" t="s">
        <v>138</v>
      </c>
      <c r="F30">
        <v>71305</v>
      </c>
      <c r="G30" t="s">
        <v>1338</v>
      </c>
      <c r="H30" t="s">
        <v>140</v>
      </c>
      <c r="I30">
        <v>30000</v>
      </c>
      <c r="J30">
        <v>33803</v>
      </c>
      <c r="K30">
        <v>1981</v>
      </c>
      <c r="L30">
        <v>11363</v>
      </c>
      <c r="M30" t="s">
        <v>141</v>
      </c>
      <c r="N30">
        <v>107539</v>
      </c>
      <c r="O30" t="s">
        <v>170</v>
      </c>
      <c r="P30" t="s">
        <v>1688</v>
      </c>
      <c r="U30" t="s">
        <v>1695</v>
      </c>
      <c r="V30">
        <v>9619</v>
      </c>
      <c r="X30" t="s">
        <v>1696</v>
      </c>
      <c r="Y30">
        <v>26</v>
      </c>
      <c r="Z30" s="107">
        <v>43252</v>
      </c>
      <c r="AA30" s="108">
        <v>-24000000</v>
      </c>
      <c r="AB30" t="s">
        <v>148</v>
      </c>
      <c r="AC30" s="98">
        <v>-2655.32</v>
      </c>
      <c r="AD30" t="s">
        <v>1691</v>
      </c>
      <c r="AE30">
        <v>2018</v>
      </c>
      <c r="AF30">
        <v>6</v>
      </c>
    </row>
    <row r="31" spans="1:32">
      <c r="A31" t="s">
        <v>134</v>
      </c>
      <c r="B31" t="s">
        <v>189</v>
      </c>
      <c r="C31" s="107">
        <v>43292</v>
      </c>
      <c r="D31" s="107">
        <v>43293</v>
      </c>
      <c r="E31" t="s">
        <v>138</v>
      </c>
      <c r="F31">
        <v>72505</v>
      </c>
      <c r="G31" t="s">
        <v>176</v>
      </c>
      <c r="H31" t="s">
        <v>140</v>
      </c>
      <c r="I31">
        <v>30000</v>
      </c>
      <c r="J31">
        <v>33803</v>
      </c>
      <c r="K31">
        <v>1981</v>
      </c>
      <c r="L31">
        <v>11363</v>
      </c>
      <c r="M31" t="s">
        <v>141</v>
      </c>
      <c r="N31">
        <v>107539</v>
      </c>
      <c r="O31" t="s">
        <v>142</v>
      </c>
      <c r="P31" t="s">
        <v>157</v>
      </c>
      <c r="Q31" t="s">
        <v>143</v>
      </c>
      <c r="R31">
        <v>7123</v>
      </c>
      <c r="S31" t="s">
        <v>190</v>
      </c>
      <c r="T31" t="s">
        <v>143</v>
      </c>
      <c r="U31" t="s">
        <v>191</v>
      </c>
      <c r="V31" t="s">
        <v>192</v>
      </c>
      <c r="X31" t="s">
        <v>193</v>
      </c>
      <c r="Y31">
        <v>15</v>
      </c>
      <c r="Z31" s="107">
        <v>43292</v>
      </c>
      <c r="AA31" s="108">
        <v>32380000</v>
      </c>
      <c r="AB31" t="s">
        <v>148</v>
      </c>
      <c r="AC31" s="98">
        <v>3589.04</v>
      </c>
      <c r="AD31" t="s">
        <v>149</v>
      </c>
      <c r="AE31">
        <v>2018</v>
      </c>
      <c r="AF31">
        <v>7</v>
      </c>
    </row>
    <row r="32" spans="1:32">
      <c r="A32" t="s">
        <v>134</v>
      </c>
      <c r="B32" t="s">
        <v>194</v>
      </c>
      <c r="C32" s="107">
        <v>43292</v>
      </c>
      <c r="D32" s="107">
        <v>43293</v>
      </c>
      <c r="E32" t="s">
        <v>138</v>
      </c>
      <c r="F32">
        <v>76135</v>
      </c>
      <c r="G32" t="s">
        <v>195</v>
      </c>
      <c r="H32" t="s">
        <v>140</v>
      </c>
      <c r="I32">
        <v>30000</v>
      </c>
      <c r="J32">
        <v>33803</v>
      </c>
      <c r="K32">
        <v>1981</v>
      </c>
      <c r="L32">
        <v>11363</v>
      </c>
      <c r="M32" t="s">
        <v>141</v>
      </c>
      <c r="N32">
        <v>107539</v>
      </c>
      <c r="O32" t="s">
        <v>142</v>
      </c>
      <c r="P32" t="s">
        <v>157</v>
      </c>
      <c r="Q32" t="s">
        <v>143</v>
      </c>
      <c r="R32">
        <v>7123</v>
      </c>
      <c r="S32" t="s">
        <v>190</v>
      </c>
      <c r="T32" t="s">
        <v>143</v>
      </c>
      <c r="U32" t="s">
        <v>195</v>
      </c>
      <c r="V32" t="s">
        <v>192</v>
      </c>
      <c r="X32" t="s">
        <v>196</v>
      </c>
      <c r="Y32">
        <v>61</v>
      </c>
      <c r="Z32" s="107">
        <v>43292</v>
      </c>
      <c r="AA32" s="108">
        <v>0</v>
      </c>
      <c r="AB32" t="s">
        <v>148</v>
      </c>
      <c r="AC32" s="98">
        <v>-3.2</v>
      </c>
      <c r="AD32" t="s">
        <v>149</v>
      </c>
      <c r="AE32">
        <v>2018</v>
      </c>
      <c r="AF32">
        <v>7</v>
      </c>
    </row>
    <row r="33" spans="1:32">
      <c r="A33" t="s">
        <v>134</v>
      </c>
      <c r="B33" t="s">
        <v>197</v>
      </c>
      <c r="C33" s="107">
        <v>43292</v>
      </c>
      <c r="D33" s="107">
        <v>43293</v>
      </c>
      <c r="E33" t="s">
        <v>138</v>
      </c>
      <c r="F33">
        <v>75705</v>
      </c>
      <c r="G33" t="s">
        <v>182</v>
      </c>
      <c r="H33" t="s">
        <v>140</v>
      </c>
      <c r="I33">
        <v>30000</v>
      </c>
      <c r="J33">
        <v>33803</v>
      </c>
      <c r="K33">
        <v>1981</v>
      </c>
      <c r="L33">
        <v>11363</v>
      </c>
      <c r="M33" t="s">
        <v>141</v>
      </c>
      <c r="N33">
        <v>107539</v>
      </c>
      <c r="O33" t="s">
        <v>142</v>
      </c>
      <c r="P33" t="s">
        <v>157</v>
      </c>
      <c r="Q33" t="s">
        <v>143</v>
      </c>
      <c r="R33">
        <v>5203</v>
      </c>
      <c r="S33" t="s">
        <v>198</v>
      </c>
      <c r="T33" t="s">
        <v>143</v>
      </c>
      <c r="U33" t="s">
        <v>184</v>
      </c>
      <c r="V33" t="s">
        <v>199</v>
      </c>
      <c r="X33" t="s">
        <v>200</v>
      </c>
      <c r="Y33">
        <v>16</v>
      </c>
      <c r="Z33" s="107">
        <v>43292</v>
      </c>
      <c r="AA33" s="108">
        <v>18457627</v>
      </c>
      <c r="AB33" t="s">
        <v>148</v>
      </c>
      <c r="AC33" s="98">
        <v>2042.12</v>
      </c>
      <c r="AD33" t="s">
        <v>149</v>
      </c>
      <c r="AE33">
        <v>2018</v>
      </c>
      <c r="AF33">
        <v>7</v>
      </c>
    </row>
    <row r="34" spans="1:32">
      <c r="A34" t="s">
        <v>134</v>
      </c>
      <c r="B34" t="s">
        <v>201</v>
      </c>
      <c r="C34" s="107">
        <v>43294</v>
      </c>
      <c r="D34" s="107">
        <v>43295</v>
      </c>
      <c r="E34" t="s">
        <v>138</v>
      </c>
      <c r="F34">
        <v>76125</v>
      </c>
      <c r="G34" t="s">
        <v>187</v>
      </c>
      <c r="H34" t="s">
        <v>140</v>
      </c>
      <c r="I34">
        <v>30000</v>
      </c>
      <c r="J34">
        <v>33803</v>
      </c>
      <c r="K34">
        <v>1981</v>
      </c>
      <c r="L34">
        <v>11363</v>
      </c>
      <c r="M34" t="s">
        <v>141</v>
      </c>
      <c r="N34">
        <v>107539</v>
      </c>
      <c r="O34" t="s">
        <v>142</v>
      </c>
      <c r="P34" t="s">
        <v>157</v>
      </c>
      <c r="Q34" t="s">
        <v>143</v>
      </c>
      <c r="R34">
        <v>5203</v>
      </c>
      <c r="S34" t="s">
        <v>198</v>
      </c>
      <c r="T34" t="s">
        <v>143</v>
      </c>
      <c r="U34" t="s">
        <v>187</v>
      </c>
      <c r="V34" t="s">
        <v>199</v>
      </c>
      <c r="X34" t="s">
        <v>202</v>
      </c>
      <c r="Y34">
        <v>142</v>
      </c>
      <c r="Z34" s="107">
        <v>43294</v>
      </c>
      <c r="AA34" s="108">
        <v>0</v>
      </c>
      <c r="AB34" t="s">
        <v>148</v>
      </c>
      <c r="AC34" s="98">
        <v>1.93</v>
      </c>
      <c r="AD34" t="s">
        <v>149</v>
      </c>
      <c r="AE34">
        <v>2018</v>
      </c>
      <c r="AF34">
        <v>7</v>
      </c>
    </row>
    <row r="35" spans="1:32">
      <c r="A35" t="s">
        <v>134</v>
      </c>
      <c r="B35" t="s">
        <v>203</v>
      </c>
      <c r="C35" s="107">
        <v>43293</v>
      </c>
      <c r="D35" s="107">
        <v>43294</v>
      </c>
      <c r="E35" t="s">
        <v>138</v>
      </c>
      <c r="F35">
        <v>71305</v>
      </c>
      <c r="G35" t="s">
        <v>169</v>
      </c>
      <c r="H35" t="s">
        <v>140</v>
      </c>
      <c r="I35">
        <v>30000</v>
      </c>
      <c r="J35">
        <v>33803</v>
      </c>
      <c r="K35">
        <v>1981</v>
      </c>
      <c r="L35">
        <v>11363</v>
      </c>
      <c r="M35" t="s">
        <v>141</v>
      </c>
      <c r="N35">
        <v>107539</v>
      </c>
      <c r="O35" t="s">
        <v>170</v>
      </c>
      <c r="P35" t="s">
        <v>157</v>
      </c>
      <c r="Q35" t="s">
        <v>143</v>
      </c>
      <c r="R35">
        <v>7075</v>
      </c>
      <c r="S35" t="s">
        <v>171</v>
      </c>
      <c r="T35" t="s">
        <v>143</v>
      </c>
      <c r="U35" t="s">
        <v>172</v>
      </c>
      <c r="V35" t="s">
        <v>204</v>
      </c>
      <c r="X35" t="s">
        <v>205</v>
      </c>
      <c r="Y35">
        <v>3</v>
      </c>
      <c r="Z35" s="107">
        <v>43293</v>
      </c>
      <c r="AA35" s="108">
        <v>36000000</v>
      </c>
      <c r="AB35" t="s">
        <v>148</v>
      </c>
      <c r="AC35" s="98">
        <v>3982.98</v>
      </c>
      <c r="AD35" t="s">
        <v>149</v>
      </c>
      <c r="AE35">
        <v>2018</v>
      </c>
      <c r="AF35">
        <v>7</v>
      </c>
    </row>
    <row r="36" spans="1:32">
      <c r="A36" t="s">
        <v>134</v>
      </c>
      <c r="B36" t="s">
        <v>206</v>
      </c>
      <c r="C36" s="107">
        <v>43294</v>
      </c>
      <c r="D36" s="107">
        <v>43295</v>
      </c>
      <c r="E36" t="s">
        <v>138</v>
      </c>
      <c r="F36">
        <v>76125</v>
      </c>
      <c r="G36" t="s">
        <v>187</v>
      </c>
      <c r="H36" t="s">
        <v>140</v>
      </c>
      <c r="I36">
        <v>30000</v>
      </c>
      <c r="J36">
        <v>33803</v>
      </c>
      <c r="K36">
        <v>1981</v>
      </c>
      <c r="L36">
        <v>11363</v>
      </c>
      <c r="M36" t="s">
        <v>141</v>
      </c>
      <c r="N36">
        <v>107539</v>
      </c>
      <c r="O36" t="s">
        <v>170</v>
      </c>
      <c r="P36" t="s">
        <v>157</v>
      </c>
      <c r="Q36" t="s">
        <v>143</v>
      </c>
      <c r="R36">
        <v>7075</v>
      </c>
      <c r="S36" t="s">
        <v>171</v>
      </c>
      <c r="T36" t="s">
        <v>143</v>
      </c>
      <c r="U36" t="s">
        <v>187</v>
      </c>
      <c r="V36" t="s">
        <v>204</v>
      </c>
      <c r="X36" t="s">
        <v>202</v>
      </c>
      <c r="Y36">
        <v>140</v>
      </c>
      <c r="Z36" s="107">
        <v>43294</v>
      </c>
      <c r="AA36" s="108">
        <v>0</v>
      </c>
      <c r="AB36" t="s">
        <v>148</v>
      </c>
      <c r="AC36" s="98">
        <v>3.75</v>
      </c>
      <c r="AD36" t="s">
        <v>149</v>
      </c>
      <c r="AE36">
        <v>2018</v>
      </c>
      <c r="AF36">
        <v>7</v>
      </c>
    </row>
    <row r="37" spans="1:32">
      <c r="A37" t="s">
        <v>134</v>
      </c>
      <c r="B37" t="s">
        <v>207</v>
      </c>
      <c r="C37" s="107">
        <v>43299</v>
      </c>
      <c r="D37" s="107">
        <v>43300</v>
      </c>
      <c r="E37" t="s">
        <v>138</v>
      </c>
      <c r="F37">
        <v>71305</v>
      </c>
      <c r="G37" t="s">
        <v>169</v>
      </c>
      <c r="H37" t="s">
        <v>140</v>
      </c>
      <c r="I37">
        <v>30000</v>
      </c>
      <c r="J37">
        <v>33803</v>
      </c>
      <c r="K37">
        <v>1981</v>
      </c>
      <c r="L37">
        <v>11363</v>
      </c>
      <c r="M37" t="s">
        <v>141</v>
      </c>
      <c r="N37">
        <v>107539</v>
      </c>
      <c r="O37" t="s">
        <v>142</v>
      </c>
      <c r="P37" t="s">
        <v>157</v>
      </c>
      <c r="Q37" t="s">
        <v>143</v>
      </c>
      <c r="R37">
        <v>7148</v>
      </c>
      <c r="S37" t="s">
        <v>208</v>
      </c>
      <c r="T37" t="s">
        <v>143</v>
      </c>
      <c r="U37" t="s">
        <v>172</v>
      </c>
      <c r="V37" t="s">
        <v>209</v>
      </c>
      <c r="X37" t="s">
        <v>210</v>
      </c>
      <c r="Y37">
        <v>16</v>
      </c>
      <c r="Z37" s="107">
        <v>43299</v>
      </c>
      <c r="AA37" s="108">
        <v>27065570</v>
      </c>
      <c r="AB37" t="s">
        <v>148</v>
      </c>
      <c r="AC37" s="98">
        <v>2997.31</v>
      </c>
      <c r="AD37" t="s">
        <v>149</v>
      </c>
      <c r="AE37">
        <v>2018</v>
      </c>
      <c r="AF37">
        <v>7</v>
      </c>
    </row>
    <row r="38" spans="1:32">
      <c r="A38" t="s">
        <v>134</v>
      </c>
      <c r="B38" t="s">
        <v>211</v>
      </c>
      <c r="C38" s="107">
        <v>43306</v>
      </c>
      <c r="D38" s="107">
        <v>43307</v>
      </c>
      <c r="E38" t="s">
        <v>138</v>
      </c>
      <c r="F38">
        <v>72510</v>
      </c>
      <c r="G38" t="s">
        <v>212</v>
      </c>
      <c r="H38" t="s">
        <v>140</v>
      </c>
      <c r="I38">
        <v>30000</v>
      </c>
      <c r="J38">
        <v>33803</v>
      </c>
      <c r="K38">
        <v>1981</v>
      </c>
      <c r="L38">
        <v>11363</v>
      </c>
      <c r="M38" t="s">
        <v>141</v>
      </c>
      <c r="N38">
        <v>107539</v>
      </c>
      <c r="O38" t="s">
        <v>170</v>
      </c>
      <c r="P38" t="s">
        <v>157</v>
      </c>
      <c r="Q38" t="s">
        <v>143</v>
      </c>
      <c r="R38">
        <v>128</v>
      </c>
      <c r="S38" t="s">
        <v>213</v>
      </c>
      <c r="T38" t="s">
        <v>143</v>
      </c>
      <c r="U38" t="s">
        <v>214</v>
      </c>
      <c r="V38" t="s">
        <v>215</v>
      </c>
      <c r="X38" t="s">
        <v>216</v>
      </c>
      <c r="Y38">
        <v>34</v>
      </c>
      <c r="Z38" s="107">
        <v>43306</v>
      </c>
      <c r="AA38" s="108">
        <v>1020000</v>
      </c>
      <c r="AB38" t="s">
        <v>148</v>
      </c>
      <c r="AC38" s="98">
        <v>112.96</v>
      </c>
      <c r="AD38" t="s">
        <v>149</v>
      </c>
      <c r="AE38">
        <v>2018</v>
      </c>
      <c r="AF38">
        <v>7</v>
      </c>
    </row>
    <row r="39" spans="1:32">
      <c r="A39" t="s">
        <v>1282</v>
      </c>
      <c r="B39" t="s">
        <v>1291</v>
      </c>
      <c r="C39" s="107">
        <v>43282</v>
      </c>
      <c r="D39" s="107">
        <v>43300</v>
      </c>
      <c r="E39" t="s">
        <v>138</v>
      </c>
      <c r="F39">
        <v>71360</v>
      </c>
      <c r="G39" t="s">
        <v>1292</v>
      </c>
      <c r="H39" t="s">
        <v>140</v>
      </c>
      <c r="I39">
        <v>30000</v>
      </c>
      <c r="J39">
        <v>33803</v>
      </c>
      <c r="K39">
        <v>1981</v>
      </c>
      <c r="L39">
        <v>11363</v>
      </c>
      <c r="M39" t="s">
        <v>141</v>
      </c>
      <c r="N39">
        <v>107539</v>
      </c>
      <c r="O39" t="s">
        <v>170</v>
      </c>
      <c r="P39" t="s">
        <v>1285</v>
      </c>
      <c r="U39" t="s">
        <v>1293</v>
      </c>
      <c r="V39" t="s">
        <v>1294</v>
      </c>
      <c r="X39">
        <v>7577844</v>
      </c>
      <c r="Y39">
        <v>4268</v>
      </c>
      <c r="Z39" s="107">
        <v>43282</v>
      </c>
      <c r="AA39" s="108">
        <v>166.26</v>
      </c>
      <c r="AB39" t="s">
        <v>861</v>
      </c>
      <c r="AC39" s="98">
        <v>166.26</v>
      </c>
      <c r="AD39" t="s">
        <v>1295</v>
      </c>
      <c r="AE39">
        <v>2018</v>
      </c>
      <c r="AF39">
        <v>7</v>
      </c>
    </row>
    <row r="40" spans="1:32">
      <c r="A40" t="s">
        <v>1282</v>
      </c>
      <c r="B40" t="s">
        <v>1296</v>
      </c>
      <c r="C40" s="107">
        <v>43282</v>
      </c>
      <c r="D40" t="s">
        <v>218</v>
      </c>
      <c r="E40" t="s">
        <v>138</v>
      </c>
      <c r="F40">
        <v>71360</v>
      </c>
      <c r="G40" t="s">
        <v>1292</v>
      </c>
      <c r="H40" t="s">
        <v>140</v>
      </c>
      <c r="I40">
        <v>30000</v>
      </c>
      <c r="J40">
        <v>33803</v>
      </c>
      <c r="K40">
        <v>1981</v>
      </c>
      <c r="L40">
        <v>11363</v>
      </c>
      <c r="M40" t="s">
        <v>141</v>
      </c>
      <c r="N40">
        <v>107539</v>
      </c>
      <c r="O40" t="s">
        <v>170</v>
      </c>
      <c r="P40" t="s">
        <v>1285</v>
      </c>
      <c r="U40" t="s">
        <v>1297</v>
      </c>
      <c r="V40" t="s">
        <v>1298</v>
      </c>
      <c r="X40">
        <v>7609848</v>
      </c>
      <c r="Y40">
        <v>4367</v>
      </c>
      <c r="Z40" s="107">
        <v>43282</v>
      </c>
      <c r="AA40" s="108">
        <v>248.94</v>
      </c>
      <c r="AB40" t="s">
        <v>861</v>
      </c>
      <c r="AC40" s="98">
        <v>248.94</v>
      </c>
      <c r="AD40" t="s">
        <v>1295</v>
      </c>
      <c r="AE40">
        <v>2018</v>
      </c>
      <c r="AF40">
        <v>7</v>
      </c>
    </row>
    <row r="41" spans="1:32" hidden="1">
      <c r="A41" t="s">
        <v>134</v>
      </c>
      <c r="B41" t="s">
        <v>288</v>
      </c>
      <c r="C41" s="107">
        <v>43356</v>
      </c>
      <c r="D41" s="107">
        <v>43357</v>
      </c>
      <c r="E41" t="s">
        <v>138</v>
      </c>
      <c r="F41">
        <v>16108</v>
      </c>
      <c r="G41" t="s">
        <v>139</v>
      </c>
      <c r="H41" t="s">
        <v>140</v>
      </c>
      <c r="I41">
        <v>30000</v>
      </c>
      <c r="J41">
        <v>33803</v>
      </c>
      <c r="K41">
        <v>1981</v>
      </c>
      <c r="L41">
        <v>11363</v>
      </c>
      <c r="M41" t="s">
        <v>141</v>
      </c>
      <c r="N41">
        <v>107539</v>
      </c>
      <c r="O41" t="s">
        <v>221</v>
      </c>
      <c r="P41" t="s">
        <v>143</v>
      </c>
      <c r="Q41">
        <v>885547</v>
      </c>
      <c r="R41">
        <v>4086</v>
      </c>
      <c r="S41" t="s">
        <v>289</v>
      </c>
      <c r="T41" t="s">
        <v>143</v>
      </c>
      <c r="U41" t="s">
        <v>290</v>
      </c>
      <c r="V41" t="s">
        <v>291</v>
      </c>
      <c r="X41" t="s">
        <v>274</v>
      </c>
      <c r="Y41">
        <v>1</v>
      </c>
      <c r="Z41" s="107">
        <v>43356</v>
      </c>
      <c r="AA41">
        <v>79520000</v>
      </c>
      <c r="AB41" t="s">
        <v>148</v>
      </c>
      <c r="AC41">
        <v>8788.82</v>
      </c>
      <c r="AD41" t="s">
        <v>149</v>
      </c>
      <c r="AE41">
        <v>2018</v>
      </c>
      <c r="AF41">
        <v>9</v>
      </c>
    </row>
    <row r="42" spans="1:32">
      <c r="A42" t="s">
        <v>1482</v>
      </c>
      <c r="B42" t="s">
        <v>1510</v>
      </c>
      <c r="C42" s="107">
        <v>43312</v>
      </c>
      <c r="D42" t="s">
        <v>1300</v>
      </c>
      <c r="E42" t="s">
        <v>138</v>
      </c>
      <c r="F42">
        <v>71540</v>
      </c>
      <c r="G42" t="s">
        <v>1501</v>
      </c>
      <c r="H42" t="s">
        <v>140</v>
      </c>
      <c r="I42">
        <v>30000</v>
      </c>
      <c r="J42">
        <v>33803</v>
      </c>
      <c r="K42">
        <v>1981</v>
      </c>
      <c r="L42">
        <v>11363</v>
      </c>
      <c r="M42" t="s">
        <v>141</v>
      </c>
      <c r="N42">
        <v>107539</v>
      </c>
      <c r="O42" t="s">
        <v>170</v>
      </c>
      <c r="P42" t="s">
        <v>1486</v>
      </c>
      <c r="U42" t="s">
        <v>1487</v>
      </c>
      <c r="V42" t="s">
        <v>1487</v>
      </c>
      <c r="X42" t="s">
        <v>1511</v>
      </c>
      <c r="Y42">
        <v>65</v>
      </c>
      <c r="Z42" s="107">
        <v>43312</v>
      </c>
      <c r="AA42" s="108">
        <v>353150</v>
      </c>
      <c r="AB42" t="s">
        <v>148</v>
      </c>
      <c r="AC42" s="98">
        <v>39.11</v>
      </c>
      <c r="AD42" t="s">
        <v>1489</v>
      </c>
      <c r="AE42">
        <v>2018</v>
      </c>
      <c r="AF42">
        <v>7</v>
      </c>
    </row>
    <row r="43" spans="1:32">
      <c r="A43" t="s">
        <v>1482</v>
      </c>
      <c r="B43" t="s">
        <v>1512</v>
      </c>
      <c r="C43" s="107">
        <v>43312</v>
      </c>
      <c r="D43" t="s">
        <v>1300</v>
      </c>
      <c r="E43" t="s">
        <v>138</v>
      </c>
      <c r="F43">
        <v>71590</v>
      </c>
      <c r="G43" t="s">
        <v>1495</v>
      </c>
      <c r="H43" t="s">
        <v>140</v>
      </c>
      <c r="I43">
        <v>30000</v>
      </c>
      <c r="J43">
        <v>33803</v>
      </c>
      <c r="K43">
        <v>1981</v>
      </c>
      <c r="L43">
        <v>11363</v>
      </c>
      <c r="M43" t="s">
        <v>141</v>
      </c>
      <c r="N43">
        <v>107539</v>
      </c>
      <c r="O43" t="s">
        <v>170</v>
      </c>
      <c r="P43" t="s">
        <v>1486</v>
      </c>
      <c r="U43" t="s">
        <v>1487</v>
      </c>
      <c r="V43" t="s">
        <v>1487</v>
      </c>
      <c r="X43" t="s">
        <v>1511</v>
      </c>
      <c r="Y43">
        <v>105</v>
      </c>
      <c r="Z43" s="107">
        <v>43312</v>
      </c>
      <c r="AA43" s="108">
        <v>2248458</v>
      </c>
      <c r="AB43" t="s">
        <v>148</v>
      </c>
      <c r="AC43" s="98">
        <v>249</v>
      </c>
      <c r="AD43" t="s">
        <v>1489</v>
      </c>
      <c r="AE43">
        <v>2018</v>
      </c>
      <c r="AF43">
        <v>7</v>
      </c>
    </row>
    <row r="44" spans="1:32">
      <c r="A44" t="s">
        <v>1482</v>
      </c>
      <c r="B44" t="s">
        <v>1513</v>
      </c>
      <c r="C44" s="107">
        <v>43312</v>
      </c>
      <c r="D44" t="s">
        <v>1300</v>
      </c>
      <c r="E44" t="s">
        <v>138</v>
      </c>
      <c r="F44">
        <v>71550</v>
      </c>
      <c r="G44" t="s">
        <v>1499</v>
      </c>
      <c r="H44" t="s">
        <v>140</v>
      </c>
      <c r="I44">
        <v>30000</v>
      </c>
      <c r="J44">
        <v>33803</v>
      </c>
      <c r="K44">
        <v>1981</v>
      </c>
      <c r="L44">
        <v>11363</v>
      </c>
      <c r="M44" t="s">
        <v>141</v>
      </c>
      <c r="N44">
        <v>107539</v>
      </c>
      <c r="O44" t="s">
        <v>170</v>
      </c>
      <c r="P44" t="s">
        <v>1486</v>
      </c>
      <c r="U44" t="s">
        <v>1487</v>
      </c>
      <c r="V44" t="s">
        <v>1487</v>
      </c>
      <c r="X44" t="s">
        <v>1511</v>
      </c>
      <c r="Y44">
        <v>91</v>
      </c>
      <c r="Z44" s="107">
        <v>43312</v>
      </c>
      <c r="AA44" s="108">
        <v>413466</v>
      </c>
      <c r="AB44" t="s">
        <v>148</v>
      </c>
      <c r="AC44" s="98">
        <v>45.79</v>
      </c>
      <c r="AD44" t="s">
        <v>1489</v>
      </c>
      <c r="AE44">
        <v>2018</v>
      </c>
      <c r="AF44">
        <v>7</v>
      </c>
    </row>
    <row r="45" spans="1:32">
      <c r="A45" t="s">
        <v>1482</v>
      </c>
      <c r="B45" t="s">
        <v>1514</v>
      </c>
      <c r="C45" s="107">
        <v>43312</v>
      </c>
      <c r="D45" t="s">
        <v>1300</v>
      </c>
      <c r="E45" t="s">
        <v>138</v>
      </c>
      <c r="F45">
        <v>71505</v>
      </c>
      <c r="G45" t="s">
        <v>1485</v>
      </c>
      <c r="H45" t="s">
        <v>140</v>
      </c>
      <c r="I45">
        <v>30000</v>
      </c>
      <c r="J45">
        <v>33803</v>
      </c>
      <c r="K45">
        <v>1981</v>
      </c>
      <c r="L45">
        <v>11363</v>
      </c>
      <c r="M45" t="s">
        <v>141</v>
      </c>
      <c r="N45">
        <v>107539</v>
      </c>
      <c r="O45" t="s">
        <v>170</v>
      </c>
      <c r="P45" t="s">
        <v>1486</v>
      </c>
      <c r="U45" t="s">
        <v>1487</v>
      </c>
      <c r="V45" t="s">
        <v>1487</v>
      </c>
      <c r="X45" t="s">
        <v>1511</v>
      </c>
      <c r="Y45">
        <v>23</v>
      </c>
      <c r="Z45" s="107">
        <v>43312</v>
      </c>
      <c r="AA45" s="108">
        <v>4961586</v>
      </c>
      <c r="AB45" t="s">
        <v>148</v>
      </c>
      <c r="AC45" s="98">
        <v>549.46</v>
      </c>
      <c r="AD45" t="s">
        <v>1489</v>
      </c>
      <c r="AE45">
        <v>2018</v>
      </c>
      <c r="AF45">
        <v>7</v>
      </c>
    </row>
    <row r="46" spans="1:32">
      <c r="A46" t="s">
        <v>1482</v>
      </c>
      <c r="B46" t="s">
        <v>1515</v>
      </c>
      <c r="C46" s="107">
        <v>43312</v>
      </c>
      <c r="D46" t="s">
        <v>1300</v>
      </c>
      <c r="E46" t="s">
        <v>138</v>
      </c>
      <c r="F46">
        <v>71541</v>
      </c>
      <c r="G46" t="s">
        <v>1497</v>
      </c>
      <c r="H46" t="s">
        <v>140</v>
      </c>
      <c r="I46">
        <v>30000</v>
      </c>
      <c r="J46">
        <v>33803</v>
      </c>
      <c r="K46">
        <v>1981</v>
      </c>
      <c r="L46">
        <v>11363</v>
      </c>
      <c r="M46" t="s">
        <v>141</v>
      </c>
      <c r="N46">
        <v>107539</v>
      </c>
      <c r="O46" t="s">
        <v>170</v>
      </c>
      <c r="P46" t="s">
        <v>1486</v>
      </c>
      <c r="U46" t="s">
        <v>1487</v>
      </c>
      <c r="V46" t="s">
        <v>1487</v>
      </c>
      <c r="X46" t="s">
        <v>1511</v>
      </c>
      <c r="Y46">
        <v>78</v>
      </c>
      <c r="Z46" s="107">
        <v>43312</v>
      </c>
      <c r="AA46" s="108">
        <v>310099</v>
      </c>
      <c r="AB46" t="s">
        <v>148</v>
      </c>
      <c r="AC46" s="98">
        <v>34.340000000000003</v>
      </c>
      <c r="AD46" t="s">
        <v>1489</v>
      </c>
      <c r="AE46">
        <v>2018</v>
      </c>
      <c r="AF46">
        <v>7</v>
      </c>
    </row>
    <row r="47" spans="1:32">
      <c r="A47" t="s">
        <v>1482</v>
      </c>
      <c r="B47" t="s">
        <v>1516</v>
      </c>
      <c r="C47" s="107">
        <v>43312</v>
      </c>
      <c r="D47" t="s">
        <v>1300</v>
      </c>
      <c r="E47" t="s">
        <v>138</v>
      </c>
      <c r="F47">
        <v>71520</v>
      </c>
      <c r="G47" t="s">
        <v>1491</v>
      </c>
      <c r="H47" t="s">
        <v>140</v>
      </c>
      <c r="I47">
        <v>30000</v>
      </c>
      <c r="J47">
        <v>33803</v>
      </c>
      <c r="K47">
        <v>1981</v>
      </c>
      <c r="L47">
        <v>11363</v>
      </c>
      <c r="M47" t="s">
        <v>141</v>
      </c>
      <c r="N47">
        <v>107539</v>
      </c>
      <c r="O47" t="s">
        <v>170</v>
      </c>
      <c r="P47" t="s">
        <v>1486</v>
      </c>
      <c r="U47" t="s">
        <v>1487</v>
      </c>
      <c r="V47" t="s">
        <v>1487</v>
      </c>
      <c r="X47" t="s">
        <v>1511</v>
      </c>
      <c r="Y47">
        <v>37</v>
      </c>
      <c r="Z47" s="107">
        <v>43312</v>
      </c>
      <c r="AA47" s="108">
        <v>451498</v>
      </c>
      <c r="AB47" t="s">
        <v>148</v>
      </c>
      <c r="AC47" s="98">
        <v>50</v>
      </c>
      <c r="AD47" t="s">
        <v>1489</v>
      </c>
      <c r="AE47">
        <v>2018</v>
      </c>
      <c r="AF47">
        <v>7</v>
      </c>
    </row>
    <row r="48" spans="1:32">
      <c r="A48" t="s">
        <v>1482</v>
      </c>
      <c r="B48" t="s">
        <v>1517</v>
      </c>
      <c r="C48" s="107">
        <v>43312</v>
      </c>
      <c r="D48" t="s">
        <v>1300</v>
      </c>
      <c r="E48" t="s">
        <v>138</v>
      </c>
      <c r="F48">
        <v>71535</v>
      </c>
      <c r="G48" t="s">
        <v>1493</v>
      </c>
      <c r="H48" t="s">
        <v>140</v>
      </c>
      <c r="I48">
        <v>30000</v>
      </c>
      <c r="J48">
        <v>33803</v>
      </c>
      <c r="K48">
        <v>1981</v>
      </c>
      <c r="L48">
        <v>11363</v>
      </c>
      <c r="M48" t="s">
        <v>141</v>
      </c>
      <c r="N48">
        <v>107539</v>
      </c>
      <c r="O48" t="s">
        <v>170</v>
      </c>
      <c r="P48" t="s">
        <v>1486</v>
      </c>
      <c r="U48" t="s">
        <v>1487</v>
      </c>
      <c r="V48" t="s">
        <v>1487</v>
      </c>
      <c r="X48" t="s">
        <v>1511</v>
      </c>
      <c r="Y48">
        <v>51</v>
      </c>
      <c r="Z48" s="107">
        <v>43312</v>
      </c>
      <c r="AA48" s="108">
        <v>385217</v>
      </c>
      <c r="AB48" t="s">
        <v>148</v>
      </c>
      <c r="AC48" s="98">
        <v>42.66</v>
      </c>
      <c r="AD48" t="s">
        <v>1489</v>
      </c>
      <c r="AE48">
        <v>2018</v>
      </c>
      <c r="AF48">
        <v>7</v>
      </c>
    </row>
    <row r="49" spans="1:32">
      <c r="A49" t="s">
        <v>1482</v>
      </c>
      <c r="B49" t="s">
        <v>1518</v>
      </c>
      <c r="C49" s="107">
        <v>43312</v>
      </c>
      <c r="D49" t="s">
        <v>1300</v>
      </c>
      <c r="E49" t="s">
        <v>138</v>
      </c>
      <c r="F49">
        <v>71415</v>
      </c>
      <c r="G49" t="s">
        <v>1519</v>
      </c>
      <c r="H49" t="s">
        <v>140</v>
      </c>
      <c r="I49">
        <v>30000</v>
      </c>
      <c r="J49">
        <v>33803</v>
      </c>
      <c r="K49">
        <v>1981</v>
      </c>
      <c r="L49">
        <v>11363</v>
      </c>
      <c r="M49" t="s">
        <v>141</v>
      </c>
      <c r="N49">
        <v>107539</v>
      </c>
      <c r="O49" t="s">
        <v>170</v>
      </c>
      <c r="P49" t="s">
        <v>1486</v>
      </c>
      <c r="U49" t="s">
        <v>1487</v>
      </c>
      <c r="V49" t="s">
        <v>1487</v>
      </c>
      <c r="X49" t="s">
        <v>1520</v>
      </c>
      <c r="Y49">
        <v>71</v>
      </c>
      <c r="Z49" s="107">
        <v>43312</v>
      </c>
      <c r="AA49" s="108">
        <v>235239</v>
      </c>
      <c r="AB49" t="s">
        <v>148</v>
      </c>
      <c r="AC49" s="98">
        <v>26.05</v>
      </c>
      <c r="AD49" t="s">
        <v>1489</v>
      </c>
      <c r="AE49">
        <v>2018</v>
      </c>
      <c r="AF49">
        <v>7</v>
      </c>
    </row>
    <row r="50" spans="1:32">
      <c r="A50" t="s">
        <v>1482</v>
      </c>
      <c r="B50" t="s">
        <v>1521</v>
      </c>
      <c r="C50" s="107">
        <v>43312</v>
      </c>
      <c r="D50" t="s">
        <v>1300</v>
      </c>
      <c r="E50" t="s">
        <v>138</v>
      </c>
      <c r="F50">
        <v>71405</v>
      </c>
      <c r="G50" t="s">
        <v>1522</v>
      </c>
      <c r="H50" t="s">
        <v>140</v>
      </c>
      <c r="I50">
        <v>30000</v>
      </c>
      <c r="J50">
        <v>33803</v>
      </c>
      <c r="K50">
        <v>1981</v>
      </c>
      <c r="L50">
        <v>11363</v>
      </c>
      <c r="M50" t="s">
        <v>141</v>
      </c>
      <c r="N50">
        <v>107539</v>
      </c>
      <c r="O50" t="s">
        <v>170</v>
      </c>
      <c r="P50" t="s">
        <v>1486</v>
      </c>
      <c r="U50" t="s">
        <v>1487</v>
      </c>
      <c r="V50" t="s">
        <v>1487</v>
      </c>
      <c r="X50" t="s">
        <v>1520</v>
      </c>
      <c r="Y50">
        <v>33</v>
      </c>
      <c r="Z50" s="107">
        <v>43312</v>
      </c>
      <c r="AA50" s="108">
        <v>4579738.2300000004</v>
      </c>
      <c r="AB50" t="s">
        <v>148</v>
      </c>
      <c r="AC50" s="98">
        <v>507.18</v>
      </c>
      <c r="AD50" t="s">
        <v>1489</v>
      </c>
      <c r="AE50">
        <v>2018</v>
      </c>
      <c r="AF50">
        <v>7</v>
      </c>
    </row>
    <row r="51" spans="1:32">
      <c r="A51" t="s">
        <v>1482</v>
      </c>
      <c r="B51" t="s">
        <v>1676</v>
      </c>
      <c r="C51" s="107">
        <v>43312</v>
      </c>
      <c r="D51" t="s">
        <v>1300</v>
      </c>
      <c r="E51" t="s">
        <v>138</v>
      </c>
      <c r="F51">
        <v>71410</v>
      </c>
      <c r="G51" t="s">
        <v>1677</v>
      </c>
      <c r="H51" t="s">
        <v>140</v>
      </c>
      <c r="I51">
        <v>30000</v>
      </c>
      <c r="J51">
        <v>33803</v>
      </c>
      <c r="K51">
        <v>1981</v>
      </c>
      <c r="L51">
        <v>11363</v>
      </c>
      <c r="M51" t="s">
        <v>141</v>
      </c>
      <c r="N51">
        <v>107539</v>
      </c>
      <c r="O51" t="s">
        <v>170</v>
      </c>
      <c r="P51" t="s">
        <v>1486</v>
      </c>
      <c r="U51" t="s">
        <v>1487</v>
      </c>
      <c r="V51" t="s">
        <v>1487</v>
      </c>
      <c r="X51" t="s">
        <v>1678</v>
      </c>
      <c r="Y51">
        <v>26</v>
      </c>
      <c r="Z51" s="107">
        <v>43312</v>
      </c>
      <c r="AA51" s="108">
        <v>3763.82</v>
      </c>
      <c r="AB51" t="s">
        <v>148</v>
      </c>
      <c r="AC51" s="98">
        <v>0.42</v>
      </c>
      <c r="AD51" t="s">
        <v>1489</v>
      </c>
      <c r="AE51">
        <v>2018</v>
      </c>
      <c r="AF51">
        <v>7</v>
      </c>
    </row>
    <row r="52" spans="1:32">
      <c r="A52" t="s">
        <v>134</v>
      </c>
      <c r="B52" t="s">
        <v>217</v>
      </c>
      <c r="C52" t="s">
        <v>218</v>
      </c>
      <c r="D52" t="s">
        <v>219</v>
      </c>
      <c r="E52" t="s">
        <v>138</v>
      </c>
      <c r="F52">
        <v>71620</v>
      </c>
      <c r="G52" t="s">
        <v>220</v>
      </c>
      <c r="H52" t="s">
        <v>140</v>
      </c>
      <c r="I52">
        <v>30000</v>
      </c>
      <c r="J52">
        <v>33803</v>
      </c>
      <c r="K52">
        <v>1981</v>
      </c>
      <c r="L52">
        <v>11363</v>
      </c>
      <c r="M52" t="s">
        <v>141</v>
      </c>
      <c r="N52">
        <v>107539</v>
      </c>
      <c r="O52" t="s">
        <v>221</v>
      </c>
      <c r="P52" t="s">
        <v>143</v>
      </c>
      <c r="Q52" t="s">
        <v>143</v>
      </c>
      <c r="R52">
        <v>6375</v>
      </c>
      <c r="S52" t="s">
        <v>222</v>
      </c>
      <c r="T52" t="s">
        <v>143</v>
      </c>
      <c r="U52" t="s">
        <v>223</v>
      </c>
      <c r="V52" t="s">
        <v>224</v>
      </c>
      <c r="X52" t="s">
        <v>225</v>
      </c>
      <c r="Y52">
        <v>29</v>
      </c>
      <c r="Z52" t="s">
        <v>218</v>
      </c>
      <c r="AA52" s="108">
        <v>16880227</v>
      </c>
      <c r="AB52" t="s">
        <v>148</v>
      </c>
      <c r="AC52" s="98">
        <v>1856</v>
      </c>
      <c r="AD52" t="s">
        <v>149</v>
      </c>
      <c r="AE52">
        <v>2018</v>
      </c>
      <c r="AF52">
        <v>8</v>
      </c>
    </row>
    <row r="53" spans="1:32">
      <c r="A53" t="s">
        <v>134</v>
      </c>
      <c r="B53" t="s">
        <v>226</v>
      </c>
      <c r="C53" t="s">
        <v>218</v>
      </c>
      <c r="D53" t="s">
        <v>219</v>
      </c>
      <c r="E53" t="s">
        <v>138</v>
      </c>
      <c r="F53">
        <v>72311</v>
      </c>
      <c r="G53" t="s">
        <v>227</v>
      </c>
      <c r="H53" t="s">
        <v>140</v>
      </c>
      <c r="I53">
        <v>30000</v>
      </c>
      <c r="J53">
        <v>33803</v>
      </c>
      <c r="K53">
        <v>1981</v>
      </c>
      <c r="L53">
        <v>11363</v>
      </c>
      <c r="M53" t="s">
        <v>141</v>
      </c>
      <c r="N53">
        <v>107539</v>
      </c>
      <c r="O53" t="s">
        <v>221</v>
      </c>
      <c r="P53" t="s">
        <v>143</v>
      </c>
      <c r="Q53" t="s">
        <v>143</v>
      </c>
      <c r="R53">
        <v>6375</v>
      </c>
      <c r="S53" t="s">
        <v>222</v>
      </c>
      <c r="T53" t="s">
        <v>143</v>
      </c>
      <c r="U53" t="s">
        <v>223</v>
      </c>
      <c r="V53" t="s">
        <v>224</v>
      </c>
      <c r="X53" t="s">
        <v>225</v>
      </c>
      <c r="Y53">
        <v>38</v>
      </c>
      <c r="Z53" t="s">
        <v>218</v>
      </c>
      <c r="AA53" s="108">
        <v>2248000</v>
      </c>
      <c r="AB53" t="s">
        <v>148</v>
      </c>
      <c r="AC53" s="98">
        <v>247.17</v>
      </c>
      <c r="AD53" t="s">
        <v>149</v>
      </c>
      <c r="AE53">
        <v>2018</v>
      </c>
      <c r="AF53">
        <v>8</v>
      </c>
    </row>
    <row r="54" spans="1:32">
      <c r="A54" t="s">
        <v>134</v>
      </c>
      <c r="B54" t="s">
        <v>228</v>
      </c>
      <c r="C54" t="s">
        <v>218</v>
      </c>
      <c r="D54" t="s">
        <v>219</v>
      </c>
      <c r="E54" t="s">
        <v>138</v>
      </c>
      <c r="F54">
        <v>71620</v>
      </c>
      <c r="G54" t="s">
        <v>220</v>
      </c>
      <c r="H54" t="s">
        <v>140</v>
      </c>
      <c r="I54">
        <v>30000</v>
      </c>
      <c r="J54">
        <v>33803</v>
      </c>
      <c r="K54">
        <v>1981</v>
      </c>
      <c r="L54">
        <v>11363</v>
      </c>
      <c r="M54" t="s">
        <v>141</v>
      </c>
      <c r="N54">
        <v>107539</v>
      </c>
      <c r="O54" t="s">
        <v>221</v>
      </c>
      <c r="P54" t="s">
        <v>143</v>
      </c>
      <c r="Q54" t="s">
        <v>143</v>
      </c>
      <c r="R54">
        <v>7000</v>
      </c>
      <c r="S54" t="s">
        <v>229</v>
      </c>
      <c r="T54" t="s">
        <v>143</v>
      </c>
      <c r="U54" t="s">
        <v>230</v>
      </c>
      <c r="V54" t="s">
        <v>230</v>
      </c>
      <c r="X54" t="s">
        <v>225</v>
      </c>
      <c r="Y54">
        <v>30</v>
      </c>
      <c r="Z54" t="s">
        <v>218</v>
      </c>
      <c r="AA54" s="108">
        <v>16880227</v>
      </c>
      <c r="AB54" t="s">
        <v>148</v>
      </c>
      <c r="AC54" s="98">
        <v>1856</v>
      </c>
      <c r="AD54" t="s">
        <v>149</v>
      </c>
      <c r="AE54">
        <v>2018</v>
      </c>
      <c r="AF54">
        <v>8</v>
      </c>
    </row>
    <row r="55" spans="1:32">
      <c r="A55" t="s">
        <v>134</v>
      </c>
      <c r="B55" t="s">
        <v>231</v>
      </c>
      <c r="C55" t="s">
        <v>218</v>
      </c>
      <c r="D55" t="s">
        <v>219</v>
      </c>
      <c r="E55" t="s">
        <v>138</v>
      </c>
      <c r="F55">
        <v>71620</v>
      </c>
      <c r="G55" t="s">
        <v>220</v>
      </c>
      <c r="H55" t="s">
        <v>140</v>
      </c>
      <c r="I55">
        <v>30000</v>
      </c>
      <c r="J55">
        <v>33803</v>
      </c>
      <c r="K55">
        <v>1981</v>
      </c>
      <c r="L55">
        <v>11363</v>
      </c>
      <c r="M55" t="s">
        <v>141</v>
      </c>
      <c r="N55">
        <v>107539</v>
      </c>
      <c r="O55" t="s">
        <v>221</v>
      </c>
      <c r="P55" t="s">
        <v>143</v>
      </c>
      <c r="Q55" t="s">
        <v>143</v>
      </c>
      <c r="R55">
        <v>7075</v>
      </c>
      <c r="S55" t="s">
        <v>171</v>
      </c>
      <c r="T55" t="s">
        <v>143</v>
      </c>
      <c r="U55" t="s">
        <v>232</v>
      </c>
      <c r="V55" t="s">
        <v>232</v>
      </c>
      <c r="X55" t="s">
        <v>225</v>
      </c>
      <c r="Y55">
        <v>31</v>
      </c>
      <c r="Z55" t="s">
        <v>218</v>
      </c>
      <c r="AA55" s="108">
        <v>16880227</v>
      </c>
      <c r="AB55" t="s">
        <v>148</v>
      </c>
      <c r="AC55" s="98">
        <v>1856</v>
      </c>
      <c r="AD55" t="s">
        <v>149</v>
      </c>
      <c r="AE55">
        <v>2018</v>
      </c>
      <c r="AF55">
        <v>8</v>
      </c>
    </row>
    <row r="56" spans="1:32">
      <c r="A56" t="s">
        <v>134</v>
      </c>
      <c r="B56" t="s">
        <v>233</v>
      </c>
      <c r="C56" t="s">
        <v>234</v>
      </c>
      <c r="D56" t="s">
        <v>235</v>
      </c>
      <c r="E56" t="s">
        <v>138</v>
      </c>
      <c r="F56">
        <v>75710</v>
      </c>
      <c r="G56" t="s">
        <v>160</v>
      </c>
      <c r="H56" t="s">
        <v>140</v>
      </c>
      <c r="I56">
        <v>30000</v>
      </c>
      <c r="J56">
        <v>33803</v>
      </c>
      <c r="K56">
        <v>1981</v>
      </c>
      <c r="L56">
        <v>11363</v>
      </c>
      <c r="M56" t="s">
        <v>141</v>
      </c>
      <c r="N56">
        <v>107539</v>
      </c>
      <c r="O56" t="s">
        <v>221</v>
      </c>
      <c r="P56" t="s">
        <v>143</v>
      </c>
      <c r="Q56" t="s">
        <v>143</v>
      </c>
      <c r="R56">
        <v>6404</v>
      </c>
      <c r="S56" t="s">
        <v>236</v>
      </c>
      <c r="T56" t="s">
        <v>143</v>
      </c>
      <c r="U56" t="s">
        <v>237</v>
      </c>
      <c r="V56" t="s">
        <v>238</v>
      </c>
      <c r="X56" t="s">
        <v>239</v>
      </c>
      <c r="Y56">
        <v>34</v>
      </c>
      <c r="Z56" t="s">
        <v>234</v>
      </c>
      <c r="AA56" s="108">
        <v>1100000</v>
      </c>
      <c r="AB56" t="s">
        <v>148</v>
      </c>
      <c r="AC56" s="98">
        <v>121.82</v>
      </c>
      <c r="AD56" t="s">
        <v>149</v>
      </c>
      <c r="AE56">
        <v>2018</v>
      </c>
      <c r="AF56">
        <v>8</v>
      </c>
    </row>
    <row r="57" spans="1:32">
      <c r="A57" t="s">
        <v>134</v>
      </c>
      <c r="B57" t="s">
        <v>240</v>
      </c>
      <c r="C57" t="s">
        <v>241</v>
      </c>
      <c r="D57" t="s">
        <v>242</v>
      </c>
      <c r="E57" t="s">
        <v>138</v>
      </c>
      <c r="F57">
        <v>76135</v>
      </c>
      <c r="G57" t="s">
        <v>195</v>
      </c>
      <c r="H57" t="s">
        <v>140</v>
      </c>
      <c r="I57">
        <v>30000</v>
      </c>
      <c r="J57">
        <v>33803</v>
      </c>
      <c r="K57">
        <v>1981</v>
      </c>
      <c r="L57">
        <v>11363</v>
      </c>
      <c r="M57" t="s">
        <v>141</v>
      </c>
      <c r="N57">
        <v>107539</v>
      </c>
      <c r="O57" t="s">
        <v>221</v>
      </c>
      <c r="P57" t="s">
        <v>143</v>
      </c>
      <c r="Q57" t="s">
        <v>143</v>
      </c>
      <c r="R57">
        <v>6404</v>
      </c>
      <c r="S57" t="s">
        <v>236</v>
      </c>
      <c r="T57" t="s">
        <v>143</v>
      </c>
      <c r="U57" t="s">
        <v>195</v>
      </c>
      <c r="V57" t="s">
        <v>238</v>
      </c>
      <c r="X57" t="s">
        <v>243</v>
      </c>
      <c r="Y57">
        <v>170</v>
      </c>
      <c r="Z57" t="s">
        <v>241</v>
      </c>
      <c r="AA57" s="108">
        <v>0</v>
      </c>
      <c r="AB57" t="s">
        <v>148</v>
      </c>
      <c r="AC57" s="98">
        <v>-0.87</v>
      </c>
      <c r="AD57" t="s">
        <v>149</v>
      </c>
      <c r="AE57">
        <v>2018</v>
      </c>
      <c r="AF57">
        <v>8</v>
      </c>
    </row>
    <row r="58" spans="1:32">
      <c r="A58" t="s">
        <v>134</v>
      </c>
      <c r="B58" t="s">
        <v>244</v>
      </c>
      <c r="C58" t="s">
        <v>245</v>
      </c>
      <c r="D58" t="s">
        <v>246</v>
      </c>
      <c r="E58" t="s">
        <v>138</v>
      </c>
      <c r="F58">
        <v>71305</v>
      </c>
      <c r="G58" t="s">
        <v>169</v>
      </c>
      <c r="H58" t="s">
        <v>140</v>
      </c>
      <c r="I58">
        <v>30000</v>
      </c>
      <c r="J58">
        <v>33803</v>
      </c>
      <c r="K58">
        <v>1981</v>
      </c>
      <c r="L58">
        <v>11363</v>
      </c>
      <c r="M58" t="s">
        <v>141</v>
      </c>
      <c r="N58">
        <v>107539</v>
      </c>
      <c r="O58" t="s">
        <v>170</v>
      </c>
      <c r="P58" t="s">
        <v>157</v>
      </c>
      <c r="Q58" t="s">
        <v>143</v>
      </c>
      <c r="R58">
        <v>7075</v>
      </c>
      <c r="S58" t="s">
        <v>171</v>
      </c>
      <c r="T58" t="s">
        <v>143</v>
      </c>
      <c r="U58" t="s">
        <v>172</v>
      </c>
      <c r="V58" t="s">
        <v>247</v>
      </c>
      <c r="X58" t="s">
        <v>248</v>
      </c>
      <c r="Y58">
        <v>7</v>
      </c>
      <c r="Z58" t="s">
        <v>245</v>
      </c>
      <c r="AA58" s="108">
        <v>36000000</v>
      </c>
      <c r="AB58" t="s">
        <v>148</v>
      </c>
      <c r="AC58" s="98">
        <v>3982.98</v>
      </c>
      <c r="AD58" t="s">
        <v>149</v>
      </c>
      <c r="AE58">
        <v>2018</v>
      </c>
      <c r="AF58">
        <v>8</v>
      </c>
    </row>
    <row r="59" spans="1:32">
      <c r="A59" t="s">
        <v>134</v>
      </c>
      <c r="B59" t="s">
        <v>249</v>
      </c>
      <c r="C59" t="s">
        <v>245</v>
      </c>
      <c r="D59" t="s">
        <v>246</v>
      </c>
      <c r="E59" t="s">
        <v>138</v>
      </c>
      <c r="F59">
        <v>76135</v>
      </c>
      <c r="G59" t="s">
        <v>195</v>
      </c>
      <c r="H59" t="s">
        <v>140</v>
      </c>
      <c r="I59">
        <v>30000</v>
      </c>
      <c r="J59">
        <v>33803</v>
      </c>
      <c r="K59">
        <v>1981</v>
      </c>
      <c r="L59">
        <v>11363</v>
      </c>
      <c r="M59" t="s">
        <v>141</v>
      </c>
      <c r="N59">
        <v>107539</v>
      </c>
      <c r="O59" t="s">
        <v>170</v>
      </c>
      <c r="P59" t="s">
        <v>157</v>
      </c>
      <c r="Q59" t="s">
        <v>143</v>
      </c>
      <c r="R59">
        <v>7075</v>
      </c>
      <c r="S59" t="s">
        <v>171</v>
      </c>
      <c r="T59" t="s">
        <v>143</v>
      </c>
      <c r="U59" t="s">
        <v>195</v>
      </c>
      <c r="V59" t="s">
        <v>247</v>
      </c>
      <c r="X59" t="s">
        <v>250</v>
      </c>
      <c r="Y59">
        <v>22</v>
      </c>
      <c r="Z59" t="s">
        <v>245</v>
      </c>
      <c r="AA59" s="108">
        <v>0</v>
      </c>
      <c r="AB59" t="s">
        <v>148</v>
      </c>
      <c r="AC59" s="98">
        <v>-24.74</v>
      </c>
      <c r="AD59" t="s">
        <v>149</v>
      </c>
      <c r="AE59">
        <v>2018</v>
      </c>
      <c r="AF59">
        <v>8</v>
      </c>
    </row>
    <row r="60" spans="1:32">
      <c r="A60" t="s">
        <v>134</v>
      </c>
      <c r="B60" t="s">
        <v>251</v>
      </c>
      <c r="C60" t="s">
        <v>245</v>
      </c>
      <c r="D60" t="s">
        <v>246</v>
      </c>
      <c r="E60" t="s">
        <v>138</v>
      </c>
      <c r="F60">
        <v>71305</v>
      </c>
      <c r="G60" t="s">
        <v>169</v>
      </c>
      <c r="H60" t="s">
        <v>140</v>
      </c>
      <c r="I60">
        <v>30000</v>
      </c>
      <c r="J60">
        <v>33803</v>
      </c>
      <c r="K60">
        <v>1981</v>
      </c>
      <c r="L60">
        <v>11363</v>
      </c>
      <c r="M60" t="s">
        <v>141</v>
      </c>
      <c r="N60">
        <v>107539</v>
      </c>
      <c r="O60" t="s">
        <v>170</v>
      </c>
      <c r="P60" t="s">
        <v>157</v>
      </c>
      <c r="Q60" t="s">
        <v>143</v>
      </c>
      <c r="R60">
        <v>7075</v>
      </c>
      <c r="S60" t="s">
        <v>171</v>
      </c>
      <c r="T60" t="s">
        <v>143</v>
      </c>
      <c r="U60" t="s">
        <v>172</v>
      </c>
      <c r="V60" t="s">
        <v>247</v>
      </c>
      <c r="X60" t="s">
        <v>248</v>
      </c>
      <c r="Y60">
        <v>5</v>
      </c>
      <c r="Z60" t="s">
        <v>245</v>
      </c>
      <c r="AA60" s="108">
        <v>36000000</v>
      </c>
      <c r="AB60" t="s">
        <v>148</v>
      </c>
      <c r="AC60" s="98">
        <v>3982.98</v>
      </c>
      <c r="AD60" t="s">
        <v>149</v>
      </c>
      <c r="AE60">
        <v>2018</v>
      </c>
      <c r="AF60">
        <v>8</v>
      </c>
    </row>
    <row r="61" spans="1:32">
      <c r="A61" t="s">
        <v>134</v>
      </c>
      <c r="B61" t="s">
        <v>252</v>
      </c>
      <c r="C61" t="s">
        <v>245</v>
      </c>
      <c r="D61" t="s">
        <v>246</v>
      </c>
      <c r="E61" t="s">
        <v>138</v>
      </c>
      <c r="F61">
        <v>76135</v>
      </c>
      <c r="G61" t="s">
        <v>195</v>
      </c>
      <c r="H61" t="s">
        <v>140</v>
      </c>
      <c r="I61">
        <v>30000</v>
      </c>
      <c r="J61">
        <v>33803</v>
      </c>
      <c r="K61">
        <v>1981</v>
      </c>
      <c r="L61">
        <v>11363</v>
      </c>
      <c r="M61" t="s">
        <v>141</v>
      </c>
      <c r="N61">
        <v>107539</v>
      </c>
      <c r="O61" t="s">
        <v>170</v>
      </c>
      <c r="P61" t="s">
        <v>157</v>
      </c>
      <c r="Q61" t="s">
        <v>143</v>
      </c>
      <c r="R61">
        <v>7075</v>
      </c>
      <c r="S61" t="s">
        <v>171</v>
      </c>
      <c r="T61" t="s">
        <v>143</v>
      </c>
      <c r="U61" t="s">
        <v>195</v>
      </c>
      <c r="V61" t="s">
        <v>247</v>
      </c>
      <c r="X61" t="s">
        <v>250</v>
      </c>
      <c r="Y61">
        <v>23</v>
      </c>
      <c r="Z61" t="s">
        <v>245</v>
      </c>
      <c r="AA61" s="108">
        <v>0</v>
      </c>
      <c r="AB61" t="s">
        <v>148</v>
      </c>
      <c r="AC61" s="98">
        <v>-24.74</v>
      </c>
      <c r="AD61" t="s">
        <v>149</v>
      </c>
      <c r="AE61">
        <v>2018</v>
      </c>
      <c r="AF61">
        <v>8</v>
      </c>
    </row>
    <row r="62" spans="1:32">
      <c r="A62" t="s">
        <v>134</v>
      </c>
      <c r="B62" t="s">
        <v>253</v>
      </c>
      <c r="C62" t="s">
        <v>254</v>
      </c>
      <c r="D62" t="s">
        <v>255</v>
      </c>
      <c r="E62" t="s">
        <v>138</v>
      </c>
      <c r="F62">
        <v>74505</v>
      </c>
      <c r="G62" t="s">
        <v>256</v>
      </c>
      <c r="H62" t="s">
        <v>140</v>
      </c>
      <c r="I62">
        <v>30000</v>
      </c>
      <c r="J62">
        <v>33803</v>
      </c>
      <c r="K62">
        <v>1981</v>
      </c>
      <c r="L62">
        <v>11363</v>
      </c>
      <c r="M62" t="s">
        <v>141</v>
      </c>
      <c r="N62">
        <v>107539</v>
      </c>
      <c r="O62" t="s">
        <v>142</v>
      </c>
      <c r="P62" t="s">
        <v>143</v>
      </c>
      <c r="Q62" t="s">
        <v>143</v>
      </c>
      <c r="R62">
        <v>3834</v>
      </c>
      <c r="S62" t="s">
        <v>257</v>
      </c>
      <c r="T62" t="s">
        <v>143</v>
      </c>
      <c r="U62" t="s">
        <v>258</v>
      </c>
      <c r="V62" t="s">
        <v>259</v>
      </c>
      <c r="X62" t="s">
        <v>260</v>
      </c>
      <c r="Y62">
        <v>2</v>
      </c>
      <c r="Z62" t="s">
        <v>254</v>
      </c>
      <c r="AA62" s="108">
        <v>2796649</v>
      </c>
      <c r="AB62" t="s">
        <v>148</v>
      </c>
      <c r="AC62" s="98">
        <v>307.49</v>
      </c>
      <c r="AD62" t="s">
        <v>149</v>
      </c>
      <c r="AE62">
        <v>2018</v>
      </c>
      <c r="AF62">
        <v>8</v>
      </c>
    </row>
    <row r="63" spans="1:32">
      <c r="A63" t="s">
        <v>1282</v>
      </c>
      <c r="B63" t="s">
        <v>1299</v>
      </c>
      <c r="C63" t="s">
        <v>1300</v>
      </c>
      <c r="D63" s="107">
        <v>43356</v>
      </c>
      <c r="E63" t="s">
        <v>138</v>
      </c>
      <c r="F63">
        <v>71360</v>
      </c>
      <c r="G63" t="s">
        <v>1292</v>
      </c>
      <c r="H63" t="s">
        <v>140</v>
      </c>
      <c r="I63">
        <v>30000</v>
      </c>
      <c r="J63">
        <v>33803</v>
      </c>
      <c r="K63">
        <v>1981</v>
      </c>
      <c r="L63">
        <v>11363</v>
      </c>
      <c r="M63" t="s">
        <v>141</v>
      </c>
      <c r="N63">
        <v>107539</v>
      </c>
      <c r="O63" t="s">
        <v>170</v>
      </c>
      <c r="P63" t="s">
        <v>1285</v>
      </c>
      <c r="U63" t="s">
        <v>1301</v>
      </c>
      <c r="V63" t="s">
        <v>1302</v>
      </c>
      <c r="X63">
        <v>7652647</v>
      </c>
      <c r="Y63">
        <v>4561</v>
      </c>
      <c r="Z63" t="s">
        <v>1300</v>
      </c>
      <c r="AA63" s="108">
        <v>248.94</v>
      </c>
      <c r="AB63" t="s">
        <v>861</v>
      </c>
      <c r="AC63" s="98">
        <v>248.94</v>
      </c>
      <c r="AD63" t="s">
        <v>1295</v>
      </c>
      <c r="AE63">
        <v>2018</v>
      </c>
      <c r="AF63">
        <v>8</v>
      </c>
    </row>
    <row r="64" spans="1:32">
      <c r="A64" t="s">
        <v>1282</v>
      </c>
      <c r="B64" t="s">
        <v>1303</v>
      </c>
      <c r="C64" t="s">
        <v>1300</v>
      </c>
      <c r="D64" s="107">
        <v>43356</v>
      </c>
      <c r="E64" t="s">
        <v>138</v>
      </c>
      <c r="F64">
        <v>71360</v>
      </c>
      <c r="G64" t="s">
        <v>1292</v>
      </c>
      <c r="H64" t="s">
        <v>140</v>
      </c>
      <c r="I64">
        <v>30000</v>
      </c>
      <c r="J64">
        <v>33803</v>
      </c>
      <c r="K64">
        <v>1981</v>
      </c>
      <c r="L64">
        <v>11363</v>
      </c>
      <c r="M64" t="s">
        <v>141</v>
      </c>
      <c r="N64">
        <v>107539</v>
      </c>
      <c r="O64" t="s">
        <v>170</v>
      </c>
      <c r="P64" t="s">
        <v>1285</v>
      </c>
      <c r="U64" t="s">
        <v>1301</v>
      </c>
      <c r="V64" t="s">
        <v>1302</v>
      </c>
      <c r="X64">
        <v>7652647</v>
      </c>
      <c r="Y64">
        <v>4560</v>
      </c>
      <c r="Z64" t="s">
        <v>1300</v>
      </c>
      <c r="AA64" s="108">
        <v>248.94</v>
      </c>
      <c r="AB64" t="s">
        <v>861</v>
      </c>
      <c r="AC64" s="98">
        <v>248.94</v>
      </c>
      <c r="AD64" t="s">
        <v>1295</v>
      </c>
      <c r="AE64">
        <v>2018</v>
      </c>
      <c r="AF64">
        <v>8</v>
      </c>
    </row>
    <row r="65" spans="1:32">
      <c r="A65" t="s">
        <v>1482</v>
      </c>
      <c r="B65" t="s">
        <v>1523</v>
      </c>
      <c r="C65" t="s">
        <v>1524</v>
      </c>
      <c r="D65" s="107">
        <v>43349</v>
      </c>
      <c r="E65" t="s">
        <v>138</v>
      </c>
      <c r="F65">
        <v>71540</v>
      </c>
      <c r="G65" t="s">
        <v>1501</v>
      </c>
      <c r="H65" t="s">
        <v>140</v>
      </c>
      <c r="I65">
        <v>30000</v>
      </c>
      <c r="J65">
        <v>33803</v>
      </c>
      <c r="K65">
        <v>1981</v>
      </c>
      <c r="L65">
        <v>11363</v>
      </c>
      <c r="M65" t="s">
        <v>141</v>
      </c>
      <c r="N65">
        <v>107539</v>
      </c>
      <c r="O65" t="s">
        <v>170</v>
      </c>
      <c r="P65" t="s">
        <v>1486</v>
      </c>
      <c r="U65" t="s">
        <v>1487</v>
      </c>
      <c r="V65" t="s">
        <v>1487</v>
      </c>
      <c r="X65" t="s">
        <v>1525</v>
      </c>
      <c r="Y65">
        <v>61</v>
      </c>
      <c r="Z65" t="s">
        <v>1524</v>
      </c>
      <c r="AA65" s="108">
        <v>354669</v>
      </c>
      <c r="AB65" t="s">
        <v>148</v>
      </c>
      <c r="AC65" s="98">
        <v>39</v>
      </c>
      <c r="AD65" t="s">
        <v>1489</v>
      </c>
      <c r="AE65">
        <v>2018</v>
      </c>
      <c r="AF65">
        <v>8</v>
      </c>
    </row>
    <row r="66" spans="1:32">
      <c r="A66" t="s">
        <v>1482</v>
      </c>
      <c r="B66" t="s">
        <v>1526</v>
      </c>
      <c r="C66" t="s">
        <v>1524</v>
      </c>
      <c r="D66" s="107">
        <v>43349</v>
      </c>
      <c r="E66" t="s">
        <v>138</v>
      </c>
      <c r="F66">
        <v>71535</v>
      </c>
      <c r="G66" t="s">
        <v>1493</v>
      </c>
      <c r="H66" t="s">
        <v>140</v>
      </c>
      <c r="I66">
        <v>30000</v>
      </c>
      <c r="J66">
        <v>33803</v>
      </c>
      <c r="K66">
        <v>1981</v>
      </c>
      <c r="L66">
        <v>11363</v>
      </c>
      <c r="M66" t="s">
        <v>141</v>
      </c>
      <c r="N66">
        <v>107539</v>
      </c>
      <c r="O66" t="s">
        <v>170</v>
      </c>
      <c r="P66" t="s">
        <v>1486</v>
      </c>
      <c r="U66" t="s">
        <v>1487</v>
      </c>
      <c r="V66" t="s">
        <v>1487</v>
      </c>
      <c r="X66" t="s">
        <v>1525</v>
      </c>
      <c r="Y66">
        <v>48</v>
      </c>
      <c r="Z66" t="s">
        <v>1524</v>
      </c>
      <c r="AA66" s="108">
        <v>387991</v>
      </c>
      <c r="AB66" t="s">
        <v>148</v>
      </c>
      <c r="AC66" s="98">
        <v>42.66</v>
      </c>
      <c r="AD66" t="s">
        <v>1489</v>
      </c>
      <c r="AE66">
        <v>2018</v>
      </c>
      <c r="AF66">
        <v>8</v>
      </c>
    </row>
    <row r="67" spans="1:32">
      <c r="A67" t="s">
        <v>1482</v>
      </c>
      <c r="B67" t="s">
        <v>1527</v>
      </c>
      <c r="C67" t="s">
        <v>1524</v>
      </c>
      <c r="D67" s="107">
        <v>43349</v>
      </c>
      <c r="E67" t="s">
        <v>138</v>
      </c>
      <c r="F67">
        <v>71505</v>
      </c>
      <c r="G67" t="s">
        <v>1485</v>
      </c>
      <c r="H67" t="s">
        <v>140</v>
      </c>
      <c r="I67">
        <v>30000</v>
      </c>
      <c r="J67">
        <v>33803</v>
      </c>
      <c r="K67">
        <v>1981</v>
      </c>
      <c r="L67">
        <v>11363</v>
      </c>
      <c r="M67" t="s">
        <v>141</v>
      </c>
      <c r="N67">
        <v>107539</v>
      </c>
      <c r="O67" t="s">
        <v>170</v>
      </c>
      <c r="P67" t="s">
        <v>1486</v>
      </c>
      <c r="U67" t="s">
        <v>1487</v>
      </c>
      <c r="V67" t="s">
        <v>1487</v>
      </c>
      <c r="X67" t="s">
        <v>1525</v>
      </c>
      <c r="Y67">
        <v>22</v>
      </c>
      <c r="Z67" t="s">
        <v>1524</v>
      </c>
      <c r="AA67" s="108">
        <v>4961586</v>
      </c>
      <c r="AB67" t="s">
        <v>148</v>
      </c>
      <c r="AC67" s="98">
        <v>545.53</v>
      </c>
      <c r="AD67" t="s">
        <v>1489</v>
      </c>
      <c r="AE67">
        <v>2018</v>
      </c>
      <c r="AF67">
        <v>8</v>
      </c>
    </row>
    <row r="68" spans="1:32" hidden="1">
      <c r="A68" t="s">
        <v>150</v>
      </c>
      <c r="B68" t="s">
        <v>352</v>
      </c>
      <c r="C68" s="107">
        <v>43390</v>
      </c>
      <c r="D68" s="107">
        <v>43391</v>
      </c>
      <c r="E68" t="s">
        <v>138</v>
      </c>
      <c r="F68">
        <v>16108</v>
      </c>
      <c r="G68" t="s">
        <v>139</v>
      </c>
      <c r="H68" t="s">
        <v>140</v>
      </c>
      <c r="I68">
        <v>30000</v>
      </c>
      <c r="J68">
        <v>33803</v>
      </c>
      <c r="K68">
        <v>1981</v>
      </c>
      <c r="L68">
        <v>11363</v>
      </c>
      <c r="M68" t="s">
        <v>141</v>
      </c>
      <c r="N68">
        <v>107539</v>
      </c>
      <c r="O68" t="s">
        <v>221</v>
      </c>
      <c r="P68" t="s">
        <v>143</v>
      </c>
      <c r="Q68">
        <v>885547</v>
      </c>
      <c r="R68">
        <v>4086</v>
      </c>
      <c r="S68" t="s">
        <v>289</v>
      </c>
      <c r="T68" t="s">
        <v>143</v>
      </c>
      <c r="U68" t="s">
        <v>350</v>
      </c>
      <c r="V68" t="s">
        <v>351</v>
      </c>
      <c r="X68" t="s">
        <v>346</v>
      </c>
      <c r="Y68">
        <v>1</v>
      </c>
      <c r="Z68" s="107">
        <v>43390</v>
      </c>
      <c r="AA68">
        <v>-79520000</v>
      </c>
      <c r="AB68" t="s">
        <v>148</v>
      </c>
      <c r="AC68">
        <v>-8693.15</v>
      </c>
      <c r="AD68" t="s">
        <v>149</v>
      </c>
      <c r="AE68">
        <v>2018</v>
      </c>
      <c r="AF68">
        <v>10</v>
      </c>
    </row>
    <row r="69" spans="1:32">
      <c r="A69" t="s">
        <v>1482</v>
      </c>
      <c r="B69" t="s">
        <v>1528</v>
      </c>
      <c r="C69" t="s">
        <v>1524</v>
      </c>
      <c r="D69" s="107">
        <v>43349</v>
      </c>
      <c r="E69" t="s">
        <v>138</v>
      </c>
      <c r="F69">
        <v>71590</v>
      </c>
      <c r="G69" t="s">
        <v>1495</v>
      </c>
      <c r="H69" t="s">
        <v>140</v>
      </c>
      <c r="I69">
        <v>30000</v>
      </c>
      <c r="J69">
        <v>33803</v>
      </c>
      <c r="K69">
        <v>1981</v>
      </c>
      <c r="L69">
        <v>11363</v>
      </c>
      <c r="M69" t="s">
        <v>141</v>
      </c>
      <c r="N69">
        <v>107539</v>
      </c>
      <c r="O69" t="s">
        <v>170</v>
      </c>
      <c r="P69" t="s">
        <v>1486</v>
      </c>
      <c r="U69" t="s">
        <v>1487</v>
      </c>
      <c r="V69" t="s">
        <v>1487</v>
      </c>
      <c r="X69" t="s">
        <v>1525</v>
      </c>
      <c r="Y69">
        <v>99</v>
      </c>
      <c r="Z69" t="s">
        <v>1524</v>
      </c>
      <c r="AA69" s="108">
        <v>2264643</v>
      </c>
      <c r="AB69" t="s">
        <v>148</v>
      </c>
      <c r="AC69" s="98">
        <v>249</v>
      </c>
      <c r="AD69" t="s">
        <v>1489</v>
      </c>
      <c r="AE69">
        <v>2018</v>
      </c>
      <c r="AF69">
        <v>8</v>
      </c>
    </row>
    <row r="70" spans="1:32">
      <c r="A70" t="s">
        <v>1482</v>
      </c>
      <c r="B70" t="s">
        <v>1529</v>
      </c>
      <c r="C70" t="s">
        <v>1524</v>
      </c>
      <c r="D70" s="107">
        <v>43349</v>
      </c>
      <c r="E70" t="s">
        <v>138</v>
      </c>
      <c r="F70">
        <v>71541</v>
      </c>
      <c r="G70" t="s">
        <v>1497</v>
      </c>
      <c r="H70" t="s">
        <v>140</v>
      </c>
      <c r="I70">
        <v>30000</v>
      </c>
      <c r="J70">
        <v>33803</v>
      </c>
      <c r="K70">
        <v>1981</v>
      </c>
      <c r="L70">
        <v>11363</v>
      </c>
      <c r="M70" t="s">
        <v>141</v>
      </c>
      <c r="N70">
        <v>107539</v>
      </c>
      <c r="O70" t="s">
        <v>170</v>
      </c>
      <c r="P70" t="s">
        <v>1486</v>
      </c>
      <c r="U70" t="s">
        <v>1487</v>
      </c>
      <c r="V70" t="s">
        <v>1487</v>
      </c>
      <c r="X70" t="s">
        <v>1525</v>
      </c>
      <c r="Y70">
        <v>73</v>
      </c>
      <c r="Z70" t="s">
        <v>1524</v>
      </c>
      <c r="AA70" s="108">
        <v>310099</v>
      </c>
      <c r="AB70" t="s">
        <v>148</v>
      </c>
      <c r="AC70" s="98">
        <v>34.1</v>
      </c>
      <c r="AD70" t="s">
        <v>1489</v>
      </c>
      <c r="AE70">
        <v>2018</v>
      </c>
      <c r="AF70">
        <v>8</v>
      </c>
    </row>
    <row r="71" spans="1:32">
      <c r="A71" t="s">
        <v>1482</v>
      </c>
      <c r="B71" t="s">
        <v>1530</v>
      </c>
      <c r="C71" t="s">
        <v>1524</v>
      </c>
      <c r="D71" s="107">
        <v>43349</v>
      </c>
      <c r="E71" t="s">
        <v>138</v>
      </c>
      <c r="F71">
        <v>71520</v>
      </c>
      <c r="G71" t="s">
        <v>1491</v>
      </c>
      <c r="H71" t="s">
        <v>140</v>
      </c>
      <c r="I71">
        <v>30000</v>
      </c>
      <c r="J71">
        <v>33803</v>
      </c>
      <c r="K71">
        <v>1981</v>
      </c>
      <c r="L71">
        <v>11363</v>
      </c>
      <c r="M71" t="s">
        <v>141</v>
      </c>
      <c r="N71">
        <v>107539</v>
      </c>
      <c r="O71" t="s">
        <v>170</v>
      </c>
      <c r="P71" t="s">
        <v>1486</v>
      </c>
      <c r="U71" t="s">
        <v>1487</v>
      </c>
      <c r="V71" t="s">
        <v>1487</v>
      </c>
      <c r="X71" t="s">
        <v>1525</v>
      </c>
      <c r="Y71">
        <v>35</v>
      </c>
      <c r="Z71" t="s">
        <v>1524</v>
      </c>
      <c r="AA71" s="108">
        <v>454748</v>
      </c>
      <c r="AB71" t="s">
        <v>148</v>
      </c>
      <c r="AC71" s="98">
        <v>50</v>
      </c>
      <c r="AD71" t="s">
        <v>1489</v>
      </c>
      <c r="AE71">
        <v>2018</v>
      </c>
      <c r="AF71">
        <v>8</v>
      </c>
    </row>
    <row r="72" spans="1:32">
      <c r="A72" t="s">
        <v>1482</v>
      </c>
      <c r="B72" t="s">
        <v>1531</v>
      </c>
      <c r="C72" t="s">
        <v>1524</v>
      </c>
      <c r="D72" s="107">
        <v>43349</v>
      </c>
      <c r="E72" t="s">
        <v>138</v>
      </c>
      <c r="F72">
        <v>71550</v>
      </c>
      <c r="G72" t="s">
        <v>1499</v>
      </c>
      <c r="H72" t="s">
        <v>140</v>
      </c>
      <c r="I72">
        <v>30000</v>
      </c>
      <c r="J72">
        <v>33803</v>
      </c>
      <c r="K72">
        <v>1981</v>
      </c>
      <c r="L72">
        <v>11363</v>
      </c>
      <c r="M72" t="s">
        <v>141</v>
      </c>
      <c r="N72">
        <v>107539</v>
      </c>
      <c r="O72" t="s">
        <v>170</v>
      </c>
      <c r="P72" t="s">
        <v>1486</v>
      </c>
      <c r="U72" t="s">
        <v>1487</v>
      </c>
      <c r="V72" t="s">
        <v>1487</v>
      </c>
      <c r="X72" t="s">
        <v>1525</v>
      </c>
      <c r="Y72">
        <v>86</v>
      </c>
      <c r="Z72" t="s">
        <v>1524</v>
      </c>
      <c r="AA72" s="108">
        <v>413466</v>
      </c>
      <c r="AB72" t="s">
        <v>148</v>
      </c>
      <c r="AC72" s="98">
        <v>45.46</v>
      </c>
      <c r="AD72" t="s">
        <v>1489</v>
      </c>
      <c r="AE72">
        <v>2018</v>
      </c>
      <c r="AF72">
        <v>8</v>
      </c>
    </row>
    <row r="73" spans="1:32">
      <c r="A73" t="s">
        <v>1482</v>
      </c>
      <c r="B73" t="s">
        <v>1532</v>
      </c>
      <c r="C73" t="s">
        <v>1524</v>
      </c>
      <c r="D73" s="107">
        <v>43349</v>
      </c>
      <c r="E73" t="s">
        <v>138</v>
      </c>
      <c r="F73">
        <v>71405</v>
      </c>
      <c r="G73" t="s">
        <v>1522</v>
      </c>
      <c r="H73" t="s">
        <v>140</v>
      </c>
      <c r="I73">
        <v>30000</v>
      </c>
      <c r="J73">
        <v>33803</v>
      </c>
      <c r="K73">
        <v>1981</v>
      </c>
      <c r="L73">
        <v>11363</v>
      </c>
      <c r="M73" t="s">
        <v>141</v>
      </c>
      <c r="N73">
        <v>107539</v>
      </c>
      <c r="O73" t="s">
        <v>170</v>
      </c>
      <c r="P73" t="s">
        <v>1486</v>
      </c>
      <c r="U73" t="s">
        <v>1487</v>
      </c>
      <c r="V73" t="s">
        <v>1487</v>
      </c>
      <c r="X73" t="s">
        <v>1533</v>
      </c>
      <c r="Y73">
        <v>33</v>
      </c>
      <c r="Z73" t="s">
        <v>1524</v>
      </c>
      <c r="AA73" s="108">
        <v>4584286.43</v>
      </c>
      <c r="AB73" t="s">
        <v>148</v>
      </c>
      <c r="AC73" s="98">
        <v>504.05</v>
      </c>
      <c r="AD73" t="s">
        <v>1489</v>
      </c>
      <c r="AE73">
        <v>2018</v>
      </c>
      <c r="AF73">
        <v>8</v>
      </c>
    </row>
    <row r="74" spans="1:32">
      <c r="A74" t="s">
        <v>1482</v>
      </c>
      <c r="B74" t="s">
        <v>1534</v>
      </c>
      <c r="C74" t="s">
        <v>1524</v>
      </c>
      <c r="D74" s="107">
        <v>43349</v>
      </c>
      <c r="E74" t="s">
        <v>138</v>
      </c>
      <c r="F74">
        <v>71415</v>
      </c>
      <c r="G74" t="s">
        <v>1519</v>
      </c>
      <c r="H74" t="s">
        <v>140</v>
      </c>
      <c r="I74">
        <v>30000</v>
      </c>
      <c r="J74">
        <v>33803</v>
      </c>
      <c r="K74">
        <v>1981</v>
      </c>
      <c r="L74">
        <v>11363</v>
      </c>
      <c r="M74" t="s">
        <v>141</v>
      </c>
      <c r="N74">
        <v>107539</v>
      </c>
      <c r="O74" t="s">
        <v>170</v>
      </c>
      <c r="P74" t="s">
        <v>1486</v>
      </c>
      <c r="U74" t="s">
        <v>1487</v>
      </c>
      <c r="V74" t="s">
        <v>1487</v>
      </c>
      <c r="X74" t="s">
        <v>1533</v>
      </c>
      <c r="Y74">
        <v>71</v>
      </c>
      <c r="Z74" t="s">
        <v>1524</v>
      </c>
      <c r="AA74" s="108">
        <v>235239</v>
      </c>
      <c r="AB74" t="s">
        <v>148</v>
      </c>
      <c r="AC74" s="98">
        <v>25.86</v>
      </c>
      <c r="AD74" t="s">
        <v>1489</v>
      </c>
      <c r="AE74">
        <v>2018</v>
      </c>
      <c r="AF74">
        <v>8</v>
      </c>
    </row>
    <row r="75" spans="1:32">
      <c r="A75" t="s">
        <v>1482</v>
      </c>
      <c r="B75" t="s">
        <v>1679</v>
      </c>
      <c r="C75" t="s">
        <v>1524</v>
      </c>
      <c r="D75" s="107">
        <v>43349</v>
      </c>
      <c r="E75" t="s">
        <v>138</v>
      </c>
      <c r="F75">
        <v>71410</v>
      </c>
      <c r="G75" t="s">
        <v>1677</v>
      </c>
      <c r="H75" t="s">
        <v>140</v>
      </c>
      <c r="I75">
        <v>30000</v>
      </c>
      <c r="J75">
        <v>33803</v>
      </c>
      <c r="K75">
        <v>1981</v>
      </c>
      <c r="L75">
        <v>11363</v>
      </c>
      <c r="M75" t="s">
        <v>141</v>
      </c>
      <c r="N75">
        <v>107539</v>
      </c>
      <c r="O75" t="s">
        <v>170</v>
      </c>
      <c r="P75" t="s">
        <v>1486</v>
      </c>
      <c r="U75" t="s">
        <v>1487</v>
      </c>
      <c r="V75" t="s">
        <v>1487</v>
      </c>
      <c r="X75" t="s">
        <v>1680</v>
      </c>
      <c r="Y75">
        <v>26</v>
      </c>
      <c r="Z75" t="s">
        <v>1524</v>
      </c>
      <c r="AA75" s="108">
        <v>3763.82</v>
      </c>
      <c r="AB75" t="s">
        <v>148</v>
      </c>
      <c r="AC75" s="98">
        <v>0.41</v>
      </c>
      <c r="AD75" t="s">
        <v>1489</v>
      </c>
      <c r="AE75">
        <v>2018</v>
      </c>
      <c r="AF75">
        <v>8</v>
      </c>
    </row>
    <row r="76" spans="1:32">
      <c r="A76" t="s">
        <v>134</v>
      </c>
      <c r="B76" t="s">
        <v>261</v>
      </c>
      <c r="C76" s="107">
        <v>43346</v>
      </c>
      <c r="D76" s="107">
        <v>43348</v>
      </c>
      <c r="E76" t="s">
        <v>138</v>
      </c>
      <c r="F76">
        <v>74505</v>
      </c>
      <c r="G76" t="s">
        <v>256</v>
      </c>
      <c r="H76" t="s">
        <v>140</v>
      </c>
      <c r="I76">
        <v>30000</v>
      </c>
      <c r="J76">
        <v>33803</v>
      </c>
      <c r="K76">
        <v>1981</v>
      </c>
      <c r="L76">
        <v>11363</v>
      </c>
      <c r="M76" t="s">
        <v>141</v>
      </c>
      <c r="N76">
        <v>107539</v>
      </c>
      <c r="O76" t="s">
        <v>142</v>
      </c>
      <c r="P76" t="s">
        <v>143</v>
      </c>
      <c r="Q76" t="s">
        <v>143</v>
      </c>
      <c r="R76">
        <v>3834</v>
      </c>
      <c r="S76" t="s">
        <v>257</v>
      </c>
      <c r="T76" t="s">
        <v>143</v>
      </c>
      <c r="U76" t="s">
        <v>262</v>
      </c>
      <c r="V76" t="s">
        <v>263</v>
      </c>
      <c r="X76" t="s">
        <v>264</v>
      </c>
      <c r="Y76">
        <v>46</v>
      </c>
      <c r="Z76" s="107">
        <v>43346</v>
      </c>
      <c r="AA76" s="108">
        <v>2796649</v>
      </c>
      <c r="AB76" t="s">
        <v>148</v>
      </c>
      <c r="AC76" s="98">
        <v>309.10000000000002</v>
      </c>
      <c r="AD76" t="s">
        <v>149</v>
      </c>
      <c r="AE76">
        <v>2018</v>
      </c>
      <c r="AF76">
        <v>9</v>
      </c>
    </row>
    <row r="77" spans="1:32">
      <c r="A77" t="s">
        <v>134</v>
      </c>
      <c r="B77" t="s">
        <v>265</v>
      </c>
      <c r="C77" s="107">
        <v>43349</v>
      </c>
      <c r="D77" s="107">
        <v>43350</v>
      </c>
      <c r="E77" t="s">
        <v>138</v>
      </c>
      <c r="F77">
        <v>72440</v>
      </c>
      <c r="G77" t="s">
        <v>266</v>
      </c>
      <c r="H77" t="s">
        <v>140</v>
      </c>
      <c r="I77">
        <v>30000</v>
      </c>
      <c r="J77">
        <v>33803</v>
      </c>
      <c r="K77">
        <v>1981</v>
      </c>
      <c r="L77">
        <v>11363</v>
      </c>
      <c r="M77" t="s">
        <v>141</v>
      </c>
      <c r="N77">
        <v>107539</v>
      </c>
      <c r="O77" t="s">
        <v>142</v>
      </c>
      <c r="P77" t="s">
        <v>143</v>
      </c>
      <c r="Q77" t="s">
        <v>143</v>
      </c>
      <c r="R77">
        <v>2329</v>
      </c>
      <c r="S77" t="s">
        <v>267</v>
      </c>
      <c r="T77" t="s">
        <v>143</v>
      </c>
      <c r="U77" t="s">
        <v>268</v>
      </c>
      <c r="V77" t="s">
        <v>268</v>
      </c>
      <c r="X77" t="s">
        <v>269</v>
      </c>
      <c r="Y77">
        <v>58</v>
      </c>
      <c r="Z77" s="107">
        <v>43349</v>
      </c>
      <c r="AA77" s="108">
        <v>1783897</v>
      </c>
      <c r="AB77" t="s">
        <v>148</v>
      </c>
      <c r="AC77" s="98">
        <v>197.16</v>
      </c>
      <c r="AD77" t="s">
        <v>149</v>
      </c>
      <c r="AE77">
        <v>2018</v>
      </c>
      <c r="AF77">
        <v>9</v>
      </c>
    </row>
    <row r="78" spans="1:32">
      <c r="A78" t="s">
        <v>134</v>
      </c>
      <c r="B78" t="s">
        <v>270</v>
      </c>
      <c r="C78" s="107">
        <v>43356</v>
      </c>
      <c r="D78" s="107">
        <v>43357</v>
      </c>
      <c r="E78" t="s">
        <v>138</v>
      </c>
      <c r="F78">
        <v>71620</v>
      </c>
      <c r="G78" t="s">
        <v>220</v>
      </c>
      <c r="H78" t="s">
        <v>140</v>
      </c>
      <c r="I78">
        <v>30000</v>
      </c>
      <c r="J78">
        <v>33803</v>
      </c>
      <c r="K78">
        <v>1981</v>
      </c>
      <c r="L78">
        <v>11363</v>
      </c>
      <c r="M78" t="s">
        <v>141</v>
      </c>
      <c r="N78">
        <v>107539</v>
      </c>
      <c r="O78" t="s">
        <v>170</v>
      </c>
      <c r="P78" t="s">
        <v>143</v>
      </c>
      <c r="Q78" t="s">
        <v>143</v>
      </c>
      <c r="R78">
        <v>2673</v>
      </c>
      <c r="S78" t="s">
        <v>271</v>
      </c>
      <c r="T78" t="s">
        <v>143</v>
      </c>
      <c r="U78" t="s">
        <v>272</v>
      </c>
      <c r="V78" t="s">
        <v>273</v>
      </c>
      <c r="X78" t="s">
        <v>274</v>
      </c>
      <c r="Y78">
        <v>23</v>
      </c>
      <c r="Z78" s="107">
        <v>43356</v>
      </c>
      <c r="AA78" s="108">
        <v>6297300</v>
      </c>
      <c r="AB78" t="s">
        <v>148</v>
      </c>
      <c r="AC78" s="98">
        <v>696</v>
      </c>
      <c r="AD78" t="s">
        <v>149</v>
      </c>
      <c r="AE78">
        <v>2018</v>
      </c>
      <c r="AF78">
        <v>9</v>
      </c>
    </row>
    <row r="79" spans="1:32">
      <c r="A79" t="s">
        <v>134</v>
      </c>
      <c r="B79" t="s">
        <v>275</v>
      </c>
      <c r="C79" s="107">
        <v>43356</v>
      </c>
      <c r="D79" s="107">
        <v>43357</v>
      </c>
      <c r="E79" t="s">
        <v>138</v>
      </c>
      <c r="F79">
        <v>71620</v>
      </c>
      <c r="G79" t="s">
        <v>220</v>
      </c>
      <c r="H79" t="s">
        <v>140</v>
      </c>
      <c r="I79">
        <v>30000</v>
      </c>
      <c r="J79">
        <v>33803</v>
      </c>
      <c r="K79">
        <v>1981</v>
      </c>
      <c r="L79">
        <v>11363</v>
      </c>
      <c r="M79" t="s">
        <v>141</v>
      </c>
      <c r="N79">
        <v>107539</v>
      </c>
      <c r="O79" t="s">
        <v>170</v>
      </c>
      <c r="P79" t="s">
        <v>143</v>
      </c>
      <c r="Q79" t="s">
        <v>143</v>
      </c>
      <c r="R79">
        <v>6280</v>
      </c>
      <c r="S79" t="s">
        <v>276</v>
      </c>
      <c r="T79" t="s">
        <v>143</v>
      </c>
      <c r="U79" t="s">
        <v>272</v>
      </c>
      <c r="V79" t="s">
        <v>273</v>
      </c>
      <c r="X79" t="s">
        <v>274</v>
      </c>
      <c r="Y79">
        <v>19</v>
      </c>
      <c r="Z79" s="107">
        <v>43356</v>
      </c>
      <c r="AA79" s="108">
        <v>6297300</v>
      </c>
      <c r="AB79" t="s">
        <v>148</v>
      </c>
      <c r="AC79" s="98">
        <v>696</v>
      </c>
      <c r="AD79" t="s">
        <v>149</v>
      </c>
      <c r="AE79">
        <v>2018</v>
      </c>
      <c r="AF79">
        <v>9</v>
      </c>
    </row>
    <row r="80" spans="1:32">
      <c r="A80" t="s">
        <v>134</v>
      </c>
      <c r="B80" t="s">
        <v>277</v>
      </c>
      <c r="C80" s="107">
        <v>43356</v>
      </c>
      <c r="D80" s="107">
        <v>43358</v>
      </c>
      <c r="E80" t="s">
        <v>138</v>
      </c>
      <c r="F80">
        <v>71620</v>
      </c>
      <c r="G80" t="s">
        <v>220</v>
      </c>
      <c r="H80" t="s">
        <v>140</v>
      </c>
      <c r="I80">
        <v>30000</v>
      </c>
      <c r="J80">
        <v>33803</v>
      </c>
      <c r="K80">
        <v>1981</v>
      </c>
      <c r="L80">
        <v>11363</v>
      </c>
      <c r="M80" t="s">
        <v>141</v>
      </c>
      <c r="N80">
        <v>107539</v>
      </c>
      <c r="O80" t="s">
        <v>170</v>
      </c>
      <c r="P80" t="s">
        <v>157</v>
      </c>
      <c r="Q80" t="s">
        <v>143</v>
      </c>
      <c r="R80">
        <v>6002</v>
      </c>
      <c r="S80" t="s">
        <v>278</v>
      </c>
      <c r="T80" t="s">
        <v>143</v>
      </c>
      <c r="U80" t="s">
        <v>279</v>
      </c>
      <c r="V80" t="s">
        <v>280</v>
      </c>
      <c r="X80" t="s">
        <v>281</v>
      </c>
      <c r="Y80">
        <v>23</v>
      </c>
      <c r="Z80" s="107">
        <v>43356</v>
      </c>
      <c r="AA80" s="108">
        <v>14693724</v>
      </c>
      <c r="AB80" t="s">
        <v>148</v>
      </c>
      <c r="AC80" s="98">
        <v>1624</v>
      </c>
      <c r="AD80" t="s">
        <v>149</v>
      </c>
      <c r="AE80">
        <v>2018</v>
      </c>
      <c r="AF80">
        <v>9</v>
      </c>
    </row>
    <row r="81" spans="1:32">
      <c r="A81" t="s">
        <v>134</v>
      </c>
      <c r="B81" t="s">
        <v>282</v>
      </c>
      <c r="C81" s="107">
        <v>43356</v>
      </c>
      <c r="D81" s="107">
        <v>43358</v>
      </c>
      <c r="E81" t="s">
        <v>138</v>
      </c>
      <c r="F81">
        <v>71620</v>
      </c>
      <c r="G81" t="s">
        <v>220</v>
      </c>
      <c r="H81" t="s">
        <v>140</v>
      </c>
      <c r="I81">
        <v>30000</v>
      </c>
      <c r="J81">
        <v>33803</v>
      </c>
      <c r="K81">
        <v>1981</v>
      </c>
      <c r="L81">
        <v>11363</v>
      </c>
      <c r="M81" t="s">
        <v>141</v>
      </c>
      <c r="N81">
        <v>107539</v>
      </c>
      <c r="O81" t="s">
        <v>170</v>
      </c>
      <c r="P81" t="s">
        <v>157</v>
      </c>
      <c r="Q81" t="s">
        <v>143</v>
      </c>
      <c r="R81">
        <v>6002</v>
      </c>
      <c r="S81" t="s">
        <v>278</v>
      </c>
      <c r="T81" t="s">
        <v>143</v>
      </c>
      <c r="U81" t="s">
        <v>279</v>
      </c>
      <c r="V81" t="s">
        <v>280</v>
      </c>
      <c r="X81" t="s">
        <v>281</v>
      </c>
      <c r="Y81">
        <v>24</v>
      </c>
      <c r="Z81" s="107">
        <v>43356</v>
      </c>
      <c r="AA81" s="108">
        <v>13488000</v>
      </c>
      <c r="AB81" t="s">
        <v>148</v>
      </c>
      <c r="AC81" s="98">
        <v>1490.74</v>
      </c>
      <c r="AD81" t="s">
        <v>149</v>
      </c>
      <c r="AE81">
        <v>2018</v>
      </c>
      <c r="AF81">
        <v>9</v>
      </c>
    </row>
    <row r="82" spans="1:32">
      <c r="A82" t="s">
        <v>134</v>
      </c>
      <c r="B82" t="s">
        <v>283</v>
      </c>
      <c r="C82" s="107">
        <v>43356</v>
      </c>
      <c r="D82" s="107">
        <v>43357</v>
      </c>
      <c r="E82" t="s">
        <v>138</v>
      </c>
      <c r="F82">
        <v>71620</v>
      </c>
      <c r="G82" t="s">
        <v>220</v>
      </c>
      <c r="H82" t="s">
        <v>140</v>
      </c>
      <c r="I82">
        <v>30000</v>
      </c>
      <c r="J82">
        <v>33803</v>
      </c>
      <c r="K82">
        <v>1981</v>
      </c>
      <c r="L82">
        <v>11363</v>
      </c>
      <c r="M82" t="s">
        <v>141</v>
      </c>
      <c r="N82">
        <v>107539</v>
      </c>
      <c r="O82" t="s">
        <v>170</v>
      </c>
      <c r="P82" t="s">
        <v>143</v>
      </c>
      <c r="Q82" t="s">
        <v>143</v>
      </c>
      <c r="R82">
        <v>5213</v>
      </c>
      <c r="S82" t="s">
        <v>284</v>
      </c>
      <c r="T82" t="s">
        <v>143</v>
      </c>
      <c r="U82" t="s">
        <v>285</v>
      </c>
      <c r="V82" t="s">
        <v>286</v>
      </c>
      <c r="X82" t="s">
        <v>274</v>
      </c>
      <c r="Y82">
        <v>20</v>
      </c>
      <c r="Z82" s="107">
        <v>43356</v>
      </c>
      <c r="AA82" s="108">
        <v>6297300</v>
      </c>
      <c r="AB82" t="s">
        <v>148</v>
      </c>
      <c r="AC82" s="98">
        <v>696</v>
      </c>
      <c r="AD82" t="s">
        <v>149</v>
      </c>
      <c r="AE82">
        <v>2018</v>
      </c>
      <c r="AF82">
        <v>9</v>
      </c>
    </row>
    <row r="83" spans="1:32">
      <c r="A83" t="s">
        <v>134</v>
      </c>
      <c r="B83" t="s">
        <v>287</v>
      </c>
      <c r="C83" s="107">
        <v>43356</v>
      </c>
      <c r="D83" s="107">
        <v>43357</v>
      </c>
      <c r="E83" t="s">
        <v>138</v>
      </c>
      <c r="F83">
        <v>72311</v>
      </c>
      <c r="G83" t="s">
        <v>227</v>
      </c>
      <c r="H83" t="s">
        <v>140</v>
      </c>
      <c r="I83">
        <v>30000</v>
      </c>
      <c r="J83">
        <v>33803</v>
      </c>
      <c r="K83">
        <v>1981</v>
      </c>
      <c r="L83">
        <v>11363</v>
      </c>
      <c r="M83" t="s">
        <v>141</v>
      </c>
      <c r="N83">
        <v>107539</v>
      </c>
      <c r="O83" t="s">
        <v>170</v>
      </c>
      <c r="P83" t="s">
        <v>143</v>
      </c>
      <c r="Q83" t="s">
        <v>143</v>
      </c>
      <c r="R83">
        <v>5213</v>
      </c>
      <c r="S83" t="s">
        <v>284</v>
      </c>
      <c r="T83" t="s">
        <v>143</v>
      </c>
      <c r="U83" t="s">
        <v>285</v>
      </c>
      <c r="V83" t="s">
        <v>286</v>
      </c>
      <c r="X83" t="s">
        <v>274</v>
      </c>
      <c r="Y83">
        <v>27</v>
      </c>
      <c r="Z83" s="107">
        <v>43356</v>
      </c>
      <c r="AA83" s="108">
        <v>1120000</v>
      </c>
      <c r="AB83" t="s">
        <v>148</v>
      </c>
      <c r="AC83" s="98">
        <v>123.79</v>
      </c>
      <c r="AD83" t="s">
        <v>149</v>
      </c>
      <c r="AE83">
        <v>2018</v>
      </c>
      <c r="AF83">
        <v>9</v>
      </c>
    </row>
    <row r="84" spans="1:32">
      <c r="A84" t="s">
        <v>134</v>
      </c>
      <c r="B84" t="s">
        <v>292</v>
      </c>
      <c r="C84" s="107">
        <v>43356</v>
      </c>
      <c r="D84" s="107">
        <v>43358</v>
      </c>
      <c r="E84" t="s">
        <v>138</v>
      </c>
      <c r="F84">
        <v>72120</v>
      </c>
      <c r="G84" t="s">
        <v>293</v>
      </c>
      <c r="H84" t="s">
        <v>140</v>
      </c>
      <c r="I84">
        <v>30000</v>
      </c>
      <c r="J84">
        <v>33803</v>
      </c>
      <c r="K84">
        <v>1981</v>
      </c>
      <c r="L84">
        <v>11363</v>
      </c>
      <c r="M84" t="s">
        <v>141</v>
      </c>
      <c r="N84">
        <v>107539</v>
      </c>
      <c r="O84" t="s">
        <v>221</v>
      </c>
      <c r="P84" t="s">
        <v>143</v>
      </c>
      <c r="Q84" t="s">
        <v>143</v>
      </c>
      <c r="R84">
        <v>639</v>
      </c>
      <c r="S84" t="s">
        <v>294</v>
      </c>
      <c r="T84" t="s">
        <v>143</v>
      </c>
      <c r="U84" t="s">
        <v>295</v>
      </c>
      <c r="V84" t="s">
        <v>296</v>
      </c>
      <c r="X84" t="s">
        <v>281</v>
      </c>
      <c r="Y84">
        <v>32</v>
      </c>
      <c r="Z84" s="107">
        <v>43356</v>
      </c>
      <c r="AA84" s="108">
        <v>2300000</v>
      </c>
      <c r="AB84" t="s">
        <v>148</v>
      </c>
      <c r="AC84" s="98">
        <v>252.89</v>
      </c>
      <c r="AD84" t="s">
        <v>149</v>
      </c>
      <c r="AE84">
        <v>2018</v>
      </c>
      <c r="AF84">
        <v>9</v>
      </c>
    </row>
    <row r="85" spans="1:32">
      <c r="A85" t="s">
        <v>134</v>
      </c>
      <c r="B85" t="s">
        <v>297</v>
      </c>
      <c r="C85" s="107">
        <v>43357</v>
      </c>
      <c r="D85" s="107">
        <v>43358</v>
      </c>
      <c r="E85" t="s">
        <v>138</v>
      </c>
      <c r="F85">
        <v>76125</v>
      </c>
      <c r="G85" t="s">
        <v>187</v>
      </c>
      <c r="H85" t="s">
        <v>140</v>
      </c>
      <c r="I85">
        <v>30000</v>
      </c>
      <c r="J85">
        <v>33803</v>
      </c>
      <c r="K85">
        <v>1981</v>
      </c>
      <c r="L85">
        <v>11363</v>
      </c>
      <c r="M85" t="s">
        <v>141</v>
      </c>
      <c r="N85">
        <v>107539</v>
      </c>
      <c r="O85" t="s">
        <v>221</v>
      </c>
      <c r="P85" t="s">
        <v>143</v>
      </c>
      <c r="Q85" t="s">
        <v>143</v>
      </c>
      <c r="R85">
        <v>639</v>
      </c>
      <c r="S85" t="s">
        <v>294</v>
      </c>
      <c r="T85" t="s">
        <v>143</v>
      </c>
      <c r="U85" t="s">
        <v>187</v>
      </c>
      <c r="V85" t="s">
        <v>296</v>
      </c>
      <c r="X85" t="s">
        <v>298</v>
      </c>
      <c r="Y85">
        <v>151</v>
      </c>
      <c r="Z85" s="107">
        <v>43357</v>
      </c>
      <c r="AA85" s="108">
        <v>0</v>
      </c>
      <c r="AB85" t="s">
        <v>148</v>
      </c>
      <c r="AC85" s="98">
        <v>1.31</v>
      </c>
      <c r="AD85" t="s">
        <v>149</v>
      </c>
      <c r="AE85">
        <v>2018</v>
      </c>
      <c r="AF85">
        <v>9</v>
      </c>
    </row>
    <row r="86" spans="1:32">
      <c r="A86" t="s">
        <v>134</v>
      </c>
      <c r="B86" t="s">
        <v>299</v>
      </c>
      <c r="C86" s="107">
        <v>43357</v>
      </c>
      <c r="D86" s="107">
        <v>43358</v>
      </c>
      <c r="E86" t="s">
        <v>138</v>
      </c>
      <c r="F86">
        <v>71620</v>
      </c>
      <c r="G86" t="s">
        <v>220</v>
      </c>
      <c r="H86" t="s">
        <v>140</v>
      </c>
      <c r="I86">
        <v>30000</v>
      </c>
      <c r="J86">
        <v>33803</v>
      </c>
      <c r="K86">
        <v>1981</v>
      </c>
      <c r="L86">
        <v>11363</v>
      </c>
      <c r="M86" t="s">
        <v>141</v>
      </c>
      <c r="N86">
        <v>107539</v>
      </c>
      <c r="O86" t="s">
        <v>170</v>
      </c>
      <c r="P86" t="s">
        <v>143</v>
      </c>
      <c r="Q86" t="s">
        <v>143</v>
      </c>
      <c r="R86">
        <v>5624</v>
      </c>
      <c r="S86" t="s">
        <v>300</v>
      </c>
      <c r="T86" t="s">
        <v>143</v>
      </c>
      <c r="U86" t="s">
        <v>301</v>
      </c>
      <c r="V86" t="s">
        <v>302</v>
      </c>
      <c r="X86" t="s">
        <v>303</v>
      </c>
      <c r="Y86">
        <v>22</v>
      </c>
      <c r="Z86" s="107">
        <v>43357</v>
      </c>
      <c r="AA86" s="108">
        <v>5880000</v>
      </c>
      <c r="AB86" t="s">
        <v>148</v>
      </c>
      <c r="AC86" s="98">
        <v>649.88</v>
      </c>
      <c r="AD86" t="s">
        <v>149</v>
      </c>
      <c r="AE86">
        <v>2018</v>
      </c>
      <c r="AF86">
        <v>9</v>
      </c>
    </row>
    <row r="87" spans="1:32">
      <c r="A87" t="s">
        <v>134</v>
      </c>
      <c r="B87" t="s">
        <v>304</v>
      </c>
      <c r="C87" s="107">
        <v>43357</v>
      </c>
      <c r="D87" s="107">
        <v>43358</v>
      </c>
      <c r="E87" t="s">
        <v>138</v>
      </c>
      <c r="F87">
        <v>71620</v>
      </c>
      <c r="G87" t="s">
        <v>220</v>
      </c>
      <c r="H87" t="s">
        <v>140</v>
      </c>
      <c r="I87">
        <v>30000</v>
      </c>
      <c r="J87">
        <v>33803</v>
      </c>
      <c r="K87">
        <v>1981</v>
      </c>
      <c r="L87">
        <v>11363</v>
      </c>
      <c r="M87" t="s">
        <v>141</v>
      </c>
      <c r="N87">
        <v>107539</v>
      </c>
      <c r="O87" t="s">
        <v>170</v>
      </c>
      <c r="P87" t="s">
        <v>143</v>
      </c>
      <c r="Q87" t="s">
        <v>143</v>
      </c>
      <c r="R87">
        <v>7213</v>
      </c>
      <c r="S87" t="s">
        <v>305</v>
      </c>
      <c r="T87" t="s">
        <v>143</v>
      </c>
      <c r="U87" t="s">
        <v>301</v>
      </c>
      <c r="V87" t="s">
        <v>302</v>
      </c>
      <c r="X87" t="s">
        <v>303</v>
      </c>
      <c r="Y87">
        <v>23</v>
      </c>
      <c r="Z87" s="107">
        <v>43357</v>
      </c>
      <c r="AA87" s="108">
        <v>5880000</v>
      </c>
      <c r="AB87" t="s">
        <v>148</v>
      </c>
      <c r="AC87" s="98">
        <v>649.88</v>
      </c>
      <c r="AD87" t="s">
        <v>149</v>
      </c>
      <c r="AE87">
        <v>2018</v>
      </c>
      <c r="AF87">
        <v>9</v>
      </c>
    </row>
    <row r="88" spans="1:32">
      <c r="A88" t="s">
        <v>134</v>
      </c>
      <c r="B88" t="s">
        <v>306</v>
      </c>
      <c r="C88" s="107">
        <v>43357</v>
      </c>
      <c r="D88" s="107">
        <v>43358</v>
      </c>
      <c r="E88" t="s">
        <v>138</v>
      </c>
      <c r="F88">
        <v>71620</v>
      </c>
      <c r="G88" t="s">
        <v>220</v>
      </c>
      <c r="H88" t="s">
        <v>140</v>
      </c>
      <c r="I88">
        <v>30000</v>
      </c>
      <c r="J88">
        <v>33803</v>
      </c>
      <c r="K88">
        <v>1981</v>
      </c>
      <c r="L88">
        <v>11363</v>
      </c>
      <c r="M88" t="s">
        <v>141</v>
      </c>
      <c r="N88">
        <v>107539</v>
      </c>
      <c r="O88" t="s">
        <v>170</v>
      </c>
      <c r="P88" t="s">
        <v>143</v>
      </c>
      <c r="Q88" t="s">
        <v>143</v>
      </c>
      <c r="R88">
        <v>7214</v>
      </c>
      <c r="S88" t="s">
        <v>307</v>
      </c>
      <c r="T88" t="s">
        <v>143</v>
      </c>
      <c r="U88" t="s">
        <v>301</v>
      </c>
      <c r="V88" t="s">
        <v>302</v>
      </c>
      <c r="X88" t="s">
        <v>303</v>
      </c>
      <c r="Y88">
        <v>24</v>
      </c>
      <c r="Z88" s="107">
        <v>43357</v>
      </c>
      <c r="AA88" s="108">
        <v>5880000</v>
      </c>
      <c r="AB88" t="s">
        <v>148</v>
      </c>
      <c r="AC88" s="98">
        <v>649.88</v>
      </c>
      <c r="AD88" t="s">
        <v>149</v>
      </c>
      <c r="AE88">
        <v>2018</v>
      </c>
      <c r="AF88">
        <v>9</v>
      </c>
    </row>
    <row r="89" spans="1:32">
      <c r="A89" t="s">
        <v>134</v>
      </c>
      <c r="B89" t="s">
        <v>308</v>
      </c>
      <c r="C89" s="107">
        <v>43357</v>
      </c>
      <c r="D89" s="107">
        <v>43358</v>
      </c>
      <c r="E89" t="s">
        <v>138</v>
      </c>
      <c r="F89">
        <v>71620</v>
      </c>
      <c r="G89" t="s">
        <v>220</v>
      </c>
      <c r="H89" t="s">
        <v>140</v>
      </c>
      <c r="I89">
        <v>30000</v>
      </c>
      <c r="J89">
        <v>33803</v>
      </c>
      <c r="K89">
        <v>1981</v>
      </c>
      <c r="L89">
        <v>11363</v>
      </c>
      <c r="M89" t="s">
        <v>141</v>
      </c>
      <c r="N89">
        <v>107539</v>
      </c>
      <c r="O89" t="s">
        <v>170</v>
      </c>
      <c r="P89" t="s">
        <v>143</v>
      </c>
      <c r="Q89" t="s">
        <v>143</v>
      </c>
      <c r="R89">
        <v>6191</v>
      </c>
      <c r="S89" t="s">
        <v>309</v>
      </c>
      <c r="T89" t="s">
        <v>143</v>
      </c>
      <c r="U89" t="s">
        <v>301</v>
      </c>
      <c r="V89" t="s">
        <v>302</v>
      </c>
      <c r="X89" t="s">
        <v>303</v>
      </c>
      <c r="Y89">
        <v>15</v>
      </c>
      <c r="Z89" s="107">
        <v>43357</v>
      </c>
      <c r="AA89" s="108">
        <v>5880000</v>
      </c>
      <c r="AB89" t="s">
        <v>148</v>
      </c>
      <c r="AC89" s="98">
        <v>649.88</v>
      </c>
      <c r="AD89" t="s">
        <v>149</v>
      </c>
      <c r="AE89">
        <v>2018</v>
      </c>
      <c r="AF89">
        <v>9</v>
      </c>
    </row>
    <row r="90" spans="1:32">
      <c r="A90" t="s">
        <v>134</v>
      </c>
      <c r="B90" t="s">
        <v>310</v>
      </c>
      <c r="C90" s="107">
        <v>43357</v>
      </c>
      <c r="D90" s="107">
        <v>43358</v>
      </c>
      <c r="E90" t="s">
        <v>138</v>
      </c>
      <c r="F90">
        <v>71620</v>
      </c>
      <c r="G90" t="s">
        <v>220</v>
      </c>
      <c r="H90" t="s">
        <v>140</v>
      </c>
      <c r="I90">
        <v>30000</v>
      </c>
      <c r="J90">
        <v>33803</v>
      </c>
      <c r="K90">
        <v>1981</v>
      </c>
      <c r="L90">
        <v>11363</v>
      </c>
      <c r="M90" t="s">
        <v>141</v>
      </c>
      <c r="N90">
        <v>107539</v>
      </c>
      <c r="O90" t="s">
        <v>170</v>
      </c>
      <c r="P90" t="s">
        <v>143</v>
      </c>
      <c r="Q90" t="s">
        <v>143</v>
      </c>
      <c r="R90">
        <v>6481</v>
      </c>
      <c r="S90" t="s">
        <v>311</v>
      </c>
      <c r="T90" t="s">
        <v>143</v>
      </c>
      <c r="U90" t="s">
        <v>301</v>
      </c>
      <c r="V90" t="s">
        <v>302</v>
      </c>
      <c r="X90" t="s">
        <v>303</v>
      </c>
      <c r="Y90">
        <v>16</v>
      </c>
      <c r="Z90" s="107">
        <v>43357</v>
      </c>
      <c r="AA90" s="108">
        <v>5880000</v>
      </c>
      <c r="AB90" t="s">
        <v>148</v>
      </c>
      <c r="AC90" s="98">
        <v>649.88</v>
      </c>
      <c r="AD90" t="s">
        <v>149</v>
      </c>
      <c r="AE90">
        <v>2018</v>
      </c>
      <c r="AF90">
        <v>9</v>
      </c>
    </row>
    <row r="91" spans="1:32" hidden="1">
      <c r="A91" t="s">
        <v>134</v>
      </c>
      <c r="B91" t="s">
        <v>409</v>
      </c>
      <c r="C91" t="s">
        <v>380</v>
      </c>
      <c r="D91" t="s">
        <v>381</v>
      </c>
      <c r="E91" t="s">
        <v>138</v>
      </c>
      <c r="F91">
        <v>16108</v>
      </c>
      <c r="G91" t="s">
        <v>139</v>
      </c>
      <c r="H91" t="s">
        <v>140</v>
      </c>
      <c r="I91">
        <v>30000</v>
      </c>
      <c r="J91">
        <v>33803</v>
      </c>
      <c r="K91">
        <v>1981</v>
      </c>
      <c r="L91">
        <v>11363</v>
      </c>
      <c r="M91" t="s">
        <v>141</v>
      </c>
      <c r="N91">
        <v>107539</v>
      </c>
      <c r="O91" t="s">
        <v>170</v>
      </c>
      <c r="P91" t="s">
        <v>143</v>
      </c>
      <c r="Q91">
        <v>852160</v>
      </c>
      <c r="R91">
        <v>3051</v>
      </c>
      <c r="S91" t="s">
        <v>144</v>
      </c>
      <c r="T91" t="s">
        <v>143</v>
      </c>
      <c r="U91" t="s">
        <v>410</v>
      </c>
      <c r="V91" t="s">
        <v>410</v>
      </c>
      <c r="X91" t="s">
        <v>383</v>
      </c>
      <c r="Y91">
        <v>1</v>
      </c>
      <c r="Z91" t="s">
        <v>380</v>
      </c>
      <c r="AA91">
        <v>23910000</v>
      </c>
      <c r="AB91" t="s">
        <v>148</v>
      </c>
      <c r="AC91">
        <v>2604.59</v>
      </c>
      <c r="AD91" t="s">
        <v>149</v>
      </c>
      <c r="AE91">
        <v>2018</v>
      </c>
      <c r="AF91">
        <v>12</v>
      </c>
    </row>
    <row r="92" spans="1:32">
      <c r="A92" t="s">
        <v>134</v>
      </c>
      <c r="B92" t="s">
        <v>312</v>
      </c>
      <c r="C92" s="107">
        <v>43357</v>
      </c>
      <c r="D92" s="107">
        <v>43358</v>
      </c>
      <c r="E92" t="s">
        <v>138</v>
      </c>
      <c r="F92">
        <v>71620</v>
      </c>
      <c r="G92" t="s">
        <v>220</v>
      </c>
      <c r="H92" t="s">
        <v>140</v>
      </c>
      <c r="I92">
        <v>30000</v>
      </c>
      <c r="J92">
        <v>33803</v>
      </c>
      <c r="K92">
        <v>1981</v>
      </c>
      <c r="L92">
        <v>11363</v>
      </c>
      <c r="M92" t="s">
        <v>141</v>
      </c>
      <c r="N92">
        <v>107539</v>
      </c>
      <c r="O92" t="s">
        <v>170</v>
      </c>
      <c r="P92" t="s">
        <v>143</v>
      </c>
      <c r="Q92" t="s">
        <v>143</v>
      </c>
      <c r="R92">
        <v>7209</v>
      </c>
      <c r="S92" t="s">
        <v>313</v>
      </c>
      <c r="T92" t="s">
        <v>143</v>
      </c>
      <c r="U92" t="s">
        <v>301</v>
      </c>
      <c r="V92" t="s">
        <v>302</v>
      </c>
      <c r="X92" t="s">
        <v>303</v>
      </c>
      <c r="Y92">
        <v>17</v>
      </c>
      <c r="Z92" s="107">
        <v>43357</v>
      </c>
      <c r="AA92" s="108">
        <v>5880000</v>
      </c>
      <c r="AB92" t="s">
        <v>148</v>
      </c>
      <c r="AC92" s="98">
        <v>649.88</v>
      </c>
      <c r="AD92" t="s">
        <v>149</v>
      </c>
      <c r="AE92">
        <v>2018</v>
      </c>
      <c r="AF92">
        <v>9</v>
      </c>
    </row>
    <row r="93" spans="1:32">
      <c r="A93" t="s">
        <v>134</v>
      </c>
      <c r="B93" t="s">
        <v>314</v>
      </c>
      <c r="C93" s="107">
        <v>43357</v>
      </c>
      <c r="D93" s="107">
        <v>43358</v>
      </c>
      <c r="E93" t="s">
        <v>138</v>
      </c>
      <c r="F93">
        <v>71620</v>
      </c>
      <c r="G93" t="s">
        <v>220</v>
      </c>
      <c r="H93" t="s">
        <v>140</v>
      </c>
      <c r="I93">
        <v>30000</v>
      </c>
      <c r="J93">
        <v>33803</v>
      </c>
      <c r="K93">
        <v>1981</v>
      </c>
      <c r="L93">
        <v>11363</v>
      </c>
      <c r="M93" t="s">
        <v>141</v>
      </c>
      <c r="N93">
        <v>107539</v>
      </c>
      <c r="O93" t="s">
        <v>170</v>
      </c>
      <c r="P93" t="s">
        <v>143</v>
      </c>
      <c r="Q93" t="s">
        <v>143</v>
      </c>
      <c r="R93">
        <v>7216</v>
      </c>
      <c r="S93" t="s">
        <v>315</v>
      </c>
      <c r="T93" t="s">
        <v>143</v>
      </c>
      <c r="U93" t="s">
        <v>301</v>
      </c>
      <c r="V93" t="s">
        <v>302</v>
      </c>
      <c r="X93" t="s">
        <v>303</v>
      </c>
      <c r="Y93">
        <v>18</v>
      </c>
      <c r="Z93" s="107">
        <v>43357</v>
      </c>
      <c r="AA93" s="108">
        <v>5880000</v>
      </c>
      <c r="AB93" t="s">
        <v>148</v>
      </c>
      <c r="AC93" s="98">
        <v>649.88</v>
      </c>
      <c r="AD93" t="s">
        <v>149</v>
      </c>
      <c r="AE93">
        <v>2018</v>
      </c>
      <c r="AF93">
        <v>9</v>
      </c>
    </row>
    <row r="94" spans="1:32">
      <c r="A94" t="s">
        <v>134</v>
      </c>
      <c r="B94" t="s">
        <v>316</v>
      </c>
      <c r="C94" s="107">
        <v>43357</v>
      </c>
      <c r="D94" s="107">
        <v>43358</v>
      </c>
      <c r="E94" t="s">
        <v>138</v>
      </c>
      <c r="F94">
        <v>71620</v>
      </c>
      <c r="G94" t="s">
        <v>220</v>
      </c>
      <c r="H94" t="s">
        <v>140</v>
      </c>
      <c r="I94">
        <v>30000</v>
      </c>
      <c r="J94">
        <v>33803</v>
      </c>
      <c r="K94">
        <v>1981</v>
      </c>
      <c r="L94">
        <v>11363</v>
      </c>
      <c r="M94" t="s">
        <v>141</v>
      </c>
      <c r="N94">
        <v>107539</v>
      </c>
      <c r="O94" t="s">
        <v>170</v>
      </c>
      <c r="P94" t="s">
        <v>143</v>
      </c>
      <c r="Q94" t="s">
        <v>143</v>
      </c>
      <c r="R94">
        <v>7215</v>
      </c>
      <c r="S94" t="s">
        <v>317</v>
      </c>
      <c r="T94" t="s">
        <v>143</v>
      </c>
      <c r="U94" t="s">
        <v>301</v>
      </c>
      <c r="V94" t="s">
        <v>302</v>
      </c>
      <c r="X94" t="s">
        <v>303</v>
      </c>
      <c r="Y94">
        <v>19</v>
      </c>
      <c r="Z94" s="107">
        <v>43357</v>
      </c>
      <c r="AA94" s="108">
        <v>5880000</v>
      </c>
      <c r="AB94" t="s">
        <v>148</v>
      </c>
      <c r="AC94" s="98">
        <v>649.88</v>
      </c>
      <c r="AD94" t="s">
        <v>149</v>
      </c>
      <c r="AE94">
        <v>2018</v>
      </c>
      <c r="AF94">
        <v>9</v>
      </c>
    </row>
    <row r="95" spans="1:32">
      <c r="A95" t="s">
        <v>134</v>
      </c>
      <c r="B95" t="s">
        <v>318</v>
      </c>
      <c r="C95" s="107">
        <v>43357</v>
      </c>
      <c r="D95" s="107">
        <v>43358</v>
      </c>
      <c r="E95" t="s">
        <v>138</v>
      </c>
      <c r="F95">
        <v>71620</v>
      </c>
      <c r="G95" t="s">
        <v>220</v>
      </c>
      <c r="H95" t="s">
        <v>140</v>
      </c>
      <c r="I95">
        <v>30000</v>
      </c>
      <c r="J95">
        <v>33803</v>
      </c>
      <c r="K95">
        <v>1981</v>
      </c>
      <c r="L95">
        <v>11363</v>
      </c>
      <c r="M95" t="s">
        <v>141</v>
      </c>
      <c r="N95">
        <v>107539</v>
      </c>
      <c r="O95" t="s">
        <v>170</v>
      </c>
      <c r="P95" t="s">
        <v>143</v>
      </c>
      <c r="Q95" t="s">
        <v>143</v>
      </c>
      <c r="R95">
        <v>7211</v>
      </c>
      <c r="S95" t="s">
        <v>319</v>
      </c>
      <c r="T95" t="s">
        <v>143</v>
      </c>
      <c r="U95" t="s">
        <v>301</v>
      </c>
      <c r="V95" t="s">
        <v>302</v>
      </c>
      <c r="X95" t="s">
        <v>303</v>
      </c>
      <c r="Y95">
        <v>20</v>
      </c>
      <c r="Z95" s="107">
        <v>43357</v>
      </c>
      <c r="AA95" s="108">
        <v>5880000</v>
      </c>
      <c r="AB95" t="s">
        <v>148</v>
      </c>
      <c r="AC95" s="98">
        <v>649.88</v>
      </c>
      <c r="AD95" t="s">
        <v>149</v>
      </c>
      <c r="AE95">
        <v>2018</v>
      </c>
      <c r="AF95">
        <v>9</v>
      </c>
    </row>
    <row r="96" spans="1:32">
      <c r="A96" t="s">
        <v>134</v>
      </c>
      <c r="B96" t="s">
        <v>320</v>
      </c>
      <c r="C96" s="107">
        <v>43357</v>
      </c>
      <c r="D96" s="107">
        <v>43358</v>
      </c>
      <c r="E96" t="s">
        <v>138</v>
      </c>
      <c r="F96">
        <v>71620</v>
      </c>
      <c r="G96" t="s">
        <v>220</v>
      </c>
      <c r="H96" t="s">
        <v>140</v>
      </c>
      <c r="I96">
        <v>30000</v>
      </c>
      <c r="J96">
        <v>33803</v>
      </c>
      <c r="K96">
        <v>1981</v>
      </c>
      <c r="L96">
        <v>11363</v>
      </c>
      <c r="M96" t="s">
        <v>141</v>
      </c>
      <c r="N96">
        <v>107539</v>
      </c>
      <c r="O96" t="s">
        <v>170</v>
      </c>
      <c r="P96" t="s">
        <v>143</v>
      </c>
      <c r="Q96" t="s">
        <v>143</v>
      </c>
      <c r="R96">
        <v>7212</v>
      </c>
      <c r="S96" t="s">
        <v>321</v>
      </c>
      <c r="T96" t="s">
        <v>143</v>
      </c>
      <c r="U96" t="s">
        <v>301</v>
      </c>
      <c r="V96" t="s">
        <v>302</v>
      </c>
      <c r="X96" t="s">
        <v>303</v>
      </c>
      <c r="Y96">
        <v>21</v>
      </c>
      <c r="Z96" s="107">
        <v>43357</v>
      </c>
      <c r="AA96" s="108">
        <v>5880000</v>
      </c>
      <c r="AB96" t="s">
        <v>148</v>
      </c>
      <c r="AC96" s="98">
        <v>649.88</v>
      </c>
      <c r="AD96" t="s">
        <v>149</v>
      </c>
      <c r="AE96">
        <v>2018</v>
      </c>
      <c r="AF96">
        <v>9</v>
      </c>
    </row>
    <row r="97" spans="1:32">
      <c r="A97" t="s">
        <v>134</v>
      </c>
      <c r="B97" t="s">
        <v>322</v>
      </c>
      <c r="C97" s="107">
        <v>43357</v>
      </c>
      <c r="D97" s="107">
        <v>43358</v>
      </c>
      <c r="E97" t="s">
        <v>138</v>
      </c>
      <c r="F97">
        <v>71620</v>
      </c>
      <c r="G97" t="s">
        <v>220</v>
      </c>
      <c r="H97" t="s">
        <v>140</v>
      </c>
      <c r="I97">
        <v>30000</v>
      </c>
      <c r="J97">
        <v>33803</v>
      </c>
      <c r="K97">
        <v>1981</v>
      </c>
      <c r="L97">
        <v>11363</v>
      </c>
      <c r="M97" t="s">
        <v>141</v>
      </c>
      <c r="N97">
        <v>107539</v>
      </c>
      <c r="O97" t="s">
        <v>170</v>
      </c>
      <c r="P97" t="s">
        <v>143</v>
      </c>
      <c r="Q97" t="s">
        <v>143</v>
      </c>
      <c r="R97">
        <v>4341</v>
      </c>
      <c r="S97" t="s">
        <v>323</v>
      </c>
      <c r="T97" t="s">
        <v>143</v>
      </c>
      <c r="U97" t="s">
        <v>301</v>
      </c>
      <c r="V97" t="s">
        <v>302</v>
      </c>
      <c r="X97" t="s">
        <v>303</v>
      </c>
      <c r="Y97">
        <v>25</v>
      </c>
      <c r="Z97" s="107">
        <v>43357</v>
      </c>
      <c r="AA97" s="108">
        <v>5880000</v>
      </c>
      <c r="AB97" t="s">
        <v>148</v>
      </c>
      <c r="AC97" s="98">
        <v>649.88</v>
      </c>
      <c r="AD97" t="s">
        <v>149</v>
      </c>
      <c r="AE97">
        <v>2018</v>
      </c>
      <c r="AF97">
        <v>9</v>
      </c>
    </row>
    <row r="98" spans="1:32">
      <c r="A98" t="s">
        <v>134</v>
      </c>
      <c r="B98" t="s">
        <v>324</v>
      </c>
      <c r="C98" s="107">
        <v>43362</v>
      </c>
      <c r="D98" s="107">
        <v>43363</v>
      </c>
      <c r="E98" t="s">
        <v>138</v>
      </c>
      <c r="F98">
        <v>71305</v>
      </c>
      <c r="G98" t="s">
        <v>169</v>
      </c>
      <c r="H98" t="s">
        <v>140</v>
      </c>
      <c r="I98">
        <v>30000</v>
      </c>
      <c r="J98">
        <v>33803</v>
      </c>
      <c r="K98">
        <v>1981</v>
      </c>
      <c r="L98">
        <v>11363</v>
      </c>
      <c r="M98" t="s">
        <v>141</v>
      </c>
      <c r="N98">
        <v>107539</v>
      </c>
      <c r="O98" t="s">
        <v>142</v>
      </c>
      <c r="P98" t="s">
        <v>157</v>
      </c>
      <c r="Q98" t="s">
        <v>143</v>
      </c>
      <c r="R98">
        <v>7148</v>
      </c>
      <c r="S98" t="s">
        <v>208</v>
      </c>
      <c r="T98" t="s">
        <v>143</v>
      </c>
      <c r="U98" t="s">
        <v>172</v>
      </c>
      <c r="V98" t="s">
        <v>325</v>
      </c>
      <c r="X98" t="s">
        <v>326</v>
      </c>
      <c r="Y98">
        <v>47</v>
      </c>
      <c r="Z98" s="107">
        <v>43362</v>
      </c>
      <c r="AA98" s="108">
        <v>20299177</v>
      </c>
      <c r="AB98" t="s">
        <v>148</v>
      </c>
      <c r="AC98" s="98">
        <v>2247.98</v>
      </c>
      <c r="AD98" t="s">
        <v>149</v>
      </c>
      <c r="AE98">
        <v>2018</v>
      </c>
      <c r="AF98">
        <v>9</v>
      </c>
    </row>
    <row r="99" spans="1:32">
      <c r="A99" t="s">
        <v>134</v>
      </c>
      <c r="B99" t="s">
        <v>327</v>
      </c>
      <c r="C99" s="107">
        <v>43362</v>
      </c>
      <c r="D99" s="107">
        <v>43363</v>
      </c>
      <c r="E99" t="s">
        <v>138</v>
      </c>
      <c r="F99">
        <v>76135</v>
      </c>
      <c r="G99" t="s">
        <v>195</v>
      </c>
      <c r="H99" t="s">
        <v>140</v>
      </c>
      <c r="I99">
        <v>30000</v>
      </c>
      <c r="J99">
        <v>33803</v>
      </c>
      <c r="K99">
        <v>1981</v>
      </c>
      <c r="L99">
        <v>11363</v>
      </c>
      <c r="M99" t="s">
        <v>141</v>
      </c>
      <c r="N99">
        <v>107539</v>
      </c>
      <c r="O99" t="s">
        <v>142</v>
      </c>
      <c r="P99" t="s">
        <v>157</v>
      </c>
      <c r="Q99" t="s">
        <v>143</v>
      </c>
      <c r="R99">
        <v>7148</v>
      </c>
      <c r="S99" t="s">
        <v>208</v>
      </c>
      <c r="T99" t="s">
        <v>143</v>
      </c>
      <c r="U99" t="s">
        <v>195</v>
      </c>
      <c r="V99" t="s">
        <v>325</v>
      </c>
      <c r="X99" t="s">
        <v>328</v>
      </c>
      <c r="Y99">
        <v>211</v>
      </c>
      <c r="Z99" s="107">
        <v>43362</v>
      </c>
      <c r="AA99" s="108">
        <v>0</v>
      </c>
      <c r="AB99" t="s">
        <v>148</v>
      </c>
      <c r="AC99" s="98">
        <v>-4.45</v>
      </c>
      <c r="AD99" t="s">
        <v>149</v>
      </c>
      <c r="AE99">
        <v>2018</v>
      </c>
      <c r="AF99">
        <v>9</v>
      </c>
    </row>
    <row r="100" spans="1:32">
      <c r="A100" t="s">
        <v>134</v>
      </c>
      <c r="B100" t="s">
        <v>329</v>
      </c>
      <c r="C100" s="107">
        <v>43362</v>
      </c>
      <c r="D100" s="107">
        <v>43363</v>
      </c>
      <c r="E100" t="s">
        <v>138</v>
      </c>
      <c r="F100">
        <v>71305</v>
      </c>
      <c r="G100" t="s">
        <v>169</v>
      </c>
      <c r="H100" t="s">
        <v>140</v>
      </c>
      <c r="I100">
        <v>30000</v>
      </c>
      <c r="J100">
        <v>33803</v>
      </c>
      <c r="K100">
        <v>1981</v>
      </c>
      <c r="L100">
        <v>11363</v>
      </c>
      <c r="M100" t="s">
        <v>141</v>
      </c>
      <c r="N100">
        <v>107539</v>
      </c>
      <c r="O100" t="s">
        <v>142</v>
      </c>
      <c r="P100" t="s">
        <v>157</v>
      </c>
      <c r="Q100" t="s">
        <v>143</v>
      </c>
      <c r="R100">
        <v>7148</v>
      </c>
      <c r="S100" t="s">
        <v>208</v>
      </c>
      <c r="T100" t="s">
        <v>143</v>
      </c>
      <c r="U100" t="s">
        <v>172</v>
      </c>
      <c r="V100" t="s">
        <v>325</v>
      </c>
      <c r="X100" t="s">
        <v>326</v>
      </c>
      <c r="Y100">
        <v>48</v>
      </c>
      <c r="Z100" s="107">
        <v>43362</v>
      </c>
      <c r="AA100" s="108">
        <v>20299177</v>
      </c>
      <c r="AB100" t="s">
        <v>148</v>
      </c>
      <c r="AC100" s="98">
        <v>2247.98</v>
      </c>
      <c r="AD100" t="s">
        <v>149</v>
      </c>
      <c r="AE100">
        <v>2018</v>
      </c>
      <c r="AF100">
        <v>9</v>
      </c>
    </row>
    <row r="101" spans="1:32">
      <c r="A101" t="s">
        <v>134</v>
      </c>
      <c r="B101" t="s">
        <v>330</v>
      </c>
      <c r="C101" s="107">
        <v>43362</v>
      </c>
      <c r="D101" s="107">
        <v>43363</v>
      </c>
      <c r="E101" t="s">
        <v>138</v>
      </c>
      <c r="F101">
        <v>76135</v>
      </c>
      <c r="G101" t="s">
        <v>195</v>
      </c>
      <c r="H101" t="s">
        <v>140</v>
      </c>
      <c r="I101">
        <v>30000</v>
      </c>
      <c r="J101">
        <v>33803</v>
      </c>
      <c r="K101">
        <v>1981</v>
      </c>
      <c r="L101">
        <v>11363</v>
      </c>
      <c r="M101" t="s">
        <v>141</v>
      </c>
      <c r="N101">
        <v>107539</v>
      </c>
      <c r="O101" t="s">
        <v>142</v>
      </c>
      <c r="P101" t="s">
        <v>157</v>
      </c>
      <c r="Q101" t="s">
        <v>143</v>
      </c>
      <c r="R101">
        <v>7148</v>
      </c>
      <c r="S101" t="s">
        <v>208</v>
      </c>
      <c r="T101" t="s">
        <v>143</v>
      </c>
      <c r="U101" t="s">
        <v>195</v>
      </c>
      <c r="V101" t="s">
        <v>325</v>
      </c>
      <c r="X101" t="s">
        <v>328</v>
      </c>
      <c r="Y101">
        <v>212</v>
      </c>
      <c r="Z101" s="107">
        <v>43362</v>
      </c>
      <c r="AA101" s="108">
        <v>0</v>
      </c>
      <c r="AB101" t="s">
        <v>148</v>
      </c>
      <c r="AC101" s="98">
        <v>-4.45</v>
      </c>
      <c r="AD101" t="s">
        <v>149</v>
      </c>
      <c r="AE101">
        <v>2018</v>
      </c>
      <c r="AF101">
        <v>9</v>
      </c>
    </row>
    <row r="102" spans="1:32">
      <c r="A102" t="s">
        <v>134</v>
      </c>
      <c r="B102" t="s">
        <v>331</v>
      </c>
      <c r="C102" s="107">
        <v>43362</v>
      </c>
      <c r="D102" s="107">
        <v>43363</v>
      </c>
      <c r="E102" t="s">
        <v>138</v>
      </c>
      <c r="F102">
        <v>71305</v>
      </c>
      <c r="G102" t="s">
        <v>169</v>
      </c>
      <c r="H102" t="s">
        <v>140</v>
      </c>
      <c r="I102">
        <v>30000</v>
      </c>
      <c r="J102">
        <v>33803</v>
      </c>
      <c r="K102">
        <v>1981</v>
      </c>
      <c r="L102">
        <v>11363</v>
      </c>
      <c r="M102" t="s">
        <v>141</v>
      </c>
      <c r="N102">
        <v>107539</v>
      </c>
      <c r="O102" t="s">
        <v>142</v>
      </c>
      <c r="P102" t="s">
        <v>157</v>
      </c>
      <c r="Q102" t="s">
        <v>143</v>
      </c>
      <c r="R102">
        <v>7148</v>
      </c>
      <c r="S102" t="s">
        <v>208</v>
      </c>
      <c r="T102" t="s">
        <v>143</v>
      </c>
      <c r="U102" t="s">
        <v>172</v>
      </c>
      <c r="V102" t="s">
        <v>325</v>
      </c>
      <c r="X102" t="s">
        <v>326</v>
      </c>
      <c r="Y102">
        <v>49</v>
      </c>
      <c r="Z102" s="107">
        <v>43362</v>
      </c>
      <c r="AA102" s="108">
        <v>20299177</v>
      </c>
      <c r="AB102" t="s">
        <v>148</v>
      </c>
      <c r="AC102" s="98">
        <v>2247.98</v>
      </c>
      <c r="AD102" t="s">
        <v>149</v>
      </c>
      <c r="AE102">
        <v>2018</v>
      </c>
      <c r="AF102">
        <v>9</v>
      </c>
    </row>
    <row r="103" spans="1:32" hidden="1">
      <c r="A103" t="s">
        <v>150</v>
      </c>
      <c r="B103" t="s">
        <v>465</v>
      </c>
      <c r="C103" t="s">
        <v>457</v>
      </c>
      <c r="D103" t="s">
        <v>452</v>
      </c>
      <c r="E103" t="s">
        <v>138</v>
      </c>
      <c r="F103">
        <v>16108</v>
      </c>
      <c r="G103" t="s">
        <v>139</v>
      </c>
      <c r="H103" t="s">
        <v>140</v>
      </c>
      <c r="I103">
        <v>30000</v>
      </c>
      <c r="J103">
        <v>33803</v>
      </c>
      <c r="K103">
        <v>1981</v>
      </c>
      <c r="L103">
        <v>11363</v>
      </c>
      <c r="M103" t="s">
        <v>141</v>
      </c>
      <c r="N103">
        <v>107539</v>
      </c>
      <c r="O103" t="s">
        <v>170</v>
      </c>
      <c r="P103" t="s">
        <v>143</v>
      </c>
      <c r="Q103">
        <v>852160</v>
      </c>
      <c r="R103">
        <v>3051</v>
      </c>
      <c r="S103" t="s">
        <v>144</v>
      </c>
      <c r="T103" t="s">
        <v>143</v>
      </c>
      <c r="U103" t="s">
        <v>466</v>
      </c>
      <c r="V103" t="s">
        <v>463</v>
      </c>
      <c r="X103" t="s">
        <v>464</v>
      </c>
      <c r="Y103">
        <v>3</v>
      </c>
      <c r="Z103" t="s">
        <v>457</v>
      </c>
      <c r="AA103">
        <v>-22600000</v>
      </c>
      <c r="AB103" t="s">
        <v>148</v>
      </c>
      <c r="AC103">
        <v>-2461.89</v>
      </c>
      <c r="AD103" t="s">
        <v>149</v>
      </c>
      <c r="AE103">
        <v>2018</v>
      </c>
      <c r="AF103">
        <v>12</v>
      </c>
    </row>
    <row r="104" spans="1:32">
      <c r="A104" t="s">
        <v>134</v>
      </c>
      <c r="B104" t="s">
        <v>332</v>
      </c>
      <c r="C104" s="107">
        <v>43362</v>
      </c>
      <c r="D104" s="107">
        <v>43363</v>
      </c>
      <c r="E104" t="s">
        <v>138</v>
      </c>
      <c r="F104">
        <v>76135</v>
      </c>
      <c r="G104" t="s">
        <v>195</v>
      </c>
      <c r="H104" t="s">
        <v>140</v>
      </c>
      <c r="I104">
        <v>30000</v>
      </c>
      <c r="J104">
        <v>33803</v>
      </c>
      <c r="K104">
        <v>1981</v>
      </c>
      <c r="L104">
        <v>11363</v>
      </c>
      <c r="M104" t="s">
        <v>141</v>
      </c>
      <c r="N104">
        <v>107539</v>
      </c>
      <c r="O104" t="s">
        <v>142</v>
      </c>
      <c r="P104" t="s">
        <v>157</v>
      </c>
      <c r="Q104" t="s">
        <v>143</v>
      </c>
      <c r="R104">
        <v>7148</v>
      </c>
      <c r="S104" t="s">
        <v>208</v>
      </c>
      <c r="T104" t="s">
        <v>143</v>
      </c>
      <c r="U104" t="s">
        <v>195</v>
      </c>
      <c r="V104" t="s">
        <v>325</v>
      </c>
      <c r="X104" t="s">
        <v>328</v>
      </c>
      <c r="Y104">
        <v>213</v>
      </c>
      <c r="Z104" s="107">
        <v>43362</v>
      </c>
      <c r="AA104" s="108">
        <v>0</v>
      </c>
      <c r="AB104" t="s">
        <v>148</v>
      </c>
      <c r="AC104" s="98">
        <v>-4.45</v>
      </c>
      <c r="AD104" t="s">
        <v>149</v>
      </c>
      <c r="AE104">
        <v>2018</v>
      </c>
      <c r="AF104">
        <v>9</v>
      </c>
    </row>
    <row r="105" spans="1:32">
      <c r="A105" t="s">
        <v>134</v>
      </c>
      <c r="B105" t="s">
        <v>333</v>
      </c>
      <c r="C105" s="107">
        <v>43362</v>
      </c>
      <c r="D105" s="107">
        <v>43363</v>
      </c>
      <c r="E105" t="s">
        <v>138</v>
      </c>
      <c r="F105">
        <v>71305</v>
      </c>
      <c r="G105" t="s">
        <v>169</v>
      </c>
      <c r="H105" t="s">
        <v>140</v>
      </c>
      <c r="I105">
        <v>30000</v>
      </c>
      <c r="J105">
        <v>33803</v>
      </c>
      <c r="K105">
        <v>1981</v>
      </c>
      <c r="L105">
        <v>11363</v>
      </c>
      <c r="M105" t="s">
        <v>141</v>
      </c>
      <c r="N105">
        <v>107539</v>
      </c>
      <c r="O105" t="s">
        <v>142</v>
      </c>
      <c r="P105" t="s">
        <v>157</v>
      </c>
      <c r="Q105" t="s">
        <v>143</v>
      </c>
      <c r="R105">
        <v>7148</v>
      </c>
      <c r="S105" t="s">
        <v>208</v>
      </c>
      <c r="T105" t="s">
        <v>143</v>
      </c>
      <c r="U105" t="s">
        <v>172</v>
      </c>
      <c r="V105" t="s">
        <v>325</v>
      </c>
      <c r="X105" t="s">
        <v>326</v>
      </c>
      <c r="Y105">
        <v>50</v>
      </c>
      <c r="Z105" s="107">
        <v>43362</v>
      </c>
      <c r="AA105" s="108">
        <v>20299177</v>
      </c>
      <c r="AB105" t="s">
        <v>148</v>
      </c>
      <c r="AC105" s="98">
        <v>2247.98</v>
      </c>
      <c r="AD105" t="s">
        <v>149</v>
      </c>
      <c r="AE105">
        <v>2018</v>
      </c>
      <c r="AF105">
        <v>9</v>
      </c>
    </row>
    <row r="106" spans="1:32">
      <c r="A106" t="s">
        <v>134</v>
      </c>
      <c r="B106" t="s">
        <v>334</v>
      </c>
      <c r="C106" s="107">
        <v>43362</v>
      </c>
      <c r="D106" s="107">
        <v>43363</v>
      </c>
      <c r="E106" t="s">
        <v>138</v>
      </c>
      <c r="F106">
        <v>76135</v>
      </c>
      <c r="G106" t="s">
        <v>195</v>
      </c>
      <c r="H106" t="s">
        <v>140</v>
      </c>
      <c r="I106">
        <v>30000</v>
      </c>
      <c r="J106">
        <v>33803</v>
      </c>
      <c r="K106">
        <v>1981</v>
      </c>
      <c r="L106">
        <v>11363</v>
      </c>
      <c r="M106" t="s">
        <v>141</v>
      </c>
      <c r="N106">
        <v>107539</v>
      </c>
      <c r="O106" t="s">
        <v>142</v>
      </c>
      <c r="P106" t="s">
        <v>157</v>
      </c>
      <c r="Q106" t="s">
        <v>143</v>
      </c>
      <c r="R106">
        <v>7148</v>
      </c>
      <c r="S106" t="s">
        <v>208</v>
      </c>
      <c r="T106" t="s">
        <v>143</v>
      </c>
      <c r="U106" t="s">
        <v>195</v>
      </c>
      <c r="V106" t="s">
        <v>325</v>
      </c>
      <c r="X106" t="s">
        <v>328</v>
      </c>
      <c r="Y106">
        <v>214</v>
      </c>
      <c r="Z106" s="107">
        <v>43362</v>
      </c>
      <c r="AA106" s="108">
        <v>0</v>
      </c>
      <c r="AB106" t="s">
        <v>148</v>
      </c>
      <c r="AC106" s="98">
        <v>-4.45</v>
      </c>
      <c r="AD106" t="s">
        <v>149</v>
      </c>
      <c r="AE106">
        <v>2018</v>
      </c>
      <c r="AF106">
        <v>9</v>
      </c>
    </row>
    <row r="107" spans="1:32">
      <c r="A107" t="s">
        <v>134</v>
      </c>
      <c r="B107" t="s">
        <v>335</v>
      </c>
      <c r="C107" s="107">
        <v>43362</v>
      </c>
      <c r="D107" s="107">
        <v>43363</v>
      </c>
      <c r="E107" t="s">
        <v>138</v>
      </c>
      <c r="F107">
        <v>71305</v>
      </c>
      <c r="G107" t="s">
        <v>169</v>
      </c>
      <c r="H107" t="s">
        <v>140</v>
      </c>
      <c r="I107">
        <v>30000</v>
      </c>
      <c r="J107">
        <v>33803</v>
      </c>
      <c r="K107">
        <v>1981</v>
      </c>
      <c r="L107">
        <v>11363</v>
      </c>
      <c r="M107" t="s">
        <v>141</v>
      </c>
      <c r="N107">
        <v>107539</v>
      </c>
      <c r="O107" t="s">
        <v>142</v>
      </c>
      <c r="P107" t="s">
        <v>157</v>
      </c>
      <c r="Q107" t="s">
        <v>143</v>
      </c>
      <c r="R107">
        <v>7148</v>
      </c>
      <c r="S107" t="s">
        <v>208</v>
      </c>
      <c r="T107" t="s">
        <v>143</v>
      </c>
      <c r="U107" t="s">
        <v>172</v>
      </c>
      <c r="V107" t="s">
        <v>325</v>
      </c>
      <c r="X107" t="s">
        <v>326</v>
      </c>
      <c r="Y107">
        <v>51</v>
      </c>
      <c r="Z107" s="107">
        <v>43362</v>
      </c>
      <c r="AA107" s="108">
        <v>27065570</v>
      </c>
      <c r="AB107" t="s">
        <v>148</v>
      </c>
      <c r="AC107" s="98">
        <v>2997.31</v>
      </c>
      <c r="AD107" t="s">
        <v>149</v>
      </c>
      <c r="AE107">
        <v>2018</v>
      </c>
      <c r="AF107">
        <v>9</v>
      </c>
    </row>
    <row r="108" spans="1:32">
      <c r="A108" t="s">
        <v>134</v>
      </c>
      <c r="B108" t="s">
        <v>336</v>
      </c>
      <c r="C108" s="107">
        <v>43362</v>
      </c>
      <c r="D108" s="107">
        <v>43363</v>
      </c>
      <c r="E108" t="s">
        <v>138</v>
      </c>
      <c r="F108">
        <v>76135</v>
      </c>
      <c r="G108" t="s">
        <v>195</v>
      </c>
      <c r="H108" t="s">
        <v>140</v>
      </c>
      <c r="I108">
        <v>30000</v>
      </c>
      <c r="J108">
        <v>33803</v>
      </c>
      <c r="K108">
        <v>1981</v>
      </c>
      <c r="L108">
        <v>11363</v>
      </c>
      <c r="M108" t="s">
        <v>141</v>
      </c>
      <c r="N108">
        <v>107539</v>
      </c>
      <c r="O108" t="s">
        <v>142</v>
      </c>
      <c r="P108" t="s">
        <v>157</v>
      </c>
      <c r="Q108" t="s">
        <v>143</v>
      </c>
      <c r="R108">
        <v>7148</v>
      </c>
      <c r="S108" t="s">
        <v>208</v>
      </c>
      <c r="T108" t="s">
        <v>143</v>
      </c>
      <c r="U108" t="s">
        <v>195</v>
      </c>
      <c r="V108" t="s">
        <v>325</v>
      </c>
      <c r="X108" t="s">
        <v>328</v>
      </c>
      <c r="Y108">
        <v>215</v>
      </c>
      <c r="Z108" s="107">
        <v>43362</v>
      </c>
      <c r="AA108" s="108">
        <v>0</v>
      </c>
      <c r="AB108" t="s">
        <v>148</v>
      </c>
      <c r="AC108" s="98">
        <v>-5.93</v>
      </c>
      <c r="AD108" t="s">
        <v>149</v>
      </c>
      <c r="AE108">
        <v>2018</v>
      </c>
      <c r="AF108">
        <v>9</v>
      </c>
    </row>
    <row r="109" spans="1:32">
      <c r="A109" t="s">
        <v>134</v>
      </c>
      <c r="B109" t="s">
        <v>337</v>
      </c>
      <c r="C109" s="107">
        <v>43371</v>
      </c>
      <c r="D109" s="107">
        <v>43372</v>
      </c>
      <c r="E109" t="s">
        <v>138</v>
      </c>
      <c r="F109">
        <v>71405</v>
      </c>
      <c r="G109" t="s">
        <v>338</v>
      </c>
      <c r="H109" t="s">
        <v>140</v>
      </c>
      <c r="I109">
        <v>30000</v>
      </c>
      <c r="J109">
        <v>33803</v>
      </c>
      <c r="K109">
        <v>1981</v>
      </c>
      <c r="L109">
        <v>11363</v>
      </c>
      <c r="M109" t="s">
        <v>141</v>
      </c>
      <c r="N109">
        <v>107539</v>
      </c>
      <c r="O109" t="s">
        <v>170</v>
      </c>
      <c r="P109" t="s">
        <v>143</v>
      </c>
      <c r="Q109" t="s">
        <v>143</v>
      </c>
      <c r="R109">
        <v>2983</v>
      </c>
      <c r="S109" t="s">
        <v>339</v>
      </c>
      <c r="T109" t="s">
        <v>143</v>
      </c>
      <c r="U109" t="s">
        <v>340</v>
      </c>
      <c r="V109" t="s">
        <v>341</v>
      </c>
      <c r="X109" t="s">
        <v>342</v>
      </c>
      <c r="Y109">
        <v>17</v>
      </c>
      <c r="Z109" s="107">
        <v>43371</v>
      </c>
      <c r="AA109" s="108">
        <v>865245</v>
      </c>
      <c r="AB109" t="s">
        <v>148</v>
      </c>
      <c r="AC109" s="98">
        <v>95.63</v>
      </c>
      <c r="AD109" t="s">
        <v>149</v>
      </c>
      <c r="AE109">
        <v>2018</v>
      </c>
      <c r="AF109">
        <v>9</v>
      </c>
    </row>
    <row r="110" spans="1:32">
      <c r="A110" t="s">
        <v>1304</v>
      </c>
      <c r="B110" t="s">
        <v>1305</v>
      </c>
      <c r="C110" s="107">
        <v>43373</v>
      </c>
      <c r="D110" s="107">
        <v>43389</v>
      </c>
      <c r="E110" t="s">
        <v>138</v>
      </c>
      <c r="F110">
        <v>75105</v>
      </c>
      <c r="G110" t="s">
        <v>1306</v>
      </c>
      <c r="H110" t="s">
        <v>140</v>
      </c>
      <c r="I110">
        <v>30000</v>
      </c>
      <c r="J110">
        <v>33801</v>
      </c>
      <c r="K110">
        <v>1981</v>
      </c>
      <c r="L110">
        <v>11363</v>
      </c>
      <c r="M110" t="s">
        <v>141</v>
      </c>
      <c r="N110">
        <v>107539</v>
      </c>
      <c r="O110" t="s">
        <v>142</v>
      </c>
      <c r="P110" t="s">
        <v>1307</v>
      </c>
      <c r="U110" t="s">
        <v>1308</v>
      </c>
      <c r="V110" t="s">
        <v>1309</v>
      </c>
      <c r="X110">
        <v>7699903</v>
      </c>
      <c r="Y110">
        <v>120</v>
      </c>
      <c r="Z110" s="107">
        <v>43373</v>
      </c>
      <c r="AA110" s="108">
        <v>8.69</v>
      </c>
      <c r="AB110" t="s">
        <v>861</v>
      </c>
      <c r="AC110" s="98">
        <v>8.69</v>
      </c>
      <c r="AD110" t="s">
        <v>1310</v>
      </c>
      <c r="AE110">
        <v>2018</v>
      </c>
      <c r="AF110">
        <v>9</v>
      </c>
    </row>
    <row r="111" spans="1:32" hidden="1">
      <c r="A111" t="s">
        <v>134</v>
      </c>
      <c r="B111" t="s">
        <v>489</v>
      </c>
      <c r="C111" s="107">
        <v>43486</v>
      </c>
      <c r="D111" s="107">
        <v>43487</v>
      </c>
      <c r="E111" t="s">
        <v>138</v>
      </c>
      <c r="F111">
        <v>16108</v>
      </c>
      <c r="G111" t="s">
        <v>139</v>
      </c>
      <c r="H111" t="s">
        <v>140</v>
      </c>
      <c r="I111">
        <v>30000</v>
      </c>
      <c r="J111">
        <v>33803</v>
      </c>
      <c r="K111">
        <v>1981</v>
      </c>
      <c r="L111">
        <v>11363</v>
      </c>
      <c r="M111" t="s">
        <v>141</v>
      </c>
      <c r="N111">
        <v>107539</v>
      </c>
      <c r="O111" t="s">
        <v>170</v>
      </c>
      <c r="P111" t="s">
        <v>143</v>
      </c>
      <c r="Q111">
        <v>852160</v>
      </c>
      <c r="R111">
        <v>3051</v>
      </c>
      <c r="S111" t="s">
        <v>144</v>
      </c>
      <c r="T111" t="s">
        <v>143</v>
      </c>
      <c r="U111" t="s">
        <v>490</v>
      </c>
      <c r="V111" t="s">
        <v>491</v>
      </c>
      <c r="X111" t="s">
        <v>492</v>
      </c>
      <c r="Y111">
        <v>1</v>
      </c>
      <c r="Z111" s="107">
        <v>43486</v>
      </c>
      <c r="AA111">
        <v>10000000</v>
      </c>
      <c r="AB111" t="s">
        <v>148</v>
      </c>
      <c r="AC111">
        <v>1086.96</v>
      </c>
      <c r="AD111" t="s">
        <v>149</v>
      </c>
      <c r="AE111">
        <v>2019</v>
      </c>
      <c r="AF111">
        <v>1</v>
      </c>
    </row>
    <row r="112" spans="1:32">
      <c r="A112" t="s">
        <v>1304</v>
      </c>
      <c r="B112" t="s">
        <v>1311</v>
      </c>
      <c r="C112" s="107">
        <v>43373</v>
      </c>
      <c r="D112" s="107">
        <v>43389</v>
      </c>
      <c r="E112" t="s">
        <v>138</v>
      </c>
      <c r="F112">
        <v>75105</v>
      </c>
      <c r="G112" t="s">
        <v>1306</v>
      </c>
      <c r="H112" t="s">
        <v>140</v>
      </c>
      <c r="I112">
        <v>30000</v>
      </c>
      <c r="J112">
        <v>33803</v>
      </c>
      <c r="K112">
        <v>1981</v>
      </c>
      <c r="L112">
        <v>11363</v>
      </c>
      <c r="M112" t="s">
        <v>141</v>
      </c>
      <c r="N112">
        <v>107539</v>
      </c>
      <c r="O112" t="s">
        <v>221</v>
      </c>
      <c r="P112" t="s">
        <v>1307</v>
      </c>
      <c r="U112" t="s">
        <v>1308</v>
      </c>
      <c r="V112" t="s">
        <v>1309</v>
      </c>
      <c r="X112">
        <v>7699903</v>
      </c>
      <c r="Y112">
        <v>121</v>
      </c>
      <c r="Z112" s="107">
        <v>43373</v>
      </c>
      <c r="AA112" s="108">
        <v>433.29</v>
      </c>
      <c r="AB112" t="s">
        <v>861</v>
      </c>
      <c r="AC112" s="98">
        <v>433.29</v>
      </c>
      <c r="AD112" t="s">
        <v>1310</v>
      </c>
      <c r="AE112">
        <v>2018</v>
      </c>
      <c r="AF112">
        <v>9</v>
      </c>
    </row>
    <row r="113" spans="1:32">
      <c r="A113" t="s">
        <v>1304</v>
      </c>
      <c r="B113" t="s">
        <v>1312</v>
      </c>
      <c r="C113" s="107">
        <v>43373</v>
      </c>
      <c r="D113" s="107">
        <v>43389</v>
      </c>
      <c r="E113" t="s">
        <v>138</v>
      </c>
      <c r="F113">
        <v>75105</v>
      </c>
      <c r="G113" t="s">
        <v>1306</v>
      </c>
      <c r="H113" t="s">
        <v>140</v>
      </c>
      <c r="I113">
        <v>30000</v>
      </c>
      <c r="J113">
        <v>33803</v>
      </c>
      <c r="K113">
        <v>1981</v>
      </c>
      <c r="L113">
        <v>11363</v>
      </c>
      <c r="M113" t="s">
        <v>141</v>
      </c>
      <c r="N113">
        <v>107539</v>
      </c>
      <c r="O113" t="s">
        <v>142</v>
      </c>
      <c r="P113" t="s">
        <v>1307</v>
      </c>
      <c r="U113" t="s">
        <v>1308</v>
      </c>
      <c r="V113" t="s">
        <v>1309</v>
      </c>
      <c r="X113">
        <v>7699903</v>
      </c>
      <c r="Y113">
        <v>119</v>
      </c>
      <c r="Z113" s="107">
        <v>43373</v>
      </c>
      <c r="AA113" s="108">
        <v>2674.23</v>
      </c>
      <c r="AB113" t="s">
        <v>861</v>
      </c>
      <c r="AC113" s="98">
        <v>2674.23</v>
      </c>
      <c r="AD113" t="s">
        <v>1310</v>
      </c>
      <c r="AE113">
        <v>2018</v>
      </c>
      <c r="AF113">
        <v>9</v>
      </c>
    </row>
    <row r="114" spans="1:32">
      <c r="A114" t="s">
        <v>1304</v>
      </c>
      <c r="B114" t="s">
        <v>1313</v>
      </c>
      <c r="C114" s="107">
        <v>43373</v>
      </c>
      <c r="D114" s="107">
        <v>43389</v>
      </c>
      <c r="E114" t="s">
        <v>138</v>
      </c>
      <c r="F114">
        <v>75105</v>
      </c>
      <c r="G114" t="s">
        <v>1306</v>
      </c>
      <c r="H114" t="s">
        <v>140</v>
      </c>
      <c r="I114">
        <v>30000</v>
      </c>
      <c r="J114">
        <v>33803</v>
      </c>
      <c r="K114">
        <v>1981</v>
      </c>
      <c r="L114">
        <v>11363</v>
      </c>
      <c r="M114" t="s">
        <v>141</v>
      </c>
      <c r="N114">
        <v>107539</v>
      </c>
      <c r="O114" t="s">
        <v>170</v>
      </c>
      <c r="P114" t="s">
        <v>1307</v>
      </c>
      <c r="U114" t="s">
        <v>1308</v>
      </c>
      <c r="V114" t="s">
        <v>1309</v>
      </c>
      <c r="X114">
        <v>7699903</v>
      </c>
      <c r="Y114">
        <v>118</v>
      </c>
      <c r="Z114" s="107">
        <v>43373</v>
      </c>
      <c r="AA114" s="108">
        <v>2407.0700000000002</v>
      </c>
      <c r="AB114" t="s">
        <v>861</v>
      </c>
      <c r="AC114" s="98">
        <v>2407.0700000000002</v>
      </c>
      <c r="AD114" t="s">
        <v>1310</v>
      </c>
      <c r="AE114">
        <v>2018</v>
      </c>
      <c r="AF114">
        <v>9</v>
      </c>
    </row>
    <row r="115" spans="1:32">
      <c r="A115" t="s">
        <v>1482</v>
      </c>
      <c r="B115" t="s">
        <v>1535</v>
      </c>
      <c r="C115" s="107">
        <v>43373</v>
      </c>
      <c r="D115" s="107">
        <v>43376</v>
      </c>
      <c r="E115" t="s">
        <v>138</v>
      </c>
      <c r="F115">
        <v>71505</v>
      </c>
      <c r="G115" t="s">
        <v>1485</v>
      </c>
      <c r="H115" t="s">
        <v>140</v>
      </c>
      <c r="I115">
        <v>30000</v>
      </c>
      <c r="J115">
        <v>33803</v>
      </c>
      <c r="K115">
        <v>1981</v>
      </c>
      <c r="L115">
        <v>11363</v>
      </c>
      <c r="M115" t="s">
        <v>141</v>
      </c>
      <c r="N115">
        <v>107539</v>
      </c>
      <c r="O115" t="s">
        <v>170</v>
      </c>
      <c r="P115" t="s">
        <v>1486</v>
      </c>
      <c r="U115" t="s">
        <v>1487</v>
      </c>
      <c r="V115" t="s">
        <v>1487</v>
      </c>
      <c r="X115" t="s">
        <v>1536</v>
      </c>
      <c r="Y115">
        <v>22</v>
      </c>
      <c r="Z115" s="107">
        <v>43373</v>
      </c>
      <c r="AA115" s="108">
        <v>4961586</v>
      </c>
      <c r="AB115" t="s">
        <v>148</v>
      </c>
      <c r="AC115" s="98">
        <v>548.37</v>
      </c>
      <c r="AD115" t="s">
        <v>1489</v>
      </c>
      <c r="AE115">
        <v>2018</v>
      </c>
      <c r="AF115">
        <v>9</v>
      </c>
    </row>
    <row r="116" spans="1:32" hidden="1">
      <c r="A116" t="s">
        <v>134</v>
      </c>
      <c r="B116" t="s">
        <v>507</v>
      </c>
      <c r="C116" s="107">
        <v>43495</v>
      </c>
      <c r="D116" s="107">
        <v>43496</v>
      </c>
      <c r="E116" t="s">
        <v>138</v>
      </c>
      <c r="F116">
        <v>16108</v>
      </c>
      <c r="G116" t="s">
        <v>139</v>
      </c>
      <c r="H116" t="s">
        <v>140</v>
      </c>
      <c r="I116">
        <v>30000</v>
      </c>
      <c r="J116">
        <v>33803</v>
      </c>
      <c r="K116">
        <v>1981</v>
      </c>
      <c r="L116">
        <v>11363</v>
      </c>
      <c r="M116" t="s">
        <v>141</v>
      </c>
      <c r="N116">
        <v>107539</v>
      </c>
      <c r="O116" t="s">
        <v>170</v>
      </c>
      <c r="P116" t="s">
        <v>143</v>
      </c>
      <c r="Q116">
        <v>852160</v>
      </c>
      <c r="R116">
        <v>3051</v>
      </c>
      <c r="S116" t="s">
        <v>144</v>
      </c>
      <c r="T116" t="s">
        <v>143</v>
      </c>
      <c r="U116" t="s">
        <v>508</v>
      </c>
      <c r="V116" t="s">
        <v>502</v>
      </c>
      <c r="X116" t="s">
        <v>503</v>
      </c>
      <c r="Y116">
        <v>2</v>
      </c>
      <c r="Z116" s="107">
        <v>43495</v>
      </c>
      <c r="AA116">
        <v>-10000000</v>
      </c>
      <c r="AB116" t="s">
        <v>148</v>
      </c>
      <c r="AC116">
        <v>-1086.96</v>
      </c>
      <c r="AD116" t="s">
        <v>149</v>
      </c>
      <c r="AE116">
        <v>2019</v>
      </c>
      <c r="AF116">
        <v>1</v>
      </c>
    </row>
    <row r="117" spans="1:32" hidden="1">
      <c r="A117" t="s">
        <v>134</v>
      </c>
      <c r="B117" t="s">
        <v>509</v>
      </c>
      <c r="C117" s="107">
        <v>43495</v>
      </c>
      <c r="D117" t="s">
        <v>505</v>
      </c>
      <c r="E117" t="s">
        <v>138</v>
      </c>
      <c r="F117">
        <v>16108</v>
      </c>
      <c r="G117" t="s">
        <v>139</v>
      </c>
      <c r="H117" t="s">
        <v>140</v>
      </c>
      <c r="I117">
        <v>30000</v>
      </c>
      <c r="J117">
        <v>33803</v>
      </c>
      <c r="K117">
        <v>1981</v>
      </c>
      <c r="L117">
        <v>11363</v>
      </c>
      <c r="M117" t="s">
        <v>141</v>
      </c>
      <c r="N117">
        <v>107539</v>
      </c>
      <c r="O117" t="s">
        <v>170</v>
      </c>
      <c r="P117" t="s">
        <v>143</v>
      </c>
      <c r="Q117">
        <v>852160</v>
      </c>
      <c r="R117">
        <v>3051</v>
      </c>
      <c r="S117" t="s">
        <v>144</v>
      </c>
      <c r="T117" t="s">
        <v>143</v>
      </c>
      <c r="U117" t="s">
        <v>508</v>
      </c>
      <c r="V117" t="s">
        <v>502</v>
      </c>
      <c r="X117" t="s">
        <v>506</v>
      </c>
      <c r="Y117">
        <v>1</v>
      </c>
      <c r="Z117" s="107">
        <v>43495</v>
      </c>
      <c r="AA117">
        <v>10000000</v>
      </c>
      <c r="AB117" t="s">
        <v>148</v>
      </c>
      <c r="AC117">
        <v>1086.96</v>
      </c>
      <c r="AD117" t="s">
        <v>149</v>
      </c>
      <c r="AE117">
        <v>2019</v>
      </c>
      <c r="AF117">
        <v>1</v>
      </c>
    </row>
    <row r="118" spans="1:32">
      <c r="A118" t="s">
        <v>1482</v>
      </c>
      <c r="B118" t="s">
        <v>1537</v>
      </c>
      <c r="C118" s="107">
        <v>43373</v>
      </c>
      <c r="D118" s="107">
        <v>43376</v>
      </c>
      <c r="E118" t="s">
        <v>138</v>
      </c>
      <c r="F118">
        <v>71535</v>
      </c>
      <c r="G118" t="s">
        <v>1493</v>
      </c>
      <c r="H118" t="s">
        <v>140</v>
      </c>
      <c r="I118">
        <v>30000</v>
      </c>
      <c r="J118">
        <v>33803</v>
      </c>
      <c r="K118">
        <v>1981</v>
      </c>
      <c r="L118">
        <v>11363</v>
      </c>
      <c r="M118" t="s">
        <v>141</v>
      </c>
      <c r="N118">
        <v>107539</v>
      </c>
      <c r="O118" t="s">
        <v>170</v>
      </c>
      <c r="P118" t="s">
        <v>1486</v>
      </c>
      <c r="U118" t="s">
        <v>1487</v>
      </c>
      <c r="V118" t="s">
        <v>1487</v>
      </c>
      <c r="X118" t="s">
        <v>1536</v>
      </c>
      <c r="Y118">
        <v>46</v>
      </c>
      <c r="Z118" s="107">
        <v>43373</v>
      </c>
      <c r="AA118" s="108">
        <v>385981</v>
      </c>
      <c r="AB118" t="s">
        <v>148</v>
      </c>
      <c r="AC118" s="98">
        <v>42.66</v>
      </c>
      <c r="AD118" t="s">
        <v>1489</v>
      </c>
      <c r="AE118">
        <v>2018</v>
      </c>
      <c r="AF118">
        <v>9</v>
      </c>
    </row>
    <row r="119" spans="1:32" hidden="1">
      <c r="A119" t="s">
        <v>150</v>
      </c>
      <c r="B119" t="s">
        <v>515</v>
      </c>
      <c r="C119" s="107">
        <v>43495</v>
      </c>
      <c r="D119" t="s">
        <v>505</v>
      </c>
      <c r="E119" t="s">
        <v>138</v>
      </c>
      <c r="F119">
        <v>16108</v>
      </c>
      <c r="G119" t="s">
        <v>139</v>
      </c>
      <c r="H119" t="s">
        <v>140</v>
      </c>
      <c r="I119">
        <v>30000</v>
      </c>
      <c r="J119">
        <v>33803</v>
      </c>
      <c r="K119">
        <v>1981</v>
      </c>
      <c r="L119">
        <v>11363</v>
      </c>
      <c r="M119" t="s">
        <v>141</v>
      </c>
      <c r="N119">
        <v>107539</v>
      </c>
      <c r="O119" t="s">
        <v>170</v>
      </c>
      <c r="P119" t="s">
        <v>143</v>
      </c>
      <c r="Q119">
        <v>852160</v>
      </c>
      <c r="R119">
        <v>3051</v>
      </c>
      <c r="S119" t="s">
        <v>144</v>
      </c>
      <c r="T119" t="s">
        <v>143</v>
      </c>
      <c r="U119" t="s">
        <v>508</v>
      </c>
      <c r="V119" t="s">
        <v>513</v>
      </c>
      <c r="X119" t="s">
        <v>514</v>
      </c>
      <c r="Y119">
        <v>1</v>
      </c>
      <c r="Z119" s="107">
        <v>43495</v>
      </c>
      <c r="AA119">
        <v>-10000000</v>
      </c>
      <c r="AB119" t="s">
        <v>148</v>
      </c>
      <c r="AC119">
        <v>-1086.96</v>
      </c>
      <c r="AD119" t="s">
        <v>149</v>
      </c>
      <c r="AE119">
        <v>2019</v>
      </c>
      <c r="AF119">
        <v>1</v>
      </c>
    </row>
    <row r="120" spans="1:32">
      <c r="A120" t="s">
        <v>1482</v>
      </c>
      <c r="B120" t="s">
        <v>1538</v>
      </c>
      <c r="C120" s="107">
        <v>43373</v>
      </c>
      <c r="D120" s="107">
        <v>43376</v>
      </c>
      <c r="E120" t="s">
        <v>138</v>
      </c>
      <c r="F120">
        <v>71550</v>
      </c>
      <c r="G120" t="s">
        <v>1499</v>
      </c>
      <c r="H120" t="s">
        <v>140</v>
      </c>
      <c r="I120">
        <v>30000</v>
      </c>
      <c r="J120">
        <v>33803</v>
      </c>
      <c r="K120">
        <v>1981</v>
      </c>
      <c r="L120">
        <v>11363</v>
      </c>
      <c r="M120" t="s">
        <v>141</v>
      </c>
      <c r="N120">
        <v>107539</v>
      </c>
      <c r="O120" t="s">
        <v>170</v>
      </c>
      <c r="P120" t="s">
        <v>1486</v>
      </c>
      <c r="U120" t="s">
        <v>1487</v>
      </c>
      <c r="V120" t="s">
        <v>1487</v>
      </c>
      <c r="X120" t="s">
        <v>1536</v>
      </c>
      <c r="Y120">
        <v>81</v>
      </c>
      <c r="Z120" s="107">
        <v>43373</v>
      </c>
      <c r="AA120" s="108">
        <v>413466</v>
      </c>
      <c r="AB120" t="s">
        <v>148</v>
      </c>
      <c r="AC120" s="98">
        <v>45.7</v>
      </c>
      <c r="AD120" t="s">
        <v>1489</v>
      </c>
      <c r="AE120">
        <v>2018</v>
      </c>
      <c r="AF120">
        <v>9</v>
      </c>
    </row>
    <row r="121" spans="1:32">
      <c r="A121" t="s">
        <v>1482</v>
      </c>
      <c r="B121" t="s">
        <v>1539</v>
      </c>
      <c r="C121" s="107">
        <v>43373</v>
      </c>
      <c r="D121" s="107">
        <v>43376</v>
      </c>
      <c r="E121" t="s">
        <v>138</v>
      </c>
      <c r="F121">
        <v>71541</v>
      </c>
      <c r="G121" t="s">
        <v>1497</v>
      </c>
      <c r="H121" t="s">
        <v>140</v>
      </c>
      <c r="I121">
        <v>30000</v>
      </c>
      <c r="J121">
        <v>33803</v>
      </c>
      <c r="K121">
        <v>1981</v>
      </c>
      <c r="L121">
        <v>11363</v>
      </c>
      <c r="M121" t="s">
        <v>141</v>
      </c>
      <c r="N121">
        <v>107539</v>
      </c>
      <c r="O121" t="s">
        <v>170</v>
      </c>
      <c r="P121" t="s">
        <v>1486</v>
      </c>
      <c r="U121" t="s">
        <v>1487</v>
      </c>
      <c r="V121" t="s">
        <v>1487</v>
      </c>
      <c r="X121" t="s">
        <v>1536</v>
      </c>
      <c r="Y121">
        <v>69</v>
      </c>
      <c r="Z121" s="107">
        <v>43373</v>
      </c>
      <c r="AA121" s="108">
        <v>310099</v>
      </c>
      <c r="AB121" t="s">
        <v>148</v>
      </c>
      <c r="AC121" s="98">
        <v>34.270000000000003</v>
      </c>
      <c r="AD121" t="s">
        <v>1489</v>
      </c>
      <c r="AE121">
        <v>2018</v>
      </c>
      <c r="AF121">
        <v>9</v>
      </c>
    </row>
    <row r="122" spans="1:32">
      <c r="A122" t="s">
        <v>1482</v>
      </c>
      <c r="B122" t="s">
        <v>1540</v>
      </c>
      <c r="C122" s="107">
        <v>43373</v>
      </c>
      <c r="D122" s="107">
        <v>43376</v>
      </c>
      <c r="E122" t="s">
        <v>138</v>
      </c>
      <c r="F122">
        <v>71590</v>
      </c>
      <c r="G122" t="s">
        <v>1495</v>
      </c>
      <c r="H122" t="s">
        <v>140</v>
      </c>
      <c r="I122">
        <v>30000</v>
      </c>
      <c r="J122">
        <v>33803</v>
      </c>
      <c r="K122">
        <v>1981</v>
      </c>
      <c r="L122">
        <v>11363</v>
      </c>
      <c r="M122" t="s">
        <v>141</v>
      </c>
      <c r="N122">
        <v>107539</v>
      </c>
      <c r="O122" t="s">
        <v>170</v>
      </c>
      <c r="P122" t="s">
        <v>1486</v>
      </c>
      <c r="U122" t="s">
        <v>1487</v>
      </c>
      <c r="V122" t="s">
        <v>1487</v>
      </c>
      <c r="X122" t="s">
        <v>1536</v>
      </c>
      <c r="Y122">
        <v>93</v>
      </c>
      <c r="Z122" s="107">
        <v>43373</v>
      </c>
      <c r="AA122" s="108">
        <v>2252917</v>
      </c>
      <c r="AB122" t="s">
        <v>148</v>
      </c>
      <c r="AC122" s="98">
        <v>249</v>
      </c>
      <c r="AD122" t="s">
        <v>1489</v>
      </c>
      <c r="AE122">
        <v>2018</v>
      </c>
      <c r="AF122">
        <v>9</v>
      </c>
    </row>
    <row r="123" spans="1:32">
      <c r="A123" t="s">
        <v>1482</v>
      </c>
      <c r="B123" t="s">
        <v>1541</v>
      </c>
      <c r="C123" s="107">
        <v>43373</v>
      </c>
      <c r="D123" s="107">
        <v>43376</v>
      </c>
      <c r="E123" t="s">
        <v>138</v>
      </c>
      <c r="F123">
        <v>71540</v>
      </c>
      <c r="G123" t="s">
        <v>1501</v>
      </c>
      <c r="H123" t="s">
        <v>140</v>
      </c>
      <c r="I123">
        <v>30000</v>
      </c>
      <c r="J123">
        <v>33803</v>
      </c>
      <c r="K123">
        <v>1981</v>
      </c>
      <c r="L123">
        <v>11363</v>
      </c>
      <c r="M123" t="s">
        <v>141</v>
      </c>
      <c r="N123">
        <v>107539</v>
      </c>
      <c r="O123" t="s">
        <v>170</v>
      </c>
      <c r="P123" t="s">
        <v>1486</v>
      </c>
      <c r="U123" t="s">
        <v>1487</v>
      </c>
      <c r="V123" t="s">
        <v>1487</v>
      </c>
      <c r="X123" t="s">
        <v>1536</v>
      </c>
      <c r="Y123">
        <v>58</v>
      </c>
      <c r="Z123" s="107">
        <v>43373</v>
      </c>
      <c r="AA123" s="108">
        <v>353569</v>
      </c>
      <c r="AB123" t="s">
        <v>148</v>
      </c>
      <c r="AC123" s="98">
        <v>39.08</v>
      </c>
      <c r="AD123" t="s">
        <v>1489</v>
      </c>
      <c r="AE123">
        <v>2018</v>
      </c>
      <c r="AF123">
        <v>9</v>
      </c>
    </row>
    <row r="124" spans="1:32">
      <c r="A124" t="s">
        <v>1482</v>
      </c>
      <c r="B124" t="s">
        <v>1542</v>
      </c>
      <c r="C124" s="107">
        <v>43373</v>
      </c>
      <c r="D124" s="107">
        <v>43376</v>
      </c>
      <c r="E124" t="s">
        <v>138</v>
      </c>
      <c r="F124">
        <v>71520</v>
      </c>
      <c r="G124" t="s">
        <v>1491</v>
      </c>
      <c r="H124" t="s">
        <v>140</v>
      </c>
      <c r="I124">
        <v>30000</v>
      </c>
      <c r="J124">
        <v>33803</v>
      </c>
      <c r="K124">
        <v>1981</v>
      </c>
      <c r="L124">
        <v>11363</v>
      </c>
      <c r="M124" t="s">
        <v>141</v>
      </c>
      <c r="N124">
        <v>107539</v>
      </c>
      <c r="O124" t="s">
        <v>170</v>
      </c>
      <c r="P124" t="s">
        <v>1486</v>
      </c>
      <c r="U124" t="s">
        <v>1487</v>
      </c>
      <c r="V124" t="s">
        <v>1487</v>
      </c>
      <c r="X124" t="s">
        <v>1536</v>
      </c>
      <c r="Y124">
        <v>34</v>
      </c>
      <c r="Z124" s="107">
        <v>43373</v>
      </c>
      <c r="AA124" s="108">
        <v>452393</v>
      </c>
      <c r="AB124" t="s">
        <v>148</v>
      </c>
      <c r="AC124" s="98">
        <v>50</v>
      </c>
      <c r="AD124" t="s">
        <v>1489</v>
      </c>
      <c r="AE124">
        <v>2018</v>
      </c>
      <c r="AF124">
        <v>9</v>
      </c>
    </row>
    <row r="125" spans="1:32">
      <c r="A125" t="s">
        <v>1482</v>
      </c>
      <c r="B125" t="s">
        <v>1543</v>
      </c>
      <c r="C125" s="107">
        <v>43373</v>
      </c>
      <c r="D125" s="107">
        <v>43376</v>
      </c>
      <c r="E125" t="s">
        <v>138</v>
      </c>
      <c r="F125">
        <v>71415</v>
      </c>
      <c r="G125" t="s">
        <v>1519</v>
      </c>
      <c r="H125" t="s">
        <v>140</v>
      </c>
      <c r="I125">
        <v>30000</v>
      </c>
      <c r="J125">
        <v>33803</v>
      </c>
      <c r="K125">
        <v>1981</v>
      </c>
      <c r="L125">
        <v>11363</v>
      </c>
      <c r="M125" t="s">
        <v>141</v>
      </c>
      <c r="N125">
        <v>107539</v>
      </c>
      <c r="O125" t="s">
        <v>170</v>
      </c>
      <c r="P125" t="s">
        <v>1486</v>
      </c>
      <c r="U125" t="s">
        <v>1487</v>
      </c>
      <c r="V125" t="s">
        <v>1487</v>
      </c>
      <c r="X125" t="s">
        <v>1544</v>
      </c>
      <c r="Y125">
        <v>71</v>
      </c>
      <c r="Z125" s="107">
        <v>43373</v>
      </c>
      <c r="AA125" s="108">
        <v>235239</v>
      </c>
      <c r="AB125" t="s">
        <v>148</v>
      </c>
      <c r="AC125" s="98">
        <v>26</v>
      </c>
      <c r="AD125" t="s">
        <v>1489</v>
      </c>
      <c r="AE125">
        <v>2018</v>
      </c>
      <c r="AF125">
        <v>9</v>
      </c>
    </row>
    <row r="126" spans="1:32">
      <c r="A126" t="s">
        <v>1482</v>
      </c>
      <c r="B126" t="s">
        <v>1545</v>
      </c>
      <c r="C126" s="107">
        <v>43373</v>
      </c>
      <c r="D126" s="107">
        <v>43376</v>
      </c>
      <c r="E126" t="s">
        <v>138</v>
      </c>
      <c r="F126">
        <v>71405</v>
      </c>
      <c r="G126" t="s">
        <v>1522</v>
      </c>
      <c r="H126" t="s">
        <v>140</v>
      </c>
      <c r="I126">
        <v>30000</v>
      </c>
      <c r="J126">
        <v>33803</v>
      </c>
      <c r="K126">
        <v>1981</v>
      </c>
      <c r="L126">
        <v>11363</v>
      </c>
      <c r="M126" t="s">
        <v>141</v>
      </c>
      <c r="N126">
        <v>107539</v>
      </c>
      <c r="O126" t="s">
        <v>170</v>
      </c>
      <c r="P126" t="s">
        <v>1486</v>
      </c>
      <c r="U126" t="s">
        <v>1487</v>
      </c>
      <c r="V126" t="s">
        <v>1487</v>
      </c>
      <c r="X126" t="s">
        <v>1544</v>
      </c>
      <c r="Y126">
        <v>33</v>
      </c>
      <c r="Z126" s="107">
        <v>43373</v>
      </c>
      <c r="AA126" s="108">
        <v>4580991.16</v>
      </c>
      <c r="AB126" t="s">
        <v>148</v>
      </c>
      <c r="AC126" s="98">
        <v>506.31</v>
      </c>
      <c r="AD126" t="s">
        <v>1489</v>
      </c>
      <c r="AE126">
        <v>2018</v>
      </c>
      <c r="AF126">
        <v>9</v>
      </c>
    </row>
    <row r="127" spans="1:32">
      <c r="A127" t="s">
        <v>1482</v>
      </c>
      <c r="B127" t="s">
        <v>1681</v>
      </c>
      <c r="C127" s="107">
        <v>43373</v>
      </c>
      <c r="D127" s="107">
        <v>43376</v>
      </c>
      <c r="E127" t="s">
        <v>138</v>
      </c>
      <c r="F127">
        <v>71410</v>
      </c>
      <c r="G127" t="s">
        <v>1677</v>
      </c>
      <c r="H127" t="s">
        <v>140</v>
      </c>
      <c r="I127">
        <v>30000</v>
      </c>
      <c r="J127">
        <v>33803</v>
      </c>
      <c r="K127">
        <v>1981</v>
      </c>
      <c r="L127">
        <v>11363</v>
      </c>
      <c r="M127" t="s">
        <v>141</v>
      </c>
      <c r="N127">
        <v>107539</v>
      </c>
      <c r="O127" t="s">
        <v>170</v>
      </c>
      <c r="P127" t="s">
        <v>1486</v>
      </c>
      <c r="U127" t="s">
        <v>1487</v>
      </c>
      <c r="V127" t="s">
        <v>1487</v>
      </c>
      <c r="X127" t="s">
        <v>1682</v>
      </c>
      <c r="Y127">
        <v>26</v>
      </c>
      <c r="Z127" s="107">
        <v>43373</v>
      </c>
      <c r="AA127" s="108">
        <v>3763.82</v>
      </c>
      <c r="AB127" t="s">
        <v>148</v>
      </c>
      <c r="AC127" s="98">
        <v>0.42</v>
      </c>
      <c r="AD127" t="s">
        <v>1489</v>
      </c>
      <c r="AE127">
        <v>2018</v>
      </c>
      <c r="AF127">
        <v>9</v>
      </c>
    </row>
    <row r="128" spans="1:32">
      <c r="A128" t="s">
        <v>134</v>
      </c>
      <c r="B128" t="s">
        <v>343</v>
      </c>
      <c r="C128" s="107">
        <v>43390</v>
      </c>
      <c r="D128" s="107">
        <v>43391</v>
      </c>
      <c r="E128" t="s">
        <v>138</v>
      </c>
      <c r="F128">
        <v>72311</v>
      </c>
      <c r="G128" t="s">
        <v>227</v>
      </c>
      <c r="H128" t="s">
        <v>140</v>
      </c>
      <c r="I128">
        <v>30000</v>
      </c>
      <c r="J128">
        <v>33803</v>
      </c>
      <c r="K128">
        <v>1981</v>
      </c>
      <c r="L128">
        <v>11363</v>
      </c>
      <c r="M128" t="s">
        <v>141</v>
      </c>
      <c r="N128">
        <v>107539</v>
      </c>
      <c r="O128" t="s">
        <v>221</v>
      </c>
      <c r="P128" t="s">
        <v>143</v>
      </c>
      <c r="Q128" t="s">
        <v>143</v>
      </c>
      <c r="R128">
        <v>6375</v>
      </c>
      <c r="S128" t="s">
        <v>222</v>
      </c>
      <c r="T128" t="s">
        <v>143</v>
      </c>
      <c r="U128" t="s">
        <v>344</v>
      </c>
      <c r="V128" t="s">
        <v>345</v>
      </c>
      <c r="X128" t="s">
        <v>346</v>
      </c>
      <c r="Y128">
        <v>42</v>
      </c>
      <c r="Z128" s="107">
        <v>43390</v>
      </c>
      <c r="AA128" s="108">
        <v>1000000</v>
      </c>
      <c r="AB128" t="s">
        <v>148</v>
      </c>
      <c r="AC128" s="98">
        <v>109.32</v>
      </c>
      <c r="AD128" t="s">
        <v>149</v>
      </c>
      <c r="AE128">
        <v>2018</v>
      </c>
      <c r="AF128">
        <v>10</v>
      </c>
    </row>
    <row r="129" spans="1:32">
      <c r="A129" t="s">
        <v>150</v>
      </c>
      <c r="B129" t="s">
        <v>347</v>
      </c>
      <c r="C129" s="107">
        <v>43390</v>
      </c>
      <c r="D129" s="107">
        <v>43391</v>
      </c>
      <c r="E129" t="s">
        <v>138</v>
      </c>
      <c r="F129">
        <v>75711</v>
      </c>
      <c r="G129" t="s">
        <v>348</v>
      </c>
      <c r="H129" t="s">
        <v>140</v>
      </c>
      <c r="I129">
        <v>30000</v>
      </c>
      <c r="J129">
        <v>33803</v>
      </c>
      <c r="K129">
        <v>1981</v>
      </c>
      <c r="L129">
        <v>11363</v>
      </c>
      <c r="M129" t="s">
        <v>141</v>
      </c>
      <c r="N129">
        <v>107539</v>
      </c>
      <c r="O129" t="s">
        <v>221</v>
      </c>
      <c r="P129" t="s">
        <v>143</v>
      </c>
      <c r="Q129" t="s">
        <v>349</v>
      </c>
      <c r="R129">
        <v>4086</v>
      </c>
      <c r="S129" t="s">
        <v>289</v>
      </c>
      <c r="T129" t="s">
        <v>143</v>
      </c>
      <c r="U129" t="s">
        <v>350</v>
      </c>
      <c r="V129" t="s">
        <v>351</v>
      </c>
      <c r="X129" t="s">
        <v>346</v>
      </c>
      <c r="Y129">
        <v>51</v>
      </c>
      <c r="Z129" s="107">
        <v>43390</v>
      </c>
      <c r="AA129" s="108">
        <v>79520000</v>
      </c>
      <c r="AB129" t="s">
        <v>148</v>
      </c>
      <c r="AC129" s="98">
        <v>8693.15</v>
      </c>
      <c r="AD129" t="s">
        <v>149</v>
      </c>
      <c r="AE129">
        <v>2018</v>
      </c>
      <c r="AF129">
        <v>10</v>
      </c>
    </row>
    <row r="130" spans="1:32">
      <c r="A130" t="s">
        <v>1282</v>
      </c>
      <c r="B130" t="s">
        <v>1318</v>
      </c>
      <c r="C130" s="107">
        <v>43404</v>
      </c>
      <c r="D130" s="107">
        <v>43409</v>
      </c>
      <c r="E130" t="s">
        <v>138</v>
      </c>
      <c r="F130">
        <v>76110</v>
      </c>
      <c r="G130" t="s">
        <v>1290</v>
      </c>
      <c r="H130" t="s">
        <v>140</v>
      </c>
      <c r="I130">
        <v>30000</v>
      </c>
      <c r="J130">
        <v>33803</v>
      </c>
      <c r="K130">
        <v>1981</v>
      </c>
      <c r="L130">
        <v>11363</v>
      </c>
      <c r="M130" t="s">
        <v>141</v>
      </c>
      <c r="N130">
        <v>107539</v>
      </c>
      <c r="O130" t="s">
        <v>142</v>
      </c>
      <c r="P130" t="s">
        <v>1285</v>
      </c>
      <c r="U130" t="s">
        <v>1319</v>
      </c>
      <c r="V130" t="s">
        <v>1320</v>
      </c>
      <c r="X130">
        <v>7728893</v>
      </c>
      <c r="Y130">
        <v>274</v>
      </c>
      <c r="Z130" s="107">
        <v>43404</v>
      </c>
      <c r="AA130" s="108">
        <v>0</v>
      </c>
      <c r="AB130" t="s">
        <v>148</v>
      </c>
      <c r="AC130" s="98">
        <v>95.67</v>
      </c>
      <c r="AD130" t="s">
        <v>1288</v>
      </c>
      <c r="AE130">
        <v>2018</v>
      </c>
      <c r="AF130">
        <v>10</v>
      </c>
    </row>
    <row r="131" spans="1:32">
      <c r="A131" t="s">
        <v>1304</v>
      </c>
      <c r="B131" t="s">
        <v>1322</v>
      </c>
      <c r="C131" s="107">
        <v>43404</v>
      </c>
      <c r="D131" s="107">
        <v>43422</v>
      </c>
      <c r="E131" t="s">
        <v>138</v>
      </c>
      <c r="F131">
        <v>75105</v>
      </c>
      <c r="G131" t="s">
        <v>1306</v>
      </c>
      <c r="H131" t="s">
        <v>140</v>
      </c>
      <c r="I131">
        <v>30000</v>
      </c>
      <c r="J131">
        <v>33803</v>
      </c>
      <c r="K131">
        <v>1981</v>
      </c>
      <c r="L131">
        <v>11363</v>
      </c>
      <c r="M131" t="s">
        <v>141</v>
      </c>
      <c r="N131">
        <v>107539</v>
      </c>
      <c r="O131" t="s">
        <v>221</v>
      </c>
      <c r="P131" t="s">
        <v>1307</v>
      </c>
      <c r="U131" t="s">
        <v>1323</v>
      </c>
      <c r="V131" t="s">
        <v>1309</v>
      </c>
      <c r="X131">
        <v>7749355</v>
      </c>
      <c r="Y131">
        <v>1399</v>
      </c>
      <c r="Z131" s="107">
        <v>43404</v>
      </c>
      <c r="AA131" s="108">
        <v>616.16999999999996</v>
      </c>
      <c r="AB131" t="s">
        <v>861</v>
      </c>
      <c r="AC131" s="98">
        <v>616.16999999999996</v>
      </c>
      <c r="AD131" t="s">
        <v>1310</v>
      </c>
      <c r="AE131">
        <v>2018</v>
      </c>
      <c r="AF131">
        <v>10</v>
      </c>
    </row>
    <row r="132" spans="1:32">
      <c r="A132" t="s">
        <v>1304</v>
      </c>
      <c r="B132" t="s">
        <v>1324</v>
      </c>
      <c r="C132" s="107">
        <v>43404</v>
      </c>
      <c r="D132" s="107">
        <v>43422</v>
      </c>
      <c r="E132" t="s">
        <v>138</v>
      </c>
      <c r="F132">
        <v>75105</v>
      </c>
      <c r="G132" t="s">
        <v>1306</v>
      </c>
      <c r="H132" t="s">
        <v>140</v>
      </c>
      <c r="I132">
        <v>30000</v>
      </c>
      <c r="J132">
        <v>33803</v>
      </c>
      <c r="K132">
        <v>1981</v>
      </c>
      <c r="L132">
        <v>11363</v>
      </c>
      <c r="M132" t="s">
        <v>141</v>
      </c>
      <c r="N132">
        <v>107539</v>
      </c>
      <c r="O132" t="s">
        <v>170</v>
      </c>
      <c r="P132" t="s">
        <v>1307</v>
      </c>
      <c r="U132" t="s">
        <v>1323</v>
      </c>
      <c r="V132" t="s">
        <v>1309</v>
      </c>
      <c r="X132">
        <v>7749355</v>
      </c>
      <c r="Y132">
        <v>1398</v>
      </c>
      <c r="Z132" s="107">
        <v>43404</v>
      </c>
      <c r="AA132" s="108">
        <v>112.29</v>
      </c>
      <c r="AB132" t="s">
        <v>861</v>
      </c>
      <c r="AC132" s="98">
        <v>112.29</v>
      </c>
      <c r="AD132" t="s">
        <v>1310</v>
      </c>
      <c r="AE132">
        <v>2018</v>
      </c>
      <c r="AF132">
        <v>10</v>
      </c>
    </row>
    <row r="133" spans="1:32">
      <c r="A133" t="s">
        <v>1482</v>
      </c>
      <c r="B133" t="s">
        <v>1546</v>
      </c>
      <c r="C133" s="107">
        <v>43404</v>
      </c>
      <c r="D133" s="107">
        <v>43410</v>
      </c>
      <c r="E133" t="s">
        <v>138</v>
      </c>
      <c r="F133">
        <v>71535</v>
      </c>
      <c r="G133" t="s">
        <v>1493</v>
      </c>
      <c r="H133" t="s">
        <v>140</v>
      </c>
      <c r="I133">
        <v>30000</v>
      </c>
      <c r="J133">
        <v>33803</v>
      </c>
      <c r="K133">
        <v>1981</v>
      </c>
      <c r="L133">
        <v>11363</v>
      </c>
      <c r="M133" t="s">
        <v>141</v>
      </c>
      <c r="N133">
        <v>107539</v>
      </c>
      <c r="O133" t="s">
        <v>170</v>
      </c>
      <c r="P133" t="s">
        <v>1486</v>
      </c>
      <c r="U133" t="s">
        <v>1487</v>
      </c>
      <c r="V133" t="s">
        <v>1487</v>
      </c>
      <c r="X133" t="s">
        <v>1547</v>
      </c>
      <c r="Y133">
        <v>49</v>
      </c>
      <c r="Z133" s="107">
        <v>43404</v>
      </c>
      <c r="AA133" s="108">
        <v>1053984</v>
      </c>
      <c r="AB133" t="s">
        <v>148</v>
      </c>
      <c r="AC133" s="98">
        <v>115.22</v>
      </c>
      <c r="AD133" t="s">
        <v>1489</v>
      </c>
      <c r="AE133">
        <v>2018</v>
      </c>
      <c r="AF133">
        <v>10</v>
      </c>
    </row>
    <row r="134" spans="1:32">
      <c r="A134" t="s">
        <v>1482</v>
      </c>
      <c r="B134" t="s">
        <v>1548</v>
      </c>
      <c r="C134" s="107">
        <v>43404</v>
      </c>
      <c r="D134" s="107">
        <v>43410</v>
      </c>
      <c r="E134" t="s">
        <v>138</v>
      </c>
      <c r="F134">
        <v>71550</v>
      </c>
      <c r="G134" t="s">
        <v>1499</v>
      </c>
      <c r="H134" t="s">
        <v>140</v>
      </c>
      <c r="I134">
        <v>30000</v>
      </c>
      <c r="J134">
        <v>33803</v>
      </c>
      <c r="K134">
        <v>1981</v>
      </c>
      <c r="L134">
        <v>11363</v>
      </c>
      <c r="M134" t="s">
        <v>141</v>
      </c>
      <c r="N134">
        <v>107539</v>
      </c>
      <c r="O134" t="s">
        <v>170</v>
      </c>
      <c r="P134" t="s">
        <v>1486</v>
      </c>
      <c r="U134" t="s">
        <v>1487</v>
      </c>
      <c r="V134" t="s">
        <v>1487</v>
      </c>
      <c r="X134" t="s">
        <v>1547</v>
      </c>
      <c r="Y134">
        <v>91</v>
      </c>
      <c r="Z134" s="107">
        <v>43404</v>
      </c>
      <c r="AA134" s="108">
        <v>413466</v>
      </c>
      <c r="AB134" t="s">
        <v>148</v>
      </c>
      <c r="AC134" s="98">
        <v>45.2</v>
      </c>
      <c r="AD134" t="s">
        <v>1489</v>
      </c>
      <c r="AE134">
        <v>2018</v>
      </c>
      <c r="AF134">
        <v>10</v>
      </c>
    </row>
    <row r="135" spans="1:32">
      <c r="A135" t="s">
        <v>1482</v>
      </c>
      <c r="B135" t="s">
        <v>1549</v>
      </c>
      <c r="C135" s="107">
        <v>43404</v>
      </c>
      <c r="D135" s="107">
        <v>43410</v>
      </c>
      <c r="E135" t="s">
        <v>138</v>
      </c>
      <c r="F135">
        <v>71590</v>
      </c>
      <c r="G135" t="s">
        <v>1495</v>
      </c>
      <c r="H135" t="s">
        <v>140</v>
      </c>
      <c r="I135">
        <v>30000</v>
      </c>
      <c r="J135">
        <v>33803</v>
      </c>
      <c r="K135">
        <v>1981</v>
      </c>
      <c r="L135">
        <v>11363</v>
      </c>
      <c r="M135" t="s">
        <v>141</v>
      </c>
      <c r="N135">
        <v>107539</v>
      </c>
      <c r="O135" t="s">
        <v>170</v>
      </c>
      <c r="P135" t="s">
        <v>1486</v>
      </c>
      <c r="U135" t="s">
        <v>1487</v>
      </c>
      <c r="V135" t="s">
        <v>1487</v>
      </c>
      <c r="X135" t="s">
        <v>1547</v>
      </c>
      <c r="Y135">
        <v>103</v>
      </c>
      <c r="Z135" s="107">
        <v>43404</v>
      </c>
      <c r="AA135" s="108">
        <v>2277710</v>
      </c>
      <c r="AB135" t="s">
        <v>148</v>
      </c>
      <c r="AC135" s="98">
        <v>249</v>
      </c>
      <c r="AD135" t="s">
        <v>1489</v>
      </c>
      <c r="AE135">
        <v>2018</v>
      </c>
      <c r="AF135">
        <v>10</v>
      </c>
    </row>
    <row r="136" spans="1:32">
      <c r="A136" t="s">
        <v>1482</v>
      </c>
      <c r="B136" t="s">
        <v>1550</v>
      </c>
      <c r="C136" s="107">
        <v>43404</v>
      </c>
      <c r="D136" s="107">
        <v>43410</v>
      </c>
      <c r="E136" t="s">
        <v>138</v>
      </c>
      <c r="F136">
        <v>71541</v>
      </c>
      <c r="G136" t="s">
        <v>1497</v>
      </c>
      <c r="H136" t="s">
        <v>140</v>
      </c>
      <c r="I136">
        <v>30000</v>
      </c>
      <c r="J136">
        <v>33803</v>
      </c>
      <c r="K136">
        <v>1981</v>
      </c>
      <c r="L136">
        <v>11363</v>
      </c>
      <c r="M136" t="s">
        <v>141</v>
      </c>
      <c r="N136">
        <v>107539</v>
      </c>
      <c r="O136" t="s">
        <v>170</v>
      </c>
      <c r="P136" t="s">
        <v>1486</v>
      </c>
      <c r="U136" t="s">
        <v>1487</v>
      </c>
      <c r="V136" t="s">
        <v>1487</v>
      </c>
      <c r="X136" t="s">
        <v>1547</v>
      </c>
      <c r="Y136">
        <v>79</v>
      </c>
      <c r="Z136" s="107">
        <v>43404</v>
      </c>
      <c r="AA136" s="108">
        <v>310099</v>
      </c>
      <c r="AB136" t="s">
        <v>148</v>
      </c>
      <c r="AC136" s="98">
        <v>33.9</v>
      </c>
      <c r="AD136" t="s">
        <v>1489</v>
      </c>
      <c r="AE136">
        <v>2018</v>
      </c>
      <c r="AF136">
        <v>10</v>
      </c>
    </row>
    <row r="137" spans="1:32">
      <c r="A137" t="s">
        <v>1482</v>
      </c>
      <c r="B137" t="s">
        <v>1551</v>
      </c>
      <c r="C137" s="107">
        <v>43404</v>
      </c>
      <c r="D137" s="107">
        <v>43410</v>
      </c>
      <c r="E137" t="s">
        <v>138</v>
      </c>
      <c r="F137">
        <v>71540</v>
      </c>
      <c r="G137" t="s">
        <v>1501</v>
      </c>
      <c r="H137" t="s">
        <v>140</v>
      </c>
      <c r="I137">
        <v>30000</v>
      </c>
      <c r="J137">
        <v>33803</v>
      </c>
      <c r="K137">
        <v>1981</v>
      </c>
      <c r="L137">
        <v>11363</v>
      </c>
      <c r="M137" t="s">
        <v>141</v>
      </c>
      <c r="N137">
        <v>107539</v>
      </c>
      <c r="O137" t="s">
        <v>170</v>
      </c>
      <c r="P137" t="s">
        <v>1486</v>
      </c>
      <c r="U137" t="s">
        <v>1487</v>
      </c>
      <c r="V137" t="s">
        <v>1487</v>
      </c>
      <c r="X137" t="s">
        <v>1547</v>
      </c>
      <c r="Y137">
        <v>65</v>
      </c>
      <c r="Z137" s="107">
        <v>43404</v>
      </c>
      <c r="AA137" s="108">
        <v>372488</v>
      </c>
      <c r="AB137" t="s">
        <v>148</v>
      </c>
      <c r="AC137" s="98">
        <v>40.72</v>
      </c>
      <c r="AD137" t="s">
        <v>1489</v>
      </c>
      <c r="AE137">
        <v>2018</v>
      </c>
      <c r="AF137">
        <v>10</v>
      </c>
    </row>
    <row r="138" spans="1:32">
      <c r="A138" t="s">
        <v>1482</v>
      </c>
      <c r="B138" t="s">
        <v>1552</v>
      </c>
      <c r="C138" s="107">
        <v>43404</v>
      </c>
      <c r="D138" s="107">
        <v>43410</v>
      </c>
      <c r="E138" t="s">
        <v>138</v>
      </c>
      <c r="F138">
        <v>71520</v>
      </c>
      <c r="G138" t="s">
        <v>1491</v>
      </c>
      <c r="H138" t="s">
        <v>140</v>
      </c>
      <c r="I138">
        <v>30000</v>
      </c>
      <c r="J138">
        <v>33803</v>
      </c>
      <c r="K138">
        <v>1981</v>
      </c>
      <c r="L138">
        <v>11363</v>
      </c>
      <c r="M138" t="s">
        <v>141</v>
      </c>
      <c r="N138">
        <v>107539</v>
      </c>
      <c r="O138" t="s">
        <v>170</v>
      </c>
      <c r="P138" t="s">
        <v>1486</v>
      </c>
      <c r="U138" t="s">
        <v>1487</v>
      </c>
      <c r="V138" t="s">
        <v>1487</v>
      </c>
      <c r="X138" t="s">
        <v>1547</v>
      </c>
      <c r="Y138">
        <v>36</v>
      </c>
      <c r="Z138" s="107">
        <v>43404</v>
      </c>
      <c r="AA138" s="108">
        <v>457372</v>
      </c>
      <c r="AB138" t="s">
        <v>148</v>
      </c>
      <c r="AC138" s="98">
        <v>50</v>
      </c>
      <c r="AD138" t="s">
        <v>1489</v>
      </c>
      <c r="AE138">
        <v>2018</v>
      </c>
      <c r="AF138">
        <v>10</v>
      </c>
    </row>
    <row r="139" spans="1:32">
      <c r="A139" t="s">
        <v>1482</v>
      </c>
      <c r="B139" t="s">
        <v>1553</v>
      </c>
      <c r="C139" s="107">
        <v>43404</v>
      </c>
      <c r="D139" s="107">
        <v>43410</v>
      </c>
      <c r="E139" t="s">
        <v>138</v>
      </c>
      <c r="F139">
        <v>71505</v>
      </c>
      <c r="G139" t="s">
        <v>1485</v>
      </c>
      <c r="H139" t="s">
        <v>140</v>
      </c>
      <c r="I139">
        <v>30000</v>
      </c>
      <c r="J139">
        <v>33803</v>
      </c>
      <c r="K139">
        <v>1981</v>
      </c>
      <c r="L139">
        <v>11363</v>
      </c>
      <c r="M139" t="s">
        <v>141</v>
      </c>
      <c r="N139">
        <v>107539</v>
      </c>
      <c r="O139" t="s">
        <v>170</v>
      </c>
      <c r="P139" t="s">
        <v>1486</v>
      </c>
      <c r="U139" t="s">
        <v>1487</v>
      </c>
      <c r="V139" t="s">
        <v>1487</v>
      </c>
      <c r="X139" t="s">
        <v>1547</v>
      </c>
      <c r="Y139">
        <v>21</v>
      </c>
      <c r="Z139" s="107">
        <v>43404</v>
      </c>
      <c r="AA139" s="108">
        <v>4961586</v>
      </c>
      <c r="AB139" t="s">
        <v>148</v>
      </c>
      <c r="AC139" s="98">
        <v>542.4</v>
      </c>
      <c r="AD139" t="s">
        <v>1489</v>
      </c>
      <c r="AE139">
        <v>2018</v>
      </c>
      <c r="AF139">
        <v>10</v>
      </c>
    </row>
    <row r="140" spans="1:32">
      <c r="A140" t="s">
        <v>1482</v>
      </c>
      <c r="B140" t="s">
        <v>1554</v>
      </c>
      <c r="C140" s="107">
        <v>43404</v>
      </c>
      <c r="D140" s="107">
        <v>43410</v>
      </c>
      <c r="E140" t="s">
        <v>138</v>
      </c>
      <c r="F140">
        <v>71415</v>
      </c>
      <c r="G140" t="s">
        <v>1519</v>
      </c>
      <c r="H140" t="s">
        <v>140</v>
      </c>
      <c r="I140">
        <v>30000</v>
      </c>
      <c r="J140">
        <v>33803</v>
      </c>
      <c r="K140">
        <v>1981</v>
      </c>
      <c r="L140">
        <v>11363</v>
      </c>
      <c r="M140" t="s">
        <v>141</v>
      </c>
      <c r="N140">
        <v>107539</v>
      </c>
      <c r="O140" t="s">
        <v>170</v>
      </c>
      <c r="P140" t="s">
        <v>1486</v>
      </c>
      <c r="U140" t="s">
        <v>1487</v>
      </c>
      <c r="V140" t="s">
        <v>1487</v>
      </c>
      <c r="X140" t="s">
        <v>1555</v>
      </c>
      <c r="Y140">
        <v>73</v>
      </c>
      <c r="Z140" s="107">
        <v>43404</v>
      </c>
      <c r="AA140" s="108">
        <v>235239</v>
      </c>
      <c r="AB140" t="s">
        <v>148</v>
      </c>
      <c r="AC140" s="98">
        <v>25.72</v>
      </c>
      <c r="AD140" t="s">
        <v>1489</v>
      </c>
      <c r="AE140">
        <v>2018</v>
      </c>
      <c r="AF140">
        <v>10</v>
      </c>
    </row>
    <row r="141" spans="1:32" hidden="1">
      <c r="A141" t="s">
        <v>134</v>
      </c>
      <c r="B141" t="s">
        <v>547</v>
      </c>
      <c r="C141" t="s">
        <v>517</v>
      </c>
      <c r="D141" t="s">
        <v>518</v>
      </c>
      <c r="E141" t="s">
        <v>138</v>
      </c>
      <c r="F141">
        <v>16108</v>
      </c>
      <c r="G141" t="s">
        <v>139</v>
      </c>
      <c r="H141" t="s">
        <v>140</v>
      </c>
      <c r="I141">
        <v>30000</v>
      </c>
      <c r="J141">
        <v>33803</v>
      </c>
      <c r="K141">
        <v>1981</v>
      </c>
      <c r="L141">
        <v>11363</v>
      </c>
      <c r="M141" t="s">
        <v>141</v>
      </c>
      <c r="N141">
        <v>107539</v>
      </c>
      <c r="O141" t="s">
        <v>142</v>
      </c>
      <c r="P141" t="s">
        <v>143</v>
      </c>
      <c r="Q141">
        <v>885547</v>
      </c>
      <c r="R141">
        <v>4086</v>
      </c>
      <c r="S141" t="s">
        <v>289</v>
      </c>
      <c r="T141" t="s">
        <v>143</v>
      </c>
      <c r="U141" t="s">
        <v>548</v>
      </c>
      <c r="V141" t="s">
        <v>549</v>
      </c>
      <c r="X141" t="s">
        <v>520</v>
      </c>
      <c r="Y141">
        <v>1</v>
      </c>
      <c r="Z141" t="s">
        <v>517</v>
      </c>
      <c r="AA141">
        <v>26160000</v>
      </c>
      <c r="AB141" t="s">
        <v>148</v>
      </c>
      <c r="AC141">
        <v>2862.2</v>
      </c>
      <c r="AD141" t="s">
        <v>149</v>
      </c>
      <c r="AE141">
        <v>2019</v>
      </c>
      <c r="AF141">
        <v>2</v>
      </c>
    </row>
    <row r="142" spans="1:32">
      <c r="A142" t="s">
        <v>1482</v>
      </c>
      <c r="B142" t="s">
        <v>1556</v>
      </c>
      <c r="C142" s="107">
        <v>43404</v>
      </c>
      <c r="D142" s="107">
        <v>43410</v>
      </c>
      <c r="E142" t="s">
        <v>138</v>
      </c>
      <c r="F142">
        <v>71405</v>
      </c>
      <c r="G142" t="s">
        <v>1522</v>
      </c>
      <c r="H142" t="s">
        <v>140</v>
      </c>
      <c r="I142">
        <v>30000</v>
      </c>
      <c r="J142">
        <v>33803</v>
      </c>
      <c r="K142">
        <v>1981</v>
      </c>
      <c r="L142">
        <v>11363</v>
      </c>
      <c r="M142" t="s">
        <v>141</v>
      </c>
      <c r="N142">
        <v>107539</v>
      </c>
      <c r="O142" t="s">
        <v>170</v>
      </c>
      <c r="P142" t="s">
        <v>1486</v>
      </c>
      <c r="U142" t="s">
        <v>1487</v>
      </c>
      <c r="V142" t="s">
        <v>1487</v>
      </c>
      <c r="X142" t="s">
        <v>1555</v>
      </c>
      <c r="Y142">
        <v>33</v>
      </c>
      <c r="Z142" s="107">
        <v>43404</v>
      </c>
      <c r="AA142" s="108">
        <v>4587958.8600000003</v>
      </c>
      <c r="AB142" t="s">
        <v>148</v>
      </c>
      <c r="AC142" s="98">
        <v>501.55</v>
      </c>
      <c r="AD142" t="s">
        <v>1489</v>
      </c>
      <c r="AE142">
        <v>2018</v>
      </c>
      <c r="AF142">
        <v>10</v>
      </c>
    </row>
    <row r="143" spans="1:32">
      <c r="A143" t="s">
        <v>1482</v>
      </c>
      <c r="B143" t="s">
        <v>1683</v>
      </c>
      <c r="C143" s="107">
        <v>43404</v>
      </c>
      <c r="D143" s="107">
        <v>43410</v>
      </c>
      <c r="E143" t="s">
        <v>138</v>
      </c>
      <c r="F143">
        <v>71410</v>
      </c>
      <c r="G143" t="s">
        <v>1677</v>
      </c>
      <c r="H143" t="s">
        <v>140</v>
      </c>
      <c r="I143">
        <v>30000</v>
      </c>
      <c r="J143">
        <v>33803</v>
      </c>
      <c r="K143">
        <v>1981</v>
      </c>
      <c r="L143">
        <v>11363</v>
      </c>
      <c r="M143" t="s">
        <v>141</v>
      </c>
      <c r="N143">
        <v>107539</v>
      </c>
      <c r="O143" t="s">
        <v>170</v>
      </c>
      <c r="P143" t="s">
        <v>1486</v>
      </c>
      <c r="U143" t="s">
        <v>1487</v>
      </c>
      <c r="V143" t="s">
        <v>1487</v>
      </c>
      <c r="X143" t="s">
        <v>1684</v>
      </c>
      <c r="Y143">
        <v>26</v>
      </c>
      <c r="Z143" s="107">
        <v>43404</v>
      </c>
      <c r="AA143" s="108">
        <v>3763.82</v>
      </c>
      <c r="AB143" t="s">
        <v>148</v>
      </c>
      <c r="AC143" s="98">
        <v>0.41</v>
      </c>
      <c r="AD143" t="s">
        <v>1489</v>
      </c>
      <c r="AE143">
        <v>2018</v>
      </c>
      <c r="AF143">
        <v>10</v>
      </c>
    </row>
    <row r="144" spans="1:32">
      <c r="A144" t="s">
        <v>134</v>
      </c>
      <c r="B144" t="s">
        <v>353</v>
      </c>
      <c r="C144" s="107">
        <v>43405</v>
      </c>
      <c r="D144" s="107">
        <v>43406</v>
      </c>
      <c r="E144" t="s">
        <v>138</v>
      </c>
      <c r="F144">
        <v>71305</v>
      </c>
      <c r="G144" t="s">
        <v>169</v>
      </c>
      <c r="H144" t="s">
        <v>140</v>
      </c>
      <c r="I144">
        <v>30000</v>
      </c>
      <c r="J144">
        <v>33803</v>
      </c>
      <c r="K144">
        <v>1981</v>
      </c>
      <c r="L144">
        <v>11363</v>
      </c>
      <c r="M144" t="s">
        <v>141</v>
      </c>
      <c r="N144">
        <v>107539</v>
      </c>
      <c r="O144" t="s">
        <v>170</v>
      </c>
      <c r="P144" t="s">
        <v>157</v>
      </c>
      <c r="Q144" t="s">
        <v>143</v>
      </c>
      <c r="R144">
        <v>7075</v>
      </c>
      <c r="S144" t="s">
        <v>171</v>
      </c>
      <c r="T144" t="s">
        <v>143</v>
      </c>
      <c r="U144" t="s">
        <v>172</v>
      </c>
      <c r="V144" t="s">
        <v>354</v>
      </c>
      <c r="X144" t="s">
        <v>355</v>
      </c>
      <c r="Y144">
        <v>30</v>
      </c>
      <c r="Z144" s="107">
        <v>43405</v>
      </c>
      <c r="AA144" s="108">
        <v>36000000</v>
      </c>
      <c r="AB144" t="s">
        <v>148</v>
      </c>
      <c r="AC144" s="98">
        <v>3943.93</v>
      </c>
      <c r="AD144" t="s">
        <v>149</v>
      </c>
      <c r="AE144">
        <v>2018</v>
      </c>
      <c r="AF144">
        <v>11</v>
      </c>
    </row>
    <row r="145" spans="1:32">
      <c r="A145" t="s">
        <v>134</v>
      </c>
      <c r="B145" t="s">
        <v>356</v>
      </c>
      <c r="C145" s="107">
        <v>43405</v>
      </c>
      <c r="D145" s="107">
        <v>43406</v>
      </c>
      <c r="E145" t="s">
        <v>138</v>
      </c>
      <c r="F145">
        <v>71305</v>
      </c>
      <c r="G145" t="s">
        <v>169</v>
      </c>
      <c r="H145" t="s">
        <v>140</v>
      </c>
      <c r="I145">
        <v>30000</v>
      </c>
      <c r="J145">
        <v>33803</v>
      </c>
      <c r="K145">
        <v>1981</v>
      </c>
      <c r="L145">
        <v>11363</v>
      </c>
      <c r="M145" t="s">
        <v>141</v>
      </c>
      <c r="N145">
        <v>107539</v>
      </c>
      <c r="O145" t="s">
        <v>170</v>
      </c>
      <c r="P145" t="s">
        <v>157</v>
      </c>
      <c r="Q145" t="s">
        <v>143</v>
      </c>
      <c r="R145">
        <v>7075</v>
      </c>
      <c r="S145" t="s">
        <v>171</v>
      </c>
      <c r="T145" t="s">
        <v>143</v>
      </c>
      <c r="U145" t="s">
        <v>172</v>
      </c>
      <c r="V145" t="s">
        <v>354</v>
      </c>
      <c r="X145" t="s">
        <v>355</v>
      </c>
      <c r="Y145">
        <v>31</v>
      </c>
      <c r="Z145" s="107">
        <v>43405</v>
      </c>
      <c r="AA145" s="108">
        <v>36000000</v>
      </c>
      <c r="AB145" t="s">
        <v>148</v>
      </c>
      <c r="AC145" s="98">
        <v>3943.93</v>
      </c>
      <c r="AD145" t="s">
        <v>149</v>
      </c>
      <c r="AE145">
        <v>2018</v>
      </c>
      <c r="AF145">
        <v>11</v>
      </c>
    </row>
    <row r="146" spans="1:32">
      <c r="A146" t="s">
        <v>134</v>
      </c>
      <c r="B146" t="s">
        <v>357</v>
      </c>
      <c r="C146" s="107">
        <v>43413</v>
      </c>
      <c r="D146" s="107">
        <v>43414</v>
      </c>
      <c r="E146" t="s">
        <v>138</v>
      </c>
      <c r="F146">
        <v>71305</v>
      </c>
      <c r="G146" t="s">
        <v>169</v>
      </c>
      <c r="H146" t="s">
        <v>140</v>
      </c>
      <c r="I146">
        <v>30000</v>
      </c>
      <c r="J146">
        <v>33803</v>
      </c>
      <c r="K146">
        <v>1981</v>
      </c>
      <c r="L146">
        <v>11363</v>
      </c>
      <c r="M146" t="s">
        <v>141</v>
      </c>
      <c r="N146">
        <v>107539</v>
      </c>
      <c r="O146" t="s">
        <v>170</v>
      </c>
      <c r="P146" t="s">
        <v>157</v>
      </c>
      <c r="Q146" t="s">
        <v>143</v>
      </c>
      <c r="R146">
        <v>7075</v>
      </c>
      <c r="S146" t="s">
        <v>171</v>
      </c>
      <c r="T146" t="s">
        <v>143</v>
      </c>
      <c r="U146" t="s">
        <v>172</v>
      </c>
      <c r="V146" t="s">
        <v>358</v>
      </c>
      <c r="X146" t="s">
        <v>359</v>
      </c>
      <c r="Y146">
        <v>5</v>
      </c>
      <c r="Z146" s="107">
        <v>43413</v>
      </c>
      <c r="AA146" s="108">
        <v>36000000</v>
      </c>
      <c r="AB146" t="s">
        <v>148</v>
      </c>
      <c r="AC146" s="98">
        <v>3935.53</v>
      </c>
      <c r="AD146" t="s">
        <v>149</v>
      </c>
      <c r="AE146">
        <v>2018</v>
      </c>
      <c r="AF146">
        <v>11</v>
      </c>
    </row>
    <row r="147" spans="1:32">
      <c r="A147" t="s">
        <v>134</v>
      </c>
      <c r="B147" t="s">
        <v>360</v>
      </c>
      <c r="C147" s="107">
        <v>43416</v>
      </c>
      <c r="D147" s="107">
        <v>43417</v>
      </c>
      <c r="E147" t="s">
        <v>138</v>
      </c>
      <c r="F147">
        <v>76125</v>
      </c>
      <c r="G147" t="s">
        <v>187</v>
      </c>
      <c r="H147" t="s">
        <v>140</v>
      </c>
      <c r="I147">
        <v>30000</v>
      </c>
      <c r="J147">
        <v>33803</v>
      </c>
      <c r="K147">
        <v>1981</v>
      </c>
      <c r="L147">
        <v>11363</v>
      </c>
      <c r="M147" t="s">
        <v>141</v>
      </c>
      <c r="N147">
        <v>107539</v>
      </c>
      <c r="O147" t="s">
        <v>170</v>
      </c>
      <c r="P147" t="s">
        <v>157</v>
      </c>
      <c r="Q147" t="s">
        <v>143</v>
      </c>
      <c r="R147">
        <v>7075</v>
      </c>
      <c r="S147" t="s">
        <v>171</v>
      </c>
      <c r="T147" t="s">
        <v>143</v>
      </c>
      <c r="U147" t="s">
        <v>187</v>
      </c>
      <c r="V147" t="s">
        <v>358</v>
      </c>
      <c r="X147" t="s">
        <v>361</v>
      </c>
      <c r="Y147">
        <v>58</v>
      </c>
      <c r="Z147" s="107">
        <v>43416</v>
      </c>
      <c r="AA147" s="108">
        <v>0</v>
      </c>
      <c r="AB147" t="s">
        <v>148</v>
      </c>
      <c r="AC147" s="98">
        <v>8.4</v>
      </c>
      <c r="AD147" t="s">
        <v>149</v>
      </c>
      <c r="AE147">
        <v>2018</v>
      </c>
      <c r="AF147">
        <v>11</v>
      </c>
    </row>
    <row r="148" spans="1:32">
      <c r="A148" t="s">
        <v>134</v>
      </c>
      <c r="B148" t="s">
        <v>362</v>
      </c>
      <c r="C148" s="107">
        <v>43416</v>
      </c>
      <c r="D148" s="107">
        <v>43418</v>
      </c>
      <c r="E148" t="s">
        <v>138</v>
      </c>
      <c r="F148">
        <v>75711</v>
      </c>
      <c r="G148" t="s">
        <v>348</v>
      </c>
      <c r="H148" t="s">
        <v>140</v>
      </c>
      <c r="I148">
        <v>30000</v>
      </c>
      <c r="J148">
        <v>33803</v>
      </c>
      <c r="K148">
        <v>1981</v>
      </c>
      <c r="L148">
        <v>11363</v>
      </c>
      <c r="M148" t="s">
        <v>141</v>
      </c>
      <c r="N148">
        <v>107539</v>
      </c>
      <c r="O148" t="s">
        <v>170</v>
      </c>
      <c r="P148" t="s">
        <v>143</v>
      </c>
      <c r="Q148" t="s">
        <v>143</v>
      </c>
      <c r="R148">
        <v>5794</v>
      </c>
      <c r="S148" t="s">
        <v>164</v>
      </c>
      <c r="T148" t="s">
        <v>143</v>
      </c>
      <c r="U148" t="s">
        <v>363</v>
      </c>
      <c r="V148" t="s">
        <v>364</v>
      </c>
      <c r="X148" t="s">
        <v>365</v>
      </c>
      <c r="Y148">
        <v>16</v>
      </c>
      <c r="Z148" s="107">
        <v>43416</v>
      </c>
      <c r="AA148" s="108">
        <v>3800000</v>
      </c>
      <c r="AB148" t="s">
        <v>148</v>
      </c>
      <c r="AC148" s="98">
        <v>419.99</v>
      </c>
      <c r="AD148" t="s">
        <v>149</v>
      </c>
      <c r="AE148">
        <v>2018</v>
      </c>
      <c r="AF148">
        <v>11</v>
      </c>
    </row>
    <row r="149" spans="1:32">
      <c r="A149" t="s">
        <v>134</v>
      </c>
      <c r="B149" t="s">
        <v>366</v>
      </c>
      <c r="C149" s="107">
        <v>43417</v>
      </c>
      <c r="D149" s="107">
        <v>43418</v>
      </c>
      <c r="E149" t="s">
        <v>138</v>
      </c>
      <c r="F149">
        <v>76135</v>
      </c>
      <c r="G149" t="s">
        <v>195</v>
      </c>
      <c r="H149" t="s">
        <v>140</v>
      </c>
      <c r="I149">
        <v>30000</v>
      </c>
      <c r="J149">
        <v>33803</v>
      </c>
      <c r="K149">
        <v>1981</v>
      </c>
      <c r="L149">
        <v>11363</v>
      </c>
      <c r="M149" t="s">
        <v>141</v>
      </c>
      <c r="N149">
        <v>107539</v>
      </c>
      <c r="O149" t="s">
        <v>170</v>
      </c>
      <c r="P149" t="s">
        <v>143</v>
      </c>
      <c r="Q149" t="s">
        <v>143</v>
      </c>
      <c r="R149">
        <v>5794</v>
      </c>
      <c r="S149" t="s">
        <v>164</v>
      </c>
      <c r="T149" t="s">
        <v>143</v>
      </c>
      <c r="U149" t="s">
        <v>195</v>
      </c>
      <c r="V149" t="s">
        <v>364</v>
      </c>
      <c r="X149" t="s">
        <v>367</v>
      </c>
      <c r="Y149">
        <v>67</v>
      </c>
      <c r="Z149" s="107">
        <v>43417</v>
      </c>
      <c r="AA149" s="108">
        <v>0</v>
      </c>
      <c r="AB149" t="s">
        <v>148</v>
      </c>
      <c r="AC149" s="98">
        <v>-3.69</v>
      </c>
      <c r="AD149" t="s">
        <v>149</v>
      </c>
      <c r="AE149">
        <v>2018</v>
      </c>
      <c r="AF149">
        <v>11</v>
      </c>
    </row>
    <row r="150" spans="1:32">
      <c r="A150" t="s">
        <v>134</v>
      </c>
      <c r="B150" t="s">
        <v>368</v>
      </c>
      <c r="C150" s="107">
        <v>43420</v>
      </c>
      <c r="D150" s="107">
        <v>43421</v>
      </c>
      <c r="E150" t="s">
        <v>138</v>
      </c>
      <c r="F150">
        <v>72215</v>
      </c>
      <c r="G150" t="s">
        <v>369</v>
      </c>
      <c r="H150" t="s">
        <v>140</v>
      </c>
      <c r="I150">
        <v>30000</v>
      </c>
      <c r="J150">
        <v>33803</v>
      </c>
      <c r="K150">
        <v>1981</v>
      </c>
      <c r="L150">
        <v>11363</v>
      </c>
      <c r="M150" t="s">
        <v>141</v>
      </c>
      <c r="N150">
        <v>107539</v>
      </c>
      <c r="O150" t="s">
        <v>142</v>
      </c>
      <c r="P150" t="s">
        <v>157</v>
      </c>
      <c r="Q150" t="s">
        <v>143</v>
      </c>
      <c r="R150">
        <v>3187</v>
      </c>
      <c r="S150" t="s">
        <v>370</v>
      </c>
      <c r="T150" t="s">
        <v>143</v>
      </c>
      <c r="U150" t="s">
        <v>371</v>
      </c>
      <c r="V150" t="s">
        <v>372</v>
      </c>
      <c r="X150" t="s">
        <v>373</v>
      </c>
      <c r="Y150">
        <v>12</v>
      </c>
      <c r="Z150" s="107">
        <v>43420</v>
      </c>
      <c r="AA150" s="108">
        <v>1374990</v>
      </c>
      <c r="AB150" t="s">
        <v>148</v>
      </c>
      <c r="AC150" s="98">
        <v>150.63999999999999</v>
      </c>
      <c r="AD150" t="s">
        <v>149</v>
      </c>
      <c r="AE150">
        <v>2018</v>
      </c>
      <c r="AF150">
        <v>11</v>
      </c>
    </row>
    <row r="151" spans="1:32">
      <c r="A151" t="s">
        <v>134</v>
      </c>
      <c r="B151" t="s">
        <v>374</v>
      </c>
      <c r="C151" s="107">
        <v>43423</v>
      </c>
      <c r="D151" s="107">
        <v>43426</v>
      </c>
      <c r="E151" t="s">
        <v>138</v>
      </c>
      <c r="F151">
        <v>72505</v>
      </c>
      <c r="G151" t="s">
        <v>176</v>
      </c>
      <c r="H151" t="s">
        <v>140</v>
      </c>
      <c r="I151">
        <v>30000</v>
      </c>
      <c r="J151">
        <v>33801</v>
      </c>
      <c r="K151">
        <v>1981</v>
      </c>
      <c r="L151">
        <v>11363</v>
      </c>
      <c r="M151" t="s">
        <v>141</v>
      </c>
      <c r="N151">
        <v>107539</v>
      </c>
      <c r="O151" t="s">
        <v>142</v>
      </c>
      <c r="P151" t="s">
        <v>143</v>
      </c>
      <c r="Q151" t="s">
        <v>143</v>
      </c>
      <c r="R151">
        <v>5950</v>
      </c>
      <c r="S151" t="s">
        <v>375</v>
      </c>
      <c r="T151" t="s">
        <v>143</v>
      </c>
      <c r="U151" t="s">
        <v>376</v>
      </c>
      <c r="V151" t="s">
        <v>377</v>
      </c>
      <c r="X151" t="s">
        <v>378</v>
      </c>
      <c r="Y151">
        <v>29</v>
      </c>
      <c r="Z151" s="107">
        <v>43423</v>
      </c>
      <c r="AA151" s="108">
        <v>19200000</v>
      </c>
      <c r="AB151" t="s">
        <v>148</v>
      </c>
      <c r="AC151" s="98">
        <v>2103.4299999999998</v>
      </c>
      <c r="AD151" t="s">
        <v>149</v>
      </c>
      <c r="AE151">
        <v>2018</v>
      </c>
      <c r="AF151">
        <v>11</v>
      </c>
    </row>
    <row r="152" spans="1:32">
      <c r="A152" t="s">
        <v>1304</v>
      </c>
      <c r="B152" t="s">
        <v>1328</v>
      </c>
      <c r="C152" s="107">
        <v>43434</v>
      </c>
      <c r="D152" t="s">
        <v>429</v>
      </c>
      <c r="E152" t="s">
        <v>138</v>
      </c>
      <c r="F152">
        <v>75105</v>
      </c>
      <c r="G152" t="s">
        <v>1306</v>
      </c>
      <c r="H152" t="s">
        <v>140</v>
      </c>
      <c r="I152">
        <v>30000</v>
      </c>
      <c r="J152">
        <v>33803</v>
      </c>
      <c r="K152">
        <v>1981</v>
      </c>
      <c r="L152">
        <v>11363</v>
      </c>
      <c r="M152" t="s">
        <v>141</v>
      </c>
      <c r="N152">
        <v>107539</v>
      </c>
      <c r="O152" t="s">
        <v>142</v>
      </c>
      <c r="P152" t="s">
        <v>1307</v>
      </c>
      <c r="U152" t="s">
        <v>1327</v>
      </c>
      <c r="V152" t="s">
        <v>1309</v>
      </c>
      <c r="X152">
        <v>7788929</v>
      </c>
      <c r="Y152">
        <v>3732</v>
      </c>
      <c r="Z152" s="107">
        <v>43434</v>
      </c>
      <c r="AA152" s="108">
        <v>10.54</v>
      </c>
      <c r="AB152" t="s">
        <v>861</v>
      </c>
      <c r="AC152" s="98">
        <v>10.54</v>
      </c>
      <c r="AD152" t="s">
        <v>1310</v>
      </c>
      <c r="AE152">
        <v>2018</v>
      </c>
      <c r="AF152">
        <v>11</v>
      </c>
    </row>
    <row r="153" spans="1:32">
      <c r="A153" t="s">
        <v>1304</v>
      </c>
      <c r="B153" t="s">
        <v>1329</v>
      </c>
      <c r="C153" s="107">
        <v>43434</v>
      </c>
      <c r="D153" t="s">
        <v>429</v>
      </c>
      <c r="E153" t="s">
        <v>138</v>
      </c>
      <c r="F153">
        <v>75105</v>
      </c>
      <c r="G153" t="s">
        <v>1306</v>
      </c>
      <c r="H153" t="s">
        <v>140</v>
      </c>
      <c r="I153">
        <v>30000</v>
      </c>
      <c r="J153">
        <v>33801</v>
      </c>
      <c r="K153">
        <v>1981</v>
      </c>
      <c r="L153">
        <v>11363</v>
      </c>
      <c r="M153" t="s">
        <v>141</v>
      </c>
      <c r="N153">
        <v>107539</v>
      </c>
      <c r="O153" t="s">
        <v>142</v>
      </c>
      <c r="P153" t="s">
        <v>1307</v>
      </c>
      <c r="U153" t="s">
        <v>1327</v>
      </c>
      <c r="V153" t="s">
        <v>1309</v>
      </c>
      <c r="X153">
        <v>7788929</v>
      </c>
      <c r="Y153">
        <v>3731</v>
      </c>
      <c r="Z153" s="107">
        <v>43434</v>
      </c>
      <c r="AA153" s="108">
        <v>147.24</v>
      </c>
      <c r="AB153" t="s">
        <v>861</v>
      </c>
      <c r="AC153" s="98">
        <v>147.24</v>
      </c>
      <c r="AD153" t="s">
        <v>1310</v>
      </c>
      <c r="AE153">
        <v>2018</v>
      </c>
      <c r="AF153">
        <v>11</v>
      </c>
    </row>
    <row r="154" spans="1:32">
      <c r="A154" t="s">
        <v>1304</v>
      </c>
      <c r="B154" t="s">
        <v>1330</v>
      </c>
      <c r="C154" s="107">
        <v>43434</v>
      </c>
      <c r="D154" t="s">
        <v>429</v>
      </c>
      <c r="E154" t="s">
        <v>138</v>
      </c>
      <c r="F154">
        <v>75105</v>
      </c>
      <c r="G154" t="s">
        <v>1306</v>
      </c>
      <c r="H154" t="s">
        <v>140</v>
      </c>
      <c r="I154">
        <v>30000</v>
      </c>
      <c r="J154">
        <v>33803</v>
      </c>
      <c r="K154">
        <v>1981</v>
      </c>
      <c r="L154">
        <v>11363</v>
      </c>
      <c r="M154" t="s">
        <v>141</v>
      </c>
      <c r="N154">
        <v>107539</v>
      </c>
      <c r="O154" t="s">
        <v>170</v>
      </c>
      <c r="P154" t="s">
        <v>1307</v>
      </c>
      <c r="U154" t="s">
        <v>1327</v>
      </c>
      <c r="V154" t="s">
        <v>1309</v>
      </c>
      <c r="X154">
        <v>7788929</v>
      </c>
      <c r="Y154">
        <v>3730</v>
      </c>
      <c r="Z154" s="107">
        <v>43434</v>
      </c>
      <c r="AA154" s="108">
        <v>964.85</v>
      </c>
      <c r="AB154" t="s">
        <v>861</v>
      </c>
      <c r="AC154" s="98">
        <v>964.85</v>
      </c>
      <c r="AD154" t="s">
        <v>1310</v>
      </c>
      <c r="AE154">
        <v>2018</v>
      </c>
      <c r="AF154">
        <v>11</v>
      </c>
    </row>
    <row r="155" spans="1:32">
      <c r="A155" t="s">
        <v>1482</v>
      </c>
      <c r="B155" t="s">
        <v>1557</v>
      </c>
      <c r="C155" s="107">
        <v>43434</v>
      </c>
      <c r="D155" t="s">
        <v>412</v>
      </c>
      <c r="E155" t="s">
        <v>138</v>
      </c>
      <c r="F155">
        <v>71535</v>
      </c>
      <c r="G155" t="s">
        <v>1493</v>
      </c>
      <c r="H155" t="s">
        <v>140</v>
      </c>
      <c r="I155">
        <v>30000</v>
      </c>
      <c r="J155">
        <v>33803</v>
      </c>
      <c r="K155">
        <v>1981</v>
      </c>
      <c r="L155">
        <v>11363</v>
      </c>
      <c r="M155" t="s">
        <v>141</v>
      </c>
      <c r="N155">
        <v>107539</v>
      </c>
      <c r="O155" t="s">
        <v>170</v>
      </c>
      <c r="P155" t="s">
        <v>1486</v>
      </c>
      <c r="U155" t="s">
        <v>1487</v>
      </c>
      <c r="V155" t="s">
        <v>1487</v>
      </c>
      <c r="X155" t="s">
        <v>1558</v>
      </c>
      <c r="Y155">
        <v>44</v>
      </c>
      <c r="Z155" s="107">
        <v>43434</v>
      </c>
      <c r="AA155" s="108">
        <v>461966</v>
      </c>
      <c r="AB155" t="s">
        <v>148</v>
      </c>
      <c r="AC155" s="98">
        <v>50.61</v>
      </c>
      <c r="AD155" t="s">
        <v>1489</v>
      </c>
      <c r="AE155">
        <v>2018</v>
      </c>
      <c r="AF155">
        <v>11</v>
      </c>
    </row>
    <row r="156" spans="1:32">
      <c r="A156" t="s">
        <v>1482</v>
      </c>
      <c r="B156" t="s">
        <v>1559</v>
      </c>
      <c r="C156" s="107">
        <v>43434</v>
      </c>
      <c r="D156" t="s">
        <v>412</v>
      </c>
      <c r="E156" t="s">
        <v>138</v>
      </c>
      <c r="F156">
        <v>71541</v>
      </c>
      <c r="G156" t="s">
        <v>1497</v>
      </c>
      <c r="H156" t="s">
        <v>140</v>
      </c>
      <c r="I156">
        <v>30000</v>
      </c>
      <c r="J156">
        <v>33803</v>
      </c>
      <c r="K156">
        <v>1981</v>
      </c>
      <c r="L156">
        <v>11363</v>
      </c>
      <c r="M156" t="s">
        <v>141</v>
      </c>
      <c r="N156">
        <v>107539</v>
      </c>
      <c r="O156" t="s">
        <v>170</v>
      </c>
      <c r="P156" t="s">
        <v>1486</v>
      </c>
      <c r="U156" t="s">
        <v>1487</v>
      </c>
      <c r="V156" t="s">
        <v>1487</v>
      </c>
      <c r="X156" t="s">
        <v>1558</v>
      </c>
      <c r="Y156">
        <v>67</v>
      </c>
      <c r="Z156" s="107">
        <v>43434</v>
      </c>
      <c r="AA156" s="108">
        <v>310099</v>
      </c>
      <c r="AB156" t="s">
        <v>148</v>
      </c>
      <c r="AC156" s="98">
        <v>33.97</v>
      </c>
      <c r="AD156" t="s">
        <v>1489</v>
      </c>
      <c r="AE156">
        <v>2018</v>
      </c>
      <c r="AF156">
        <v>11</v>
      </c>
    </row>
    <row r="157" spans="1:32" hidden="1">
      <c r="A157" t="s">
        <v>150</v>
      </c>
      <c r="B157" t="s">
        <v>591</v>
      </c>
      <c r="C157" t="s">
        <v>585</v>
      </c>
      <c r="D157" t="s">
        <v>586</v>
      </c>
      <c r="E157" t="s">
        <v>138</v>
      </c>
      <c r="F157">
        <v>16108</v>
      </c>
      <c r="G157" t="s">
        <v>139</v>
      </c>
      <c r="H157" t="s">
        <v>140</v>
      </c>
      <c r="I157">
        <v>30000</v>
      </c>
      <c r="J157">
        <v>33803</v>
      </c>
      <c r="K157">
        <v>1981</v>
      </c>
      <c r="L157">
        <v>11363</v>
      </c>
      <c r="M157" t="s">
        <v>141</v>
      </c>
      <c r="N157">
        <v>107539</v>
      </c>
      <c r="O157" t="s">
        <v>142</v>
      </c>
      <c r="P157" t="s">
        <v>143</v>
      </c>
      <c r="Q157">
        <v>885547</v>
      </c>
      <c r="R157">
        <v>4086</v>
      </c>
      <c r="S157" t="s">
        <v>289</v>
      </c>
      <c r="T157" t="s">
        <v>143</v>
      </c>
      <c r="U157" t="s">
        <v>588</v>
      </c>
      <c r="V157" t="s">
        <v>589</v>
      </c>
      <c r="X157" t="s">
        <v>590</v>
      </c>
      <c r="Y157">
        <v>1</v>
      </c>
      <c r="Z157" t="s">
        <v>585</v>
      </c>
      <c r="AA157">
        <v>-26160000</v>
      </c>
      <c r="AB157" t="s">
        <v>148</v>
      </c>
      <c r="AC157">
        <v>-2862.2</v>
      </c>
      <c r="AD157" t="s">
        <v>149</v>
      </c>
      <c r="AE157">
        <v>2019</v>
      </c>
      <c r="AF157">
        <v>2</v>
      </c>
    </row>
    <row r="158" spans="1:32">
      <c r="A158" t="s">
        <v>1482</v>
      </c>
      <c r="B158" t="s">
        <v>1560</v>
      </c>
      <c r="C158" s="107">
        <v>43434</v>
      </c>
      <c r="D158" t="s">
        <v>412</v>
      </c>
      <c r="E158" t="s">
        <v>138</v>
      </c>
      <c r="F158">
        <v>71590</v>
      </c>
      <c r="G158" t="s">
        <v>1495</v>
      </c>
      <c r="H158" t="s">
        <v>140</v>
      </c>
      <c r="I158">
        <v>30000</v>
      </c>
      <c r="J158">
        <v>33803</v>
      </c>
      <c r="K158">
        <v>1981</v>
      </c>
      <c r="L158">
        <v>11363</v>
      </c>
      <c r="M158" t="s">
        <v>141</v>
      </c>
      <c r="N158">
        <v>107539</v>
      </c>
      <c r="O158" t="s">
        <v>170</v>
      </c>
      <c r="P158" t="s">
        <v>1486</v>
      </c>
      <c r="U158" t="s">
        <v>1487</v>
      </c>
      <c r="V158" t="s">
        <v>1487</v>
      </c>
      <c r="X158" t="s">
        <v>1558</v>
      </c>
      <c r="Y158">
        <v>91</v>
      </c>
      <c r="Z158" s="107">
        <v>43434</v>
      </c>
      <c r="AA158" s="108">
        <v>2272860</v>
      </c>
      <c r="AB158" t="s">
        <v>148</v>
      </c>
      <c r="AC158" s="98">
        <v>249</v>
      </c>
      <c r="AD158" t="s">
        <v>1489</v>
      </c>
      <c r="AE158">
        <v>2018</v>
      </c>
      <c r="AF158">
        <v>11</v>
      </c>
    </row>
    <row r="159" spans="1:32">
      <c r="A159" t="s">
        <v>1482</v>
      </c>
      <c r="B159" t="s">
        <v>1561</v>
      </c>
      <c r="C159" s="107">
        <v>43434</v>
      </c>
      <c r="D159" t="s">
        <v>412</v>
      </c>
      <c r="E159" t="s">
        <v>138</v>
      </c>
      <c r="F159">
        <v>71540</v>
      </c>
      <c r="G159" t="s">
        <v>1501</v>
      </c>
      <c r="H159" t="s">
        <v>140</v>
      </c>
      <c r="I159">
        <v>30000</v>
      </c>
      <c r="J159">
        <v>33803</v>
      </c>
      <c r="K159">
        <v>1981</v>
      </c>
      <c r="L159">
        <v>11363</v>
      </c>
      <c r="M159" t="s">
        <v>141</v>
      </c>
      <c r="N159">
        <v>107539</v>
      </c>
      <c r="O159" t="s">
        <v>170</v>
      </c>
      <c r="P159" t="s">
        <v>1486</v>
      </c>
      <c r="U159" t="s">
        <v>1487</v>
      </c>
      <c r="V159" t="s">
        <v>1487</v>
      </c>
      <c r="X159" t="s">
        <v>1558</v>
      </c>
      <c r="Y159">
        <v>56</v>
      </c>
      <c r="Z159" s="107">
        <v>43434</v>
      </c>
      <c r="AA159" s="108">
        <v>357255</v>
      </c>
      <c r="AB159" t="s">
        <v>148</v>
      </c>
      <c r="AC159" s="98">
        <v>39.14</v>
      </c>
      <c r="AD159" t="s">
        <v>1489</v>
      </c>
      <c r="AE159">
        <v>2018</v>
      </c>
      <c r="AF159">
        <v>11</v>
      </c>
    </row>
    <row r="160" spans="1:32">
      <c r="A160" t="s">
        <v>1482</v>
      </c>
      <c r="B160" t="s">
        <v>1562</v>
      </c>
      <c r="C160" s="107">
        <v>43434</v>
      </c>
      <c r="D160" t="s">
        <v>412</v>
      </c>
      <c r="E160" t="s">
        <v>138</v>
      </c>
      <c r="F160">
        <v>71505</v>
      </c>
      <c r="G160" t="s">
        <v>1485</v>
      </c>
      <c r="H160" t="s">
        <v>140</v>
      </c>
      <c r="I160">
        <v>30000</v>
      </c>
      <c r="J160">
        <v>33803</v>
      </c>
      <c r="K160">
        <v>1981</v>
      </c>
      <c r="L160">
        <v>11363</v>
      </c>
      <c r="M160" t="s">
        <v>141</v>
      </c>
      <c r="N160">
        <v>107539</v>
      </c>
      <c r="O160" t="s">
        <v>170</v>
      </c>
      <c r="P160" t="s">
        <v>1486</v>
      </c>
      <c r="U160" t="s">
        <v>1487</v>
      </c>
      <c r="V160" t="s">
        <v>1487</v>
      </c>
      <c r="X160" t="s">
        <v>1558</v>
      </c>
      <c r="Y160">
        <v>20</v>
      </c>
      <c r="Z160" s="107">
        <v>43434</v>
      </c>
      <c r="AA160" s="108">
        <v>4961586</v>
      </c>
      <c r="AB160" t="s">
        <v>148</v>
      </c>
      <c r="AC160" s="98">
        <v>543.55999999999995</v>
      </c>
      <c r="AD160" t="s">
        <v>1489</v>
      </c>
      <c r="AE160">
        <v>2018</v>
      </c>
      <c r="AF160">
        <v>11</v>
      </c>
    </row>
    <row r="161" spans="1:32">
      <c r="A161" t="s">
        <v>1482</v>
      </c>
      <c r="B161" t="s">
        <v>1563</v>
      </c>
      <c r="C161" s="107">
        <v>43434</v>
      </c>
      <c r="D161" t="s">
        <v>412</v>
      </c>
      <c r="E161" t="s">
        <v>138</v>
      </c>
      <c r="F161">
        <v>71520</v>
      </c>
      <c r="G161" t="s">
        <v>1491</v>
      </c>
      <c r="H161" t="s">
        <v>140</v>
      </c>
      <c r="I161">
        <v>30000</v>
      </c>
      <c r="J161">
        <v>33803</v>
      </c>
      <c r="K161">
        <v>1981</v>
      </c>
      <c r="L161">
        <v>11363</v>
      </c>
      <c r="M161" t="s">
        <v>141</v>
      </c>
      <c r="N161">
        <v>107539</v>
      </c>
      <c r="O161" t="s">
        <v>170</v>
      </c>
      <c r="P161" t="s">
        <v>1486</v>
      </c>
      <c r="U161" t="s">
        <v>1487</v>
      </c>
      <c r="V161" t="s">
        <v>1487</v>
      </c>
      <c r="X161" t="s">
        <v>1558</v>
      </c>
      <c r="Y161">
        <v>32</v>
      </c>
      <c r="Z161" s="107">
        <v>43434</v>
      </c>
      <c r="AA161" s="108">
        <v>456398</v>
      </c>
      <c r="AB161" t="s">
        <v>148</v>
      </c>
      <c r="AC161" s="98">
        <v>50</v>
      </c>
      <c r="AD161" t="s">
        <v>1489</v>
      </c>
      <c r="AE161">
        <v>2018</v>
      </c>
      <c r="AF161">
        <v>11</v>
      </c>
    </row>
    <row r="162" spans="1:32">
      <c r="A162" t="s">
        <v>1482</v>
      </c>
      <c r="B162" t="s">
        <v>1564</v>
      </c>
      <c r="C162" s="107">
        <v>43434</v>
      </c>
      <c r="D162" t="s">
        <v>412</v>
      </c>
      <c r="E162" t="s">
        <v>138</v>
      </c>
      <c r="F162">
        <v>71550</v>
      </c>
      <c r="G162" t="s">
        <v>1499</v>
      </c>
      <c r="H162" t="s">
        <v>140</v>
      </c>
      <c r="I162">
        <v>30000</v>
      </c>
      <c r="J162">
        <v>33803</v>
      </c>
      <c r="K162">
        <v>1981</v>
      </c>
      <c r="L162">
        <v>11363</v>
      </c>
      <c r="M162" t="s">
        <v>141</v>
      </c>
      <c r="N162">
        <v>107539</v>
      </c>
      <c r="O162" t="s">
        <v>170</v>
      </c>
      <c r="P162" t="s">
        <v>1486</v>
      </c>
      <c r="U162" t="s">
        <v>1487</v>
      </c>
      <c r="V162" t="s">
        <v>1487</v>
      </c>
      <c r="X162" t="s">
        <v>1558</v>
      </c>
      <c r="Y162">
        <v>79</v>
      </c>
      <c r="Z162" s="107">
        <v>43434</v>
      </c>
      <c r="AA162" s="108">
        <v>413466</v>
      </c>
      <c r="AB162" t="s">
        <v>148</v>
      </c>
      <c r="AC162" s="98">
        <v>45.3</v>
      </c>
      <c r="AD162" t="s">
        <v>1489</v>
      </c>
      <c r="AE162">
        <v>2018</v>
      </c>
      <c r="AF162">
        <v>11</v>
      </c>
    </row>
    <row r="163" spans="1:32">
      <c r="A163" t="s">
        <v>1482</v>
      </c>
      <c r="B163" t="s">
        <v>1565</v>
      </c>
      <c r="C163" s="107">
        <v>43434</v>
      </c>
      <c r="D163" t="s">
        <v>412</v>
      </c>
      <c r="E163" t="s">
        <v>138</v>
      </c>
      <c r="F163">
        <v>71415</v>
      </c>
      <c r="G163" t="s">
        <v>1519</v>
      </c>
      <c r="H163" t="s">
        <v>140</v>
      </c>
      <c r="I163">
        <v>30000</v>
      </c>
      <c r="J163">
        <v>33803</v>
      </c>
      <c r="K163">
        <v>1981</v>
      </c>
      <c r="L163">
        <v>11363</v>
      </c>
      <c r="M163" t="s">
        <v>141</v>
      </c>
      <c r="N163">
        <v>107539</v>
      </c>
      <c r="O163" t="s">
        <v>170</v>
      </c>
      <c r="P163" t="s">
        <v>1486</v>
      </c>
      <c r="U163" t="s">
        <v>1487</v>
      </c>
      <c r="V163" t="s">
        <v>1487</v>
      </c>
      <c r="X163" t="s">
        <v>1566</v>
      </c>
      <c r="Y163">
        <v>77</v>
      </c>
      <c r="Z163" s="107">
        <v>43434</v>
      </c>
      <c r="AA163" s="108">
        <v>235239</v>
      </c>
      <c r="AB163" t="s">
        <v>148</v>
      </c>
      <c r="AC163" s="98">
        <v>25.77</v>
      </c>
      <c r="AD163" t="s">
        <v>1489</v>
      </c>
      <c r="AE163">
        <v>2018</v>
      </c>
      <c r="AF163">
        <v>11</v>
      </c>
    </row>
    <row r="164" spans="1:32">
      <c r="A164" t="s">
        <v>1482</v>
      </c>
      <c r="B164" t="s">
        <v>1567</v>
      </c>
      <c r="C164" s="107">
        <v>43434</v>
      </c>
      <c r="D164" t="s">
        <v>412</v>
      </c>
      <c r="E164" t="s">
        <v>138</v>
      </c>
      <c r="F164">
        <v>71405</v>
      </c>
      <c r="G164" t="s">
        <v>1522</v>
      </c>
      <c r="H164" t="s">
        <v>140</v>
      </c>
      <c r="I164">
        <v>30000</v>
      </c>
      <c r="J164">
        <v>33803</v>
      </c>
      <c r="K164">
        <v>1981</v>
      </c>
      <c r="L164">
        <v>11363</v>
      </c>
      <c r="M164" t="s">
        <v>141</v>
      </c>
      <c r="N164">
        <v>107539</v>
      </c>
      <c r="O164" t="s">
        <v>170</v>
      </c>
      <c r="P164" t="s">
        <v>1486</v>
      </c>
      <c r="U164" t="s">
        <v>1487</v>
      </c>
      <c r="V164" t="s">
        <v>1487</v>
      </c>
      <c r="X164" t="s">
        <v>1566</v>
      </c>
      <c r="Y164">
        <v>35</v>
      </c>
      <c r="Z164" s="107">
        <v>43434</v>
      </c>
      <c r="AA164" s="108">
        <v>4586596.2699999996</v>
      </c>
      <c r="AB164" t="s">
        <v>148</v>
      </c>
      <c r="AC164" s="98">
        <v>502.48</v>
      </c>
      <c r="AD164" t="s">
        <v>1489</v>
      </c>
      <c r="AE164">
        <v>2018</v>
      </c>
      <c r="AF164">
        <v>11</v>
      </c>
    </row>
    <row r="165" spans="1:32">
      <c r="A165" t="s">
        <v>1482</v>
      </c>
      <c r="B165" t="s">
        <v>1685</v>
      </c>
      <c r="C165" s="107">
        <v>43434</v>
      </c>
      <c r="D165" t="s">
        <v>412</v>
      </c>
      <c r="E165" t="s">
        <v>138</v>
      </c>
      <c r="F165">
        <v>71410</v>
      </c>
      <c r="G165" t="s">
        <v>1677</v>
      </c>
      <c r="H165" t="s">
        <v>140</v>
      </c>
      <c r="I165">
        <v>30000</v>
      </c>
      <c r="J165">
        <v>33803</v>
      </c>
      <c r="K165">
        <v>1981</v>
      </c>
      <c r="L165">
        <v>11363</v>
      </c>
      <c r="M165" t="s">
        <v>141</v>
      </c>
      <c r="N165">
        <v>107539</v>
      </c>
      <c r="O165" t="s">
        <v>170</v>
      </c>
      <c r="P165" t="s">
        <v>1486</v>
      </c>
      <c r="U165" t="s">
        <v>1487</v>
      </c>
      <c r="V165" t="s">
        <v>1487</v>
      </c>
      <c r="X165" t="s">
        <v>1686</v>
      </c>
      <c r="Y165">
        <v>28</v>
      </c>
      <c r="Z165" s="107">
        <v>43434</v>
      </c>
      <c r="AA165" s="108">
        <v>3763.82</v>
      </c>
      <c r="AB165" t="s">
        <v>148</v>
      </c>
      <c r="AC165" s="98">
        <v>0.41</v>
      </c>
      <c r="AD165" t="s">
        <v>1489</v>
      </c>
      <c r="AE165">
        <v>2018</v>
      </c>
      <c r="AF165">
        <v>11</v>
      </c>
    </row>
    <row r="166" spans="1:32">
      <c r="A166" t="s">
        <v>134</v>
      </c>
      <c r="B166" t="s">
        <v>379</v>
      </c>
      <c r="C166" t="s">
        <v>380</v>
      </c>
      <c r="D166" t="s">
        <v>381</v>
      </c>
      <c r="E166" t="s">
        <v>138</v>
      </c>
      <c r="F166">
        <v>71620</v>
      </c>
      <c r="G166" t="s">
        <v>220</v>
      </c>
      <c r="H166" t="s">
        <v>140</v>
      </c>
      <c r="I166">
        <v>30000</v>
      </c>
      <c r="J166">
        <v>33803</v>
      </c>
      <c r="K166">
        <v>1981</v>
      </c>
      <c r="L166">
        <v>11363</v>
      </c>
      <c r="M166" t="s">
        <v>141</v>
      </c>
      <c r="N166">
        <v>107539</v>
      </c>
      <c r="O166" t="s">
        <v>170</v>
      </c>
      <c r="P166" t="s">
        <v>157</v>
      </c>
      <c r="Q166" t="s">
        <v>143</v>
      </c>
      <c r="R166">
        <v>7075</v>
      </c>
      <c r="S166" t="s">
        <v>171</v>
      </c>
      <c r="T166" t="s">
        <v>143</v>
      </c>
      <c r="U166" t="s">
        <v>382</v>
      </c>
      <c r="V166" t="s">
        <v>382</v>
      </c>
      <c r="X166" t="s">
        <v>383</v>
      </c>
      <c r="Y166">
        <v>17</v>
      </c>
      <c r="Z166" t="s">
        <v>380</v>
      </c>
      <c r="AA166" s="108">
        <v>5520000</v>
      </c>
      <c r="AB166" t="s">
        <v>148</v>
      </c>
      <c r="AC166" s="98">
        <v>601.30999999999995</v>
      </c>
      <c r="AD166" t="s">
        <v>149</v>
      </c>
      <c r="AE166">
        <v>2018</v>
      </c>
      <c r="AF166">
        <v>12</v>
      </c>
    </row>
    <row r="167" spans="1:32">
      <c r="A167" t="s">
        <v>134</v>
      </c>
      <c r="B167" t="s">
        <v>384</v>
      </c>
      <c r="C167" t="s">
        <v>380</v>
      </c>
      <c r="D167" t="s">
        <v>381</v>
      </c>
      <c r="E167" t="s">
        <v>138</v>
      </c>
      <c r="F167">
        <v>71620</v>
      </c>
      <c r="G167" t="s">
        <v>220</v>
      </c>
      <c r="H167" t="s">
        <v>140</v>
      </c>
      <c r="I167">
        <v>30000</v>
      </c>
      <c r="J167">
        <v>33803</v>
      </c>
      <c r="K167">
        <v>1981</v>
      </c>
      <c r="L167">
        <v>11363</v>
      </c>
      <c r="M167" t="s">
        <v>141</v>
      </c>
      <c r="N167">
        <v>107539</v>
      </c>
      <c r="O167" t="s">
        <v>170</v>
      </c>
      <c r="P167" t="s">
        <v>143</v>
      </c>
      <c r="Q167" t="s">
        <v>143</v>
      </c>
      <c r="R167">
        <v>6280</v>
      </c>
      <c r="S167" t="s">
        <v>276</v>
      </c>
      <c r="T167" t="s">
        <v>143</v>
      </c>
      <c r="U167" t="s">
        <v>382</v>
      </c>
      <c r="V167" t="s">
        <v>382</v>
      </c>
      <c r="X167" t="s">
        <v>383</v>
      </c>
      <c r="Y167">
        <v>18</v>
      </c>
      <c r="Z167" t="s">
        <v>380</v>
      </c>
      <c r="AA167" s="108">
        <v>5520000</v>
      </c>
      <c r="AB167" t="s">
        <v>148</v>
      </c>
      <c r="AC167" s="98">
        <v>601.30999999999995</v>
      </c>
      <c r="AD167" t="s">
        <v>149</v>
      </c>
      <c r="AE167">
        <v>2018</v>
      </c>
      <c r="AF167">
        <v>12</v>
      </c>
    </row>
    <row r="168" spans="1:32">
      <c r="A168" t="s">
        <v>134</v>
      </c>
      <c r="B168" t="s">
        <v>385</v>
      </c>
      <c r="C168" t="s">
        <v>380</v>
      </c>
      <c r="D168" t="s">
        <v>381</v>
      </c>
      <c r="E168" t="s">
        <v>138</v>
      </c>
      <c r="F168">
        <v>71620</v>
      </c>
      <c r="G168" t="s">
        <v>220</v>
      </c>
      <c r="H168" t="s">
        <v>140</v>
      </c>
      <c r="I168">
        <v>30000</v>
      </c>
      <c r="J168">
        <v>33803</v>
      </c>
      <c r="K168">
        <v>1981</v>
      </c>
      <c r="L168">
        <v>11363</v>
      </c>
      <c r="M168" t="s">
        <v>141</v>
      </c>
      <c r="N168">
        <v>107539</v>
      </c>
      <c r="O168" t="s">
        <v>170</v>
      </c>
      <c r="P168" t="s">
        <v>143</v>
      </c>
      <c r="Q168" t="s">
        <v>143</v>
      </c>
      <c r="R168">
        <v>2673</v>
      </c>
      <c r="S168" t="s">
        <v>271</v>
      </c>
      <c r="T168" t="s">
        <v>143</v>
      </c>
      <c r="U168" t="s">
        <v>382</v>
      </c>
      <c r="V168" t="s">
        <v>382</v>
      </c>
      <c r="X168" t="s">
        <v>383</v>
      </c>
      <c r="Y168">
        <v>19</v>
      </c>
      <c r="Z168" t="s">
        <v>380</v>
      </c>
      <c r="AA168" s="108">
        <v>5520000</v>
      </c>
      <c r="AB168" t="s">
        <v>148</v>
      </c>
      <c r="AC168" s="98">
        <v>601.30999999999995</v>
      </c>
      <c r="AD168" t="s">
        <v>149</v>
      </c>
      <c r="AE168">
        <v>2018</v>
      </c>
      <c r="AF168">
        <v>12</v>
      </c>
    </row>
    <row r="169" spans="1:32">
      <c r="A169" t="s">
        <v>134</v>
      </c>
      <c r="B169" t="s">
        <v>386</v>
      </c>
      <c r="C169" t="s">
        <v>380</v>
      </c>
      <c r="D169" t="s">
        <v>387</v>
      </c>
      <c r="E169" t="s">
        <v>138</v>
      </c>
      <c r="F169">
        <v>71620</v>
      </c>
      <c r="G169" t="s">
        <v>220</v>
      </c>
      <c r="H169" t="s">
        <v>140</v>
      </c>
      <c r="I169">
        <v>30000</v>
      </c>
      <c r="J169">
        <v>33803</v>
      </c>
      <c r="K169">
        <v>1981</v>
      </c>
      <c r="L169">
        <v>11363</v>
      </c>
      <c r="M169" t="s">
        <v>141</v>
      </c>
      <c r="N169">
        <v>107539</v>
      </c>
      <c r="O169" t="s">
        <v>170</v>
      </c>
      <c r="P169" t="s">
        <v>143</v>
      </c>
      <c r="Q169" t="s">
        <v>143</v>
      </c>
      <c r="R169">
        <v>5270</v>
      </c>
      <c r="S169" t="s">
        <v>388</v>
      </c>
      <c r="T169" t="s">
        <v>143</v>
      </c>
      <c r="U169" t="s">
        <v>382</v>
      </c>
      <c r="V169" t="s">
        <v>382</v>
      </c>
      <c r="X169" t="s">
        <v>389</v>
      </c>
      <c r="Y169">
        <v>4</v>
      </c>
      <c r="Z169" t="s">
        <v>380</v>
      </c>
      <c r="AA169" s="108">
        <v>2208000</v>
      </c>
      <c r="AB169" t="s">
        <v>148</v>
      </c>
      <c r="AC169" s="98">
        <v>240.52</v>
      </c>
      <c r="AD169" t="s">
        <v>149</v>
      </c>
      <c r="AE169">
        <v>2018</v>
      </c>
      <c r="AF169">
        <v>12</v>
      </c>
    </row>
    <row r="170" spans="1:32">
      <c r="A170" t="s">
        <v>134</v>
      </c>
      <c r="B170" t="s">
        <v>390</v>
      </c>
      <c r="C170" t="s">
        <v>380</v>
      </c>
      <c r="D170" t="s">
        <v>381</v>
      </c>
      <c r="E170" t="s">
        <v>138</v>
      </c>
      <c r="F170">
        <v>71620</v>
      </c>
      <c r="G170" t="s">
        <v>220</v>
      </c>
      <c r="H170" t="s">
        <v>140</v>
      </c>
      <c r="I170">
        <v>30000</v>
      </c>
      <c r="J170">
        <v>33803</v>
      </c>
      <c r="K170">
        <v>1981</v>
      </c>
      <c r="L170">
        <v>11363</v>
      </c>
      <c r="M170" t="s">
        <v>141</v>
      </c>
      <c r="N170">
        <v>107539</v>
      </c>
      <c r="O170" t="s">
        <v>170</v>
      </c>
      <c r="P170" t="s">
        <v>143</v>
      </c>
      <c r="Q170" t="s">
        <v>143</v>
      </c>
      <c r="R170">
        <v>7000</v>
      </c>
      <c r="S170" t="s">
        <v>229</v>
      </c>
      <c r="T170" t="s">
        <v>143</v>
      </c>
      <c r="U170" t="s">
        <v>382</v>
      </c>
      <c r="V170" t="s">
        <v>382</v>
      </c>
      <c r="X170" t="s">
        <v>383</v>
      </c>
      <c r="Y170">
        <v>20</v>
      </c>
      <c r="Z170" t="s">
        <v>380</v>
      </c>
      <c r="AA170" s="108">
        <v>5520000</v>
      </c>
      <c r="AB170" t="s">
        <v>148</v>
      </c>
      <c r="AC170" s="98">
        <v>601.30999999999995</v>
      </c>
      <c r="AD170" t="s">
        <v>149</v>
      </c>
      <c r="AE170">
        <v>2018</v>
      </c>
      <c r="AF170">
        <v>12</v>
      </c>
    </row>
    <row r="171" spans="1:32">
      <c r="A171" t="s">
        <v>134</v>
      </c>
      <c r="B171" t="s">
        <v>391</v>
      </c>
      <c r="C171" t="s">
        <v>380</v>
      </c>
      <c r="D171" t="s">
        <v>381</v>
      </c>
      <c r="E171" t="s">
        <v>138</v>
      </c>
      <c r="F171">
        <v>71635</v>
      </c>
      <c r="G171" t="s">
        <v>392</v>
      </c>
      <c r="H171" t="s">
        <v>140</v>
      </c>
      <c r="I171">
        <v>30000</v>
      </c>
      <c r="J171">
        <v>33803</v>
      </c>
      <c r="K171">
        <v>1981</v>
      </c>
      <c r="L171">
        <v>11363</v>
      </c>
      <c r="M171" t="s">
        <v>141</v>
      </c>
      <c r="N171">
        <v>107539</v>
      </c>
      <c r="O171" t="s">
        <v>170</v>
      </c>
      <c r="P171" t="s">
        <v>143</v>
      </c>
      <c r="Q171" t="s">
        <v>143</v>
      </c>
      <c r="R171">
        <v>829</v>
      </c>
      <c r="S171" t="s">
        <v>393</v>
      </c>
      <c r="T171" t="s">
        <v>143</v>
      </c>
      <c r="U171" t="s">
        <v>394</v>
      </c>
      <c r="V171" t="s">
        <v>394</v>
      </c>
      <c r="X171" t="s">
        <v>383</v>
      </c>
      <c r="Y171">
        <v>28</v>
      </c>
      <c r="Z171" t="s">
        <v>380</v>
      </c>
      <c r="AA171" s="108">
        <v>6000000</v>
      </c>
      <c r="AB171" t="s">
        <v>148</v>
      </c>
      <c r="AC171" s="98">
        <v>653.6</v>
      </c>
      <c r="AD171" t="s">
        <v>149</v>
      </c>
      <c r="AE171">
        <v>2018</v>
      </c>
      <c r="AF171">
        <v>12</v>
      </c>
    </row>
    <row r="172" spans="1:32">
      <c r="A172" t="s">
        <v>134</v>
      </c>
      <c r="B172" t="s">
        <v>395</v>
      </c>
      <c r="C172" t="s">
        <v>380</v>
      </c>
      <c r="D172" t="s">
        <v>381</v>
      </c>
      <c r="E172" t="s">
        <v>138</v>
      </c>
      <c r="F172">
        <v>71635</v>
      </c>
      <c r="G172" t="s">
        <v>392</v>
      </c>
      <c r="H172" t="s">
        <v>140</v>
      </c>
      <c r="I172">
        <v>30000</v>
      </c>
      <c r="J172">
        <v>33803</v>
      </c>
      <c r="K172">
        <v>1981</v>
      </c>
      <c r="L172">
        <v>11363</v>
      </c>
      <c r="M172" t="s">
        <v>141</v>
      </c>
      <c r="N172">
        <v>107539</v>
      </c>
      <c r="O172" t="s">
        <v>170</v>
      </c>
      <c r="P172" t="s">
        <v>143</v>
      </c>
      <c r="Q172" t="s">
        <v>143</v>
      </c>
      <c r="R172">
        <v>4729</v>
      </c>
      <c r="S172" t="s">
        <v>396</v>
      </c>
      <c r="T172" t="s">
        <v>143</v>
      </c>
      <c r="U172" t="s">
        <v>394</v>
      </c>
      <c r="V172" t="s">
        <v>394</v>
      </c>
      <c r="X172" t="s">
        <v>383</v>
      </c>
      <c r="Y172">
        <v>29</v>
      </c>
      <c r="Z172" t="s">
        <v>380</v>
      </c>
      <c r="AA172" s="108">
        <v>6000000</v>
      </c>
      <c r="AB172" t="s">
        <v>148</v>
      </c>
      <c r="AC172" s="98">
        <v>653.6</v>
      </c>
      <c r="AD172" t="s">
        <v>149</v>
      </c>
      <c r="AE172">
        <v>2018</v>
      </c>
      <c r="AF172">
        <v>12</v>
      </c>
    </row>
    <row r="173" spans="1:32">
      <c r="A173" t="s">
        <v>134</v>
      </c>
      <c r="B173" t="s">
        <v>397</v>
      </c>
      <c r="C173" t="s">
        <v>380</v>
      </c>
      <c r="D173" t="s">
        <v>381</v>
      </c>
      <c r="E173" t="s">
        <v>138</v>
      </c>
      <c r="F173">
        <v>71635</v>
      </c>
      <c r="G173" t="s">
        <v>392</v>
      </c>
      <c r="H173" t="s">
        <v>140</v>
      </c>
      <c r="I173">
        <v>30000</v>
      </c>
      <c r="J173">
        <v>33803</v>
      </c>
      <c r="K173">
        <v>1981</v>
      </c>
      <c r="L173">
        <v>11363</v>
      </c>
      <c r="M173" t="s">
        <v>141</v>
      </c>
      <c r="N173">
        <v>107539</v>
      </c>
      <c r="O173" t="s">
        <v>170</v>
      </c>
      <c r="P173" t="s">
        <v>143</v>
      </c>
      <c r="Q173" t="s">
        <v>143</v>
      </c>
      <c r="R173">
        <v>1453</v>
      </c>
      <c r="S173" t="s">
        <v>398</v>
      </c>
      <c r="T173" t="s">
        <v>143</v>
      </c>
      <c r="U173" t="s">
        <v>394</v>
      </c>
      <c r="V173" t="s">
        <v>394</v>
      </c>
      <c r="X173" t="s">
        <v>383</v>
      </c>
      <c r="Y173">
        <v>30</v>
      </c>
      <c r="Z173" t="s">
        <v>380</v>
      </c>
      <c r="AA173" s="108">
        <v>6000000</v>
      </c>
      <c r="AB173" t="s">
        <v>148</v>
      </c>
      <c r="AC173" s="98">
        <v>653.6</v>
      </c>
      <c r="AD173" t="s">
        <v>149</v>
      </c>
      <c r="AE173">
        <v>2018</v>
      </c>
      <c r="AF173">
        <v>12</v>
      </c>
    </row>
    <row r="174" spans="1:32">
      <c r="A174" t="s">
        <v>134</v>
      </c>
      <c r="B174" t="s">
        <v>399</v>
      </c>
      <c r="C174" t="s">
        <v>380</v>
      </c>
      <c r="D174" t="s">
        <v>381</v>
      </c>
      <c r="E174" t="s">
        <v>138</v>
      </c>
      <c r="F174">
        <v>71635</v>
      </c>
      <c r="G174" t="s">
        <v>392</v>
      </c>
      <c r="H174" t="s">
        <v>140</v>
      </c>
      <c r="I174">
        <v>30000</v>
      </c>
      <c r="J174">
        <v>33803</v>
      </c>
      <c r="K174">
        <v>1981</v>
      </c>
      <c r="L174">
        <v>11363</v>
      </c>
      <c r="M174" t="s">
        <v>141</v>
      </c>
      <c r="N174">
        <v>107539</v>
      </c>
      <c r="O174" t="s">
        <v>170</v>
      </c>
      <c r="P174" t="s">
        <v>143</v>
      </c>
      <c r="Q174" t="s">
        <v>143</v>
      </c>
      <c r="R174">
        <v>6559</v>
      </c>
      <c r="S174" t="s">
        <v>400</v>
      </c>
      <c r="T174" t="s">
        <v>143</v>
      </c>
      <c r="U174" t="s">
        <v>394</v>
      </c>
      <c r="V174" t="s">
        <v>394</v>
      </c>
      <c r="X174" t="s">
        <v>383</v>
      </c>
      <c r="Y174">
        <v>22</v>
      </c>
      <c r="Z174" t="s">
        <v>380</v>
      </c>
      <c r="AA174" s="108">
        <v>6000000</v>
      </c>
      <c r="AB174" t="s">
        <v>148</v>
      </c>
      <c r="AC174" s="98">
        <v>653.6</v>
      </c>
      <c r="AD174" t="s">
        <v>149</v>
      </c>
      <c r="AE174">
        <v>2018</v>
      </c>
      <c r="AF174">
        <v>12</v>
      </c>
    </row>
    <row r="175" spans="1:32">
      <c r="A175" t="s">
        <v>134</v>
      </c>
      <c r="B175" t="s">
        <v>401</v>
      </c>
      <c r="C175" t="s">
        <v>380</v>
      </c>
      <c r="D175" t="s">
        <v>381</v>
      </c>
      <c r="E175" t="s">
        <v>138</v>
      </c>
      <c r="F175">
        <v>71635</v>
      </c>
      <c r="G175" t="s">
        <v>392</v>
      </c>
      <c r="H175" t="s">
        <v>140</v>
      </c>
      <c r="I175">
        <v>30000</v>
      </c>
      <c r="J175">
        <v>33803</v>
      </c>
      <c r="K175">
        <v>1981</v>
      </c>
      <c r="L175">
        <v>11363</v>
      </c>
      <c r="M175" t="s">
        <v>141</v>
      </c>
      <c r="N175">
        <v>107539</v>
      </c>
      <c r="O175" t="s">
        <v>170</v>
      </c>
      <c r="P175" t="s">
        <v>143</v>
      </c>
      <c r="Q175" t="s">
        <v>143</v>
      </c>
      <c r="R175">
        <v>1311</v>
      </c>
      <c r="S175" t="s">
        <v>402</v>
      </c>
      <c r="T175" t="s">
        <v>143</v>
      </c>
      <c r="U175" t="s">
        <v>394</v>
      </c>
      <c r="V175" t="s">
        <v>394</v>
      </c>
      <c r="X175" t="s">
        <v>383</v>
      </c>
      <c r="Y175">
        <v>23</v>
      </c>
      <c r="Z175" t="s">
        <v>380</v>
      </c>
      <c r="AA175" s="108">
        <v>6000000</v>
      </c>
      <c r="AB175" t="s">
        <v>148</v>
      </c>
      <c r="AC175" s="98">
        <v>653.6</v>
      </c>
      <c r="AD175" t="s">
        <v>149</v>
      </c>
      <c r="AE175">
        <v>2018</v>
      </c>
      <c r="AF175">
        <v>12</v>
      </c>
    </row>
    <row r="176" spans="1:32">
      <c r="A176" t="s">
        <v>134</v>
      </c>
      <c r="B176" t="s">
        <v>403</v>
      </c>
      <c r="C176" t="s">
        <v>380</v>
      </c>
      <c r="D176" t="s">
        <v>381</v>
      </c>
      <c r="E176" t="s">
        <v>138</v>
      </c>
      <c r="F176">
        <v>71635</v>
      </c>
      <c r="G176" t="s">
        <v>392</v>
      </c>
      <c r="H176" t="s">
        <v>140</v>
      </c>
      <c r="I176">
        <v>30000</v>
      </c>
      <c r="J176">
        <v>33803</v>
      </c>
      <c r="K176">
        <v>1981</v>
      </c>
      <c r="L176">
        <v>11363</v>
      </c>
      <c r="M176" t="s">
        <v>141</v>
      </c>
      <c r="N176">
        <v>107539</v>
      </c>
      <c r="O176" t="s">
        <v>170</v>
      </c>
      <c r="P176" t="s">
        <v>143</v>
      </c>
      <c r="Q176" t="s">
        <v>143</v>
      </c>
      <c r="R176">
        <v>3477</v>
      </c>
      <c r="S176" t="s">
        <v>404</v>
      </c>
      <c r="T176" t="s">
        <v>143</v>
      </c>
      <c r="U176" t="s">
        <v>223</v>
      </c>
      <c r="V176" t="s">
        <v>394</v>
      </c>
      <c r="X176" t="s">
        <v>383</v>
      </c>
      <c r="Y176">
        <v>24</v>
      </c>
      <c r="Z176" t="s">
        <v>380</v>
      </c>
      <c r="AA176" s="108">
        <v>6000000</v>
      </c>
      <c r="AB176" t="s">
        <v>148</v>
      </c>
      <c r="AC176" s="98">
        <v>653.6</v>
      </c>
      <c r="AD176" t="s">
        <v>149</v>
      </c>
      <c r="AE176">
        <v>2018</v>
      </c>
      <c r="AF176">
        <v>12</v>
      </c>
    </row>
    <row r="177" spans="1:32">
      <c r="A177" t="s">
        <v>134</v>
      </c>
      <c r="B177" t="s">
        <v>405</v>
      </c>
      <c r="C177" t="s">
        <v>380</v>
      </c>
      <c r="D177" t="s">
        <v>381</v>
      </c>
      <c r="E177" t="s">
        <v>138</v>
      </c>
      <c r="F177">
        <v>71635</v>
      </c>
      <c r="G177" t="s">
        <v>392</v>
      </c>
      <c r="H177" t="s">
        <v>140</v>
      </c>
      <c r="I177">
        <v>30000</v>
      </c>
      <c r="J177">
        <v>33803</v>
      </c>
      <c r="K177">
        <v>1981</v>
      </c>
      <c r="L177">
        <v>11363</v>
      </c>
      <c r="M177" t="s">
        <v>141</v>
      </c>
      <c r="N177">
        <v>107539</v>
      </c>
      <c r="O177" t="s">
        <v>170</v>
      </c>
      <c r="P177" t="s">
        <v>143</v>
      </c>
      <c r="Q177" t="s">
        <v>143</v>
      </c>
      <c r="R177">
        <v>6191</v>
      </c>
      <c r="S177" t="s">
        <v>309</v>
      </c>
      <c r="T177" t="s">
        <v>143</v>
      </c>
      <c r="U177" t="s">
        <v>394</v>
      </c>
      <c r="V177" t="s">
        <v>394</v>
      </c>
      <c r="X177" t="s">
        <v>383</v>
      </c>
      <c r="Y177">
        <v>25</v>
      </c>
      <c r="Z177" t="s">
        <v>380</v>
      </c>
      <c r="AA177" s="108">
        <v>6000000</v>
      </c>
      <c r="AB177" t="s">
        <v>148</v>
      </c>
      <c r="AC177" s="98">
        <v>653.6</v>
      </c>
      <c r="AD177" t="s">
        <v>149</v>
      </c>
      <c r="AE177">
        <v>2018</v>
      </c>
      <c r="AF177">
        <v>12</v>
      </c>
    </row>
    <row r="178" spans="1:32">
      <c r="A178" t="s">
        <v>134</v>
      </c>
      <c r="B178" t="s">
        <v>406</v>
      </c>
      <c r="C178" t="s">
        <v>380</v>
      </c>
      <c r="D178" t="s">
        <v>381</v>
      </c>
      <c r="E178" t="s">
        <v>138</v>
      </c>
      <c r="F178">
        <v>71635</v>
      </c>
      <c r="G178" t="s">
        <v>392</v>
      </c>
      <c r="H178" t="s">
        <v>140</v>
      </c>
      <c r="I178">
        <v>30000</v>
      </c>
      <c r="J178">
        <v>33803</v>
      </c>
      <c r="K178">
        <v>1981</v>
      </c>
      <c r="L178">
        <v>11363</v>
      </c>
      <c r="M178" t="s">
        <v>141</v>
      </c>
      <c r="N178">
        <v>107539</v>
      </c>
      <c r="O178" t="s">
        <v>170</v>
      </c>
      <c r="P178" t="s">
        <v>143</v>
      </c>
      <c r="Q178" t="s">
        <v>143</v>
      </c>
      <c r="R178">
        <v>6481</v>
      </c>
      <c r="S178" t="s">
        <v>311</v>
      </c>
      <c r="T178" t="s">
        <v>143</v>
      </c>
      <c r="U178" t="s">
        <v>394</v>
      </c>
      <c r="V178" t="s">
        <v>394</v>
      </c>
      <c r="X178" t="s">
        <v>383</v>
      </c>
      <c r="Y178">
        <v>26</v>
      </c>
      <c r="Z178" t="s">
        <v>380</v>
      </c>
      <c r="AA178" s="108">
        <v>6000000</v>
      </c>
      <c r="AB178" t="s">
        <v>148</v>
      </c>
      <c r="AC178" s="98">
        <v>653.6</v>
      </c>
      <c r="AD178" t="s">
        <v>149</v>
      </c>
      <c r="AE178">
        <v>2018</v>
      </c>
      <c r="AF178">
        <v>12</v>
      </c>
    </row>
    <row r="179" spans="1:32">
      <c r="A179" t="s">
        <v>134</v>
      </c>
      <c r="B179" t="s">
        <v>407</v>
      </c>
      <c r="C179" t="s">
        <v>380</v>
      </c>
      <c r="D179" t="s">
        <v>381</v>
      </c>
      <c r="E179" t="s">
        <v>138</v>
      </c>
      <c r="F179">
        <v>71635</v>
      </c>
      <c r="G179" t="s">
        <v>392</v>
      </c>
      <c r="H179" t="s">
        <v>140</v>
      </c>
      <c r="I179">
        <v>30000</v>
      </c>
      <c r="J179">
        <v>33803</v>
      </c>
      <c r="K179">
        <v>1981</v>
      </c>
      <c r="L179">
        <v>11363</v>
      </c>
      <c r="M179" t="s">
        <v>141</v>
      </c>
      <c r="N179">
        <v>107539</v>
      </c>
      <c r="O179" t="s">
        <v>170</v>
      </c>
      <c r="P179" t="s">
        <v>143</v>
      </c>
      <c r="Q179" t="s">
        <v>143</v>
      </c>
      <c r="R179">
        <v>7210</v>
      </c>
      <c r="S179" t="s">
        <v>408</v>
      </c>
      <c r="T179" t="s">
        <v>143</v>
      </c>
      <c r="U179" t="s">
        <v>394</v>
      </c>
      <c r="V179" t="s">
        <v>394</v>
      </c>
      <c r="X179" t="s">
        <v>383</v>
      </c>
      <c r="Y179">
        <v>27</v>
      </c>
      <c r="Z179" t="s">
        <v>380</v>
      </c>
      <c r="AA179" s="108">
        <v>6000000</v>
      </c>
      <c r="AB179" t="s">
        <v>148</v>
      </c>
      <c r="AC179" s="98">
        <v>653.6</v>
      </c>
      <c r="AD179" t="s">
        <v>149</v>
      </c>
      <c r="AE179">
        <v>2018</v>
      </c>
      <c r="AF179">
        <v>12</v>
      </c>
    </row>
    <row r="180" spans="1:32">
      <c r="A180" t="s">
        <v>134</v>
      </c>
      <c r="B180" t="s">
        <v>411</v>
      </c>
      <c r="C180" t="s">
        <v>412</v>
      </c>
      <c r="D180" t="s">
        <v>387</v>
      </c>
      <c r="E180" t="s">
        <v>138</v>
      </c>
      <c r="F180">
        <v>71620</v>
      </c>
      <c r="G180" t="s">
        <v>220</v>
      </c>
      <c r="H180" t="s">
        <v>140</v>
      </c>
      <c r="I180">
        <v>30000</v>
      </c>
      <c r="J180">
        <v>33803</v>
      </c>
      <c r="K180">
        <v>1981</v>
      </c>
      <c r="L180">
        <v>11363</v>
      </c>
      <c r="M180" t="s">
        <v>141</v>
      </c>
      <c r="N180">
        <v>107539</v>
      </c>
      <c r="O180" t="s">
        <v>170</v>
      </c>
      <c r="P180" t="s">
        <v>143</v>
      </c>
      <c r="Q180" t="s">
        <v>143</v>
      </c>
      <c r="R180">
        <v>1030</v>
      </c>
      <c r="S180" t="s">
        <v>413</v>
      </c>
      <c r="T180" t="s">
        <v>143</v>
      </c>
      <c r="U180" t="s">
        <v>414</v>
      </c>
      <c r="V180" t="s">
        <v>415</v>
      </c>
      <c r="X180" t="s">
        <v>416</v>
      </c>
      <c r="Y180">
        <v>31</v>
      </c>
      <c r="Z180" t="s">
        <v>412</v>
      </c>
      <c r="AA180" s="108">
        <v>2208000</v>
      </c>
      <c r="AB180" t="s">
        <v>148</v>
      </c>
      <c r="AC180" s="98">
        <v>240.52</v>
      </c>
      <c r="AD180" t="s">
        <v>149</v>
      </c>
      <c r="AE180">
        <v>2018</v>
      </c>
      <c r="AF180">
        <v>12</v>
      </c>
    </row>
    <row r="181" spans="1:32">
      <c r="A181" t="s">
        <v>134</v>
      </c>
      <c r="B181" t="s">
        <v>417</v>
      </c>
      <c r="C181" t="s">
        <v>412</v>
      </c>
      <c r="D181" t="s">
        <v>387</v>
      </c>
      <c r="E181" t="s">
        <v>138</v>
      </c>
      <c r="F181">
        <v>71620</v>
      </c>
      <c r="G181" t="s">
        <v>220</v>
      </c>
      <c r="H181" t="s">
        <v>140</v>
      </c>
      <c r="I181">
        <v>30000</v>
      </c>
      <c r="J181">
        <v>33801</v>
      </c>
      <c r="K181">
        <v>1981</v>
      </c>
      <c r="L181">
        <v>11363</v>
      </c>
      <c r="M181" t="s">
        <v>141</v>
      </c>
      <c r="N181">
        <v>107539</v>
      </c>
      <c r="O181" t="s">
        <v>170</v>
      </c>
      <c r="P181" t="s">
        <v>143</v>
      </c>
      <c r="Q181" t="s">
        <v>143</v>
      </c>
      <c r="R181">
        <v>7295</v>
      </c>
      <c r="S181" t="s">
        <v>418</v>
      </c>
      <c r="T181" t="s">
        <v>143</v>
      </c>
      <c r="U181" t="s">
        <v>419</v>
      </c>
      <c r="V181" t="s">
        <v>419</v>
      </c>
      <c r="X181" t="s">
        <v>416</v>
      </c>
      <c r="Y181">
        <v>39</v>
      </c>
      <c r="Z181" t="s">
        <v>412</v>
      </c>
      <c r="AA181" s="108">
        <v>6000000</v>
      </c>
      <c r="AB181" t="s">
        <v>148</v>
      </c>
      <c r="AC181" s="98">
        <v>653.6</v>
      </c>
      <c r="AD181" t="s">
        <v>149</v>
      </c>
      <c r="AE181">
        <v>2018</v>
      </c>
      <c r="AF181">
        <v>12</v>
      </c>
    </row>
    <row r="182" spans="1:32">
      <c r="A182" t="s">
        <v>134</v>
      </c>
      <c r="B182" t="s">
        <v>420</v>
      </c>
      <c r="C182" t="s">
        <v>412</v>
      </c>
      <c r="D182" t="s">
        <v>387</v>
      </c>
      <c r="E182" t="s">
        <v>138</v>
      </c>
      <c r="F182">
        <v>72311</v>
      </c>
      <c r="G182" t="s">
        <v>227</v>
      </c>
      <c r="H182" t="s">
        <v>140</v>
      </c>
      <c r="I182">
        <v>30000</v>
      </c>
      <c r="J182">
        <v>33803</v>
      </c>
      <c r="K182">
        <v>1981</v>
      </c>
      <c r="L182">
        <v>11363</v>
      </c>
      <c r="M182" t="s">
        <v>141</v>
      </c>
      <c r="N182">
        <v>107539</v>
      </c>
      <c r="O182" t="s">
        <v>170</v>
      </c>
      <c r="P182" t="s">
        <v>143</v>
      </c>
      <c r="Q182" t="s">
        <v>143</v>
      </c>
      <c r="R182">
        <v>7000</v>
      </c>
      <c r="S182" t="s">
        <v>229</v>
      </c>
      <c r="T182" t="s">
        <v>143</v>
      </c>
      <c r="U182" t="s">
        <v>421</v>
      </c>
      <c r="V182" t="s">
        <v>421</v>
      </c>
      <c r="X182" t="s">
        <v>416</v>
      </c>
      <c r="Y182">
        <v>45</v>
      </c>
      <c r="Z182" t="s">
        <v>412</v>
      </c>
      <c r="AA182" s="108">
        <v>480000</v>
      </c>
      <c r="AB182" t="s">
        <v>148</v>
      </c>
      <c r="AC182" s="98">
        <v>52.29</v>
      </c>
      <c r="AD182" t="s">
        <v>149</v>
      </c>
      <c r="AE182">
        <v>2018</v>
      </c>
      <c r="AF182">
        <v>12</v>
      </c>
    </row>
    <row r="183" spans="1:32">
      <c r="A183" t="s">
        <v>134</v>
      </c>
      <c r="B183" t="s">
        <v>422</v>
      </c>
      <c r="C183" t="s">
        <v>381</v>
      </c>
      <c r="D183" t="s">
        <v>387</v>
      </c>
      <c r="E183" t="s">
        <v>138</v>
      </c>
      <c r="F183">
        <v>71620</v>
      </c>
      <c r="G183" t="s">
        <v>220</v>
      </c>
      <c r="H183" t="s">
        <v>140</v>
      </c>
      <c r="I183">
        <v>30000</v>
      </c>
      <c r="J183">
        <v>33803</v>
      </c>
      <c r="K183">
        <v>1981</v>
      </c>
      <c r="L183">
        <v>11363</v>
      </c>
      <c r="M183" t="s">
        <v>141</v>
      </c>
      <c r="N183">
        <v>107539</v>
      </c>
      <c r="O183" t="s">
        <v>170</v>
      </c>
      <c r="P183" t="s">
        <v>143</v>
      </c>
      <c r="Q183" t="s">
        <v>143</v>
      </c>
      <c r="R183">
        <v>6657</v>
      </c>
      <c r="S183" t="s">
        <v>423</v>
      </c>
      <c r="T183" t="s">
        <v>143</v>
      </c>
      <c r="U183" t="s">
        <v>424</v>
      </c>
      <c r="V183" t="s">
        <v>425</v>
      </c>
      <c r="X183" t="s">
        <v>426</v>
      </c>
      <c r="Y183">
        <v>19</v>
      </c>
      <c r="Z183" t="s">
        <v>381</v>
      </c>
      <c r="AA183" s="108">
        <v>5553870</v>
      </c>
      <c r="AB183" t="s">
        <v>148</v>
      </c>
      <c r="AC183" s="98">
        <v>605</v>
      </c>
      <c r="AD183" t="s">
        <v>149</v>
      </c>
      <c r="AE183">
        <v>2018</v>
      </c>
      <c r="AF183">
        <v>12</v>
      </c>
    </row>
    <row r="184" spans="1:32">
      <c r="A184" t="s">
        <v>134</v>
      </c>
      <c r="B184" t="s">
        <v>427</v>
      </c>
      <c r="C184" t="s">
        <v>428</v>
      </c>
      <c r="D184" t="s">
        <v>429</v>
      </c>
      <c r="E184" t="s">
        <v>138</v>
      </c>
      <c r="F184">
        <v>71620</v>
      </c>
      <c r="G184" t="s">
        <v>220</v>
      </c>
      <c r="H184" t="s">
        <v>140</v>
      </c>
      <c r="I184">
        <v>30000</v>
      </c>
      <c r="J184">
        <v>33803</v>
      </c>
      <c r="K184">
        <v>1981</v>
      </c>
      <c r="L184">
        <v>11363</v>
      </c>
      <c r="M184" t="s">
        <v>141</v>
      </c>
      <c r="N184">
        <v>107539</v>
      </c>
      <c r="O184" t="s">
        <v>170</v>
      </c>
      <c r="P184" t="s">
        <v>157</v>
      </c>
      <c r="Q184" t="s">
        <v>143</v>
      </c>
      <c r="R184">
        <v>3292</v>
      </c>
      <c r="S184" t="s">
        <v>430</v>
      </c>
      <c r="T184" t="s">
        <v>143</v>
      </c>
      <c r="U184" t="s">
        <v>431</v>
      </c>
      <c r="V184" t="s">
        <v>432</v>
      </c>
      <c r="X184" t="s">
        <v>433</v>
      </c>
      <c r="Y184">
        <v>30</v>
      </c>
      <c r="Z184" t="s">
        <v>428</v>
      </c>
      <c r="AA184" s="108">
        <v>2221548</v>
      </c>
      <c r="AB184" t="s">
        <v>148</v>
      </c>
      <c r="AC184" s="98">
        <v>242</v>
      </c>
      <c r="AD184" t="s">
        <v>149</v>
      </c>
      <c r="AE184">
        <v>2018</v>
      </c>
      <c r="AF184">
        <v>12</v>
      </c>
    </row>
    <row r="185" spans="1:32">
      <c r="A185" t="s">
        <v>134</v>
      </c>
      <c r="B185" t="s">
        <v>434</v>
      </c>
      <c r="C185" t="s">
        <v>435</v>
      </c>
      <c r="D185" t="s">
        <v>429</v>
      </c>
      <c r="E185" t="s">
        <v>138</v>
      </c>
      <c r="F185">
        <v>72311</v>
      </c>
      <c r="G185" t="s">
        <v>227</v>
      </c>
      <c r="H185" t="s">
        <v>140</v>
      </c>
      <c r="I185">
        <v>30000</v>
      </c>
      <c r="J185">
        <v>33803</v>
      </c>
      <c r="K185">
        <v>1981</v>
      </c>
      <c r="L185">
        <v>11363</v>
      </c>
      <c r="M185" t="s">
        <v>141</v>
      </c>
      <c r="N185">
        <v>107539</v>
      </c>
      <c r="O185" t="s">
        <v>170</v>
      </c>
      <c r="P185" t="s">
        <v>143</v>
      </c>
      <c r="Q185" t="s">
        <v>143</v>
      </c>
      <c r="R185">
        <v>6002</v>
      </c>
      <c r="S185" t="s">
        <v>278</v>
      </c>
      <c r="T185" t="s">
        <v>143</v>
      </c>
      <c r="U185" t="s">
        <v>436</v>
      </c>
      <c r="V185" t="s">
        <v>437</v>
      </c>
      <c r="X185" t="s">
        <v>438</v>
      </c>
      <c r="Y185">
        <v>21</v>
      </c>
      <c r="Z185" t="s">
        <v>435</v>
      </c>
      <c r="AA185" s="108">
        <v>320000</v>
      </c>
      <c r="AB185" t="s">
        <v>148</v>
      </c>
      <c r="AC185" s="98">
        <v>34.86</v>
      </c>
      <c r="AD185" t="s">
        <v>149</v>
      </c>
      <c r="AE185">
        <v>2018</v>
      </c>
      <c r="AF185">
        <v>12</v>
      </c>
    </row>
    <row r="186" spans="1:32">
      <c r="A186" t="s">
        <v>134</v>
      </c>
      <c r="B186" t="s">
        <v>439</v>
      </c>
      <c r="C186" t="s">
        <v>435</v>
      </c>
      <c r="D186" t="s">
        <v>429</v>
      </c>
      <c r="E186" t="s">
        <v>138</v>
      </c>
      <c r="F186">
        <v>73410</v>
      </c>
      <c r="G186" t="s">
        <v>440</v>
      </c>
      <c r="H186" t="s">
        <v>140</v>
      </c>
      <c r="I186">
        <v>30000</v>
      </c>
      <c r="J186">
        <v>33803</v>
      </c>
      <c r="K186">
        <v>1981</v>
      </c>
      <c r="L186">
        <v>11363</v>
      </c>
      <c r="M186" t="s">
        <v>141</v>
      </c>
      <c r="N186">
        <v>107539</v>
      </c>
      <c r="O186" t="s">
        <v>142</v>
      </c>
      <c r="P186" t="s">
        <v>157</v>
      </c>
      <c r="Q186" t="s">
        <v>143</v>
      </c>
      <c r="R186">
        <v>6529</v>
      </c>
      <c r="S186" t="s">
        <v>441</v>
      </c>
      <c r="T186" t="s">
        <v>143</v>
      </c>
      <c r="U186" t="s">
        <v>442</v>
      </c>
      <c r="V186" t="s">
        <v>443</v>
      </c>
      <c r="X186" t="s">
        <v>438</v>
      </c>
      <c r="Y186">
        <v>24</v>
      </c>
      <c r="Z186" t="s">
        <v>435</v>
      </c>
      <c r="AA186" s="108">
        <v>25905000</v>
      </c>
      <c r="AB186" t="s">
        <v>148</v>
      </c>
      <c r="AC186" s="98">
        <v>2821.91</v>
      </c>
      <c r="AD186" t="s">
        <v>149</v>
      </c>
      <c r="AE186">
        <v>2018</v>
      </c>
      <c r="AF186">
        <v>12</v>
      </c>
    </row>
    <row r="187" spans="1:32">
      <c r="A187" t="s">
        <v>134</v>
      </c>
      <c r="B187" t="s">
        <v>444</v>
      </c>
      <c r="C187" t="s">
        <v>429</v>
      </c>
      <c r="D187" t="s">
        <v>445</v>
      </c>
      <c r="E187" t="s">
        <v>138</v>
      </c>
      <c r="F187">
        <v>71620</v>
      </c>
      <c r="G187" t="s">
        <v>220</v>
      </c>
      <c r="H187" t="s">
        <v>140</v>
      </c>
      <c r="I187">
        <v>30000</v>
      </c>
      <c r="J187">
        <v>33803</v>
      </c>
      <c r="K187">
        <v>1981</v>
      </c>
      <c r="L187">
        <v>11363</v>
      </c>
      <c r="M187" t="s">
        <v>141</v>
      </c>
      <c r="N187">
        <v>107539</v>
      </c>
      <c r="O187" t="s">
        <v>170</v>
      </c>
      <c r="P187" t="s">
        <v>143</v>
      </c>
      <c r="Q187" t="s">
        <v>143</v>
      </c>
      <c r="R187">
        <v>6643</v>
      </c>
      <c r="S187" t="s">
        <v>446</v>
      </c>
      <c r="T187" t="s">
        <v>143</v>
      </c>
      <c r="U187" t="s">
        <v>447</v>
      </c>
      <c r="V187" t="s">
        <v>448</v>
      </c>
      <c r="X187" t="s">
        <v>449</v>
      </c>
      <c r="Y187">
        <v>40</v>
      </c>
      <c r="Z187" t="s">
        <v>429</v>
      </c>
      <c r="AA187" s="108">
        <v>6000000</v>
      </c>
      <c r="AB187" t="s">
        <v>148</v>
      </c>
      <c r="AC187" s="98">
        <v>653.6</v>
      </c>
      <c r="AD187" t="s">
        <v>149</v>
      </c>
      <c r="AE187">
        <v>2018</v>
      </c>
      <c r="AF187">
        <v>12</v>
      </c>
    </row>
    <row r="188" spans="1:32">
      <c r="A188" t="s">
        <v>134</v>
      </c>
      <c r="B188" t="s">
        <v>450</v>
      </c>
      <c r="C188" t="s">
        <v>451</v>
      </c>
      <c r="D188" t="s">
        <v>452</v>
      </c>
      <c r="E188" t="s">
        <v>138</v>
      </c>
      <c r="F188">
        <v>74505</v>
      </c>
      <c r="G188" t="s">
        <v>256</v>
      </c>
      <c r="H188" t="s">
        <v>140</v>
      </c>
      <c r="I188">
        <v>30000</v>
      </c>
      <c r="J188">
        <v>33803</v>
      </c>
      <c r="K188">
        <v>1981</v>
      </c>
      <c r="L188">
        <v>11363</v>
      </c>
      <c r="M188" t="s">
        <v>141</v>
      </c>
      <c r="N188">
        <v>107539</v>
      </c>
      <c r="O188" t="s">
        <v>142</v>
      </c>
      <c r="P188" t="s">
        <v>143</v>
      </c>
      <c r="Q188" t="s">
        <v>143</v>
      </c>
      <c r="R188">
        <v>3834</v>
      </c>
      <c r="S188" t="s">
        <v>257</v>
      </c>
      <c r="T188" t="s">
        <v>143</v>
      </c>
      <c r="U188" t="s">
        <v>453</v>
      </c>
      <c r="V188" t="s">
        <v>454</v>
      </c>
      <c r="X188" t="s">
        <v>455</v>
      </c>
      <c r="Y188">
        <v>17</v>
      </c>
      <c r="Z188" t="s">
        <v>451</v>
      </c>
      <c r="AA188" s="108">
        <v>2796649</v>
      </c>
      <c r="AB188" t="s">
        <v>148</v>
      </c>
      <c r="AC188" s="98">
        <v>307.49</v>
      </c>
      <c r="AD188" t="s">
        <v>149</v>
      </c>
      <c r="AE188">
        <v>2018</v>
      </c>
      <c r="AF188">
        <v>12</v>
      </c>
    </row>
    <row r="189" spans="1:32">
      <c r="A189" t="s">
        <v>134</v>
      </c>
      <c r="B189" t="s">
        <v>456</v>
      </c>
      <c r="C189" t="s">
        <v>457</v>
      </c>
      <c r="D189" t="s">
        <v>458</v>
      </c>
      <c r="E189" t="s">
        <v>138</v>
      </c>
      <c r="F189">
        <v>76135</v>
      </c>
      <c r="G189" t="s">
        <v>195</v>
      </c>
      <c r="H189" t="s">
        <v>140</v>
      </c>
      <c r="I189">
        <v>30000</v>
      </c>
      <c r="J189">
        <v>33803</v>
      </c>
      <c r="K189">
        <v>1981</v>
      </c>
      <c r="L189">
        <v>11363</v>
      </c>
      <c r="M189" t="s">
        <v>141</v>
      </c>
      <c r="N189">
        <v>107539</v>
      </c>
      <c r="O189" t="s">
        <v>142</v>
      </c>
      <c r="P189" t="s">
        <v>143</v>
      </c>
      <c r="Q189" t="s">
        <v>143</v>
      </c>
      <c r="R189">
        <v>3834</v>
      </c>
      <c r="S189" t="s">
        <v>257</v>
      </c>
      <c r="T189" t="s">
        <v>143</v>
      </c>
      <c r="U189" t="s">
        <v>195</v>
      </c>
      <c r="V189" t="s">
        <v>454</v>
      </c>
      <c r="X189" t="s">
        <v>459</v>
      </c>
      <c r="Y189">
        <v>404</v>
      </c>
      <c r="Z189" t="s">
        <v>457</v>
      </c>
      <c r="AA189" s="108">
        <v>0</v>
      </c>
      <c r="AB189" t="s">
        <v>148</v>
      </c>
      <c r="AC189" s="98">
        <v>-2.84</v>
      </c>
      <c r="AD189" t="s">
        <v>149</v>
      </c>
      <c r="AE189">
        <v>2018</v>
      </c>
      <c r="AF189">
        <v>12</v>
      </c>
    </row>
    <row r="190" spans="1:32">
      <c r="A190" t="s">
        <v>150</v>
      </c>
      <c r="B190" t="s">
        <v>460</v>
      </c>
      <c r="C190" t="s">
        <v>457</v>
      </c>
      <c r="D190" t="s">
        <v>452</v>
      </c>
      <c r="E190" t="s">
        <v>138</v>
      </c>
      <c r="F190">
        <v>71620</v>
      </c>
      <c r="G190" t="s">
        <v>220</v>
      </c>
      <c r="H190" t="s">
        <v>140</v>
      </c>
      <c r="I190">
        <v>30000</v>
      </c>
      <c r="J190">
        <v>33803</v>
      </c>
      <c r="K190">
        <v>1981</v>
      </c>
      <c r="L190">
        <v>11363</v>
      </c>
      <c r="M190" t="s">
        <v>141</v>
      </c>
      <c r="N190">
        <v>107539</v>
      </c>
      <c r="O190" t="s">
        <v>170</v>
      </c>
      <c r="P190" t="s">
        <v>143</v>
      </c>
      <c r="Q190" t="s">
        <v>461</v>
      </c>
      <c r="R190">
        <v>3051</v>
      </c>
      <c r="S190" t="s">
        <v>144</v>
      </c>
      <c r="T190" t="s">
        <v>143</v>
      </c>
      <c r="U190" t="s">
        <v>462</v>
      </c>
      <c r="V190" t="s">
        <v>463</v>
      </c>
      <c r="X190" t="s">
        <v>464</v>
      </c>
      <c r="Y190">
        <v>34</v>
      </c>
      <c r="Z190" t="s">
        <v>457</v>
      </c>
      <c r="AA190" s="108">
        <v>22600000</v>
      </c>
      <c r="AB190" t="s">
        <v>148</v>
      </c>
      <c r="AC190" s="98">
        <v>2461.89</v>
      </c>
      <c r="AD190" t="s">
        <v>149</v>
      </c>
      <c r="AE190">
        <v>2018</v>
      </c>
      <c r="AF190">
        <v>12</v>
      </c>
    </row>
    <row r="191" spans="1:32">
      <c r="A191" t="s">
        <v>134</v>
      </c>
      <c r="B191" t="s">
        <v>467</v>
      </c>
      <c r="C191" t="s">
        <v>468</v>
      </c>
      <c r="D191" t="s">
        <v>469</v>
      </c>
      <c r="E191" t="s">
        <v>138</v>
      </c>
      <c r="F191">
        <v>72505</v>
      </c>
      <c r="G191" t="s">
        <v>176</v>
      </c>
      <c r="H191" t="s">
        <v>140</v>
      </c>
      <c r="I191">
        <v>30000</v>
      </c>
      <c r="J191">
        <v>33803</v>
      </c>
      <c r="K191">
        <v>1981</v>
      </c>
      <c r="L191">
        <v>11363</v>
      </c>
      <c r="M191" t="s">
        <v>141</v>
      </c>
      <c r="N191">
        <v>107539</v>
      </c>
      <c r="O191" t="s">
        <v>142</v>
      </c>
      <c r="P191" t="s">
        <v>143</v>
      </c>
      <c r="Q191" t="s">
        <v>143</v>
      </c>
      <c r="R191">
        <v>7238</v>
      </c>
      <c r="S191" t="s">
        <v>470</v>
      </c>
      <c r="T191" t="s">
        <v>143</v>
      </c>
      <c r="U191" t="s">
        <v>471</v>
      </c>
      <c r="V191" t="s">
        <v>472</v>
      </c>
      <c r="X191" t="s">
        <v>473</v>
      </c>
      <c r="Y191">
        <v>105</v>
      </c>
      <c r="Z191" t="s">
        <v>468</v>
      </c>
      <c r="AA191" s="108">
        <v>17340000</v>
      </c>
      <c r="AB191" t="s">
        <v>148</v>
      </c>
      <c r="AC191" s="98">
        <v>1888.9</v>
      </c>
      <c r="AD191" t="s">
        <v>149</v>
      </c>
      <c r="AE191">
        <v>2018</v>
      </c>
      <c r="AF191">
        <v>12</v>
      </c>
    </row>
    <row r="192" spans="1:32">
      <c r="A192" t="s">
        <v>134</v>
      </c>
      <c r="B192" t="s">
        <v>474</v>
      </c>
      <c r="C192" t="s">
        <v>469</v>
      </c>
      <c r="D192" s="107">
        <v>43469</v>
      </c>
      <c r="E192" t="s">
        <v>138</v>
      </c>
      <c r="F192">
        <v>71305</v>
      </c>
      <c r="G192" t="s">
        <v>169</v>
      </c>
      <c r="H192" t="s">
        <v>140</v>
      </c>
      <c r="I192">
        <v>30000</v>
      </c>
      <c r="J192">
        <v>33803</v>
      </c>
      <c r="K192">
        <v>1981</v>
      </c>
      <c r="L192">
        <v>11363</v>
      </c>
      <c r="M192" t="s">
        <v>141</v>
      </c>
      <c r="N192">
        <v>107539</v>
      </c>
      <c r="O192" t="s">
        <v>170</v>
      </c>
      <c r="P192" t="s">
        <v>157</v>
      </c>
      <c r="Q192" t="s">
        <v>143</v>
      </c>
      <c r="R192">
        <v>7075</v>
      </c>
      <c r="S192" t="s">
        <v>171</v>
      </c>
      <c r="T192" t="s">
        <v>143</v>
      </c>
      <c r="U192" t="s">
        <v>172</v>
      </c>
      <c r="V192" t="s">
        <v>475</v>
      </c>
      <c r="X192" t="s">
        <v>476</v>
      </c>
      <c r="Y192">
        <v>5</v>
      </c>
      <c r="Z192" t="s">
        <v>469</v>
      </c>
      <c r="AA192" s="108">
        <v>36000000</v>
      </c>
      <c r="AB192" t="s">
        <v>148</v>
      </c>
      <c r="AC192" s="98">
        <v>3943.93</v>
      </c>
      <c r="AD192" t="s">
        <v>149</v>
      </c>
      <c r="AE192">
        <v>2018</v>
      </c>
      <c r="AF192">
        <v>12</v>
      </c>
    </row>
    <row r="193" spans="1:32">
      <c r="A193" t="s">
        <v>134</v>
      </c>
      <c r="B193" t="s">
        <v>479</v>
      </c>
      <c r="C193" t="s">
        <v>480</v>
      </c>
      <c r="D193" s="107">
        <v>43469</v>
      </c>
      <c r="E193" t="s">
        <v>138</v>
      </c>
      <c r="F193">
        <v>71305</v>
      </c>
      <c r="G193" t="s">
        <v>169</v>
      </c>
      <c r="H193" t="s">
        <v>140</v>
      </c>
      <c r="I193">
        <v>30000</v>
      </c>
      <c r="J193">
        <v>33803</v>
      </c>
      <c r="K193">
        <v>1981</v>
      </c>
      <c r="L193">
        <v>11363</v>
      </c>
      <c r="M193" t="s">
        <v>141</v>
      </c>
      <c r="N193">
        <v>107539</v>
      </c>
      <c r="O193" t="s">
        <v>170</v>
      </c>
      <c r="P193" t="s">
        <v>157</v>
      </c>
      <c r="Q193" t="s">
        <v>143</v>
      </c>
      <c r="R193">
        <v>7075</v>
      </c>
      <c r="S193" t="s">
        <v>171</v>
      </c>
      <c r="T193" t="s">
        <v>143</v>
      </c>
      <c r="U193" t="s">
        <v>172</v>
      </c>
      <c r="V193" t="s">
        <v>481</v>
      </c>
      <c r="X193" t="s">
        <v>482</v>
      </c>
      <c r="Y193">
        <v>9</v>
      </c>
      <c r="Z193" t="s">
        <v>480</v>
      </c>
      <c r="AA193" s="108">
        <v>24000000</v>
      </c>
      <c r="AB193" t="s">
        <v>148</v>
      </c>
      <c r="AC193" s="98">
        <v>2629.29</v>
      </c>
      <c r="AD193" t="s">
        <v>149</v>
      </c>
      <c r="AE193">
        <v>2018</v>
      </c>
      <c r="AF193">
        <v>12</v>
      </c>
    </row>
    <row r="194" spans="1:32">
      <c r="A194" t="s">
        <v>1304</v>
      </c>
      <c r="B194" t="s">
        <v>1331</v>
      </c>
      <c r="C194" t="s">
        <v>1332</v>
      </c>
      <c r="D194" s="107">
        <v>43472</v>
      </c>
      <c r="E194" t="s">
        <v>138</v>
      </c>
      <c r="F194">
        <v>75105</v>
      </c>
      <c r="G194" t="s">
        <v>1306</v>
      </c>
      <c r="H194" t="s">
        <v>140</v>
      </c>
      <c r="I194">
        <v>30000</v>
      </c>
      <c r="J194">
        <v>33803</v>
      </c>
      <c r="K194">
        <v>1981</v>
      </c>
      <c r="L194">
        <v>11363</v>
      </c>
      <c r="M194" t="s">
        <v>141</v>
      </c>
      <c r="N194">
        <v>107539</v>
      </c>
      <c r="O194" t="s">
        <v>142</v>
      </c>
      <c r="P194" t="s">
        <v>1307</v>
      </c>
      <c r="U194" t="s">
        <v>1333</v>
      </c>
      <c r="V194" t="s">
        <v>1309</v>
      </c>
      <c r="X194">
        <v>7828497</v>
      </c>
      <c r="Y194">
        <v>3530</v>
      </c>
      <c r="Z194" t="s">
        <v>1332</v>
      </c>
      <c r="AA194" s="108">
        <v>351.28</v>
      </c>
      <c r="AB194" t="s">
        <v>861</v>
      </c>
      <c r="AC194" s="98">
        <v>351.28</v>
      </c>
      <c r="AD194" t="s">
        <v>1310</v>
      </c>
      <c r="AE194">
        <v>2018</v>
      </c>
      <c r="AF194">
        <v>12</v>
      </c>
    </row>
    <row r="195" spans="1:32">
      <c r="A195" t="s">
        <v>1304</v>
      </c>
      <c r="B195" t="s">
        <v>1334</v>
      </c>
      <c r="C195" t="s">
        <v>1332</v>
      </c>
      <c r="D195" s="107">
        <v>43472</v>
      </c>
      <c r="E195" t="s">
        <v>138</v>
      </c>
      <c r="F195">
        <v>75105</v>
      </c>
      <c r="G195" t="s">
        <v>1306</v>
      </c>
      <c r="H195" t="s">
        <v>140</v>
      </c>
      <c r="I195">
        <v>30000</v>
      </c>
      <c r="J195">
        <v>33803</v>
      </c>
      <c r="K195">
        <v>1981</v>
      </c>
      <c r="L195">
        <v>11363</v>
      </c>
      <c r="M195" t="s">
        <v>141</v>
      </c>
      <c r="N195">
        <v>107539</v>
      </c>
      <c r="O195" t="s">
        <v>170</v>
      </c>
      <c r="P195" t="s">
        <v>1307</v>
      </c>
      <c r="U195" t="s">
        <v>1333</v>
      </c>
      <c r="V195" t="s">
        <v>1309</v>
      </c>
      <c r="X195">
        <v>7828497</v>
      </c>
      <c r="Y195">
        <v>3528</v>
      </c>
      <c r="Z195" t="s">
        <v>1332</v>
      </c>
      <c r="AA195" s="108">
        <v>1888.09</v>
      </c>
      <c r="AB195" t="s">
        <v>861</v>
      </c>
      <c r="AC195" s="98">
        <v>1888.09</v>
      </c>
      <c r="AD195" t="s">
        <v>1310</v>
      </c>
      <c r="AE195">
        <v>2018</v>
      </c>
      <c r="AF195">
        <v>12</v>
      </c>
    </row>
    <row r="196" spans="1:32">
      <c r="A196" t="s">
        <v>1304</v>
      </c>
      <c r="B196" t="s">
        <v>1335</v>
      </c>
      <c r="C196" t="s">
        <v>1332</v>
      </c>
      <c r="D196" s="107">
        <v>43472</v>
      </c>
      <c r="E196" t="s">
        <v>138</v>
      </c>
      <c r="F196">
        <v>75105</v>
      </c>
      <c r="G196" t="s">
        <v>1306</v>
      </c>
      <c r="H196" t="s">
        <v>140</v>
      </c>
      <c r="I196">
        <v>30000</v>
      </c>
      <c r="J196">
        <v>33801</v>
      </c>
      <c r="K196">
        <v>1981</v>
      </c>
      <c r="L196">
        <v>11363</v>
      </c>
      <c r="M196" t="s">
        <v>141</v>
      </c>
      <c r="N196">
        <v>107539</v>
      </c>
      <c r="O196" t="s">
        <v>170</v>
      </c>
      <c r="P196" t="s">
        <v>1307</v>
      </c>
      <c r="U196" t="s">
        <v>1333</v>
      </c>
      <c r="V196" t="s">
        <v>1309</v>
      </c>
      <c r="X196">
        <v>7828497</v>
      </c>
      <c r="Y196">
        <v>3529</v>
      </c>
      <c r="Z196" t="s">
        <v>1332</v>
      </c>
      <c r="AA196" s="108">
        <v>45.75</v>
      </c>
      <c r="AB196" t="s">
        <v>861</v>
      </c>
      <c r="AC196" s="98">
        <v>45.75</v>
      </c>
      <c r="AD196" t="s">
        <v>1310</v>
      </c>
      <c r="AE196">
        <v>2018</v>
      </c>
      <c r="AF196">
        <v>12</v>
      </c>
    </row>
    <row r="197" spans="1:32">
      <c r="A197" t="s">
        <v>1482</v>
      </c>
      <c r="B197" t="s">
        <v>1568</v>
      </c>
      <c r="C197" t="s">
        <v>1332</v>
      </c>
      <c r="D197" s="107">
        <v>43467</v>
      </c>
      <c r="E197" t="s">
        <v>138</v>
      </c>
      <c r="F197">
        <v>71590</v>
      </c>
      <c r="G197" t="s">
        <v>1495</v>
      </c>
      <c r="H197" t="s">
        <v>140</v>
      </c>
      <c r="I197">
        <v>30000</v>
      </c>
      <c r="J197">
        <v>33803</v>
      </c>
      <c r="K197">
        <v>1981</v>
      </c>
      <c r="L197">
        <v>11363</v>
      </c>
      <c r="M197" t="s">
        <v>141</v>
      </c>
      <c r="N197">
        <v>107539</v>
      </c>
      <c r="O197" t="s">
        <v>170</v>
      </c>
      <c r="P197" t="s">
        <v>1486</v>
      </c>
      <c r="U197" t="s">
        <v>1487</v>
      </c>
      <c r="V197" t="s">
        <v>1487</v>
      </c>
      <c r="X197" t="s">
        <v>1569</v>
      </c>
      <c r="Y197">
        <v>99</v>
      </c>
      <c r="Z197" t="s">
        <v>1332</v>
      </c>
      <c r="AA197" s="108">
        <v>2285808</v>
      </c>
      <c r="AB197" t="s">
        <v>148</v>
      </c>
      <c r="AC197" s="98">
        <v>249</v>
      </c>
      <c r="AD197" t="s">
        <v>1489</v>
      </c>
      <c r="AE197">
        <v>2018</v>
      </c>
      <c r="AF197">
        <v>12</v>
      </c>
    </row>
    <row r="198" spans="1:32">
      <c r="A198" t="s">
        <v>1482</v>
      </c>
      <c r="B198" t="s">
        <v>1570</v>
      </c>
      <c r="C198" t="s">
        <v>1332</v>
      </c>
      <c r="D198" s="107">
        <v>43467</v>
      </c>
      <c r="E198" t="s">
        <v>138</v>
      </c>
      <c r="F198">
        <v>71540</v>
      </c>
      <c r="G198" t="s">
        <v>1501</v>
      </c>
      <c r="H198" t="s">
        <v>140</v>
      </c>
      <c r="I198">
        <v>30000</v>
      </c>
      <c r="J198">
        <v>33803</v>
      </c>
      <c r="K198">
        <v>1981</v>
      </c>
      <c r="L198">
        <v>11363</v>
      </c>
      <c r="M198" t="s">
        <v>141</v>
      </c>
      <c r="N198">
        <v>107539</v>
      </c>
      <c r="O198" t="s">
        <v>170</v>
      </c>
      <c r="P198" t="s">
        <v>1486</v>
      </c>
      <c r="U198" t="s">
        <v>1487</v>
      </c>
      <c r="V198" t="s">
        <v>1487</v>
      </c>
      <c r="X198" t="s">
        <v>1569</v>
      </c>
      <c r="Y198">
        <v>60</v>
      </c>
      <c r="Z198" t="s">
        <v>1332</v>
      </c>
      <c r="AA198" s="108">
        <v>358480</v>
      </c>
      <c r="AB198" t="s">
        <v>148</v>
      </c>
      <c r="AC198" s="98">
        <v>39.049999999999997</v>
      </c>
      <c r="AD198" t="s">
        <v>1489</v>
      </c>
      <c r="AE198">
        <v>2018</v>
      </c>
      <c r="AF198">
        <v>12</v>
      </c>
    </row>
    <row r="199" spans="1:32">
      <c r="A199" t="s">
        <v>1482</v>
      </c>
      <c r="B199" t="s">
        <v>1571</v>
      </c>
      <c r="C199" t="s">
        <v>1332</v>
      </c>
      <c r="D199" s="107">
        <v>43467</v>
      </c>
      <c r="E199" t="s">
        <v>138</v>
      </c>
      <c r="F199">
        <v>71541</v>
      </c>
      <c r="G199" t="s">
        <v>1497</v>
      </c>
      <c r="H199" t="s">
        <v>140</v>
      </c>
      <c r="I199">
        <v>30000</v>
      </c>
      <c r="J199">
        <v>33803</v>
      </c>
      <c r="K199">
        <v>1981</v>
      </c>
      <c r="L199">
        <v>11363</v>
      </c>
      <c r="M199" t="s">
        <v>141</v>
      </c>
      <c r="N199">
        <v>107539</v>
      </c>
      <c r="O199" t="s">
        <v>170</v>
      </c>
      <c r="P199" t="s">
        <v>1486</v>
      </c>
      <c r="U199" t="s">
        <v>1487</v>
      </c>
      <c r="V199" t="s">
        <v>1487</v>
      </c>
      <c r="X199" t="s">
        <v>1569</v>
      </c>
      <c r="Y199">
        <v>73</v>
      </c>
      <c r="Z199" t="s">
        <v>1332</v>
      </c>
      <c r="AA199" s="108">
        <v>310099</v>
      </c>
      <c r="AB199" t="s">
        <v>148</v>
      </c>
      <c r="AC199" s="98">
        <v>33.78</v>
      </c>
      <c r="AD199" t="s">
        <v>1489</v>
      </c>
      <c r="AE199">
        <v>2018</v>
      </c>
      <c r="AF199">
        <v>12</v>
      </c>
    </row>
    <row r="200" spans="1:32">
      <c r="A200" t="s">
        <v>1482</v>
      </c>
      <c r="B200" t="s">
        <v>1572</v>
      </c>
      <c r="C200" t="s">
        <v>1332</v>
      </c>
      <c r="D200" s="107">
        <v>43467</v>
      </c>
      <c r="E200" t="s">
        <v>138</v>
      </c>
      <c r="F200">
        <v>71550</v>
      </c>
      <c r="G200" t="s">
        <v>1499</v>
      </c>
      <c r="H200" t="s">
        <v>140</v>
      </c>
      <c r="I200">
        <v>30000</v>
      </c>
      <c r="J200">
        <v>33803</v>
      </c>
      <c r="K200">
        <v>1981</v>
      </c>
      <c r="L200">
        <v>11363</v>
      </c>
      <c r="M200" t="s">
        <v>141</v>
      </c>
      <c r="N200">
        <v>107539</v>
      </c>
      <c r="O200" t="s">
        <v>170</v>
      </c>
      <c r="P200" t="s">
        <v>1486</v>
      </c>
      <c r="U200" t="s">
        <v>1487</v>
      </c>
      <c r="V200" t="s">
        <v>1487</v>
      </c>
      <c r="X200" t="s">
        <v>1569</v>
      </c>
      <c r="Y200">
        <v>86</v>
      </c>
      <c r="Z200" t="s">
        <v>1332</v>
      </c>
      <c r="AA200" s="108">
        <v>413466</v>
      </c>
      <c r="AB200" t="s">
        <v>148</v>
      </c>
      <c r="AC200" s="98">
        <v>45.04</v>
      </c>
      <c r="AD200" t="s">
        <v>1489</v>
      </c>
      <c r="AE200">
        <v>2018</v>
      </c>
      <c r="AF200">
        <v>12</v>
      </c>
    </row>
    <row r="201" spans="1:32">
      <c r="A201" t="s">
        <v>1482</v>
      </c>
      <c r="B201" t="s">
        <v>1573</v>
      </c>
      <c r="C201" t="s">
        <v>1332</v>
      </c>
      <c r="D201" s="107">
        <v>43467</v>
      </c>
      <c r="E201" t="s">
        <v>138</v>
      </c>
      <c r="F201">
        <v>71505</v>
      </c>
      <c r="G201" t="s">
        <v>1485</v>
      </c>
      <c r="H201" t="s">
        <v>140</v>
      </c>
      <c r="I201">
        <v>30000</v>
      </c>
      <c r="J201">
        <v>33803</v>
      </c>
      <c r="K201">
        <v>1981</v>
      </c>
      <c r="L201">
        <v>11363</v>
      </c>
      <c r="M201" t="s">
        <v>141</v>
      </c>
      <c r="N201">
        <v>107539</v>
      </c>
      <c r="O201" t="s">
        <v>170</v>
      </c>
      <c r="P201" t="s">
        <v>1486</v>
      </c>
      <c r="U201" t="s">
        <v>1487</v>
      </c>
      <c r="V201" t="s">
        <v>1487</v>
      </c>
      <c r="X201" t="s">
        <v>1569</v>
      </c>
      <c r="Y201">
        <v>21</v>
      </c>
      <c r="Z201" t="s">
        <v>1332</v>
      </c>
      <c r="AA201" s="108">
        <v>4961586</v>
      </c>
      <c r="AB201" t="s">
        <v>148</v>
      </c>
      <c r="AC201" s="98">
        <v>540.48</v>
      </c>
      <c r="AD201" t="s">
        <v>1489</v>
      </c>
      <c r="AE201">
        <v>2018</v>
      </c>
      <c r="AF201">
        <v>12</v>
      </c>
    </row>
    <row r="202" spans="1:32">
      <c r="A202" t="s">
        <v>1482</v>
      </c>
      <c r="B202" t="s">
        <v>1574</v>
      </c>
      <c r="C202" t="s">
        <v>1332</v>
      </c>
      <c r="D202" s="107">
        <v>43467</v>
      </c>
      <c r="E202" t="s">
        <v>138</v>
      </c>
      <c r="F202">
        <v>71520</v>
      </c>
      <c r="G202" t="s">
        <v>1491</v>
      </c>
      <c r="H202" t="s">
        <v>140</v>
      </c>
      <c r="I202">
        <v>30000</v>
      </c>
      <c r="J202">
        <v>33803</v>
      </c>
      <c r="K202">
        <v>1981</v>
      </c>
      <c r="L202">
        <v>11363</v>
      </c>
      <c r="M202" t="s">
        <v>141</v>
      </c>
      <c r="N202">
        <v>107539</v>
      </c>
      <c r="O202" t="s">
        <v>170</v>
      </c>
      <c r="P202" t="s">
        <v>1486</v>
      </c>
      <c r="U202" t="s">
        <v>1487</v>
      </c>
      <c r="V202" t="s">
        <v>1487</v>
      </c>
      <c r="X202" t="s">
        <v>1569</v>
      </c>
      <c r="Y202">
        <v>34</v>
      </c>
      <c r="Z202" t="s">
        <v>1332</v>
      </c>
      <c r="AA202" s="108">
        <v>458998</v>
      </c>
      <c r="AB202" t="s">
        <v>148</v>
      </c>
      <c r="AC202" s="98">
        <v>50</v>
      </c>
      <c r="AD202" t="s">
        <v>1489</v>
      </c>
      <c r="AE202">
        <v>2018</v>
      </c>
      <c r="AF202">
        <v>12</v>
      </c>
    </row>
    <row r="203" spans="1:32">
      <c r="A203" t="s">
        <v>1482</v>
      </c>
      <c r="B203" t="s">
        <v>1575</v>
      </c>
      <c r="C203" t="s">
        <v>1332</v>
      </c>
      <c r="D203" s="107">
        <v>43467</v>
      </c>
      <c r="E203" t="s">
        <v>138</v>
      </c>
      <c r="F203">
        <v>71535</v>
      </c>
      <c r="G203" t="s">
        <v>1493</v>
      </c>
      <c r="H203" t="s">
        <v>140</v>
      </c>
      <c r="I203">
        <v>30000</v>
      </c>
      <c r="J203">
        <v>33803</v>
      </c>
      <c r="K203">
        <v>1981</v>
      </c>
      <c r="L203">
        <v>11363</v>
      </c>
      <c r="M203" t="s">
        <v>141</v>
      </c>
      <c r="N203">
        <v>107539</v>
      </c>
      <c r="O203" t="s">
        <v>170</v>
      </c>
      <c r="P203" t="s">
        <v>1486</v>
      </c>
      <c r="U203" t="s">
        <v>1487</v>
      </c>
      <c r="V203" t="s">
        <v>1487</v>
      </c>
      <c r="X203" t="s">
        <v>1569</v>
      </c>
      <c r="Y203">
        <v>47</v>
      </c>
      <c r="Z203" t="s">
        <v>1332</v>
      </c>
      <c r="AA203" s="108">
        <v>464598</v>
      </c>
      <c r="AB203" t="s">
        <v>148</v>
      </c>
      <c r="AC203" s="98">
        <v>50.61</v>
      </c>
      <c r="AD203" t="s">
        <v>1489</v>
      </c>
      <c r="AE203">
        <v>2018</v>
      </c>
      <c r="AF203">
        <v>12</v>
      </c>
    </row>
    <row r="204" spans="1:32" hidden="1">
      <c r="A204" t="s">
        <v>134</v>
      </c>
      <c r="B204" t="s">
        <v>688</v>
      </c>
      <c r="C204" s="107">
        <v>43532</v>
      </c>
      <c r="D204" s="107">
        <v>43533</v>
      </c>
      <c r="E204" t="s">
        <v>138</v>
      </c>
      <c r="F204">
        <v>16108</v>
      </c>
      <c r="G204" t="s">
        <v>139</v>
      </c>
      <c r="H204" t="s">
        <v>140</v>
      </c>
      <c r="I204">
        <v>30000</v>
      </c>
      <c r="J204">
        <v>33803</v>
      </c>
      <c r="K204">
        <v>1981</v>
      </c>
      <c r="L204">
        <v>11363</v>
      </c>
      <c r="M204" t="s">
        <v>141</v>
      </c>
      <c r="N204">
        <v>107539</v>
      </c>
      <c r="O204" t="s">
        <v>142</v>
      </c>
      <c r="P204" t="s">
        <v>143</v>
      </c>
      <c r="Q204">
        <v>273796</v>
      </c>
      <c r="R204">
        <v>1250</v>
      </c>
      <c r="S204" t="s">
        <v>670</v>
      </c>
      <c r="T204" t="s">
        <v>143</v>
      </c>
      <c r="U204" t="s">
        <v>689</v>
      </c>
      <c r="V204" t="s">
        <v>690</v>
      </c>
      <c r="X204" t="s">
        <v>691</v>
      </c>
      <c r="Y204">
        <v>1</v>
      </c>
      <c r="Z204" s="107">
        <v>43532</v>
      </c>
      <c r="AA204">
        <v>31200000</v>
      </c>
      <c r="AB204" t="s">
        <v>148</v>
      </c>
      <c r="AC204">
        <v>3380.28</v>
      </c>
      <c r="AD204" t="s">
        <v>149</v>
      </c>
      <c r="AE204">
        <v>2019</v>
      </c>
      <c r="AF204">
        <v>3</v>
      </c>
    </row>
    <row r="205" spans="1:32">
      <c r="A205" t="s">
        <v>1282</v>
      </c>
      <c r="B205" t="s">
        <v>1698</v>
      </c>
      <c r="C205" t="s">
        <v>1332</v>
      </c>
      <c r="D205" s="107">
        <v>43467</v>
      </c>
      <c r="E205" t="s">
        <v>138</v>
      </c>
      <c r="F205">
        <v>71305</v>
      </c>
      <c r="G205" t="s">
        <v>1338</v>
      </c>
      <c r="H205" t="s">
        <v>140</v>
      </c>
      <c r="I205">
        <v>30000</v>
      </c>
      <c r="J205">
        <v>33803</v>
      </c>
      <c r="K205">
        <v>1981</v>
      </c>
      <c r="L205">
        <v>11363</v>
      </c>
      <c r="M205" t="s">
        <v>141</v>
      </c>
      <c r="N205">
        <v>107539</v>
      </c>
      <c r="O205" t="s">
        <v>170</v>
      </c>
      <c r="P205" t="s">
        <v>1688</v>
      </c>
      <c r="U205" t="s">
        <v>1699</v>
      </c>
      <c r="V205">
        <v>10043</v>
      </c>
      <c r="X205" t="s">
        <v>1700</v>
      </c>
      <c r="Y205">
        <v>33</v>
      </c>
      <c r="Z205" t="s">
        <v>1332</v>
      </c>
      <c r="AA205" s="108">
        <v>36000000</v>
      </c>
      <c r="AB205" t="s">
        <v>148</v>
      </c>
      <c r="AC205" s="98">
        <v>3943.93</v>
      </c>
      <c r="AD205" t="s">
        <v>1691</v>
      </c>
      <c r="AE205">
        <v>2018</v>
      </c>
      <c r="AF205">
        <v>12</v>
      </c>
    </row>
    <row r="206" spans="1:32">
      <c r="A206" t="s">
        <v>1282</v>
      </c>
      <c r="B206" t="s">
        <v>1703</v>
      </c>
      <c r="C206" t="s">
        <v>1332</v>
      </c>
      <c r="D206" s="107">
        <v>43467</v>
      </c>
      <c r="E206" t="s">
        <v>138</v>
      </c>
      <c r="F206">
        <v>71305</v>
      </c>
      <c r="G206" t="s">
        <v>1338</v>
      </c>
      <c r="H206" t="s">
        <v>140</v>
      </c>
      <c r="I206">
        <v>30000</v>
      </c>
      <c r="J206">
        <v>33803</v>
      </c>
      <c r="K206">
        <v>1981</v>
      </c>
      <c r="L206">
        <v>11363</v>
      </c>
      <c r="M206" t="s">
        <v>141</v>
      </c>
      <c r="N206">
        <v>107539</v>
      </c>
      <c r="O206" t="s">
        <v>170</v>
      </c>
      <c r="P206" t="s">
        <v>1688</v>
      </c>
      <c r="U206" t="s">
        <v>1699</v>
      </c>
      <c r="V206">
        <v>10043</v>
      </c>
      <c r="X206" t="s">
        <v>1700</v>
      </c>
      <c r="Y206">
        <v>40</v>
      </c>
      <c r="Z206" t="s">
        <v>1332</v>
      </c>
      <c r="AA206" s="108">
        <v>24000000</v>
      </c>
      <c r="AB206" t="s">
        <v>148</v>
      </c>
      <c r="AC206" s="98">
        <v>2629.29</v>
      </c>
      <c r="AD206" t="s">
        <v>1691</v>
      </c>
      <c r="AE206">
        <v>2018</v>
      </c>
      <c r="AF206">
        <v>12</v>
      </c>
    </row>
    <row r="207" spans="1:32">
      <c r="A207" t="s">
        <v>134</v>
      </c>
      <c r="B207" t="s">
        <v>477</v>
      </c>
      <c r="C207" s="107">
        <v>43472</v>
      </c>
      <c r="D207" s="107">
        <v>43473</v>
      </c>
      <c r="E207" t="s">
        <v>138</v>
      </c>
      <c r="F207">
        <v>76135</v>
      </c>
      <c r="G207" t="s">
        <v>195</v>
      </c>
      <c r="H207" t="s">
        <v>140</v>
      </c>
      <c r="I207">
        <v>30000</v>
      </c>
      <c r="J207">
        <v>33803</v>
      </c>
      <c r="K207">
        <v>1981</v>
      </c>
      <c r="L207">
        <v>11363</v>
      </c>
      <c r="M207" t="s">
        <v>141</v>
      </c>
      <c r="N207">
        <v>107539</v>
      </c>
      <c r="O207" t="s">
        <v>170</v>
      </c>
      <c r="P207" t="s">
        <v>157</v>
      </c>
      <c r="Q207" t="s">
        <v>143</v>
      </c>
      <c r="R207">
        <v>7075</v>
      </c>
      <c r="S207" t="s">
        <v>171</v>
      </c>
      <c r="T207" t="s">
        <v>143</v>
      </c>
      <c r="U207" t="s">
        <v>195</v>
      </c>
      <c r="V207" t="s">
        <v>475</v>
      </c>
      <c r="X207" t="s">
        <v>478</v>
      </c>
      <c r="Y207">
        <v>348</v>
      </c>
      <c r="Z207" s="107">
        <v>43472</v>
      </c>
      <c r="AA207" s="108">
        <v>0</v>
      </c>
      <c r="AB207" t="s">
        <v>148</v>
      </c>
      <c r="AC207" s="98">
        <v>-30.87</v>
      </c>
      <c r="AD207" t="s">
        <v>149</v>
      </c>
      <c r="AE207">
        <v>2019</v>
      </c>
      <c r="AF207">
        <v>1</v>
      </c>
    </row>
    <row r="208" spans="1:32">
      <c r="A208" t="s">
        <v>134</v>
      </c>
      <c r="B208" t="s">
        <v>483</v>
      </c>
      <c r="C208" s="107">
        <v>43472</v>
      </c>
      <c r="D208" s="107">
        <v>43473</v>
      </c>
      <c r="E208" t="s">
        <v>138</v>
      </c>
      <c r="F208">
        <v>76135</v>
      </c>
      <c r="G208" t="s">
        <v>195</v>
      </c>
      <c r="H208" t="s">
        <v>140</v>
      </c>
      <c r="I208">
        <v>30000</v>
      </c>
      <c r="J208">
        <v>33803</v>
      </c>
      <c r="K208">
        <v>1981</v>
      </c>
      <c r="L208">
        <v>11363</v>
      </c>
      <c r="M208" t="s">
        <v>141</v>
      </c>
      <c r="N208">
        <v>107539</v>
      </c>
      <c r="O208" t="s">
        <v>170</v>
      </c>
      <c r="P208" t="s">
        <v>157</v>
      </c>
      <c r="Q208" t="s">
        <v>143</v>
      </c>
      <c r="R208">
        <v>7075</v>
      </c>
      <c r="S208" t="s">
        <v>171</v>
      </c>
      <c r="T208" t="s">
        <v>143</v>
      </c>
      <c r="U208" t="s">
        <v>195</v>
      </c>
      <c r="V208" t="s">
        <v>481</v>
      </c>
      <c r="X208" t="s">
        <v>478</v>
      </c>
      <c r="Y208">
        <v>349</v>
      </c>
      <c r="Z208" s="107">
        <v>43472</v>
      </c>
      <c r="AA208" s="108">
        <v>0</v>
      </c>
      <c r="AB208" t="s">
        <v>148</v>
      </c>
      <c r="AC208" s="98">
        <v>-20.58</v>
      </c>
      <c r="AD208" t="s">
        <v>149</v>
      </c>
      <c r="AE208">
        <v>2019</v>
      </c>
      <c r="AF208">
        <v>1</v>
      </c>
    </row>
    <row r="209" spans="1:32">
      <c r="A209" t="s">
        <v>134</v>
      </c>
      <c r="B209" t="s">
        <v>484</v>
      </c>
      <c r="C209" s="107">
        <v>43479</v>
      </c>
      <c r="D209" s="107">
        <v>43480</v>
      </c>
      <c r="E209" t="s">
        <v>138</v>
      </c>
      <c r="F209">
        <v>75711</v>
      </c>
      <c r="G209" t="s">
        <v>348</v>
      </c>
      <c r="H209" t="s">
        <v>140</v>
      </c>
      <c r="I209">
        <v>30000</v>
      </c>
      <c r="J209">
        <v>33803</v>
      </c>
      <c r="K209">
        <v>1981</v>
      </c>
      <c r="L209">
        <v>11363</v>
      </c>
      <c r="M209" t="s">
        <v>141</v>
      </c>
      <c r="N209">
        <v>107539</v>
      </c>
      <c r="O209" t="s">
        <v>221</v>
      </c>
      <c r="P209" t="s">
        <v>143</v>
      </c>
      <c r="Q209" t="s">
        <v>143</v>
      </c>
      <c r="R209">
        <v>6404</v>
      </c>
      <c r="S209" t="s">
        <v>236</v>
      </c>
      <c r="T209" t="s">
        <v>143</v>
      </c>
      <c r="U209" t="s">
        <v>237</v>
      </c>
      <c r="V209" t="s">
        <v>485</v>
      </c>
      <c r="X209" t="s">
        <v>486</v>
      </c>
      <c r="Y209">
        <v>20</v>
      </c>
      <c r="Z209" s="107">
        <v>43479</v>
      </c>
      <c r="AA209" s="108">
        <v>750000</v>
      </c>
      <c r="AB209" t="s">
        <v>148</v>
      </c>
      <c r="AC209" s="98">
        <v>81.99</v>
      </c>
      <c r="AD209" t="s">
        <v>149</v>
      </c>
      <c r="AE209">
        <v>2019</v>
      </c>
      <c r="AF209">
        <v>1</v>
      </c>
    </row>
    <row r="210" spans="1:32">
      <c r="A210" t="s">
        <v>134</v>
      </c>
      <c r="B210" t="s">
        <v>487</v>
      </c>
      <c r="C210" s="107">
        <v>43479</v>
      </c>
      <c r="D210" s="107">
        <v>43480</v>
      </c>
      <c r="E210" t="s">
        <v>138</v>
      </c>
      <c r="F210">
        <v>76135</v>
      </c>
      <c r="G210" t="s">
        <v>195</v>
      </c>
      <c r="H210" t="s">
        <v>140</v>
      </c>
      <c r="I210">
        <v>30000</v>
      </c>
      <c r="J210">
        <v>33803</v>
      </c>
      <c r="K210">
        <v>1981</v>
      </c>
      <c r="L210">
        <v>11363</v>
      </c>
      <c r="M210" t="s">
        <v>141</v>
      </c>
      <c r="N210">
        <v>107539</v>
      </c>
      <c r="O210" t="s">
        <v>221</v>
      </c>
      <c r="P210" t="s">
        <v>143</v>
      </c>
      <c r="Q210" t="s">
        <v>143</v>
      </c>
      <c r="R210">
        <v>6404</v>
      </c>
      <c r="S210" t="s">
        <v>236</v>
      </c>
      <c r="T210" t="s">
        <v>143</v>
      </c>
      <c r="U210" t="s">
        <v>195</v>
      </c>
      <c r="V210" t="s">
        <v>485</v>
      </c>
      <c r="X210" t="s">
        <v>488</v>
      </c>
      <c r="Y210">
        <v>41</v>
      </c>
      <c r="Z210" s="107">
        <v>43479</v>
      </c>
      <c r="AA210" s="108">
        <v>0</v>
      </c>
      <c r="AB210" t="s">
        <v>148</v>
      </c>
      <c r="AC210" s="98">
        <v>-0.47</v>
      </c>
      <c r="AD210" t="s">
        <v>149</v>
      </c>
      <c r="AE210">
        <v>2019</v>
      </c>
      <c r="AF210">
        <v>1</v>
      </c>
    </row>
    <row r="211" spans="1:32">
      <c r="A211" t="s">
        <v>134</v>
      </c>
      <c r="B211" t="s">
        <v>493</v>
      </c>
      <c r="C211" s="107">
        <v>43486</v>
      </c>
      <c r="D211" s="107">
        <v>43487</v>
      </c>
      <c r="E211" t="s">
        <v>138</v>
      </c>
      <c r="F211">
        <v>71405</v>
      </c>
      <c r="G211" t="s">
        <v>338</v>
      </c>
      <c r="H211" t="s">
        <v>140</v>
      </c>
      <c r="I211">
        <v>30000</v>
      </c>
      <c r="J211">
        <v>33803</v>
      </c>
      <c r="K211">
        <v>1981</v>
      </c>
      <c r="L211">
        <v>11363</v>
      </c>
      <c r="M211" t="s">
        <v>141</v>
      </c>
      <c r="N211">
        <v>107539</v>
      </c>
      <c r="O211" t="s">
        <v>170</v>
      </c>
      <c r="P211" t="s">
        <v>143</v>
      </c>
      <c r="Q211" t="s">
        <v>143</v>
      </c>
      <c r="R211">
        <v>6657</v>
      </c>
      <c r="S211" t="s">
        <v>423</v>
      </c>
      <c r="T211" t="s">
        <v>143</v>
      </c>
      <c r="U211" t="s">
        <v>494</v>
      </c>
      <c r="V211" t="s">
        <v>495</v>
      </c>
      <c r="X211" t="s">
        <v>496</v>
      </c>
      <c r="Y211">
        <v>17</v>
      </c>
      <c r="Z211" s="107">
        <v>43486</v>
      </c>
      <c r="AA211" s="108">
        <v>4672323</v>
      </c>
      <c r="AB211" t="s">
        <v>148</v>
      </c>
      <c r="AC211" s="98">
        <v>511.87</v>
      </c>
      <c r="AD211" t="s">
        <v>149</v>
      </c>
      <c r="AE211">
        <v>2019</v>
      </c>
      <c r="AF211">
        <v>1</v>
      </c>
    </row>
    <row r="212" spans="1:32">
      <c r="A212" t="s">
        <v>134</v>
      </c>
      <c r="B212" t="s">
        <v>497</v>
      </c>
      <c r="C212" s="107">
        <v>43486</v>
      </c>
      <c r="D212" s="107">
        <v>43487</v>
      </c>
      <c r="E212" t="s">
        <v>138</v>
      </c>
      <c r="F212">
        <v>76135</v>
      </c>
      <c r="G212" t="s">
        <v>195</v>
      </c>
      <c r="H212" t="s">
        <v>140</v>
      </c>
      <c r="I212">
        <v>30000</v>
      </c>
      <c r="J212">
        <v>33803</v>
      </c>
      <c r="K212">
        <v>1981</v>
      </c>
      <c r="L212">
        <v>11363</v>
      </c>
      <c r="M212" t="s">
        <v>141</v>
      </c>
      <c r="N212">
        <v>107539</v>
      </c>
      <c r="O212" t="s">
        <v>170</v>
      </c>
      <c r="P212" t="s">
        <v>143</v>
      </c>
      <c r="Q212" t="s">
        <v>143</v>
      </c>
      <c r="R212">
        <v>6657</v>
      </c>
      <c r="S212" t="s">
        <v>423</v>
      </c>
      <c r="T212" t="s">
        <v>143</v>
      </c>
      <c r="U212" t="s">
        <v>195</v>
      </c>
      <c r="V212" t="s">
        <v>495</v>
      </c>
      <c r="X212" t="s">
        <v>498</v>
      </c>
      <c r="Y212">
        <v>201</v>
      </c>
      <c r="Z212" s="107">
        <v>43486</v>
      </c>
      <c r="AA212" s="108">
        <v>0</v>
      </c>
      <c r="AB212" t="s">
        <v>148</v>
      </c>
      <c r="AC212" s="98">
        <v>-4.01</v>
      </c>
      <c r="AD212" t="s">
        <v>149</v>
      </c>
      <c r="AE212">
        <v>2019</v>
      </c>
      <c r="AF212">
        <v>1</v>
      </c>
    </row>
    <row r="213" spans="1:32">
      <c r="A213" t="s">
        <v>134</v>
      </c>
      <c r="B213" t="s">
        <v>499</v>
      </c>
      <c r="C213" s="107">
        <v>43495</v>
      </c>
      <c r="D213" s="107">
        <v>43496</v>
      </c>
      <c r="E213" t="s">
        <v>138</v>
      </c>
      <c r="F213">
        <v>75707</v>
      </c>
      <c r="G213" t="s">
        <v>500</v>
      </c>
      <c r="H213" t="s">
        <v>140</v>
      </c>
      <c r="I213">
        <v>30000</v>
      </c>
      <c r="J213">
        <v>33803</v>
      </c>
      <c r="K213">
        <v>1981</v>
      </c>
      <c r="L213">
        <v>11363</v>
      </c>
      <c r="M213" t="s">
        <v>141</v>
      </c>
      <c r="N213">
        <v>107539</v>
      </c>
      <c r="O213" t="s">
        <v>170</v>
      </c>
      <c r="P213" t="s">
        <v>143</v>
      </c>
      <c r="Q213" t="s">
        <v>143</v>
      </c>
      <c r="R213">
        <v>3051</v>
      </c>
      <c r="S213" t="s">
        <v>144</v>
      </c>
      <c r="T213" t="s">
        <v>143</v>
      </c>
      <c r="U213" t="s">
        <v>501</v>
      </c>
      <c r="V213" t="s">
        <v>502</v>
      </c>
      <c r="X213" t="s">
        <v>503</v>
      </c>
      <c r="Y213">
        <v>54</v>
      </c>
      <c r="Z213" s="107">
        <v>43495</v>
      </c>
      <c r="AA213" s="108">
        <v>10000000</v>
      </c>
      <c r="AB213" t="s">
        <v>148</v>
      </c>
      <c r="AC213" s="98">
        <v>1086.96</v>
      </c>
      <c r="AD213" t="s">
        <v>149</v>
      </c>
      <c r="AE213">
        <v>2019</v>
      </c>
      <c r="AF213">
        <v>1</v>
      </c>
    </row>
    <row r="214" spans="1:32">
      <c r="A214" t="s">
        <v>134</v>
      </c>
      <c r="B214" t="s">
        <v>504</v>
      </c>
      <c r="C214" s="107">
        <v>43495</v>
      </c>
      <c r="D214" t="s">
        <v>505</v>
      </c>
      <c r="E214" t="s">
        <v>138</v>
      </c>
      <c r="F214">
        <v>75707</v>
      </c>
      <c r="G214" t="s">
        <v>500</v>
      </c>
      <c r="H214" t="s">
        <v>140</v>
      </c>
      <c r="I214">
        <v>30000</v>
      </c>
      <c r="J214">
        <v>33803</v>
      </c>
      <c r="K214">
        <v>1981</v>
      </c>
      <c r="L214">
        <v>11363</v>
      </c>
      <c r="M214" t="s">
        <v>141</v>
      </c>
      <c r="N214">
        <v>107539</v>
      </c>
      <c r="O214" t="s">
        <v>170</v>
      </c>
      <c r="P214" t="s">
        <v>143</v>
      </c>
      <c r="Q214" t="s">
        <v>143</v>
      </c>
      <c r="R214">
        <v>3051</v>
      </c>
      <c r="S214" t="s">
        <v>144</v>
      </c>
      <c r="T214" t="s">
        <v>143</v>
      </c>
      <c r="U214" t="s">
        <v>501</v>
      </c>
      <c r="V214" t="s">
        <v>502</v>
      </c>
      <c r="X214" t="s">
        <v>506</v>
      </c>
      <c r="Y214">
        <v>4</v>
      </c>
      <c r="Z214" s="107">
        <v>43495</v>
      </c>
      <c r="AA214" s="108">
        <v>-10000000</v>
      </c>
      <c r="AB214" t="s">
        <v>148</v>
      </c>
      <c r="AC214" s="98">
        <v>-1086.96</v>
      </c>
      <c r="AD214" t="s">
        <v>149</v>
      </c>
      <c r="AE214">
        <v>2019</v>
      </c>
      <c r="AF214">
        <v>1</v>
      </c>
    </row>
    <row r="215" spans="1:32">
      <c r="A215" t="s">
        <v>150</v>
      </c>
      <c r="B215" t="s">
        <v>510</v>
      </c>
      <c r="C215" s="107">
        <v>43495</v>
      </c>
      <c r="D215" t="s">
        <v>505</v>
      </c>
      <c r="E215" t="s">
        <v>138</v>
      </c>
      <c r="F215">
        <v>75707</v>
      </c>
      <c r="G215" t="s">
        <v>500</v>
      </c>
      <c r="H215" t="s">
        <v>140</v>
      </c>
      <c r="I215">
        <v>30000</v>
      </c>
      <c r="J215">
        <v>33803</v>
      </c>
      <c r="K215">
        <v>1981</v>
      </c>
      <c r="L215">
        <v>11363</v>
      </c>
      <c r="M215" t="s">
        <v>141</v>
      </c>
      <c r="N215">
        <v>107539</v>
      </c>
      <c r="O215" t="s">
        <v>170</v>
      </c>
      <c r="P215" t="s">
        <v>143</v>
      </c>
      <c r="Q215" t="s">
        <v>511</v>
      </c>
      <c r="R215">
        <v>3051</v>
      </c>
      <c r="S215" t="s">
        <v>144</v>
      </c>
      <c r="T215" t="s">
        <v>143</v>
      </c>
      <c r="U215" t="s">
        <v>512</v>
      </c>
      <c r="V215" t="s">
        <v>513</v>
      </c>
      <c r="X215" t="s">
        <v>514</v>
      </c>
      <c r="Y215">
        <v>10</v>
      </c>
      <c r="Z215" s="107">
        <v>43495</v>
      </c>
      <c r="AA215" s="108">
        <v>10000000</v>
      </c>
      <c r="AB215" t="s">
        <v>148</v>
      </c>
      <c r="AC215" s="98">
        <v>1086.96</v>
      </c>
      <c r="AD215" t="s">
        <v>149</v>
      </c>
      <c r="AE215">
        <v>2019</v>
      </c>
      <c r="AF215">
        <v>1</v>
      </c>
    </row>
    <row r="216" spans="1:32">
      <c r="A216" t="s">
        <v>1282</v>
      </c>
      <c r="B216" t="s">
        <v>1337</v>
      </c>
      <c r="C216" s="107">
        <v>43480</v>
      </c>
      <c r="D216" s="107">
        <v>43480</v>
      </c>
      <c r="E216" t="s">
        <v>138</v>
      </c>
      <c r="F216">
        <v>71305</v>
      </c>
      <c r="G216" t="s">
        <v>1338</v>
      </c>
      <c r="H216" t="s">
        <v>140</v>
      </c>
      <c r="I216">
        <v>30000</v>
      </c>
      <c r="J216">
        <v>33803</v>
      </c>
      <c r="K216">
        <v>1981</v>
      </c>
      <c r="L216">
        <v>11363</v>
      </c>
      <c r="M216" t="s">
        <v>141</v>
      </c>
      <c r="N216">
        <v>107539</v>
      </c>
      <c r="O216" t="s">
        <v>170</v>
      </c>
      <c r="P216" t="s">
        <v>1285</v>
      </c>
      <c r="U216" t="s">
        <v>1339</v>
      </c>
      <c r="V216" t="s">
        <v>1338</v>
      </c>
      <c r="X216">
        <v>7840073</v>
      </c>
      <c r="Y216">
        <v>1</v>
      </c>
      <c r="Z216" s="107">
        <v>43480</v>
      </c>
      <c r="AA216" s="108">
        <v>197.1</v>
      </c>
      <c r="AB216" t="s">
        <v>861</v>
      </c>
      <c r="AC216" s="98">
        <v>197.1</v>
      </c>
      <c r="AD216" t="s">
        <v>1295</v>
      </c>
      <c r="AE216">
        <v>2019</v>
      </c>
      <c r="AF216">
        <v>1</v>
      </c>
    </row>
    <row r="217" spans="1:32">
      <c r="A217" t="s">
        <v>1282</v>
      </c>
      <c r="B217" t="s">
        <v>1340</v>
      </c>
      <c r="C217" s="107">
        <v>43480</v>
      </c>
      <c r="D217" s="107">
        <v>43480</v>
      </c>
      <c r="E217" t="s">
        <v>138</v>
      </c>
      <c r="F217">
        <v>75705</v>
      </c>
      <c r="G217" t="s">
        <v>1341</v>
      </c>
      <c r="H217" t="s">
        <v>140</v>
      </c>
      <c r="I217">
        <v>30000</v>
      </c>
      <c r="J217">
        <v>33803</v>
      </c>
      <c r="K217">
        <v>1981</v>
      </c>
      <c r="L217">
        <v>11363</v>
      </c>
      <c r="M217" t="s">
        <v>141</v>
      </c>
      <c r="N217">
        <v>107539</v>
      </c>
      <c r="O217" t="s">
        <v>142</v>
      </c>
      <c r="P217" t="s">
        <v>1285</v>
      </c>
      <c r="U217" t="s">
        <v>1339</v>
      </c>
      <c r="V217" t="s">
        <v>1341</v>
      </c>
      <c r="X217">
        <v>7840073</v>
      </c>
      <c r="Y217">
        <v>2</v>
      </c>
      <c r="Z217" s="107">
        <v>43480</v>
      </c>
      <c r="AA217" s="108">
        <v>197.1</v>
      </c>
      <c r="AB217" t="s">
        <v>861</v>
      </c>
      <c r="AC217" s="98">
        <v>197.1</v>
      </c>
      <c r="AD217" t="s">
        <v>1295</v>
      </c>
      <c r="AE217">
        <v>2019</v>
      </c>
      <c r="AF217">
        <v>1</v>
      </c>
    </row>
    <row r="218" spans="1:32" hidden="1">
      <c r="A218" t="s">
        <v>134</v>
      </c>
      <c r="B218" t="s">
        <v>721</v>
      </c>
      <c r="C218" s="107">
        <v>43538</v>
      </c>
      <c r="D218" s="107">
        <v>43540</v>
      </c>
      <c r="E218" t="s">
        <v>138</v>
      </c>
      <c r="F218">
        <v>16108</v>
      </c>
      <c r="G218" t="s">
        <v>139</v>
      </c>
      <c r="H218" t="s">
        <v>140</v>
      </c>
      <c r="I218">
        <v>30000</v>
      </c>
      <c r="J218">
        <v>33803</v>
      </c>
      <c r="K218">
        <v>1981</v>
      </c>
      <c r="L218">
        <v>11363</v>
      </c>
      <c r="M218" t="s">
        <v>141</v>
      </c>
      <c r="N218">
        <v>107539</v>
      </c>
      <c r="O218" t="s">
        <v>170</v>
      </c>
      <c r="P218" t="s">
        <v>143</v>
      </c>
      <c r="Q218">
        <v>82780</v>
      </c>
      <c r="R218">
        <v>354</v>
      </c>
      <c r="S218" t="s">
        <v>722</v>
      </c>
      <c r="T218" t="s">
        <v>143</v>
      </c>
      <c r="U218" t="s">
        <v>723</v>
      </c>
      <c r="V218" t="s">
        <v>724</v>
      </c>
      <c r="X218" t="s">
        <v>725</v>
      </c>
      <c r="Y218">
        <v>1</v>
      </c>
      <c r="Z218" s="107">
        <v>43538</v>
      </c>
      <c r="AA218">
        <v>81520000</v>
      </c>
      <c r="AB218" t="s">
        <v>148</v>
      </c>
      <c r="AC218">
        <v>8832.07</v>
      </c>
      <c r="AD218" t="s">
        <v>149</v>
      </c>
      <c r="AE218">
        <v>2019</v>
      </c>
      <c r="AF218">
        <v>3</v>
      </c>
    </row>
    <row r="219" spans="1:32">
      <c r="A219" t="s">
        <v>1304</v>
      </c>
      <c r="B219" t="s">
        <v>1345</v>
      </c>
      <c r="C219" s="107">
        <v>43496</v>
      </c>
      <c r="D219" s="107">
        <v>43534</v>
      </c>
      <c r="E219" t="s">
        <v>138</v>
      </c>
      <c r="F219">
        <v>75105</v>
      </c>
      <c r="G219" t="s">
        <v>1306</v>
      </c>
      <c r="H219" t="s">
        <v>140</v>
      </c>
      <c r="I219">
        <v>30000</v>
      </c>
      <c r="J219">
        <v>33803</v>
      </c>
      <c r="K219">
        <v>1981</v>
      </c>
      <c r="L219">
        <v>11363</v>
      </c>
      <c r="M219" t="s">
        <v>141</v>
      </c>
      <c r="N219">
        <v>107539</v>
      </c>
      <c r="O219" t="s">
        <v>221</v>
      </c>
      <c r="P219" t="s">
        <v>1307</v>
      </c>
      <c r="U219" t="s">
        <v>1346</v>
      </c>
      <c r="V219" t="s">
        <v>1347</v>
      </c>
      <c r="X219">
        <v>7913300</v>
      </c>
      <c r="Y219">
        <v>2989</v>
      </c>
      <c r="Z219" s="107">
        <v>43496</v>
      </c>
      <c r="AA219" s="108">
        <v>5.74</v>
      </c>
      <c r="AB219" t="s">
        <v>861</v>
      </c>
      <c r="AC219" s="98">
        <v>5.74</v>
      </c>
      <c r="AD219" t="s">
        <v>1310</v>
      </c>
      <c r="AE219">
        <v>2019</v>
      </c>
      <c r="AF219">
        <v>1</v>
      </c>
    </row>
    <row r="220" spans="1:32">
      <c r="A220" t="s">
        <v>1304</v>
      </c>
      <c r="B220" t="s">
        <v>1350</v>
      </c>
      <c r="C220" s="107">
        <v>43496</v>
      </c>
      <c r="D220" s="107">
        <v>43534</v>
      </c>
      <c r="E220" t="s">
        <v>138</v>
      </c>
      <c r="F220">
        <v>75105</v>
      </c>
      <c r="G220" t="s">
        <v>1306</v>
      </c>
      <c r="H220" t="s">
        <v>140</v>
      </c>
      <c r="I220">
        <v>30000</v>
      </c>
      <c r="J220">
        <v>33803</v>
      </c>
      <c r="K220">
        <v>1981</v>
      </c>
      <c r="L220">
        <v>11363</v>
      </c>
      <c r="M220" t="s">
        <v>141</v>
      </c>
      <c r="N220">
        <v>107539</v>
      </c>
      <c r="O220" t="s">
        <v>170</v>
      </c>
      <c r="P220" t="s">
        <v>1307</v>
      </c>
      <c r="U220" t="s">
        <v>1346</v>
      </c>
      <c r="V220" t="s">
        <v>1347</v>
      </c>
      <c r="X220">
        <v>7913300</v>
      </c>
      <c r="Y220">
        <v>2987</v>
      </c>
      <c r="Z220" s="107">
        <v>43496</v>
      </c>
      <c r="AA220" s="108">
        <v>-275.54000000000002</v>
      </c>
      <c r="AB220" t="s">
        <v>861</v>
      </c>
      <c r="AC220" s="98">
        <v>-275.54000000000002</v>
      </c>
      <c r="AD220" t="s">
        <v>1310</v>
      </c>
      <c r="AE220">
        <v>2019</v>
      </c>
      <c r="AF220">
        <v>1</v>
      </c>
    </row>
    <row r="221" spans="1:32">
      <c r="A221" t="s">
        <v>1304</v>
      </c>
      <c r="B221" t="s">
        <v>1351</v>
      </c>
      <c r="C221" s="107">
        <v>43496</v>
      </c>
      <c r="D221" s="107">
        <v>43534</v>
      </c>
      <c r="E221" t="s">
        <v>138</v>
      </c>
      <c r="F221">
        <v>75105</v>
      </c>
      <c r="G221" t="s">
        <v>1306</v>
      </c>
      <c r="H221" t="s">
        <v>140</v>
      </c>
      <c r="I221">
        <v>30000</v>
      </c>
      <c r="J221">
        <v>33803</v>
      </c>
      <c r="K221">
        <v>1981</v>
      </c>
      <c r="L221">
        <v>11363</v>
      </c>
      <c r="M221" t="s">
        <v>141</v>
      </c>
      <c r="N221">
        <v>107539</v>
      </c>
      <c r="O221" t="s">
        <v>142</v>
      </c>
      <c r="P221" t="s">
        <v>1307</v>
      </c>
      <c r="U221" t="s">
        <v>1346</v>
      </c>
      <c r="V221" t="s">
        <v>1347</v>
      </c>
      <c r="X221">
        <v>7913300</v>
      </c>
      <c r="Y221">
        <v>2988</v>
      </c>
      <c r="Z221" s="107">
        <v>43496</v>
      </c>
      <c r="AA221" s="108">
        <v>13.8</v>
      </c>
      <c r="AB221" t="s">
        <v>861</v>
      </c>
      <c r="AC221" s="98">
        <v>13.8</v>
      </c>
      <c r="AD221" t="s">
        <v>1310</v>
      </c>
      <c r="AE221">
        <v>2019</v>
      </c>
      <c r="AF221">
        <v>1</v>
      </c>
    </row>
    <row r="222" spans="1:32" hidden="1">
      <c r="A222" t="s">
        <v>150</v>
      </c>
      <c r="B222" t="s">
        <v>739</v>
      </c>
      <c r="C222" s="107">
        <v>43543</v>
      </c>
      <c r="D222" s="107">
        <v>43544</v>
      </c>
      <c r="E222" t="s">
        <v>138</v>
      </c>
      <c r="F222">
        <v>16108</v>
      </c>
      <c r="G222" t="s">
        <v>139</v>
      </c>
      <c r="H222" t="s">
        <v>140</v>
      </c>
      <c r="I222">
        <v>30000</v>
      </c>
      <c r="J222">
        <v>33803</v>
      </c>
      <c r="K222">
        <v>1981</v>
      </c>
      <c r="L222">
        <v>11363</v>
      </c>
      <c r="M222" t="s">
        <v>141</v>
      </c>
      <c r="N222">
        <v>107539</v>
      </c>
      <c r="O222" t="s">
        <v>142</v>
      </c>
      <c r="P222" t="s">
        <v>143</v>
      </c>
      <c r="Q222">
        <v>273796</v>
      </c>
      <c r="R222">
        <v>1250</v>
      </c>
      <c r="S222" t="s">
        <v>670</v>
      </c>
      <c r="T222" t="s">
        <v>143</v>
      </c>
      <c r="U222" t="s">
        <v>736</v>
      </c>
      <c r="V222" t="s">
        <v>737</v>
      </c>
      <c r="X222" t="s">
        <v>738</v>
      </c>
      <c r="Y222">
        <v>1</v>
      </c>
      <c r="Z222" s="107">
        <v>43543</v>
      </c>
      <c r="AA222">
        <v>-31200000</v>
      </c>
      <c r="AB222" t="s">
        <v>148</v>
      </c>
      <c r="AC222">
        <v>-3380.28</v>
      </c>
      <c r="AD222" t="s">
        <v>149</v>
      </c>
      <c r="AE222">
        <v>2019</v>
      </c>
      <c r="AF222">
        <v>3</v>
      </c>
    </row>
    <row r="223" spans="1:32">
      <c r="A223" t="s">
        <v>1482</v>
      </c>
      <c r="B223" t="s">
        <v>1576</v>
      </c>
      <c r="C223" s="107">
        <v>43496</v>
      </c>
      <c r="D223" s="107">
        <v>43529</v>
      </c>
      <c r="E223" t="s">
        <v>138</v>
      </c>
      <c r="F223">
        <v>71520</v>
      </c>
      <c r="G223" t="s">
        <v>1491</v>
      </c>
      <c r="H223" t="s">
        <v>140</v>
      </c>
      <c r="I223">
        <v>30000</v>
      </c>
      <c r="J223">
        <v>33803</v>
      </c>
      <c r="K223">
        <v>1981</v>
      </c>
      <c r="L223">
        <v>11363</v>
      </c>
      <c r="M223" t="s">
        <v>141</v>
      </c>
      <c r="N223">
        <v>107539</v>
      </c>
      <c r="O223" t="s">
        <v>170</v>
      </c>
      <c r="P223" t="s">
        <v>1486</v>
      </c>
      <c r="U223" t="s">
        <v>1487</v>
      </c>
      <c r="V223" t="s">
        <v>1487</v>
      </c>
      <c r="X223" t="s">
        <v>1577</v>
      </c>
      <c r="Y223">
        <v>34</v>
      </c>
      <c r="Z223" s="107">
        <v>43496</v>
      </c>
      <c r="AA223" s="108">
        <v>459998</v>
      </c>
      <c r="AB223" t="s">
        <v>148</v>
      </c>
      <c r="AC223" s="98">
        <v>50</v>
      </c>
      <c r="AD223" t="s">
        <v>1489</v>
      </c>
      <c r="AE223">
        <v>2019</v>
      </c>
      <c r="AF223">
        <v>1</v>
      </c>
    </row>
    <row r="224" spans="1:32">
      <c r="A224" t="s">
        <v>1482</v>
      </c>
      <c r="B224" t="s">
        <v>1578</v>
      </c>
      <c r="C224" s="107">
        <v>43496</v>
      </c>
      <c r="D224" s="107">
        <v>43529</v>
      </c>
      <c r="E224" t="s">
        <v>138</v>
      </c>
      <c r="F224">
        <v>71592</v>
      </c>
      <c r="G224" t="s">
        <v>1579</v>
      </c>
      <c r="H224" t="s">
        <v>140</v>
      </c>
      <c r="I224">
        <v>30000</v>
      </c>
      <c r="J224">
        <v>33803</v>
      </c>
      <c r="K224">
        <v>1981</v>
      </c>
      <c r="L224">
        <v>11363</v>
      </c>
      <c r="M224" t="s">
        <v>141</v>
      </c>
      <c r="N224">
        <v>107539</v>
      </c>
      <c r="O224" t="s">
        <v>170</v>
      </c>
      <c r="P224" t="s">
        <v>1486</v>
      </c>
      <c r="U224" t="s">
        <v>1487</v>
      </c>
      <c r="V224" t="s">
        <v>1487</v>
      </c>
      <c r="X224" t="s">
        <v>1577</v>
      </c>
      <c r="Y224">
        <v>94</v>
      </c>
      <c r="Z224" s="107">
        <v>43496</v>
      </c>
      <c r="AA224" s="108">
        <v>870833</v>
      </c>
      <c r="AB224" t="s">
        <v>148</v>
      </c>
      <c r="AC224" s="98">
        <v>94.66</v>
      </c>
      <c r="AD224" t="s">
        <v>1489</v>
      </c>
      <c r="AE224">
        <v>2019</v>
      </c>
      <c r="AF224">
        <v>1</v>
      </c>
    </row>
    <row r="225" spans="1:32">
      <c r="A225" t="s">
        <v>1482</v>
      </c>
      <c r="B225" t="s">
        <v>1580</v>
      </c>
      <c r="C225" s="107">
        <v>43496</v>
      </c>
      <c r="D225" s="107">
        <v>43529</v>
      </c>
      <c r="E225" t="s">
        <v>138</v>
      </c>
      <c r="F225">
        <v>71541</v>
      </c>
      <c r="G225" t="s">
        <v>1497</v>
      </c>
      <c r="H225" t="s">
        <v>140</v>
      </c>
      <c r="I225">
        <v>30000</v>
      </c>
      <c r="J225">
        <v>33803</v>
      </c>
      <c r="K225">
        <v>1981</v>
      </c>
      <c r="L225">
        <v>11363</v>
      </c>
      <c r="M225" t="s">
        <v>141</v>
      </c>
      <c r="N225">
        <v>107539</v>
      </c>
      <c r="O225" t="s">
        <v>170</v>
      </c>
      <c r="P225" t="s">
        <v>1486</v>
      </c>
      <c r="U225" t="s">
        <v>1487</v>
      </c>
      <c r="V225" t="s">
        <v>1487</v>
      </c>
      <c r="X225" t="s">
        <v>1577</v>
      </c>
      <c r="Y225">
        <v>69</v>
      </c>
      <c r="Z225" s="107">
        <v>43496</v>
      </c>
      <c r="AA225" s="108">
        <v>305138</v>
      </c>
      <c r="AB225" t="s">
        <v>148</v>
      </c>
      <c r="AC225" s="98">
        <v>33.17</v>
      </c>
      <c r="AD225" t="s">
        <v>1489</v>
      </c>
      <c r="AE225">
        <v>2019</v>
      </c>
      <c r="AF225">
        <v>1</v>
      </c>
    </row>
    <row r="226" spans="1:32">
      <c r="A226" t="s">
        <v>1482</v>
      </c>
      <c r="B226" t="s">
        <v>1581</v>
      </c>
      <c r="C226" s="107">
        <v>43496</v>
      </c>
      <c r="D226" s="107">
        <v>43529</v>
      </c>
      <c r="E226" t="s">
        <v>138</v>
      </c>
      <c r="F226">
        <v>71550</v>
      </c>
      <c r="G226" t="s">
        <v>1499</v>
      </c>
      <c r="H226" t="s">
        <v>140</v>
      </c>
      <c r="I226">
        <v>30000</v>
      </c>
      <c r="J226">
        <v>33803</v>
      </c>
      <c r="K226">
        <v>1981</v>
      </c>
      <c r="L226">
        <v>11363</v>
      </c>
      <c r="M226" t="s">
        <v>141</v>
      </c>
      <c r="N226">
        <v>107539</v>
      </c>
      <c r="O226" t="s">
        <v>170</v>
      </c>
      <c r="P226" t="s">
        <v>1486</v>
      </c>
      <c r="U226" t="s">
        <v>1487</v>
      </c>
      <c r="V226" t="s">
        <v>1487</v>
      </c>
      <c r="X226" t="s">
        <v>1577</v>
      </c>
      <c r="Y226">
        <v>81</v>
      </c>
      <c r="Z226" s="107">
        <v>43496</v>
      </c>
      <c r="AA226" s="108">
        <v>413466</v>
      </c>
      <c r="AB226" t="s">
        <v>148</v>
      </c>
      <c r="AC226" s="98">
        <v>44.94</v>
      </c>
      <c r="AD226" t="s">
        <v>1489</v>
      </c>
      <c r="AE226">
        <v>2019</v>
      </c>
      <c r="AF226">
        <v>1</v>
      </c>
    </row>
    <row r="227" spans="1:32">
      <c r="A227" t="s">
        <v>1482</v>
      </c>
      <c r="B227" t="s">
        <v>1582</v>
      </c>
      <c r="C227" s="107">
        <v>43496</v>
      </c>
      <c r="D227" s="107">
        <v>43529</v>
      </c>
      <c r="E227" t="s">
        <v>138</v>
      </c>
      <c r="F227">
        <v>71505</v>
      </c>
      <c r="G227" t="s">
        <v>1485</v>
      </c>
      <c r="H227" t="s">
        <v>140</v>
      </c>
      <c r="I227">
        <v>30000</v>
      </c>
      <c r="J227">
        <v>33803</v>
      </c>
      <c r="K227">
        <v>1981</v>
      </c>
      <c r="L227">
        <v>11363</v>
      </c>
      <c r="M227" t="s">
        <v>141</v>
      </c>
      <c r="N227">
        <v>107539</v>
      </c>
      <c r="O227" t="s">
        <v>170</v>
      </c>
      <c r="P227" t="s">
        <v>1486</v>
      </c>
      <c r="U227" t="s">
        <v>1487</v>
      </c>
      <c r="V227" t="s">
        <v>1487</v>
      </c>
      <c r="X227" t="s">
        <v>1577</v>
      </c>
      <c r="Y227">
        <v>22</v>
      </c>
      <c r="Z227" s="107">
        <v>43496</v>
      </c>
      <c r="AA227" s="108">
        <v>4961586</v>
      </c>
      <c r="AB227" t="s">
        <v>148</v>
      </c>
      <c r="AC227" s="98">
        <v>539.30999999999995</v>
      </c>
      <c r="AD227" t="s">
        <v>1489</v>
      </c>
      <c r="AE227">
        <v>2019</v>
      </c>
      <c r="AF227">
        <v>1</v>
      </c>
    </row>
    <row r="228" spans="1:32" hidden="1">
      <c r="A228" t="s">
        <v>150</v>
      </c>
      <c r="B228" t="s">
        <v>764</v>
      </c>
      <c r="C228" t="s">
        <v>758</v>
      </c>
      <c r="D228" t="s">
        <v>759</v>
      </c>
      <c r="E228" t="s">
        <v>138</v>
      </c>
      <c r="F228">
        <v>16108</v>
      </c>
      <c r="G228" t="s">
        <v>139</v>
      </c>
      <c r="H228" t="s">
        <v>140</v>
      </c>
      <c r="I228">
        <v>30000</v>
      </c>
      <c r="J228">
        <v>33803</v>
      </c>
      <c r="K228">
        <v>1981</v>
      </c>
      <c r="L228">
        <v>11363</v>
      </c>
      <c r="M228" t="s">
        <v>141</v>
      </c>
      <c r="N228">
        <v>107539</v>
      </c>
      <c r="O228" t="s">
        <v>170</v>
      </c>
      <c r="P228" t="s">
        <v>143</v>
      </c>
      <c r="Q228">
        <v>82780</v>
      </c>
      <c r="R228">
        <v>354</v>
      </c>
      <c r="S228" t="s">
        <v>722</v>
      </c>
      <c r="T228" t="s">
        <v>143</v>
      </c>
      <c r="U228" t="s">
        <v>761</v>
      </c>
      <c r="V228" t="s">
        <v>762</v>
      </c>
      <c r="X228" t="s">
        <v>763</v>
      </c>
      <c r="Y228">
        <v>1</v>
      </c>
      <c r="Z228" t="s">
        <v>758</v>
      </c>
      <c r="AA228">
        <v>-80935000</v>
      </c>
      <c r="AB228" t="s">
        <v>148</v>
      </c>
      <c r="AC228">
        <v>-8843.59</v>
      </c>
      <c r="AD228" t="s">
        <v>149</v>
      </c>
      <c r="AE228">
        <v>2019</v>
      </c>
      <c r="AF228">
        <v>4</v>
      </c>
    </row>
    <row r="229" spans="1:32">
      <c r="A229" t="s">
        <v>1482</v>
      </c>
      <c r="B229" t="s">
        <v>1583</v>
      </c>
      <c r="C229" s="107">
        <v>43496</v>
      </c>
      <c r="D229" s="107">
        <v>43529</v>
      </c>
      <c r="E229" t="s">
        <v>138</v>
      </c>
      <c r="F229">
        <v>71535</v>
      </c>
      <c r="G229" t="s">
        <v>1493</v>
      </c>
      <c r="H229" t="s">
        <v>140</v>
      </c>
      <c r="I229">
        <v>30000</v>
      </c>
      <c r="J229">
        <v>33803</v>
      </c>
      <c r="K229">
        <v>1981</v>
      </c>
      <c r="L229">
        <v>11363</v>
      </c>
      <c r="M229" t="s">
        <v>141</v>
      </c>
      <c r="N229">
        <v>107539</v>
      </c>
      <c r="O229" t="s">
        <v>170</v>
      </c>
      <c r="P229" t="s">
        <v>1486</v>
      </c>
      <c r="U229" t="s">
        <v>1487</v>
      </c>
      <c r="V229" t="s">
        <v>1487</v>
      </c>
      <c r="X229" t="s">
        <v>1577</v>
      </c>
      <c r="Y229">
        <v>46</v>
      </c>
      <c r="Z229" s="107">
        <v>43496</v>
      </c>
      <c r="AA229" s="108">
        <v>465610</v>
      </c>
      <c r="AB229" t="s">
        <v>148</v>
      </c>
      <c r="AC229" s="98">
        <v>50.61</v>
      </c>
      <c r="AD229" t="s">
        <v>1489</v>
      </c>
      <c r="AE229">
        <v>2019</v>
      </c>
      <c r="AF229">
        <v>1</v>
      </c>
    </row>
    <row r="230" spans="1:32">
      <c r="A230" t="s">
        <v>1482</v>
      </c>
      <c r="B230" t="s">
        <v>1584</v>
      </c>
      <c r="C230" s="107">
        <v>43496</v>
      </c>
      <c r="D230" s="107">
        <v>43529</v>
      </c>
      <c r="E230" t="s">
        <v>138</v>
      </c>
      <c r="F230">
        <v>71540</v>
      </c>
      <c r="G230" t="s">
        <v>1501</v>
      </c>
      <c r="H230" t="s">
        <v>140</v>
      </c>
      <c r="I230">
        <v>30000</v>
      </c>
      <c r="J230">
        <v>33803</v>
      </c>
      <c r="K230">
        <v>1981</v>
      </c>
      <c r="L230">
        <v>11363</v>
      </c>
      <c r="M230" t="s">
        <v>141</v>
      </c>
      <c r="N230">
        <v>107539</v>
      </c>
      <c r="O230" t="s">
        <v>170</v>
      </c>
      <c r="P230" t="s">
        <v>1486</v>
      </c>
      <c r="U230" t="s">
        <v>1487</v>
      </c>
      <c r="V230" t="s">
        <v>1487</v>
      </c>
      <c r="X230" t="s">
        <v>1577</v>
      </c>
      <c r="Y230">
        <v>58</v>
      </c>
      <c r="Z230" s="107">
        <v>43496</v>
      </c>
      <c r="AA230" s="108">
        <v>260388</v>
      </c>
      <c r="AB230" t="s">
        <v>148</v>
      </c>
      <c r="AC230" s="98">
        <v>28.3</v>
      </c>
      <c r="AD230" t="s">
        <v>1489</v>
      </c>
      <c r="AE230">
        <v>2019</v>
      </c>
      <c r="AF230">
        <v>1</v>
      </c>
    </row>
    <row r="231" spans="1:32">
      <c r="A231" t="s">
        <v>1282</v>
      </c>
      <c r="B231" t="s">
        <v>1704</v>
      </c>
      <c r="C231" s="107">
        <v>43466</v>
      </c>
      <c r="D231" s="107">
        <v>43467</v>
      </c>
      <c r="E231" t="s">
        <v>138</v>
      </c>
      <c r="F231">
        <v>71305</v>
      </c>
      <c r="G231" t="s">
        <v>1338</v>
      </c>
      <c r="H231" t="s">
        <v>140</v>
      </c>
      <c r="I231">
        <v>30000</v>
      </c>
      <c r="J231">
        <v>33803</v>
      </c>
      <c r="K231">
        <v>1981</v>
      </c>
      <c r="L231">
        <v>11363</v>
      </c>
      <c r="M231" t="s">
        <v>141</v>
      </c>
      <c r="N231">
        <v>107539</v>
      </c>
      <c r="O231" t="s">
        <v>170</v>
      </c>
      <c r="P231" t="s">
        <v>1688</v>
      </c>
      <c r="U231" t="s">
        <v>1705</v>
      </c>
      <c r="V231">
        <v>10043</v>
      </c>
      <c r="X231" t="s">
        <v>1706</v>
      </c>
      <c r="Y231">
        <v>19</v>
      </c>
      <c r="Z231" s="107">
        <v>43466</v>
      </c>
      <c r="AA231" s="108">
        <v>-36000000</v>
      </c>
      <c r="AB231" t="s">
        <v>148</v>
      </c>
      <c r="AC231" s="98">
        <v>-3943.93</v>
      </c>
      <c r="AD231" t="s">
        <v>1691</v>
      </c>
      <c r="AE231">
        <v>2019</v>
      </c>
      <c r="AF231">
        <v>1</v>
      </c>
    </row>
    <row r="232" spans="1:32">
      <c r="A232" t="s">
        <v>1282</v>
      </c>
      <c r="B232" t="s">
        <v>1708</v>
      </c>
      <c r="C232" s="107">
        <v>43466</v>
      </c>
      <c r="D232" s="107">
        <v>43467</v>
      </c>
      <c r="E232" t="s">
        <v>138</v>
      </c>
      <c r="F232">
        <v>71305</v>
      </c>
      <c r="G232" t="s">
        <v>1338</v>
      </c>
      <c r="H232" t="s">
        <v>140</v>
      </c>
      <c r="I232">
        <v>30000</v>
      </c>
      <c r="J232">
        <v>33803</v>
      </c>
      <c r="K232">
        <v>1981</v>
      </c>
      <c r="L232">
        <v>11363</v>
      </c>
      <c r="M232" t="s">
        <v>141</v>
      </c>
      <c r="N232">
        <v>107539</v>
      </c>
      <c r="O232" t="s">
        <v>170</v>
      </c>
      <c r="P232" t="s">
        <v>1688</v>
      </c>
      <c r="U232" t="s">
        <v>1705</v>
      </c>
      <c r="V232">
        <v>10043</v>
      </c>
      <c r="X232" t="s">
        <v>1706</v>
      </c>
      <c r="Y232">
        <v>6</v>
      </c>
      <c r="Z232" s="107">
        <v>43466</v>
      </c>
      <c r="AA232" s="108">
        <v>-24000000</v>
      </c>
      <c r="AB232" t="s">
        <v>148</v>
      </c>
      <c r="AC232" s="98">
        <v>-2629.29</v>
      </c>
      <c r="AD232" t="s">
        <v>1691</v>
      </c>
      <c r="AE232">
        <v>2019</v>
      </c>
      <c r="AF232">
        <v>1</v>
      </c>
    </row>
    <row r="233" spans="1:32">
      <c r="A233" t="s">
        <v>134</v>
      </c>
      <c r="B233" t="s">
        <v>516</v>
      </c>
      <c r="C233" t="s">
        <v>517</v>
      </c>
      <c r="D233" t="s">
        <v>518</v>
      </c>
      <c r="E233" t="s">
        <v>138</v>
      </c>
      <c r="F233">
        <v>71620</v>
      </c>
      <c r="G233" t="s">
        <v>220</v>
      </c>
      <c r="H233" t="s">
        <v>140</v>
      </c>
      <c r="I233">
        <v>30000</v>
      </c>
      <c r="J233">
        <v>33803</v>
      </c>
      <c r="K233">
        <v>1981</v>
      </c>
      <c r="L233">
        <v>11363</v>
      </c>
      <c r="M233" t="s">
        <v>141</v>
      </c>
      <c r="N233">
        <v>107539</v>
      </c>
      <c r="O233" t="s">
        <v>142</v>
      </c>
      <c r="P233" t="s">
        <v>143</v>
      </c>
      <c r="Q233" t="s">
        <v>143</v>
      </c>
      <c r="R233">
        <v>6280</v>
      </c>
      <c r="S233" t="s">
        <v>276</v>
      </c>
      <c r="T233" t="s">
        <v>143</v>
      </c>
      <c r="U233" t="s">
        <v>519</v>
      </c>
      <c r="V233" t="s">
        <v>519</v>
      </c>
      <c r="X233" t="s">
        <v>520</v>
      </c>
      <c r="Y233">
        <v>83</v>
      </c>
      <c r="Z233" t="s">
        <v>517</v>
      </c>
      <c r="AA233" s="108">
        <v>3317758</v>
      </c>
      <c r="AB233" t="s">
        <v>148</v>
      </c>
      <c r="AC233" s="98">
        <v>363</v>
      </c>
      <c r="AD233" t="s">
        <v>149</v>
      </c>
      <c r="AE233">
        <v>2019</v>
      </c>
      <c r="AF233">
        <v>2</v>
      </c>
    </row>
    <row r="234" spans="1:32">
      <c r="A234" t="s">
        <v>134</v>
      </c>
      <c r="B234" t="s">
        <v>521</v>
      </c>
      <c r="C234" t="s">
        <v>517</v>
      </c>
      <c r="D234" t="s">
        <v>518</v>
      </c>
      <c r="E234" t="s">
        <v>138</v>
      </c>
      <c r="F234">
        <v>71620</v>
      </c>
      <c r="G234" t="s">
        <v>220</v>
      </c>
      <c r="H234" t="s">
        <v>140</v>
      </c>
      <c r="I234">
        <v>30000</v>
      </c>
      <c r="J234">
        <v>33803</v>
      </c>
      <c r="K234">
        <v>1981</v>
      </c>
      <c r="L234">
        <v>11363</v>
      </c>
      <c r="M234" t="s">
        <v>141</v>
      </c>
      <c r="N234">
        <v>107539</v>
      </c>
      <c r="O234" t="s">
        <v>142</v>
      </c>
      <c r="P234" t="s">
        <v>143</v>
      </c>
      <c r="Q234" t="s">
        <v>143</v>
      </c>
      <c r="R234">
        <v>7329</v>
      </c>
      <c r="S234" t="s">
        <v>522</v>
      </c>
      <c r="T234" t="s">
        <v>143</v>
      </c>
      <c r="U234" t="s">
        <v>519</v>
      </c>
      <c r="V234" t="s">
        <v>519</v>
      </c>
      <c r="X234" t="s">
        <v>520</v>
      </c>
      <c r="Y234">
        <v>84</v>
      </c>
      <c r="Z234" t="s">
        <v>517</v>
      </c>
      <c r="AA234" s="108">
        <v>3317758</v>
      </c>
      <c r="AB234" t="s">
        <v>148</v>
      </c>
      <c r="AC234" s="98">
        <v>363</v>
      </c>
      <c r="AD234" t="s">
        <v>149</v>
      </c>
      <c r="AE234">
        <v>2019</v>
      </c>
      <c r="AF234">
        <v>2</v>
      </c>
    </row>
    <row r="235" spans="1:32">
      <c r="A235" t="s">
        <v>134</v>
      </c>
      <c r="B235" t="s">
        <v>523</v>
      </c>
      <c r="C235" t="s">
        <v>517</v>
      </c>
      <c r="D235" t="s">
        <v>518</v>
      </c>
      <c r="E235" t="s">
        <v>138</v>
      </c>
      <c r="F235">
        <v>71620</v>
      </c>
      <c r="G235" t="s">
        <v>220</v>
      </c>
      <c r="H235" t="s">
        <v>140</v>
      </c>
      <c r="I235">
        <v>30000</v>
      </c>
      <c r="J235">
        <v>33803</v>
      </c>
      <c r="K235">
        <v>1981</v>
      </c>
      <c r="L235">
        <v>11363</v>
      </c>
      <c r="M235" t="s">
        <v>141</v>
      </c>
      <c r="N235">
        <v>107539</v>
      </c>
      <c r="O235" t="s">
        <v>142</v>
      </c>
      <c r="P235" t="s">
        <v>143</v>
      </c>
      <c r="Q235" t="s">
        <v>143</v>
      </c>
      <c r="R235">
        <v>4086</v>
      </c>
      <c r="S235" t="s">
        <v>289</v>
      </c>
      <c r="T235" t="s">
        <v>143</v>
      </c>
      <c r="U235" t="s">
        <v>524</v>
      </c>
      <c r="V235" t="s">
        <v>525</v>
      </c>
      <c r="X235" t="s">
        <v>520</v>
      </c>
      <c r="Y235">
        <v>85</v>
      </c>
      <c r="Z235" t="s">
        <v>517</v>
      </c>
      <c r="AA235" s="108">
        <v>3317758</v>
      </c>
      <c r="AB235" t="s">
        <v>148</v>
      </c>
      <c r="AC235" s="98">
        <v>363</v>
      </c>
      <c r="AD235" t="s">
        <v>149</v>
      </c>
      <c r="AE235">
        <v>2019</v>
      </c>
      <c r="AF235">
        <v>2</v>
      </c>
    </row>
    <row r="236" spans="1:32">
      <c r="A236" t="s">
        <v>134</v>
      </c>
      <c r="B236" t="s">
        <v>526</v>
      </c>
      <c r="C236" t="s">
        <v>517</v>
      </c>
      <c r="D236" t="s">
        <v>518</v>
      </c>
      <c r="E236" t="s">
        <v>138</v>
      </c>
      <c r="F236">
        <v>72311</v>
      </c>
      <c r="G236" t="s">
        <v>227</v>
      </c>
      <c r="H236" t="s">
        <v>140</v>
      </c>
      <c r="I236">
        <v>30000</v>
      </c>
      <c r="J236">
        <v>33803</v>
      </c>
      <c r="K236">
        <v>1981</v>
      </c>
      <c r="L236">
        <v>11363</v>
      </c>
      <c r="M236" t="s">
        <v>141</v>
      </c>
      <c r="N236">
        <v>107539</v>
      </c>
      <c r="O236" t="s">
        <v>142</v>
      </c>
      <c r="P236" t="s">
        <v>143</v>
      </c>
      <c r="Q236" t="s">
        <v>143</v>
      </c>
      <c r="R236">
        <v>4086</v>
      </c>
      <c r="S236" t="s">
        <v>289</v>
      </c>
      <c r="T236" t="s">
        <v>143</v>
      </c>
      <c r="U236" t="s">
        <v>524</v>
      </c>
      <c r="V236" t="s">
        <v>525</v>
      </c>
      <c r="X236" t="s">
        <v>520</v>
      </c>
      <c r="Y236">
        <v>101</v>
      </c>
      <c r="Z236" t="s">
        <v>517</v>
      </c>
      <c r="AA236" s="108">
        <v>304000</v>
      </c>
      <c r="AB236" t="s">
        <v>148</v>
      </c>
      <c r="AC236" s="98">
        <v>33.26</v>
      </c>
      <c r="AD236" t="s">
        <v>149</v>
      </c>
      <c r="AE236">
        <v>2019</v>
      </c>
      <c r="AF236">
        <v>2</v>
      </c>
    </row>
    <row r="237" spans="1:32">
      <c r="A237" t="s">
        <v>134</v>
      </c>
      <c r="B237" t="s">
        <v>527</v>
      </c>
      <c r="C237" t="s">
        <v>517</v>
      </c>
      <c r="D237" t="s">
        <v>518</v>
      </c>
      <c r="E237" t="s">
        <v>138</v>
      </c>
      <c r="F237">
        <v>71620</v>
      </c>
      <c r="G237" t="s">
        <v>220</v>
      </c>
      <c r="H237" t="s">
        <v>140</v>
      </c>
      <c r="I237">
        <v>30000</v>
      </c>
      <c r="J237">
        <v>33803</v>
      </c>
      <c r="K237">
        <v>1981</v>
      </c>
      <c r="L237">
        <v>11363</v>
      </c>
      <c r="M237" t="s">
        <v>141</v>
      </c>
      <c r="N237">
        <v>107539</v>
      </c>
      <c r="O237" t="s">
        <v>142</v>
      </c>
      <c r="P237" t="s">
        <v>143</v>
      </c>
      <c r="Q237" t="s">
        <v>143</v>
      </c>
      <c r="R237">
        <v>2750</v>
      </c>
      <c r="S237" t="s">
        <v>528</v>
      </c>
      <c r="T237" t="s">
        <v>143</v>
      </c>
      <c r="U237" t="s">
        <v>519</v>
      </c>
      <c r="V237" t="s">
        <v>519</v>
      </c>
      <c r="X237" t="s">
        <v>520</v>
      </c>
      <c r="Y237">
        <v>74</v>
      </c>
      <c r="Z237" t="s">
        <v>517</v>
      </c>
      <c r="AA237" s="108">
        <v>3317758</v>
      </c>
      <c r="AB237" t="s">
        <v>148</v>
      </c>
      <c r="AC237" s="98">
        <v>363</v>
      </c>
      <c r="AD237" t="s">
        <v>149</v>
      </c>
      <c r="AE237">
        <v>2019</v>
      </c>
      <c r="AF237">
        <v>2</v>
      </c>
    </row>
    <row r="238" spans="1:32">
      <c r="A238" t="s">
        <v>134</v>
      </c>
      <c r="B238" t="s">
        <v>529</v>
      </c>
      <c r="C238" t="s">
        <v>517</v>
      </c>
      <c r="D238" t="s">
        <v>518</v>
      </c>
      <c r="E238" t="s">
        <v>138</v>
      </c>
      <c r="F238">
        <v>71620</v>
      </c>
      <c r="G238" t="s">
        <v>220</v>
      </c>
      <c r="H238" t="s">
        <v>140</v>
      </c>
      <c r="I238">
        <v>30000</v>
      </c>
      <c r="J238">
        <v>33803</v>
      </c>
      <c r="K238">
        <v>1981</v>
      </c>
      <c r="L238">
        <v>11363</v>
      </c>
      <c r="M238" t="s">
        <v>141</v>
      </c>
      <c r="N238">
        <v>107539</v>
      </c>
      <c r="O238" t="s">
        <v>142</v>
      </c>
      <c r="P238" t="s">
        <v>143</v>
      </c>
      <c r="Q238" t="s">
        <v>143</v>
      </c>
      <c r="R238">
        <v>7075</v>
      </c>
      <c r="S238" t="s">
        <v>171</v>
      </c>
      <c r="T238" t="s">
        <v>143</v>
      </c>
      <c r="U238" t="s">
        <v>519</v>
      </c>
      <c r="V238" t="s">
        <v>519</v>
      </c>
      <c r="X238" t="s">
        <v>520</v>
      </c>
      <c r="Y238">
        <v>75</v>
      </c>
      <c r="Z238" t="s">
        <v>517</v>
      </c>
      <c r="AA238" s="108">
        <v>3317758</v>
      </c>
      <c r="AB238" t="s">
        <v>148</v>
      </c>
      <c r="AC238" s="98">
        <v>363</v>
      </c>
      <c r="AD238" t="s">
        <v>149</v>
      </c>
      <c r="AE238">
        <v>2019</v>
      </c>
      <c r="AF238">
        <v>2</v>
      </c>
    </row>
    <row r="239" spans="1:32">
      <c r="A239" t="s">
        <v>134</v>
      </c>
      <c r="B239" t="s">
        <v>530</v>
      </c>
      <c r="C239" t="s">
        <v>517</v>
      </c>
      <c r="D239" t="s">
        <v>518</v>
      </c>
      <c r="E239" t="s">
        <v>138</v>
      </c>
      <c r="F239">
        <v>71620</v>
      </c>
      <c r="G239" t="s">
        <v>220</v>
      </c>
      <c r="H239" t="s">
        <v>140</v>
      </c>
      <c r="I239">
        <v>30000</v>
      </c>
      <c r="J239">
        <v>33803</v>
      </c>
      <c r="K239">
        <v>1981</v>
      </c>
      <c r="L239">
        <v>11363</v>
      </c>
      <c r="M239" t="s">
        <v>141</v>
      </c>
      <c r="N239">
        <v>107539</v>
      </c>
      <c r="O239" t="s">
        <v>142</v>
      </c>
      <c r="P239" t="s">
        <v>143</v>
      </c>
      <c r="Q239" t="s">
        <v>143</v>
      </c>
      <c r="R239">
        <v>7000</v>
      </c>
      <c r="S239" t="s">
        <v>229</v>
      </c>
      <c r="T239" t="s">
        <v>143</v>
      </c>
      <c r="U239" t="s">
        <v>519</v>
      </c>
      <c r="V239" t="s">
        <v>519</v>
      </c>
      <c r="X239" t="s">
        <v>520</v>
      </c>
      <c r="Y239">
        <v>76</v>
      </c>
      <c r="Z239" t="s">
        <v>517</v>
      </c>
      <c r="AA239" s="108">
        <v>3317758</v>
      </c>
      <c r="AB239" t="s">
        <v>148</v>
      </c>
      <c r="AC239" s="98">
        <v>363</v>
      </c>
      <c r="AD239" t="s">
        <v>149</v>
      </c>
      <c r="AE239">
        <v>2019</v>
      </c>
      <c r="AF239">
        <v>2</v>
      </c>
    </row>
    <row r="240" spans="1:32">
      <c r="A240" t="s">
        <v>134</v>
      </c>
      <c r="B240" t="s">
        <v>531</v>
      </c>
      <c r="C240" t="s">
        <v>517</v>
      </c>
      <c r="D240" t="s">
        <v>518</v>
      </c>
      <c r="E240" t="s">
        <v>138</v>
      </c>
      <c r="F240">
        <v>71620</v>
      </c>
      <c r="G240" t="s">
        <v>220</v>
      </c>
      <c r="H240" t="s">
        <v>140</v>
      </c>
      <c r="I240">
        <v>30000</v>
      </c>
      <c r="J240">
        <v>33803</v>
      </c>
      <c r="K240">
        <v>1981</v>
      </c>
      <c r="L240">
        <v>11363</v>
      </c>
      <c r="M240" t="s">
        <v>141</v>
      </c>
      <c r="N240">
        <v>107539</v>
      </c>
      <c r="O240" t="s">
        <v>142</v>
      </c>
      <c r="P240" t="s">
        <v>143</v>
      </c>
      <c r="Q240" t="s">
        <v>143</v>
      </c>
      <c r="R240">
        <v>5270</v>
      </c>
      <c r="S240" t="s">
        <v>388</v>
      </c>
      <c r="T240" t="s">
        <v>143</v>
      </c>
      <c r="U240" t="s">
        <v>524</v>
      </c>
      <c r="V240" t="s">
        <v>525</v>
      </c>
      <c r="X240" t="s">
        <v>520</v>
      </c>
      <c r="Y240">
        <v>77</v>
      </c>
      <c r="Z240" t="s">
        <v>517</v>
      </c>
      <c r="AA240" s="108">
        <v>3317758</v>
      </c>
      <c r="AB240" t="s">
        <v>148</v>
      </c>
      <c r="AC240" s="98">
        <v>363</v>
      </c>
      <c r="AD240" t="s">
        <v>149</v>
      </c>
      <c r="AE240">
        <v>2019</v>
      </c>
      <c r="AF240">
        <v>2</v>
      </c>
    </row>
    <row r="241" spans="1:32">
      <c r="A241" t="s">
        <v>134</v>
      </c>
      <c r="B241" t="s">
        <v>532</v>
      </c>
      <c r="C241" t="s">
        <v>517</v>
      </c>
      <c r="D241" t="s">
        <v>518</v>
      </c>
      <c r="E241" t="s">
        <v>138</v>
      </c>
      <c r="F241">
        <v>72311</v>
      </c>
      <c r="G241" t="s">
        <v>227</v>
      </c>
      <c r="H241" t="s">
        <v>140</v>
      </c>
      <c r="I241">
        <v>30000</v>
      </c>
      <c r="J241">
        <v>33803</v>
      </c>
      <c r="K241">
        <v>1981</v>
      </c>
      <c r="L241">
        <v>11363</v>
      </c>
      <c r="M241" t="s">
        <v>141</v>
      </c>
      <c r="N241">
        <v>107539</v>
      </c>
      <c r="O241" t="s">
        <v>142</v>
      </c>
      <c r="P241" t="s">
        <v>143</v>
      </c>
      <c r="Q241" t="s">
        <v>143</v>
      </c>
      <c r="R241">
        <v>5270</v>
      </c>
      <c r="S241" t="s">
        <v>388</v>
      </c>
      <c r="T241" t="s">
        <v>143</v>
      </c>
      <c r="U241" t="s">
        <v>524</v>
      </c>
      <c r="V241" t="s">
        <v>525</v>
      </c>
      <c r="X241" t="s">
        <v>520</v>
      </c>
      <c r="Y241">
        <v>100</v>
      </c>
      <c r="Z241" t="s">
        <v>517</v>
      </c>
      <c r="AA241" s="108">
        <v>304000</v>
      </c>
      <c r="AB241" t="s">
        <v>148</v>
      </c>
      <c r="AC241" s="98">
        <v>33.26</v>
      </c>
      <c r="AD241" t="s">
        <v>149</v>
      </c>
      <c r="AE241">
        <v>2019</v>
      </c>
      <c r="AF241">
        <v>2</v>
      </c>
    </row>
    <row r="242" spans="1:32">
      <c r="A242" t="s">
        <v>134</v>
      </c>
      <c r="B242" t="s">
        <v>533</v>
      </c>
      <c r="C242" t="s">
        <v>517</v>
      </c>
      <c r="D242" t="s">
        <v>518</v>
      </c>
      <c r="E242" t="s">
        <v>138</v>
      </c>
      <c r="F242">
        <v>71620</v>
      </c>
      <c r="G242" t="s">
        <v>220</v>
      </c>
      <c r="H242" t="s">
        <v>140</v>
      </c>
      <c r="I242">
        <v>30000</v>
      </c>
      <c r="J242">
        <v>33803</v>
      </c>
      <c r="K242">
        <v>1981</v>
      </c>
      <c r="L242">
        <v>11363</v>
      </c>
      <c r="M242" t="s">
        <v>141</v>
      </c>
      <c r="N242">
        <v>107539</v>
      </c>
      <c r="O242" t="s">
        <v>142</v>
      </c>
      <c r="P242" t="s">
        <v>143</v>
      </c>
      <c r="Q242" t="s">
        <v>143</v>
      </c>
      <c r="R242">
        <v>6657</v>
      </c>
      <c r="S242" t="s">
        <v>423</v>
      </c>
      <c r="T242" t="s">
        <v>143</v>
      </c>
      <c r="U242" t="s">
        <v>519</v>
      </c>
      <c r="V242" t="s">
        <v>519</v>
      </c>
      <c r="X242" t="s">
        <v>520</v>
      </c>
      <c r="Y242">
        <v>78</v>
      </c>
      <c r="Z242" t="s">
        <v>517</v>
      </c>
      <c r="AA242" s="108">
        <v>3317758</v>
      </c>
      <c r="AB242" t="s">
        <v>148</v>
      </c>
      <c r="AC242" s="98">
        <v>363</v>
      </c>
      <c r="AD242" t="s">
        <v>149</v>
      </c>
      <c r="AE242">
        <v>2019</v>
      </c>
      <c r="AF242">
        <v>2</v>
      </c>
    </row>
    <row r="243" spans="1:32">
      <c r="A243" t="s">
        <v>134</v>
      </c>
      <c r="B243" t="s">
        <v>534</v>
      </c>
      <c r="C243" t="s">
        <v>517</v>
      </c>
      <c r="D243" t="s">
        <v>518</v>
      </c>
      <c r="E243" t="s">
        <v>138</v>
      </c>
      <c r="F243">
        <v>71620</v>
      </c>
      <c r="G243" t="s">
        <v>220</v>
      </c>
      <c r="H243" t="s">
        <v>140</v>
      </c>
      <c r="I243">
        <v>30000</v>
      </c>
      <c r="J243">
        <v>33803</v>
      </c>
      <c r="K243">
        <v>1981</v>
      </c>
      <c r="L243">
        <v>11363</v>
      </c>
      <c r="M243" t="s">
        <v>141</v>
      </c>
      <c r="N243">
        <v>107539</v>
      </c>
      <c r="O243" t="s">
        <v>142</v>
      </c>
      <c r="P243" t="s">
        <v>143</v>
      </c>
      <c r="Q243" t="s">
        <v>143</v>
      </c>
      <c r="R243">
        <v>6481</v>
      </c>
      <c r="S243" t="s">
        <v>311</v>
      </c>
      <c r="T243" t="s">
        <v>143</v>
      </c>
      <c r="U243" t="s">
        <v>519</v>
      </c>
      <c r="V243" t="s">
        <v>519</v>
      </c>
      <c r="X243" t="s">
        <v>520</v>
      </c>
      <c r="Y243">
        <v>79</v>
      </c>
      <c r="Z243" t="s">
        <v>517</v>
      </c>
      <c r="AA243" s="108">
        <v>1200000</v>
      </c>
      <c r="AB243" t="s">
        <v>148</v>
      </c>
      <c r="AC243" s="98">
        <v>131.29</v>
      </c>
      <c r="AD243" t="s">
        <v>149</v>
      </c>
      <c r="AE243">
        <v>2019</v>
      </c>
      <c r="AF243">
        <v>2</v>
      </c>
    </row>
    <row r="244" spans="1:32">
      <c r="A244" t="s">
        <v>134</v>
      </c>
      <c r="B244" t="s">
        <v>535</v>
      </c>
      <c r="C244" t="s">
        <v>517</v>
      </c>
      <c r="D244" t="s">
        <v>518</v>
      </c>
      <c r="E244" t="s">
        <v>138</v>
      </c>
      <c r="F244">
        <v>71620</v>
      </c>
      <c r="G244" t="s">
        <v>220</v>
      </c>
      <c r="H244" t="s">
        <v>140</v>
      </c>
      <c r="I244">
        <v>30000</v>
      </c>
      <c r="J244">
        <v>33803</v>
      </c>
      <c r="K244">
        <v>1981</v>
      </c>
      <c r="L244">
        <v>11363</v>
      </c>
      <c r="M244" t="s">
        <v>141</v>
      </c>
      <c r="N244">
        <v>107539</v>
      </c>
      <c r="O244" t="s">
        <v>142</v>
      </c>
      <c r="P244" t="s">
        <v>143</v>
      </c>
      <c r="Q244" t="s">
        <v>143</v>
      </c>
      <c r="R244">
        <v>6191</v>
      </c>
      <c r="S244" t="s">
        <v>309</v>
      </c>
      <c r="T244" t="s">
        <v>143</v>
      </c>
      <c r="U244" t="s">
        <v>519</v>
      </c>
      <c r="V244" t="s">
        <v>519</v>
      </c>
      <c r="X244" t="s">
        <v>520</v>
      </c>
      <c r="Y244">
        <v>68</v>
      </c>
      <c r="Z244" t="s">
        <v>517</v>
      </c>
      <c r="AA244" s="108">
        <v>1200000</v>
      </c>
      <c r="AB244" t="s">
        <v>148</v>
      </c>
      <c r="AC244" s="98">
        <v>131.29</v>
      </c>
      <c r="AD244" t="s">
        <v>149</v>
      </c>
      <c r="AE244">
        <v>2019</v>
      </c>
      <c r="AF244">
        <v>2</v>
      </c>
    </row>
    <row r="245" spans="1:32">
      <c r="A245" t="s">
        <v>134</v>
      </c>
      <c r="B245" t="s">
        <v>536</v>
      </c>
      <c r="C245" t="s">
        <v>517</v>
      </c>
      <c r="D245" t="s">
        <v>518</v>
      </c>
      <c r="E245" t="s">
        <v>138</v>
      </c>
      <c r="F245">
        <v>71620</v>
      </c>
      <c r="G245" t="s">
        <v>220</v>
      </c>
      <c r="H245" t="s">
        <v>140</v>
      </c>
      <c r="I245">
        <v>30000</v>
      </c>
      <c r="J245">
        <v>33803</v>
      </c>
      <c r="K245">
        <v>1981</v>
      </c>
      <c r="L245">
        <v>11363</v>
      </c>
      <c r="M245" t="s">
        <v>141</v>
      </c>
      <c r="N245">
        <v>107539</v>
      </c>
      <c r="O245" t="s">
        <v>142</v>
      </c>
      <c r="P245" t="s">
        <v>143</v>
      </c>
      <c r="Q245" t="s">
        <v>143</v>
      </c>
      <c r="R245">
        <v>7295</v>
      </c>
      <c r="S245" t="s">
        <v>418</v>
      </c>
      <c r="T245" t="s">
        <v>143</v>
      </c>
      <c r="U245" t="s">
        <v>519</v>
      </c>
      <c r="V245" t="s">
        <v>519</v>
      </c>
      <c r="X245" t="s">
        <v>520</v>
      </c>
      <c r="Y245">
        <v>69</v>
      </c>
      <c r="Z245" t="s">
        <v>517</v>
      </c>
      <c r="AA245" s="108">
        <v>1200000</v>
      </c>
      <c r="AB245" t="s">
        <v>148</v>
      </c>
      <c r="AC245" s="98">
        <v>131.29</v>
      </c>
      <c r="AD245" t="s">
        <v>149</v>
      </c>
      <c r="AE245">
        <v>2019</v>
      </c>
      <c r="AF245">
        <v>2</v>
      </c>
    </row>
    <row r="246" spans="1:32">
      <c r="A246" t="s">
        <v>134</v>
      </c>
      <c r="B246" t="s">
        <v>537</v>
      </c>
      <c r="C246" t="s">
        <v>517</v>
      </c>
      <c r="D246" t="s">
        <v>518</v>
      </c>
      <c r="E246" t="s">
        <v>138</v>
      </c>
      <c r="F246">
        <v>71620</v>
      </c>
      <c r="G246" t="s">
        <v>220</v>
      </c>
      <c r="H246" t="s">
        <v>140</v>
      </c>
      <c r="I246">
        <v>30000</v>
      </c>
      <c r="J246">
        <v>33803</v>
      </c>
      <c r="K246">
        <v>1981</v>
      </c>
      <c r="L246">
        <v>11363</v>
      </c>
      <c r="M246" t="s">
        <v>141</v>
      </c>
      <c r="N246">
        <v>107539</v>
      </c>
      <c r="O246" t="s">
        <v>142</v>
      </c>
      <c r="P246" t="s">
        <v>143</v>
      </c>
      <c r="Q246" t="s">
        <v>143</v>
      </c>
      <c r="R246">
        <v>1453</v>
      </c>
      <c r="S246" t="s">
        <v>398</v>
      </c>
      <c r="T246" t="s">
        <v>143</v>
      </c>
      <c r="U246" t="s">
        <v>519</v>
      </c>
      <c r="V246" t="s">
        <v>519</v>
      </c>
      <c r="X246" t="s">
        <v>520</v>
      </c>
      <c r="Y246">
        <v>70</v>
      </c>
      <c r="Z246" t="s">
        <v>517</v>
      </c>
      <c r="AA246" s="108">
        <v>1200000</v>
      </c>
      <c r="AB246" t="s">
        <v>148</v>
      </c>
      <c r="AC246" s="98">
        <v>131.29</v>
      </c>
      <c r="AD246" t="s">
        <v>149</v>
      </c>
      <c r="AE246">
        <v>2019</v>
      </c>
      <c r="AF246">
        <v>2</v>
      </c>
    </row>
    <row r="247" spans="1:32">
      <c r="A247" t="s">
        <v>134</v>
      </c>
      <c r="B247" t="s">
        <v>538</v>
      </c>
      <c r="C247" t="s">
        <v>517</v>
      </c>
      <c r="D247" t="s">
        <v>518</v>
      </c>
      <c r="E247" t="s">
        <v>138</v>
      </c>
      <c r="F247">
        <v>71620</v>
      </c>
      <c r="G247" t="s">
        <v>220</v>
      </c>
      <c r="H247" t="s">
        <v>140</v>
      </c>
      <c r="I247">
        <v>30000</v>
      </c>
      <c r="J247">
        <v>33803</v>
      </c>
      <c r="K247">
        <v>1981</v>
      </c>
      <c r="L247">
        <v>11363</v>
      </c>
      <c r="M247" t="s">
        <v>141</v>
      </c>
      <c r="N247">
        <v>107539</v>
      </c>
      <c r="O247" t="s">
        <v>142</v>
      </c>
      <c r="P247" t="s">
        <v>143</v>
      </c>
      <c r="Q247" t="s">
        <v>143</v>
      </c>
      <c r="R247">
        <v>4729</v>
      </c>
      <c r="S247" t="s">
        <v>396</v>
      </c>
      <c r="T247" t="s">
        <v>143</v>
      </c>
      <c r="U247" t="s">
        <v>519</v>
      </c>
      <c r="V247" t="s">
        <v>519</v>
      </c>
      <c r="X247" t="s">
        <v>520</v>
      </c>
      <c r="Y247">
        <v>71</v>
      </c>
      <c r="Z247" t="s">
        <v>517</v>
      </c>
      <c r="AA247" s="108">
        <v>1200000</v>
      </c>
      <c r="AB247" t="s">
        <v>148</v>
      </c>
      <c r="AC247" s="98">
        <v>131.29</v>
      </c>
      <c r="AD247" t="s">
        <v>149</v>
      </c>
      <c r="AE247">
        <v>2019</v>
      </c>
      <c r="AF247">
        <v>2</v>
      </c>
    </row>
    <row r="248" spans="1:32">
      <c r="A248" t="s">
        <v>134</v>
      </c>
      <c r="B248" t="s">
        <v>539</v>
      </c>
      <c r="C248" t="s">
        <v>517</v>
      </c>
      <c r="D248" t="s">
        <v>518</v>
      </c>
      <c r="E248" t="s">
        <v>138</v>
      </c>
      <c r="F248">
        <v>71620</v>
      </c>
      <c r="G248" t="s">
        <v>220</v>
      </c>
      <c r="H248" t="s">
        <v>140</v>
      </c>
      <c r="I248">
        <v>30000</v>
      </c>
      <c r="J248">
        <v>33803</v>
      </c>
      <c r="K248">
        <v>1981</v>
      </c>
      <c r="L248">
        <v>11363</v>
      </c>
      <c r="M248" t="s">
        <v>141</v>
      </c>
      <c r="N248">
        <v>107539</v>
      </c>
      <c r="O248" t="s">
        <v>142</v>
      </c>
      <c r="P248" t="s">
        <v>143</v>
      </c>
      <c r="Q248" t="s">
        <v>143</v>
      </c>
      <c r="R248">
        <v>829</v>
      </c>
      <c r="S248" t="s">
        <v>393</v>
      </c>
      <c r="T248" t="s">
        <v>143</v>
      </c>
      <c r="U248" t="s">
        <v>519</v>
      </c>
      <c r="V248" t="s">
        <v>519</v>
      </c>
      <c r="X248" t="s">
        <v>520</v>
      </c>
      <c r="Y248">
        <v>72</v>
      </c>
      <c r="Z248" t="s">
        <v>517</v>
      </c>
      <c r="AA248" s="108">
        <v>1200000</v>
      </c>
      <c r="AB248" t="s">
        <v>148</v>
      </c>
      <c r="AC248" s="98">
        <v>131.29</v>
      </c>
      <c r="AD248" t="s">
        <v>149</v>
      </c>
      <c r="AE248">
        <v>2019</v>
      </c>
      <c r="AF248">
        <v>2</v>
      </c>
    </row>
    <row r="249" spans="1:32">
      <c r="A249" t="s">
        <v>134</v>
      </c>
      <c r="B249" t="s">
        <v>540</v>
      </c>
      <c r="C249" t="s">
        <v>517</v>
      </c>
      <c r="D249" t="s">
        <v>518</v>
      </c>
      <c r="E249" t="s">
        <v>138</v>
      </c>
      <c r="F249">
        <v>71620</v>
      </c>
      <c r="G249" t="s">
        <v>220</v>
      </c>
      <c r="H249" t="s">
        <v>140</v>
      </c>
      <c r="I249">
        <v>30000</v>
      </c>
      <c r="J249">
        <v>33803</v>
      </c>
      <c r="K249">
        <v>1981</v>
      </c>
      <c r="L249">
        <v>11363</v>
      </c>
      <c r="M249" t="s">
        <v>141</v>
      </c>
      <c r="N249">
        <v>107539</v>
      </c>
      <c r="O249" t="s">
        <v>142</v>
      </c>
      <c r="P249" t="s">
        <v>143</v>
      </c>
      <c r="Q249" t="s">
        <v>143</v>
      </c>
      <c r="R249">
        <v>6559</v>
      </c>
      <c r="S249" t="s">
        <v>400</v>
      </c>
      <c r="T249" t="s">
        <v>143</v>
      </c>
      <c r="U249" t="s">
        <v>519</v>
      </c>
      <c r="V249" t="s">
        <v>519</v>
      </c>
      <c r="X249" t="s">
        <v>520</v>
      </c>
      <c r="Y249">
        <v>73</v>
      </c>
      <c r="Z249" t="s">
        <v>517</v>
      </c>
      <c r="AA249" s="108">
        <v>1200000</v>
      </c>
      <c r="AB249" t="s">
        <v>148</v>
      </c>
      <c r="AC249" s="98">
        <v>131.29</v>
      </c>
      <c r="AD249" t="s">
        <v>149</v>
      </c>
      <c r="AE249">
        <v>2019</v>
      </c>
      <c r="AF249">
        <v>2</v>
      </c>
    </row>
    <row r="250" spans="1:32">
      <c r="A250" t="s">
        <v>134</v>
      </c>
      <c r="B250" t="s">
        <v>541</v>
      </c>
      <c r="C250" t="s">
        <v>517</v>
      </c>
      <c r="D250" t="s">
        <v>518</v>
      </c>
      <c r="E250" t="s">
        <v>138</v>
      </c>
      <c r="F250">
        <v>71620</v>
      </c>
      <c r="G250" t="s">
        <v>220</v>
      </c>
      <c r="H250" t="s">
        <v>140</v>
      </c>
      <c r="I250">
        <v>30000</v>
      </c>
      <c r="J250">
        <v>33803</v>
      </c>
      <c r="K250">
        <v>1981</v>
      </c>
      <c r="L250">
        <v>11363</v>
      </c>
      <c r="M250" t="s">
        <v>141</v>
      </c>
      <c r="N250">
        <v>107539</v>
      </c>
      <c r="O250" t="s">
        <v>142</v>
      </c>
      <c r="P250" t="s">
        <v>143</v>
      </c>
      <c r="Q250" t="s">
        <v>143</v>
      </c>
      <c r="R250">
        <v>1311</v>
      </c>
      <c r="S250" t="s">
        <v>402</v>
      </c>
      <c r="T250" t="s">
        <v>143</v>
      </c>
      <c r="U250" t="s">
        <v>519</v>
      </c>
      <c r="V250" t="s">
        <v>519</v>
      </c>
      <c r="X250" t="s">
        <v>520</v>
      </c>
      <c r="Y250">
        <v>64</v>
      </c>
      <c r="Z250" t="s">
        <v>517</v>
      </c>
      <c r="AA250" s="108">
        <v>1200000</v>
      </c>
      <c r="AB250" t="s">
        <v>148</v>
      </c>
      <c r="AC250" s="98">
        <v>131.29</v>
      </c>
      <c r="AD250" t="s">
        <v>149</v>
      </c>
      <c r="AE250">
        <v>2019</v>
      </c>
      <c r="AF250">
        <v>2</v>
      </c>
    </row>
    <row r="251" spans="1:32">
      <c r="A251" t="s">
        <v>134</v>
      </c>
      <c r="B251" t="s">
        <v>542</v>
      </c>
      <c r="C251" t="s">
        <v>517</v>
      </c>
      <c r="D251" t="s">
        <v>518</v>
      </c>
      <c r="E251" t="s">
        <v>138</v>
      </c>
      <c r="F251">
        <v>71620</v>
      </c>
      <c r="G251" t="s">
        <v>220</v>
      </c>
      <c r="H251" t="s">
        <v>140</v>
      </c>
      <c r="I251">
        <v>30000</v>
      </c>
      <c r="J251">
        <v>33803</v>
      </c>
      <c r="K251">
        <v>1981</v>
      </c>
      <c r="L251">
        <v>11363</v>
      </c>
      <c r="M251" t="s">
        <v>141</v>
      </c>
      <c r="N251">
        <v>107539</v>
      </c>
      <c r="O251" t="s">
        <v>142</v>
      </c>
      <c r="P251" t="s">
        <v>143</v>
      </c>
      <c r="Q251" t="s">
        <v>143</v>
      </c>
      <c r="R251">
        <v>7346</v>
      </c>
      <c r="S251" t="s">
        <v>543</v>
      </c>
      <c r="T251" t="s">
        <v>143</v>
      </c>
      <c r="U251" t="s">
        <v>519</v>
      </c>
      <c r="V251" t="s">
        <v>519</v>
      </c>
      <c r="X251" t="s">
        <v>520</v>
      </c>
      <c r="Y251">
        <v>65</v>
      </c>
      <c r="Z251" t="s">
        <v>517</v>
      </c>
      <c r="AA251" s="108">
        <v>1200000</v>
      </c>
      <c r="AB251" t="s">
        <v>148</v>
      </c>
      <c r="AC251" s="98">
        <v>131.29</v>
      </c>
      <c r="AD251" t="s">
        <v>149</v>
      </c>
      <c r="AE251">
        <v>2019</v>
      </c>
      <c r="AF251">
        <v>2</v>
      </c>
    </row>
    <row r="252" spans="1:32">
      <c r="A252" t="s">
        <v>134</v>
      </c>
      <c r="B252" t="s">
        <v>544</v>
      </c>
      <c r="C252" t="s">
        <v>517</v>
      </c>
      <c r="D252" t="s">
        <v>518</v>
      </c>
      <c r="E252" t="s">
        <v>138</v>
      </c>
      <c r="F252">
        <v>71620</v>
      </c>
      <c r="G252" t="s">
        <v>220</v>
      </c>
      <c r="H252" t="s">
        <v>140</v>
      </c>
      <c r="I252">
        <v>30000</v>
      </c>
      <c r="J252">
        <v>33803</v>
      </c>
      <c r="K252">
        <v>1981</v>
      </c>
      <c r="L252">
        <v>11363</v>
      </c>
      <c r="M252" t="s">
        <v>141</v>
      </c>
      <c r="N252">
        <v>107539</v>
      </c>
      <c r="O252" t="s">
        <v>142</v>
      </c>
      <c r="P252" t="s">
        <v>143</v>
      </c>
      <c r="Q252" t="s">
        <v>143</v>
      </c>
      <c r="R252">
        <v>3477</v>
      </c>
      <c r="S252" t="s">
        <v>404</v>
      </c>
      <c r="T252" t="s">
        <v>143</v>
      </c>
      <c r="U252" t="s">
        <v>519</v>
      </c>
      <c r="V252" t="s">
        <v>519</v>
      </c>
      <c r="X252" t="s">
        <v>520</v>
      </c>
      <c r="Y252">
        <v>66</v>
      </c>
      <c r="Z252" t="s">
        <v>517</v>
      </c>
      <c r="AA252" s="108">
        <v>1200000</v>
      </c>
      <c r="AB252" t="s">
        <v>148</v>
      </c>
      <c r="AC252" s="98">
        <v>131.29</v>
      </c>
      <c r="AD252" t="s">
        <v>149</v>
      </c>
      <c r="AE252">
        <v>2019</v>
      </c>
      <c r="AF252">
        <v>2</v>
      </c>
    </row>
    <row r="253" spans="1:32">
      <c r="A253" t="s">
        <v>134</v>
      </c>
      <c r="B253" t="s">
        <v>545</v>
      </c>
      <c r="C253" t="s">
        <v>517</v>
      </c>
      <c r="D253" t="s">
        <v>518</v>
      </c>
      <c r="E253" t="s">
        <v>138</v>
      </c>
      <c r="F253">
        <v>71620</v>
      </c>
      <c r="G253" t="s">
        <v>220</v>
      </c>
      <c r="H253" t="s">
        <v>140</v>
      </c>
      <c r="I253">
        <v>30000</v>
      </c>
      <c r="J253">
        <v>33803</v>
      </c>
      <c r="K253">
        <v>1981</v>
      </c>
      <c r="L253">
        <v>11363</v>
      </c>
      <c r="M253" t="s">
        <v>141</v>
      </c>
      <c r="N253">
        <v>107539</v>
      </c>
      <c r="O253" t="s">
        <v>142</v>
      </c>
      <c r="P253" t="s">
        <v>143</v>
      </c>
      <c r="Q253" t="s">
        <v>143</v>
      </c>
      <c r="R253">
        <v>7345</v>
      </c>
      <c r="S253" t="s">
        <v>546</v>
      </c>
      <c r="T253" t="s">
        <v>143</v>
      </c>
      <c r="U253" t="s">
        <v>519</v>
      </c>
      <c r="V253" t="s">
        <v>519</v>
      </c>
      <c r="X253" t="s">
        <v>520</v>
      </c>
      <c r="Y253">
        <v>67</v>
      </c>
      <c r="Z253" t="s">
        <v>517</v>
      </c>
      <c r="AA253" s="108">
        <v>1200000</v>
      </c>
      <c r="AB253" t="s">
        <v>148</v>
      </c>
      <c r="AC253" s="98">
        <v>131.29</v>
      </c>
      <c r="AD253" t="s">
        <v>149</v>
      </c>
      <c r="AE253">
        <v>2019</v>
      </c>
      <c r="AF253">
        <v>2</v>
      </c>
    </row>
    <row r="254" spans="1:32">
      <c r="A254" t="s">
        <v>134</v>
      </c>
      <c r="B254" t="s">
        <v>550</v>
      </c>
      <c r="C254" t="s">
        <v>551</v>
      </c>
      <c r="D254" t="s">
        <v>552</v>
      </c>
      <c r="E254" t="s">
        <v>138</v>
      </c>
      <c r="F254">
        <v>71620</v>
      </c>
      <c r="G254" t="s">
        <v>220</v>
      </c>
      <c r="H254" t="s">
        <v>140</v>
      </c>
      <c r="I254">
        <v>30000</v>
      </c>
      <c r="J254">
        <v>33803</v>
      </c>
      <c r="K254">
        <v>1981</v>
      </c>
      <c r="L254">
        <v>11363</v>
      </c>
      <c r="M254" t="s">
        <v>141</v>
      </c>
      <c r="N254">
        <v>107539</v>
      </c>
      <c r="O254" t="s">
        <v>142</v>
      </c>
      <c r="P254" t="s">
        <v>143</v>
      </c>
      <c r="Q254" t="s">
        <v>143</v>
      </c>
      <c r="R254">
        <v>6481</v>
      </c>
      <c r="S254" t="s">
        <v>311</v>
      </c>
      <c r="T254" t="s">
        <v>143</v>
      </c>
      <c r="U254" t="s">
        <v>553</v>
      </c>
      <c r="V254" t="s">
        <v>554</v>
      </c>
      <c r="X254" t="s">
        <v>555</v>
      </c>
      <c r="Y254">
        <v>45</v>
      </c>
      <c r="Z254" t="s">
        <v>551</v>
      </c>
      <c r="AA254" s="108">
        <v>2400000</v>
      </c>
      <c r="AB254" t="s">
        <v>148</v>
      </c>
      <c r="AC254" s="98">
        <v>262.58999999999997</v>
      </c>
      <c r="AD254" t="s">
        <v>149</v>
      </c>
      <c r="AE254">
        <v>2019</v>
      </c>
      <c r="AF254">
        <v>2</v>
      </c>
    </row>
    <row r="255" spans="1:32">
      <c r="A255" t="s">
        <v>134</v>
      </c>
      <c r="B255" t="s">
        <v>556</v>
      </c>
      <c r="C255" t="s">
        <v>551</v>
      </c>
      <c r="D255" t="s">
        <v>552</v>
      </c>
      <c r="E255" t="s">
        <v>138</v>
      </c>
      <c r="F255">
        <v>71620</v>
      </c>
      <c r="G255" t="s">
        <v>220</v>
      </c>
      <c r="H255" t="s">
        <v>140</v>
      </c>
      <c r="I255">
        <v>30000</v>
      </c>
      <c r="J255">
        <v>33803</v>
      </c>
      <c r="K255">
        <v>1981</v>
      </c>
      <c r="L255">
        <v>11363</v>
      </c>
      <c r="M255" t="s">
        <v>141</v>
      </c>
      <c r="N255">
        <v>107539</v>
      </c>
      <c r="O255" t="s">
        <v>142</v>
      </c>
      <c r="P255" t="s">
        <v>143</v>
      </c>
      <c r="Q255" t="s">
        <v>143</v>
      </c>
      <c r="R255">
        <v>6191</v>
      </c>
      <c r="S255" t="s">
        <v>309</v>
      </c>
      <c r="T255" t="s">
        <v>143</v>
      </c>
      <c r="U255" t="s">
        <v>557</v>
      </c>
      <c r="V255" t="s">
        <v>558</v>
      </c>
      <c r="X255" t="s">
        <v>555</v>
      </c>
      <c r="Y255">
        <v>41</v>
      </c>
      <c r="Z255" t="s">
        <v>551</v>
      </c>
      <c r="AA255" s="108">
        <v>2400000</v>
      </c>
      <c r="AB255" t="s">
        <v>148</v>
      </c>
      <c r="AC255" s="98">
        <v>262.58999999999997</v>
      </c>
      <c r="AD255" t="s">
        <v>149</v>
      </c>
      <c r="AE255">
        <v>2019</v>
      </c>
      <c r="AF255">
        <v>2</v>
      </c>
    </row>
    <row r="256" spans="1:32">
      <c r="A256" t="s">
        <v>134</v>
      </c>
      <c r="B256" t="s">
        <v>559</v>
      </c>
      <c r="C256" t="s">
        <v>551</v>
      </c>
      <c r="D256" t="s">
        <v>552</v>
      </c>
      <c r="E256" t="s">
        <v>138</v>
      </c>
      <c r="F256">
        <v>71620</v>
      </c>
      <c r="G256" t="s">
        <v>220</v>
      </c>
      <c r="H256" t="s">
        <v>140</v>
      </c>
      <c r="I256">
        <v>30000</v>
      </c>
      <c r="J256">
        <v>33803</v>
      </c>
      <c r="K256">
        <v>1981</v>
      </c>
      <c r="L256">
        <v>11363</v>
      </c>
      <c r="M256" t="s">
        <v>141</v>
      </c>
      <c r="N256">
        <v>107539</v>
      </c>
      <c r="O256" t="s">
        <v>142</v>
      </c>
      <c r="P256" t="s">
        <v>143</v>
      </c>
      <c r="Q256" t="s">
        <v>143</v>
      </c>
      <c r="R256">
        <v>7295</v>
      </c>
      <c r="S256" t="s">
        <v>418</v>
      </c>
      <c r="T256" t="s">
        <v>143</v>
      </c>
      <c r="U256" t="s">
        <v>557</v>
      </c>
      <c r="V256" t="s">
        <v>558</v>
      </c>
      <c r="X256" t="s">
        <v>555</v>
      </c>
      <c r="Y256">
        <v>42</v>
      </c>
      <c r="Z256" t="s">
        <v>551</v>
      </c>
      <c r="AA256" s="108">
        <v>2400000</v>
      </c>
      <c r="AB256" t="s">
        <v>148</v>
      </c>
      <c r="AC256" s="98">
        <v>262.58999999999997</v>
      </c>
      <c r="AD256" t="s">
        <v>149</v>
      </c>
      <c r="AE256">
        <v>2019</v>
      </c>
      <c r="AF256">
        <v>2</v>
      </c>
    </row>
    <row r="257" spans="1:32">
      <c r="A257" t="s">
        <v>134</v>
      </c>
      <c r="B257" t="s">
        <v>560</v>
      </c>
      <c r="C257" t="s">
        <v>551</v>
      </c>
      <c r="D257" t="s">
        <v>552</v>
      </c>
      <c r="E257" t="s">
        <v>138</v>
      </c>
      <c r="F257">
        <v>71620</v>
      </c>
      <c r="G257" t="s">
        <v>220</v>
      </c>
      <c r="H257" t="s">
        <v>140</v>
      </c>
      <c r="I257">
        <v>30000</v>
      </c>
      <c r="J257">
        <v>33803</v>
      </c>
      <c r="K257">
        <v>1981</v>
      </c>
      <c r="L257">
        <v>11363</v>
      </c>
      <c r="M257" t="s">
        <v>141</v>
      </c>
      <c r="N257">
        <v>107539</v>
      </c>
      <c r="O257" t="s">
        <v>142</v>
      </c>
      <c r="P257" t="s">
        <v>143</v>
      </c>
      <c r="Q257" t="s">
        <v>143</v>
      </c>
      <c r="R257">
        <v>1453</v>
      </c>
      <c r="S257" t="s">
        <v>398</v>
      </c>
      <c r="T257" t="s">
        <v>143</v>
      </c>
      <c r="U257" t="s">
        <v>557</v>
      </c>
      <c r="V257" t="s">
        <v>558</v>
      </c>
      <c r="X257" t="s">
        <v>555</v>
      </c>
      <c r="Y257">
        <v>43</v>
      </c>
      <c r="Z257" t="s">
        <v>551</v>
      </c>
      <c r="AA257" s="108">
        <v>2400000</v>
      </c>
      <c r="AB257" t="s">
        <v>148</v>
      </c>
      <c r="AC257" s="98">
        <v>262.58999999999997</v>
      </c>
      <c r="AD257" t="s">
        <v>149</v>
      </c>
      <c r="AE257">
        <v>2019</v>
      </c>
      <c r="AF257">
        <v>2</v>
      </c>
    </row>
    <row r="258" spans="1:32">
      <c r="A258" t="s">
        <v>134</v>
      </c>
      <c r="B258" t="s">
        <v>561</v>
      </c>
      <c r="C258" t="s">
        <v>551</v>
      </c>
      <c r="D258" t="s">
        <v>552</v>
      </c>
      <c r="E258" t="s">
        <v>138</v>
      </c>
      <c r="F258">
        <v>71620</v>
      </c>
      <c r="G258" t="s">
        <v>220</v>
      </c>
      <c r="H258" t="s">
        <v>140</v>
      </c>
      <c r="I258">
        <v>30000</v>
      </c>
      <c r="J258">
        <v>33803</v>
      </c>
      <c r="K258">
        <v>1981</v>
      </c>
      <c r="L258">
        <v>11363</v>
      </c>
      <c r="M258" t="s">
        <v>141</v>
      </c>
      <c r="N258">
        <v>107539</v>
      </c>
      <c r="O258" t="s">
        <v>142</v>
      </c>
      <c r="P258" t="s">
        <v>143</v>
      </c>
      <c r="Q258" t="s">
        <v>143</v>
      </c>
      <c r="R258">
        <v>4729</v>
      </c>
      <c r="S258" t="s">
        <v>396</v>
      </c>
      <c r="T258" t="s">
        <v>143</v>
      </c>
      <c r="U258" t="s">
        <v>557</v>
      </c>
      <c r="V258" t="s">
        <v>558</v>
      </c>
      <c r="X258" t="s">
        <v>555</v>
      </c>
      <c r="Y258">
        <v>44</v>
      </c>
      <c r="Z258" t="s">
        <v>551</v>
      </c>
      <c r="AA258" s="108">
        <v>2400000</v>
      </c>
      <c r="AB258" t="s">
        <v>148</v>
      </c>
      <c r="AC258" s="98">
        <v>262.58999999999997</v>
      </c>
      <c r="AD258" t="s">
        <v>149</v>
      </c>
      <c r="AE258">
        <v>2019</v>
      </c>
      <c r="AF258">
        <v>2</v>
      </c>
    </row>
    <row r="259" spans="1:32">
      <c r="A259" t="s">
        <v>134</v>
      </c>
      <c r="B259" t="s">
        <v>562</v>
      </c>
      <c r="C259" t="s">
        <v>551</v>
      </c>
      <c r="D259" t="s">
        <v>552</v>
      </c>
      <c r="E259" t="s">
        <v>138</v>
      </c>
      <c r="F259">
        <v>71620</v>
      </c>
      <c r="G259" t="s">
        <v>220</v>
      </c>
      <c r="H259" t="s">
        <v>140</v>
      </c>
      <c r="I259">
        <v>30000</v>
      </c>
      <c r="J259">
        <v>33803</v>
      </c>
      <c r="K259">
        <v>1981</v>
      </c>
      <c r="L259">
        <v>11363</v>
      </c>
      <c r="M259" t="s">
        <v>141</v>
      </c>
      <c r="N259">
        <v>107539</v>
      </c>
      <c r="O259" t="s">
        <v>142</v>
      </c>
      <c r="P259" t="s">
        <v>143</v>
      </c>
      <c r="Q259" t="s">
        <v>143</v>
      </c>
      <c r="R259">
        <v>829</v>
      </c>
      <c r="S259" t="s">
        <v>393</v>
      </c>
      <c r="T259" t="s">
        <v>143</v>
      </c>
      <c r="U259" t="s">
        <v>563</v>
      </c>
      <c r="V259" t="s">
        <v>564</v>
      </c>
      <c r="X259" t="s">
        <v>555</v>
      </c>
      <c r="Y259">
        <v>61</v>
      </c>
      <c r="Z259" t="s">
        <v>551</v>
      </c>
      <c r="AA259" s="108">
        <v>2400000</v>
      </c>
      <c r="AB259" t="s">
        <v>148</v>
      </c>
      <c r="AC259" s="98">
        <v>262.58999999999997</v>
      </c>
      <c r="AD259" t="s">
        <v>149</v>
      </c>
      <c r="AE259">
        <v>2019</v>
      </c>
      <c r="AF259">
        <v>2</v>
      </c>
    </row>
    <row r="260" spans="1:32">
      <c r="A260" t="s">
        <v>134</v>
      </c>
      <c r="B260" t="s">
        <v>565</v>
      </c>
      <c r="C260" t="s">
        <v>551</v>
      </c>
      <c r="D260" t="s">
        <v>552</v>
      </c>
      <c r="E260" t="s">
        <v>138</v>
      </c>
      <c r="F260">
        <v>71620</v>
      </c>
      <c r="G260" t="s">
        <v>220</v>
      </c>
      <c r="H260" t="s">
        <v>140</v>
      </c>
      <c r="I260">
        <v>30000</v>
      </c>
      <c r="J260">
        <v>33803</v>
      </c>
      <c r="K260">
        <v>1981</v>
      </c>
      <c r="L260">
        <v>11363</v>
      </c>
      <c r="M260" t="s">
        <v>141</v>
      </c>
      <c r="N260">
        <v>107539</v>
      </c>
      <c r="O260" t="s">
        <v>142</v>
      </c>
      <c r="P260" t="s">
        <v>143</v>
      </c>
      <c r="Q260" t="s">
        <v>143</v>
      </c>
      <c r="R260">
        <v>6559</v>
      </c>
      <c r="S260" t="s">
        <v>400</v>
      </c>
      <c r="T260" t="s">
        <v>143</v>
      </c>
      <c r="U260" t="s">
        <v>566</v>
      </c>
      <c r="V260" t="s">
        <v>567</v>
      </c>
      <c r="X260" t="s">
        <v>555</v>
      </c>
      <c r="Y260">
        <v>62</v>
      </c>
      <c r="Z260" t="s">
        <v>551</v>
      </c>
      <c r="AA260" s="108">
        <v>2400000</v>
      </c>
      <c r="AB260" t="s">
        <v>148</v>
      </c>
      <c r="AC260" s="98">
        <v>262.58999999999997</v>
      </c>
      <c r="AD260" t="s">
        <v>149</v>
      </c>
      <c r="AE260">
        <v>2019</v>
      </c>
      <c r="AF260">
        <v>2</v>
      </c>
    </row>
    <row r="261" spans="1:32">
      <c r="A261" t="s">
        <v>134</v>
      </c>
      <c r="B261" t="s">
        <v>568</v>
      </c>
      <c r="C261" t="s">
        <v>551</v>
      </c>
      <c r="D261" t="s">
        <v>552</v>
      </c>
      <c r="E261" t="s">
        <v>138</v>
      </c>
      <c r="F261">
        <v>71620</v>
      </c>
      <c r="G261" t="s">
        <v>220</v>
      </c>
      <c r="H261" t="s">
        <v>140</v>
      </c>
      <c r="I261">
        <v>30000</v>
      </c>
      <c r="J261">
        <v>33803</v>
      </c>
      <c r="K261">
        <v>1981</v>
      </c>
      <c r="L261">
        <v>11363</v>
      </c>
      <c r="M261" t="s">
        <v>141</v>
      </c>
      <c r="N261">
        <v>107539</v>
      </c>
      <c r="O261" t="s">
        <v>142</v>
      </c>
      <c r="P261" t="s">
        <v>143</v>
      </c>
      <c r="Q261" t="s">
        <v>143</v>
      </c>
      <c r="R261">
        <v>1311</v>
      </c>
      <c r="S261" t="s">
        <v>402</v>
      </c>
      <c r="T261" t="s">
        <v>143</v>
      </c>
      <c r="U261" t="s">
        <v>569</v>
      </c>
      <c r="V261" t="s">
        <v>570</v>
      </c>
      <c r="X261" t="s">
        <v>555</v>
      </c>
      <c r="Y261">
        <v>63</v>
      </c>
      <c r="Z261" t="s">
        <v>551</v>
      </c>
      <c r="AA261" s="108">
        <v>2400000</v>
      </c>
      <c r="AB261" t="s">
        <v>148</v>
      </c>
      <c r="AC261" s="98">
        <v>262.58999999999997</v>
      </c>
      <c r="AD261" t="s">
        <v>149</v>
      </c>
      <c r="AE261">
        <v>2019</v>
      </c>
      <c r="AF261">
        <v>2</v>
      </c>
    </row>
    <row r="262" spans="1:32">
      <c r="A262" t="s">
        <v>134</v>
      </c>
      <c r="B262" t="s">
        <v>571</v>
      </c>
      <c r="C262" t="s">
        <v>551</v>
      </c>
      <c r="D262" t="s">
        <v>552</v>
      </c>
      <c r="E262" t="s">
        <v>138</v>
      </c>
      <c r="F262">
        <v>71620</v>
      </c>
      <c r="G262" t="s">
        <v>220</v>
      </c>
      <c r="H262" t="s">
        <v>140</v>
      </c>
      <c r="I262">
        <v>30000</v>
      </c>
      <c r="J262">
        <v>33803</v>
      </c>
      <c r="K262">
        <v>1981</v>
      </c>
      <c r="L262">
        <v>11363</v>
      </c>
      <c r="M262" t="s">
        <v>141</v>
      </c>
      <c r="N262">
        <v>107539</v>
      </c>
      <c r="O262" t="s">
        <v>142</v>
      </c>
      <c r="P262" t="s">
        <v>143</v>
      </c>
      <c r="Q262" t="s">
        <v>143</v>
      </c>
      <c r="R262">
        <v>7346</v>
      </c>
      <c r="S262" t="s">
        <v>543</v>
      </c>
      <c r="T262" t="s">
        <v>143</v>
      </c>
      <c r="U262" t="s">
        <v>572</v>
      </c>
      <c r="V262" t="s">
        <v>573</v>
      </c>
      <c r="X262" t="s">
        <v>555</v>
      </c>
      <c r="Y262">
        <v>64</v>
      </c>
      <c r="Z262" t="s">
        <v>551</v>
      </c>
      <c r="AA262" s="108">
        <v>2400000</v>
      </c>
      <c r="AB262" t="s">
        <v>148</v>
      </c>
      <c r="AC262" s="98">
        <v>262.58999999999997</v>
      </c>
      <c r="AD262" t="s">
        <v>149</v>
      </c>
      <c r="AE262">
        <v>2019</v>
      </c>
      <c r="AF262">
        <v>2</v>
      </c>
    </row>
    <row r="263" spans="1:32">
      <c r="A263" t="s">
        <v>134</v>
      </c>
      <c r="B263" t="s">
        <v>574</v>
      </c>
      <c r="C263" t="s">
        <v>551</v>
      </c>
      <c r="D263" t="s">
        <v>552</v>
      </c>
      <c r="E263" t="s">
        <v>138</v>
      </c>
      <c r="F263">
        <v>71620</v>
      </c>
      <c r="G263" t="s">
        <v>220</v>
      </c>
      <c r="H263" t="s">
        <v>140</v>
      </c>
      <c r="I263">
        <v>30000</v>
      </c>
      <c r="J263">
        <v>33803</v>
      </c>
      <c r="K263">
        <v>1981</v>
      </c>
      <c r="L263">
        <v>11363</v>
      </c>
      <c r="M263" t="s">
        <v>141</v>
      </c>
      <c r="N263">
        <v>107539</v>
      </c>
      <c r="O263" t="s">
        <v>142</v>
      </c>
      <c r="P263" t="s">
        <v>143</v>
      </c>
      <c r="Q263" t="s">
        <v>143</v>
      </c>
      <c r="R263">
        <v>3477</v>
      </c>
      <c r="S263" t="s">
        <v>404</v>
      </c>
      <c r="T263" t="s">
        <v>143</v>
      </c>
      <c r="U263" t="s">
        <v>572</v>
      </c>
      <c r="V263" t="s">
        <v>573</v>
      </c>
      <c r="X263" t="s">
        <v>555</v>
      </c>
      <c r="Y263">
        <v>65</v>
      </c>
      <c r="Z263" t="s">
        <v>551</v>
      </c>
      <c r="AA263" s="108">
        <v>2400000</v>
      </c>
      <c r="AB263" t="s">
        <v>148</v>
      </c>
      <c r="AC263" s="98">
        <v>262.58999999999997</v>
      </c>
      <c r="AD263" t="s">
        <v>149</v>
      </c>
      <c r="AE263">
        <v>2019</v>
      </c>
      <c r="AF263">
        <v>2</v>
      </c>
    </row>
    <row r="264" spans="1:32">
      <c r="A264" t="s">
        <v>134</v>
      </c>
      <c r="B264" t="s">
        <v>575</v>
      </c>
      <c r="C264" t="s">
        <v>551</v>
      </c>
      <c r="D264" t="s">
        <v>552</v>
      </c>
      <c r="E264" t="s">
        <v>138</v>
      </c>
      <c r="F264">
        <v>71620</v>
      </c>
      <c r="G264" t="s">
        <v>220</v>
      </c>
      <c r="H264" t="s">
        <v>140</v>
      </c>
      <c r="I264">
        <v>30000</v>
      </c>
      <c r="J264">
        <v>33803</v>
      </c>
      <c r="K264">
        <v>1981</v>
      </c>
      <c r="L264">
        <v>11363</v>
      </c>
      <c r="M264" t="s">
        <v>141</v>
      </c>
      <c r="N264">
        <v>107539</v>
      </c>
      <c r="O264" t="s">
        <v>142</v>
      </c>
      <c r="P264" t="s">
        <v>143</v>
      </c>
      <c r="Q264" t="s">
        <v>143</v>
      </c>
      <c r="R264">
        <v>6643</v>
      </c>
      <c r="S264" t="s">
        <v>446</v>
      </c>
      <c r="T264" t="s">
        <v>143</v>
      </c>
      <c r="U264" t="s">
        <v>572</v>
      </c>
      <c r="V264" t="s">
        <v>573</v>
      </c>
      <c r="X264" t="s">
        <v>555</v>
      </c>
      <c r="Y264">
        <v>46</v>
      </c>
      <c r="Z264" t="s">
        <v>551</v>
      </c>
      <c r="AA264" s="108">
        <v>2400000</v>
      </c>
      <c r="AB264" t="s">
        <v>148</v>
      </c>
      <c r="AC264" s="98">
        <v>262.58999999999997</v>
      </c>
      <c r="AD264" t="s">
        <v>149</v>
      </c>
      <c r="AE264">
        <v>2019</v>
      </c>
      <c r="AF264">
        <v>2</v>
      </c>
    </row>
    <row r="265" spans="1:32" hidden="1">
      <c r="A265" t="s">
        <v>134</v>
      </c>
      <c r="B265" t="s">
        <v>854</v>
      </c>
      <c r="C265" t="s">
        <v>855</v>
      </c>
      <c r="D265" t="s">
        <v>849</v>
      </c>
      <c r="E265" t="s">
        <v>138</v>
      </c>
      <c r="F265">
        <v>16005</v>
      </c>
      <c r="G265" t="s">
        <v>856</v>
      </c>
      <c r="H265" t="s">
        <v>140</v>
      </c>
      <c r="I265">
        <v>30000</v>
      </c>
      <c r="J265">
        <v>33803</v>
      </c>
      <c r="K265">
        <v>1981</v>
      </c>
      <c r="L265">
        <v>11363</v>
      </c>
      <c r="M265" t="s">
        <v>141</v>
      </c>
      <c r="N265">
        <v>107539</v>
      </c>
      <c r="O265" t="s">
        <v>170</v>
      </c>
      <c r="P265" t="s">
        <v>143</v>
      </c>
      <c r="Q265" t="s">
        <v>143</v>
      </c>
      <c r="R265">
        <v>7415</v>
      </c>
      <c r="S265" t="s">
        <v>857</v>
      </c>
      <c r="T265" t="s">
        <v>143</v>
      </c>
      <c r="U265" t="s">
        <v>858</v>
      </c>
      <c r="V265" t="s">
        <v>859</v>
      </c>
      <c r="X265" t="s">
        <v>860</v>
      </c>
      <c r="Y265">
        <v>1</v>
      </c>
      <c r="Z265" t="s">
        <v>855</v>
      </c>
      <c r="AA265">
        <v>17146.77</v>
      </c>
      <c r="AB265" t="s">
        <v>861</v>
      </c>
      <c r="AC265">
        <v>17146.77</v>
      </c>
      <c r="AD265" t="s">
        <v>149</v>
      </c>
      <c r="AE265">
        <v>2019</v>
      </c>
      <c r="AF265">
        <v>5</v>
      </c>
    </row>
    <row r="266" spans="1:32">
      <c r="A266" t="s">
        <v>134</v>
      </c>
      <c r="B266" t="s">
        <v>576</v>
      </c>
      <c r="C266" t="s">
        <v>551</v>
      </c>
      <c r="D266" t="s">
        <v>552</v>
      </c>
      <c r="E266" t="s">
        <v>138</v>
      </c>
      <c r="F266">
        <v>71620</v>
      </c>
      <c r="G266" t="s">
        <v>220</v>
      </c>
      <c r="H266" t="s">
        <v>140</v>
      </c>
      <c r="I266">
        <v>30000</v>
      </c>
      <c r="J266">
        <v>33803</v>
      </c>
      <c r="K266">
        <v>1981</v>
      </c>
      <c r="L266">
        <v>11363</v>
      </c>
      <c r="M266" t="s">
        <v>141</v>
      </c>
      <c r="N266">
        <v>107539</v>
      </c>
      <c r="O266" t="s">
        <v>142</v>
      </c>
      <c r="P266" t="s">
        <v>143</v>
      </c>
      <c r="Q266" t="s">
        <v>143</v>
      </c>
      <c r="R266">
        <v>7345</v>
      </c>
      <c r="S266" t="s">
        <v>546</v>
      </c>
      <c r="T266" t="s">
        <v>143</v>
      </c>
      <c r="U266" t="s">
        <v>572</v>
      </c>
      <c r="V266" t="s">
        <v>573</v>
      </c>
      <c r="X266" t="s">
        <v>555</v>
      </c>
      <c r="Y266">
        <v>47</v>
      </c>
      <c r="Z266" t="s">
        <v>551</v>
      </c>
      <c r="AA266" s="108">
        <v>2400000</v>
      </c>
      <c r="AB266" t="s">
        <v>148</v>
      </c>
      <c r="AC266" s="98">
        <v>262.58999999999997</v>
      </c>
      <c r="AD266" t="s">
        <v>149</v>
      </c>
      <c r="AE266">
        <v>2019</v>
      </c>
      <c r="AF266">
        <v>2</v>
      </c>
    </row>
    <row r="267" spans="1:32">
      <c r="A267" t="s">
        <v>134</v>
      </c>
      <c r="B267" t="s">
        <v>577</v>
      </c>
      <c r="C267" t="s">
        <v>551</v>
      </c>
      <c r="D267" t="s">
        <v>552</v>
      </c>
      <c r="E267" t="s">
        <v>138</v>
      </c>
      <c r="F267">
        <v>71405</v>
      </c>
      <c r="G267" t="s">
        <v>338</v>
      </c>
      <c r="H267" t="s">
        <v>140</v>
      </c>
      <c r="I267">
        <v>30000</v>
      </c>
      <c r="J267">
        <v>33803</v>
      </c>
      <c r="K267">
        <v>1981</v>
      </c>
      <c r="L267">
        <v>11363</v>
      </c>
      <c r="M267" t="s">
        <v>141</v>
      </c>
      <c r="N267">
        <v>107539</v>
      </c>
      <c r="O267" t="s">
        <v>170</v>
      </c>
      <c r="P267" t="s">
        <v>143</v>
      </c>
      <c r="Q267" t="s">
        <v>143</v>
      </c>
      <c r="R267">
        <v>6657</v>
      </c>
      <c r="S267" t="s">
        <v>423</v>
      </c>
      <c r="T267" t="s">
        <v>143</v>
      </c>
      <c r="U267" t="s">
        <v>578</v>
      </c>
      <c r="V267" t="s">
        <v>578</v>
      </c>
      <c r="X267" t="s">
        <v>555</v>
      </c>
      <c r="Y267">
        <v>40</v>
      </c>
      <c r="Z267" t="s">
        <v>551</v>
      </c>
      <c r="AA267" s="108">
        <v>3980127</v>
      </c>
      <c r="AB267" t="s">
        <v>148</v>
      </c>
      <c r="AC267" s="98">
        <v>435.47</v>
      </c>
      <c r="AD267" t="s">
        <v>149</v>
      </c>
      <c r="AE267">
        <v>2019</v>
      </c>
      <c r="AF267">
        <v>2</v>
      </c>
    </row>
    <row r="268" spans="1:32">
      <c r="A268" t="s">
        <v>134</v>
      </c>
      <c r="B268" t="s">
        <v>579</v>
      </c>
      <c r="C268" t="s">
        <v>552</v>
      </c>
      <c r="D268" t="s">
        <v>580</v>
      </c>
      <c r="E268" t="s">
        <v>138</v>
      </c>
      <c r="F268">
        <v>71620</v>
      </c>
      <c r="G268" t="s">
        <v>220</v>
      </c>
      <c r="H268" t="s">
        <v>140</v>
      </c>
      <c r="I268">
        <v>30000</v>
      </c>
      <c r="J268">
        <v>33803</v>
      </c>
      <c r="K268">
        <v>1981</v>
      </c>
      <c r="L268">
        <v>11363</v>
      </c>
      <c r="M268" t="s">
        <v>141</v>
      </c>
      <c r="N268">
        <v>107539</v>
      </c>
      <c r="O268" t="s">
        <v>142</v>
      </c>
      <c r="P268" t="s">
        <v>143</v>
      </c>
      <c r="Q268" t="s">
        <v>143</v>
      </c>
      <c r="R268">
        <v>6643</v>
      </c>
      <c r="S268" t="s">
        <v>446</v>
      </c>
      <c r="T268" t="s">
        <v>143</v>
      </c>
      <c r="U268" t="s">
        <v>581</v>
      </c>
      <c r="V268" t="s">
        <v>582</v>
      </c>
      <c r="X268" t="s">
        <v>583</v>
      </c>
      <c r="Y268">
        <v>7</v>
      </c>
      <c r="Z268" t="s">
        <v>552</v>
      </c>
      <c r="AA268" s="108">
        <v>1200000</v>
      </c>
      <c r="AB268" t="s">
        <v>148</v>
      </c>
      <c r="AC268" s="98">
        <v>131.29</v>
      </c>
      <c r="AD268" t="s">
        <v>149</v>
      </c>
      <c r="AE268">
        <v>2019</v>
      </c>
      <c r="AF268">
        <v>2</v>
      </c>
    </row>
    <row r="269" spans="1:32">
      <c r="A269" t="s">
        <v>150</v>
      </c>
      <c r="B269" t="s">
        <v>584</v>
      </c>
      <c r="C269" t="s">
        <v>585</v>
      </c>
      <c r="D269" t="s">
        <v>586</v>
      </c>
      <c r="E269" t="s">
        <v>138</v>
      </c>
      <c r="F269">
        <v>75711</v>
      </c>
      <c r="G269" t="s">
        <v>348</v>
      </c>
      <c r="H269" t="s">
        <v>140</v>
      </c>
      <c r="I269">
        <v>30000</v>
      </c>
      <c r="J269">
        <v>33803</v>
      </c>
      <c r="K269">
        <v>1981</v>
      </c>
      <c r="L269">
        <v>11363</v>
      </c>
      <c r="M269" t="s">
        <v>141</v>
      </c>
      <c r="N269">
        <v>107539</v>
      </c>
      <c r="O269" t="s">
        <v>142</v>
      </c>
      <c r="P269" t="s">
        <v>143</v>
      </c>
      <c r="Q269" t="s">
        <v>587</v>
      </c>
      <c r="R269">
        <v>4086</v>
      </c>
      <c r="S269" t="s">
        <v>289</v>
      </c>
      <c r="T269" t="s">
        <v>143</v>
      </c>
      <c r="U269" t="s">
        <v>588</v>
      </c>
      <c r="V269" t="s">
        <v>589</v>
      </c>
      <c r="X269" t="s">
        <v>590</v>
      </c>
      <c r="Y269">
        <v>16</v>
      </c>
      <c r="Z269" t="s">
        <v>585</v>
      </c>
      <c r="AA269" s="108">
        <v>26160000</v>
      </c>
      <c r="AB269" t="s">
        <v>148</v>
      </c>
      <c r="AC269" s="98">
        <v>2862.2</v>
      </c>
      <c r="AD269" t="s">
        <v>149</v>
      </c>
      <c r="AE269">
        <v>2019</v>
      </c>
      <c r="AF269">
        <v>2</v>
      </c>
    </row>
    <row r="270" spans="1:32">
      <c r="A270" t="s">
        <v>134</v>
      </c>
      <c r="B270" t="s">
        <v>592</v>
      </c>
      <c r="C270" t="s">
        <v>586</v>
      </c>
      <c r="D270" t="s">
        <v>593</v>
      </c>
      <c r="E270" t="s">
        <v>138</v>
      </c>
      <c r="F270">
        <v>72311</v>
      </c>
      <c r="G270" t="s">
        <v>227</v>
      </c>
      <c r="H270" t="s">
        <v>140</v>
      </c>
      <c r="I270">
        <v>30000</v>
      </c>
      <c r="J270">
        <v>33803</v>
      </c>
      <c r="K270">
        <v>1981</v>
      </c>
      <c r="L270">
        <v>11363</v>
      </c>
      <c r="M270" t="s">
        <v>141</v>
      </c>
      <c r="N270">
        <v>107539</v>
      </c>
      <c r="O270" t="s">
        <v>170</v>
      </c>
      <c r="P270" t="s">
        <v>143</v>
      </c>
      <c r="Q270" t="s">
        <v>143</v>
      </c>
      <c r="R270">
        <v>6643</v>
      </c>
      <c r="S270" t="s">
        <v>446</v>
      </c>
      <c r="T270" t="s">
        <v>143</v>
      </c>
      <c r="U270" t="s">
        <v>594</v>
      </c>
      <c r="V270" t="s">
        <v>595</v>
      </c>
      <c r="X270" t="s">
        <v>596</v>
      </c>
      <c r="Y270">
        <v>5</v>
      </c>
      <c r="Z270" t="s">
        <v>586</v>
      </c>
      <c r="AA270" s="108">
        <v>2565000</v>
      </c>
      <c r="AB270" t="s">
        <v>148</v>
      </c>
      <c r="AC270" s="98">
        <v>280.64</v>
      </c>
      <c r="AD270" t="s">
        <v>149</v>
      </c>
      <c r="AE270">
        <v>2019</v>
      </c>
      <c r="AF270">
        <v>2</v>
      </c>
    </row>
    <row r="271" spans="1:32">
      <c r="A271" t="s">
        <v>134</v>
      </c>
      <c r="B271" t="s">
        <v>597</v>
      </c>
      <c r="C271" t="s">
        <v>586</v>
      </c>
      <c r="D271" t="s">
        <v>593</v>
      </c>
      <c r="E271" t="s">
        <v>138</v>
      </c>
      <c r="F271">
        <v>71620</v>
      </c>
      <c r="G271" t="s">
        <v>220</v>
      </c>
      <c r="H271" t="s">
        <v>140</v>
      </c>
      <c r="I271">
        <v>30000</v>
      </c>
      <c r="J271">
        <v>33803</v>
      </c>
      <c r="K271">
        <v>1981</v>
      </c>
      <c r="L271">
        <v>11363</v>
      </c>
      <c r="M271" t="s">
        <v>141</v>
      </c>
      <c r="N271">
        <v>107539</v>
      </c>
      <c r="O271" t="s">
        <v>170</v>
      </c>
      <c r="P271" t="s">
        <v>143</v>
      </c>
      <c r="Q271" t="s">
        <v>143</v>
      </c>
      <c r="R271">
        <v>6643</v>
      </c>
      <c r="S271" t="s">
        <v>446</v>
      </c>
      <c r="T271" t="s">
        <v>143</v>
      </c>
      <c r="U271" t="s">
        <v>594</v>
      </c>
      <c r="V271" t="s">
        <v>595</v>
      </c>
      <c r="X271" t="s">
        <v>596</v>
      </c>
      <c r="Y271">
        <v>4</v>
      </c>
      <c r="Z271" t="s">
        <v>586</v>
      </c>
      <c r="AA271" s="108">
        <v>2325000</v>
      </c>
      <c r="AB271" t="s">
        <v>148</v>
      </c>
      <c r="AC271" s="98">
        <v>254.38</v>
      </c>
      <c r="AD271" t="s">
        <v>149</v>
      </c>
      <c r="AE271">
        <v>2019</v>
      </c>
      <c r="AF271">
        <v>2</v>
      </c>
    </row>
    <row r="272" spans="1:32">
      <c r="A272" t="s">
        <v>134</v>
      </c>
      <c r="B272" t="s">
        <v>598</v>
      </c>
      <c r="C272" t="s">
        <v>586</v>
      </c>
      <c r="D272" t="s">
        <v>593</v>
      </c>
      <c r="E272" t="s">
        <v>138</v>
      </c>
      <c r="F272">
        <v>73410</v>
      </c>
      <c r="G272" t="s">
        <v>440</v>
      </c>
      <c r="H272" t="s">
        <v>140</v>
      </c>
      <c r="I272">
        <v>30000</v>
      </c>
      <c r="J272">
        <v>33803</v>
      </c>
      <c r="K272">
        <v>1981</v>
      </c>
      <c r="L272">
        <v>11363</v>
      </c>
      <c r="M272" t="s">
        <v>141</v>
      </c>
      <c r="N272">
        <v>107539</v>
      </c>
      <c r="O272" t="s">
        <v>170</v>
      </c>
      <c r="P272" t="s">
        <v>143</v>
      </c>
      <c r="Q272" t="s">
        <v>143</v>
      </c>
      <c r="R272">
        <v>4212</v>
      </c>
      <c r="S272" t="s">
        <v>599</v>
      </c>
      <c r="T272" t="s">
        <v>143</v>
      </c>
      <c r="U272" t="s">
        <v>600</v>
      </c>
      <c r="V272" t="s">
        <v>601</v>
      </c>
      <c r="X272" t="s">
        <v>596</v>
      </c>
      <c r="Y272">
        <v>6</v>
      </c>
      <c r="Z272" t="s">
        <v>586</v>
      </c>
      <c r="AA272" s="108">
        <v>1050000</v>
      </c>
      <c r="AB272" t="s">
        <v>148</v>
      </c>
      <c r="AC272" s="98">
        <v>114.88</v>
      </c>
      <c r="AD272" t="s">
        <v>149</v>
      </c>
      <c r="AE272">
        <v>2019</v>
      </c>
      <c r="AF272">
        <v>2</v>
      </c>
    </row>
    <row r="273" spans="1:32">
      <c r="A273" t="s">
        <v>134</v>
      </c>
      <c r="B273" t="s">
        <v>602</v>
      </c>
      <c r="C273" t="s">
        <v>603</v>
      </c>
      <c r="D273" t="s">
        <v>604</v>
      </c>
      <c r="E273" t="s">
        <v>138</v>
      </c>
      <c r="F273">
        <v>71620</v>
      </c>
      <c r="G273" t="s">
        <v>220</v>
      </c>
      <c r="H273" t="s">
        <v>140</v>
      </c>
      <c r="I273">
        <v>30000</v>
      </c>
      <c r="J273">
        <v>33803</v>
      </c>
      <c r="K273">
        <v>1981</v>
      </c>
      <c r="L273">
        <v>11363</v>
      </c>
      <c r="M273" t="s">
        <v>141</v>
      </c>
      <c r="N273">
        <v>107539</v>
      </c>
      <c r="O273" t="s">
        <v>142</v>
      </c>
      <c r="P273" t="s">
        <v>143</v>
      </c>
      <c r="Q273" t="s">
        <v>143</v>
      </c>
      <c r="R273">
        <v>2189</v>
      </c>
      <c r="S273" t="s">
        <v>605</v>
      </c>
      <c r="T273" t="s">
        <v>143</v>
      </c>
      <c r="U273" t="s">
        <v>519</v>
      </c>
      <c r="V273" t="s">
        <v>519</v>
      </c>
      <c r="X273" t="s">
        <v>606</v>
      </c>
      <c r="Y273">
        <v>21</v>
      </c>
      <c r="Z273" t="s">
        <v>603</v>
      </c>
      <c r="AA273" s="108">
        <v>3600000</v>
      </c>
      <c r="AB273" t="s">
        <v>148</v>
      </c>
      <c r="AC273" s="98">
        <v>393.88</v>
      </c>
      <c r="AD273" t="s">
        <v>149</v>
      </c>
      <c r="AE273">
        <v>2019</v>
      </c>
      <c r="AF273">
        <v>2</v>
      </c>
    </row>
    <row r="274" spans="1:32">
      <c r="A274" t="s">
        <v>1282</v>
      </c>
      <c r="B274" t="s">
        <v>1342</v>
      </c>
      <c r="C274" t="s">
        <v>1343</v>
      </c>
      <c r="D274" t="s">
        <v>1343</v>
      </c>
      <c r="E274" t="s">
        <v>138</v>
      </c>
      <c r="F274">
        <v>75705</v>
      </c>
      <c r="G274" t="s">
        <v>1341</v>
      </c>
      <c r="H274" t="s">
        <v>140</v>
      </c>
      <c r="I274">
        <v>30000</v>
      </c>
      <c r="J274">
        <v>33801</v>
      </c>
      <c r="K274">
        <v>1981</v>
      </c>
      <c r="L274">
        <v>11363</v>
      </c>
      <c r="M274" t="s">
        <v>141</v>
      </c>
      <c r="N274">
        <v>107539</v>
      </c>
      <c r="O274" t="s">
        <v>170</v>
      </c>
      <c r="P274" t="s">
        <v>1285</v>
      </c>
      <c r="U274" t="s">
        <v>1344</v>
      </c>
      <c r="V274" t="s">
        <v>1341</v>
      </c>
      <c r="X274">
        <v>7871810</v>
      </c>
      <c r="Y274">
        <v>1</v>
      </c>
      <c r="Z274" t="s">
        <v>1343</v>
      </c>
      <c r="AA274" s="108">
        <v>40</v>
      </c>
      <c r="AB274" t="s">
        <v>861</v>
      </c>
      <c r="AC274" s="98">
        <v>40</v>
      </c>
      <c r="AD274" t="s">
        <v>1295</v>
      </c>
      <c r="AE274">
        <v>2019</v>
      </c>
      <c r="AF274">
        <v>2</v>
      </c>
    </row>
    <row r="275" spans="1:32">
      <c r="A275" t="s">
        <v>1304</v>
      </c>
      <c r="B275" t="s">
        <v>1356</v>
      </c>
      <c r="C275" t="s">
        <v>1353</v>
      </c>
      <c r="D275" t="s">
        <v>1354</v>
      </c>
      <c r="E275" t="s">
        <v>138</v>
      </c>
      <c r="F275">
        <v>75105</v>
      </c>
      <c r="G275" t="s">
        <v>1306</v>
      </c>
      <c r="H275" t="s">
        <v>140</v>
      </c>
      <c r="I275">
        <v>30000</v>
      </c>
      <c r="J275">
        <v>33803</v>
      </c>
      <c r="K275">
        <v>1981</v>
      </c>
      <c r="L275">
        <v>11363</v>
      </c>
      <c r="M275" t="s">
        <v>141</v>
      </c>
      <c r="N275">
        <v>107539</v>
      </c>
      <c r="O275" t="s">
        <v>170</v>
      </c>
      <c r="P275" t="s">
        <v>1307</v>
      </c>
      <c r="U275" t="s">
        <v>1355</v>
      </c>
      <c r="V275" t="s">
        <v>1347</v>
      </c>
      <c r="X275">
        <v>7944499</v>
      </c>
      <c r="Y275">
        <v>2662</v>
      </c>
      <c r="Z275" t="s">
        <v>1353</v>
      </c>
      <c r="AA275" s="108">
        <v>136.5</v>
      </c>
      <c r="AB275" t="s">
        <v>861</v>
      </c>
      <c r="AC275" s="98">
        <v>136.5</v>
      </c>
      <c r="AD275" t="s">
        <v>1310</v>
      </c>
      <c r="AE275">
        <v>2019</v>
      </c>
      <c r="AF275">
        <v>2</v>
      </c>
    </row>
    <row r="276" spans="1:32">
      <c r="A276" t="s">
        <v>1304</v>
      </c>
      <c r="B276" t="s">
        <v>1357</v>
      </c>
      <c r="C276" t="s">
        <v>1353</v>
      </c>
      <c r="D276" t="s">
        <v>1354</v>
      </c>
      <c r="E276" t="s">
        <v>138</v>
      </c>
      <c r="F276">
        <v>75105</v>
      </c>
      <c r="G276" t="s">
        <v>1306</v>
      </c>
      <c r="H276" t="s">
        <v>140</v>
      </c>
      <c r="I276">
        <v>30000</v>
      </c>
      <c r="J276">
        <v>33803</v>
      </c>
      <c r="K276">
        <v>1981</v>
      </c>
      <c r="L276">
        <v>11363</v>
      </c>
      <c r="M276" t="s">
        <v>141</v>
      </c>
      <c r="N276">
        <v>107539</v>
      </c>
      <c r="O276" t="s">
        <v>142</v>
      </c>
      <c r="P276" t="s">
        <v>1307</v>
      </c>
      <c r="U276" t="s">
        <v>1355</v>
      </c>
      <c r="V276" t="s">
        <v>1347</v>
      </c>
      <c r="X276">
        <v>7944499</v>
      </c>
      <c r="Y276">
        <v>2663</v>
      </c>
      <c r="Z276" t="s">
        <v>1353</v>
      </c>
      <c r="AA276" s="108">
        <v>766.72</v>
      </c>
      <c r="AB276" t="s">
        <v>861</v>
      </c>
      <c r="AC276" s="98">
        <v>766.72</v>
      </c>
      <c r="AD276" t="s">
        <v>1310</v>
      </c>
      <c r="AE276">
        <v>2019</v>
      </c>
      <c r="AF276">
        <v>2</v>
      </c>
    </row>
    <row r="277" spans="1:32">
      <c r="A277" t="s">
        <v>1304</v>
      </c>
      <c r="B277" t="s">
        <v>1358</v>
      </c>
      <c r="C277" t="s">
        <v>1353</v>
      </c>
      <c r="D277" t="s">
        <v>1354</v>
      </c>
      <c r="E277" t="s">
        <v>138</v>
      </c>
      <c r="F277">
        <v>75105</v>
      </c>
      <c r="G277" t="s">
        <v>1306</v>
      </c>
      <c r="H277" t="s">
        <v>140</v>
      </c>
      <c r="I277">
        <v>30000</v>
      </c>
      <c r="J277">
        <v>33801</v>
      </c>
      <c r="K277">
        <v>1981</v>
      </c>
      <c r="L277">
        <v>11363</v>
      </c>
      <c r="M277" t="s">
        <v>141</v>
      </c>
      <c r="N277">
        <v>107539</v>
      </c>
      <c r="O277" t="s">
        <v>170</v>
      </c>
      <c r="P277" t="s">
        <v>1307</v>
      </c>
      <c r="U277" t="s">
        <v>1355</v>
      </c>
      <c r="V277" t="s">
        <v>1347</v>
      </c>
      <c r="X277">
        <v>7944499</v>
      </c>
      <c r="Y277">
        <v>2664</v>
      </c>
      <c r="Z277" t="s">
        <v>1353</v>
      </c>
      <c r="AA277" s="108">
        <v>2.8</v>
      </c>
      <c r="AB277" t="s">
        <v>861</v>
      </c>
      <c r="AC277" s="98">
        <v>2.8</v>
      </c>
      <c r="AD277" t="s">
        <v>1310</v>
      </c>
      <c r="AE277">
        <v>2019</v>
      </c>
      <c r="AF277">
        <v>2</v>
      </c>
    </row>
    <row r="278" spans="1:32">
      <c r="A278" t="s">
        <v>1482</v>
      </c>
      <c r="B278" t="s">
        <v>1585</v>
      </c>
      <c r="C278" t="s">
        <v>1353</v>
      </c>
      <c r="D278" s="107">
        <v>43537</v>
      </c>
      <c r="E278" t="s">
        <v>138</v>
      </c>
      <c r="F278">
        <v>71592</v>
      </c>
      <c r="G278" t="s">
        <v>1579</v>
      </c>
      <c r="H278" t="s">
        <v>140</v>
      </c>
      <c r="I278">
        <v>30000</v>
      </c>
      <c r="J278">
        <v>33803</v>
      </c>
      <c r="K278">
        <v>1981</v>
      </c>
      <c r="L278">
        <v>11363</v>
      </c>
      <c r="M278" t="s">
        <v>141</v>
      </c>
      <c r="N278">
        <v>107539</v>
      </c>
      <c r="O278" t="s">
        <v>170</v>
      </c>
      <c r="P278" t="s">
        <v>1486</v>
      </c>
      <c r="U278" t="s">
        <v>1487</v>
      </c>
      <c r="V278" t="s">
        <v>1487</v>
      </c>
      <c r="X278" t="s">
        <v>1586</v>
      </c>
      <c r="Y278">
        <v>92</v>
      </c>
      <c r="Z278" t="s">
        <v>1353</v>
      </c>
      <c r="AA278" s="108">
        <v>889478</v>
      </c>
      <c r="AB278" t="s">
        <v>148</v>
      </c>
      <c r="AC278" s="98">
        <v>97.32</v>
      </c>
      <c r="AD278" t="s">
        <v>1489</v>
      </c>
      <c r="AE278">
        <v>2019</v>
      </c>
      <c r="AF278">
        <v>2</v>
      </c>
    </row>
    <row r="279" spans="1:32">
      <c r="A279" t="s">
        <v>1482</v>
      </c>
      <c r="B279" t="s">
        <v>1587</v>
      </c>
      <c r="C279" t="s">
        <v>1353</v>
      </c>
      <c r="D279" s="107">
        <v>43537</v>
      </c>
      <c r="E279" t="s">
        <v>138</v>
      </c>
      <c r="F279">
        <v>71535</v>
      </c>
      <c r="G279" t="s">
        <v>1493</v>
      </c>
      <c r="H279" t="s">
        <v>140</v>
      </c>
      <c r="I279">
        <v>30000</v>
      </c>
      <c r="J279">
        <v>33803</v>
      </c>
      <c r="K279">
        <v>1981</v>
      </c>
      <c r="L279">
        <v>11363</v>
      </c>
      <c r="M279" t="s">
        <v>141</v>
      </c>
      <c r="N279">
        <v>107539</v>
      </c>
      <c r="O279" t="s">
        <v>170</v>
      </c>
      <c r="P279" t="s">
        <v>1486</v>
      </c>
      <c r="U279" t="s">
        <v>1487</v>
      </c>
      <c r="V279" t="s">
        <v>1487</v>
      </c>
      <c r="X279" t="s">
        <v>1586</v>
      </c>
      <c r="Y279">
        <v>45</v>
      </c>
      <c r="Z279" t="s">
        <v>1353</v>
      </c>
      <c r="AA279" s="108">
        <v>612643</v>
      </c>
      <c r="AB279" t="s">
        <v>148</v>
      </c>
      <c r="AC279" s="98">
        <v>67.03</v>
      </c>
      <c r="AD279" t="s">
        <v>1489</v>
      </c>
      <c r="AE279">
        <v>2019</v>
      </c>
      <c r="AF279">
        <v>2</v>
      </c>
    </row>
    <row r="280" spans="1:32">
      <c r="A280" t="s">
        <v>1482</v>
      </c>
      <c r="B280" t="s">
        <v>1588</v>
      </c>
      <c r="C280" t="s">
        <v>1353</v>
      </c>
      <c r="D280" s="107">
        <v>43537</v>
      </c>
      <c r="E280" t="s">
        <v>138</v>
      </c>
      <c r="F280">
        <v>71541</v>
      </c>
      <c r="G280" t="s">
        <v>1497</v>
      </c>
      <c r="H280" t="s">
        <v>140</v>
      </c>
      <c r="I280">
        <v>30000</v>
      </c>
      <c r="J280">
        <v>33803</v>
      </c>
      <c r="K280">
        <v>1981</v>
      </c>
      <c r="L280">
        <v>11363</v>
      </c>
      <c r="M280" t="s">
        <v>141</v>
      </c>
      <c r="N280">
        <v>107539</v>
      </c>
      <c r="O280" t="s">
        <v>170</v>
      </c>
      <c r="P280" t="s">
        <v>1486</v>
      </c>
      <c r="U280" t="s">
        <v>1487</v>
      </c>
      <c r="V280" t="s">
        <v>1487</v>
      </c>
      <c r="X280" t="s">
        <v>1586</v>
      </c>
      <c r="Y280">
        <v>68</v>
      </c>
      <c r="Z280" t="s">
        <v>1353</v>
      </c>
      <c r="AA280" s="108">
        <v>305138</v>
      </c>
      <c r="AB280" t="s">
        <v>148</v>
      </c>
      <c r="AC280" s="98">
        <v>33.39</v>
      </c>
      <c r="AD280" t="s">
        <v>1489</v>
      </c>
      <c r="AE280">
        <v>2019</v>
      </c>
      <c r="AF280">
        <v>2</v>
      </c>
    </row>
    <row r="281" spans="1:32">
      <c r="A281" t="s">
        <v>1482</v>
      </c>
      <c r="B281" t="s">
        <v>1589</v>
      </c>
      <c r="C281" t="s">
        <v>1353</v>
      </c>
      <c r="D281" s="107">
        <v>43537</v>
      </c>
      <c r="E281" t="s">
        <v>138</v>
      </c>
      <c r="F281">
        <v>71505</v>
      </c>
      <c r="G281" t="s">
        <v>1485</v>
      </c>
      <c r="H281" t="s">
        <v>140</v>
      </c>
      <c r="I281">
        <v>30000</v>
      </c>
      <c r="J281">
        <v>33803</v>
      </c>
      <c r="K281">
        <v>1981</v>
      </c>
      <c r="L281">
        <v>11363</v>
      </c>
      <c r="M281" t="s">
        <v>141</v>
      </c>
      <c r="N281">
        <v>107539</v>
      </c>
      <c r="O281" t="s">
        <v>170</v>
      </c>
      <c r="P281" t="s">
        <v>1486</v>
      </c>
      <c r="U281" t="s">
        <v>1487</v>
      </c>
      <c r="V281" t="s">
        <v>1487</v>
      </c>
      <c r="X281" t="s">
        <v>1586</v>
      </c>
      <c r="Y281">
        <v>20</v>
      </c>
      <c r="Z281" t="s">
        <v>1353</v>
      </c>
      <c r="AA281" s="108">
        <v>4961586</v>
      </c>
      <c r="AB281" t="s">
        <v>148</v>
      </c>
      <c r="AC281" s="98">
        <v>542.85</v>
      </c>
      <c r="AD281" t="s">
        <v>1489</v>
      </c>
      <c r="AE281">
        <v>2019</v>
      </c>
      <c r="AF281">
        <v>2</v>
      </c>
    </row>
    <row r="282" spans="1:32" hidden="1">
      <c r="A282" t="s">
        <v>134</v>
      </c>
      <c r="B282" t="s">
        <v>903</v>
      </c>
      <c r="C282" t="s">
        <v>904</v>
      </c>
      <c r="D282" t="s">
        <v>905</v>
      </c>
      <c r="E282" t="s">
        <v>138</v>
      </c>
      <c r="F282">
        <v>16108</v>
      </c>
      <c r="G282" t="s">
        <v>139</v>
      </c>
      <c r="H282" t="s">
        <v>140</v>
      </c>
      <c r="I282">
        <v>30000</v>
      </c>
      <c r="J282">
        <v>33801</v>
      </c>
      <c r="K282">
        <v>1981</v>
      </c>
      <c r="L282">
        <v>11363</v>
      </c>
      <c r="M282" t="s">
        <v>141</v>
      </c>
      <c r="N282">
        <v>107539</v>
      </c>
      <c r="O282" t="s">
        <v>142</v>
      </c>
      <c r="P282" t="s">
        <v>143</v>
      </c>
      <c r="Q282">
        <v>82780</v>
      </c>
      <c r="R282">
        <v>354</v>
      </c>
      <c r="S282" t="s">
        <v>722</v>
      </c>
      <c r="T282" t="s">
        <v>143</v>
      </c>
      <c r="U282" t="s">
        <v>906</v>
      </c>
      <c r="V282" t="s">
        <v>906</v>
      </c>
      <c r="X282" t="s">
        <v>907</v>
      </c>
      <c r="Y282">
        <v>1</v>
      </c>
      <c r="Z282" t="s">
        <v>904</v>
      </c>
      <c r="AA282">
        <v>11232000</v>
      </c>
      <c r="AB282" t="s">
        <v>148</v>
      </c>
      <c r="AC282">
        <v>1229.76</v>
      </c>
      <c r="AD282" t="s">
        <v>149</v>
      </c>
      <c r="AE282">
        <v>2019</v>
      </c>
      <c r="AF282">
        <v>5</v>
      </c>
    </row>
    <row r="283" spans="1:32" hidden="1">
      <c r="A283" t="s">
        <v>134</v>
      </c>
      <c r="B283" t="s">
        <v>908</v>
      </c>
      <c r="C283" t="s">
        <v>904</v>
      </c>
      <c r="D283" t="s">
        <v>905</v>
      </c>
      <c r="E283" t="s">
        <v>138</v>
      </c>
      <c r="F283">
        <v>16108</v>
      </c>
      <c r="G283" t="s">
        <v>139</v>
      </c>
      <c r="H283" t="s">
        <v>140</v>
      </c>
      <c r="I283">
        <v>30000</v>
      </c>
      <c r="J283">
        <v>33801</v>
      </c>
      <c r="K283">
        <v>1981</v>
      </c>
      <c r="L283">
        <v>11363</v>
      </c>
      <c r="M283" t="s">
        <v>141</v>
      </c>
      <c r="N283">
        <v>107539</v>
      </c>
      <c r="O283" t="s">
        <v>142</v>
      </c>
      <c r="P283" t="s">
        <v>143</v>
      </c>
      <c r="Q283">
        <v>82780</v>
      </c>
      <c r="R283">
        <v>354</v>
      </c>
      <c r="S283" t="s">
        <v>722</v>
      </c>
      <c r="T283" t="s">
        <v>143</v>
      </c>
      <c r="U283" t="s">
        <v>906</v>
      </c>
      <c r="V283" t="s">
        <v>906</v>
      </c>
      <c r="X283" t="s">
        <v>907</v>
      </c>
      <c r="Y283">
        <v>2</v>
      </c>
      <c r="Z283" t="s">
        <v>904</v>
      </c>
      <c r="AA283">
        <v>43200000</v>
      </c>
      <c r="AB283" t="s">
        <v>148</v>
      </c>
      <c r="AC283">
        <v>4729.84</v>
      </c>
      <c r="AD283" t="s">
        <v>149</v>
      </c>
      <c r="AE283">
        <v>2019</v>
      </c>
      <c r="AF283">
        <v>5</v>
      </c>
    </row>
    <row r="284" spans="1:32">
      <c r="A284" t="s">
        <v>1482</v>
      </c>
      <c r="B284" t="s">
        <v>1590</v>
      </c>
      <c r="C284" t="s">
        <v>1353</v>
      </c>
      <c r="D284" s="107">
        <v>43537</v>
      </c>
      <c r="E284" t="s">
        <v>138</v>
      </c>
      <c r="F284">
        <v>71520</v>
      </c>
      <c r="G284" t="s">
        <v>1491</v>
      </c>
      <c r="H284" t="s">
        <v>140</v>
      </c>
      <c r="I284">
        <v>30000</v>
      </c>
      <c r="J284">
        <v>33803</v>
      </c>
      <c r="K284">
        <v>1981</v>
      </c>
      <c r="L284">
        <v>11363</v>
      </c>
      <c r="M284" t="s">
        <v>141</v>
      </c>
      <c r="N284">
        <v>107539</v>
      </c>
      <c r="O284" t="s">
        <v>170</v>
      </c>
      <c r="P284" t="s">
        <v>1486</v>
      </c>
      <c r="U284" t="s">
        <v>1487</v>
      </c>
      <c r="V284" t="s">
        <v>1487</v>
      </c>
      <c r="X284" t="s">
        <v>1586</v>
      </c>
      <c r="Y284">
        <v>33</v>
      </c>
      <c r="Z284" t="s">
        <v>1353</v>
      </c>
      <c r="AA284" s="108">
        <v>456992</v>
      </c>
      <c r="AB284" t="s">
        <v>148</v>
      </c>
      <c r="AC284" s="98">
        <v>50</v>
      </c>
      <c r="AD284" t="s">
        <v>1489</v>
      </c>
      <c r="AE284">
        <v>2019</v>
      </c>
      <c r="AF284">
        <v>2</v>
      </c>
    </row>
    <row r="285" spans="1:32">
      <c r="A285" t="s">
        <v>1482</v>
      </c>
      <c r="B285" t="s">
        <v>1591</v>
      </c>
      <c r="C285" t="s">
        <v>1353</v>
      </c>
      <c r="D285" s="107">
        <v>43537</v>
      </c>
      <c r="E285" t="s">
        <v>138</v>
      </c>
      <c r="F285">
        <v>71540</v>
      </c>
      <c r="G285" t="s">
        <v>1501</v>
      </c>
      <c r="H285" t="s">
        <v>140</v>
      </c>
      <c r="I285">
        <v>30000</v>
      </c>
      <c r="J285">
        <v>33803</v>
      </c>
      <c r="K285">
        <v>1981</v>
      </c>
      <c r="L285">
        <v>11363</v>
      </c>
      <c r="M285" t="s">
        <v>141</v>
      </c>
      <c r="N285">
        <v>107539</v>
      </c>
      <c r="O285" t="s">
        <v>170</v>
      </c>
      <c r="P285" t="s">
        <v>1486</v>
      </c>
      <c r="U285" t="s">
        <v>1487</v>
      </c>
      <c r="V285" t="s">
        <v>1487</v>
      </c>
      <c r="X285" t="s">
        <v>1586</v>
      </c>
      <c r="Y285">
        <v>57</v>
      </c>
      <c r="Z285" t="s">
        <v>1353</v>
      </c>
      <c r="AA285" s="108">
        <v>263365</v>
      </c>
      <c r="AB285" t="s">
        <v>148</v>
      </c>
      <c r="AC285" s="98">
        <v>28.82</v>
      </c>
      <c r="AD285" t="s">
        <v>1489</v>
      </c>
      <c r="AE285">
        <v>2019</v>
      </c>
      <c r="AF285">
        <v>2</v>
      </c>
    </row>
    <row r="286" spans="1:32" hidden="1">
      <c r="A286" t="s">
        <v>150</v>
      </c>
      <c r="B286" t="s">
        <v>918</v>
      </c>
      <c r="C286" s="107">
        <v>43623</v>
      </c>
      <c r="D286" s="107">
        <v>43624</v>
      </c>
      <c r="E286" t="s">
        <v>138</v>
      </c>
      <c r="F286">
        <v>16108</v>
      </c>
      <c r="G286" t="s">
        <v>139</v>
      </c>
      <c r="H286" t="s">
        <v>140</v>
      </c>
      <c r="I286">
        <v>30000</v>
      </c>
      <c r="J286">
        <v>33801</v>
      </c>
      <c r="K286">
        <v>1981</v>
      </c>
      <c r="L286">
        <v>11363</v>
      </c>
      <c r="M286" t="s">
        <v>141</v>
      </c>
      <c r="N286">
        <v>107539</v>
      </c>
      <c r="O286" t="s">
        <v>142</v>
      </c>
      <c r="P286" t="s">
        <v>143</v>
      </c>
      <c r="Q286">
        <v>82780</v>
      </c>
      <c r="R286">
        <v>354</v>
      </c>
      <c r="S286" t="s">
        <v>722</v>
      </c>
      <c r="T286" t="s">
        <v>143</v>
      </c>
      <c r="U286" t="s">
        <v>915</v>
      </c>
      <c r="V286" t="s">
        <v>916</v>
      </c>
      <c r="X286" t="s">
        <v>917</v>
      </c>
      <c r="Y286">
        <v>1</v>
      </c>
      <c r="Z286" s="107">
        <v>43623</v>
      </c>
      <c r="AA286">
        <v>-54432000</v>
      </c>
      <c r="AB286" t="s">
        <v>148</v>
      </c>
      <c r="AC286">
        <v>-5893.21</v>
      </c>
      <c r="AD286" t="s">
        <v>149</v>
      </c>
      <c r="AE286">
        <v>2019</v>
      </c>
      <c r="AF286">
        <v>6</v>
      </c>
    </row>
    <row r="287" spans="1:32">
      <c r="A287" t="s">
        <v>1482</v>
      </c>
      <c r="B287" t="s">
        <v>1592</v>
      </c>
      <c r="C287" t="s">
        <v>1353</v>
      </c>
      <c r="D287" s="107">
        <v>43537</v>
      </c>
      <c r="E287" t="s">
        <v>138</v>
      </c>
      <c r="F287">
        <v>71550</v>
      </c>
      <c r="G287" t="s">
        <v>1499</v>
      </c>
      <c r="H287" t="s">
        <v>140</v>
      </c>
      <c r="I287">
        <v>30000</v>
      </c>
      <c r="J287">
        <v>33803</v>
      </c>
      <c r="K287">
        <v>1981</v>
      </c>
      <c r="L287">
        <v>11363</v>
      </c>
      <c r="M287" t="s">
        <v>141</v>
      </c>
      <c r="N287">
        <v>107539</v>
      </c>
      <c r="O287" t="s">
        <v>170</v>
      </c>
      <c r="P287" t="s">
        <v>1486</v>
      </c>
      <c r="U287" t="s">
        <v>1487</v>
      </c>
      <c r="V287" t="s">
        <v>1487</v>
      </c>
      <c r="X287" t="s">
        <v>1586</v>
      </c>
      <c r="Y287">
        <v>80</v>
      </c>
      <c r="Z287" t="s">
        <v>1353</v>
      </c>
      <c r="AA287" s="108">
        <v>413466</v>
      </c>
      <c r="AB287" t="s">
        <v>148</v>
      </c>
      <c r="AC287" s="98">
        <v>45.24</v>
      </c>
      <c r="AD287" t="s">
        <v>1489</v>
      </c>
      <c r="AE287">
        <v>2019</v>
      </c>
      <c r="AF287">
        <v>2</v>
      </c>
    </row>
    <row r="288" spans="1:32">
      <c r="A288" t="s">
        <v>134</v>
      </c>
      <c r="B288" t="s">
        <v>607</v>
      </c>
      <c r="C288" s="107">
        <v>43525</v>
      </c>
      <c r="D288" s="107">
        <v>43529</v>
      </c>
      <c r="E288" t="s">
        <v>138</v>
      </c>
      <c r="F288">
        <v>71620</v>
      </c>
      <c r="G288" t="s">
        <v>220</v>
      </c>
      <c r="H288" t="s">
        <v>140</v>
      </c>
      <c r="I288">
        <v>30000</v>
      </c>
      <c r="J288">
        <v>33803</v>
      </c>
      <c r="K288">
        <v>1981</v>
      </c>
      <c r="L288">
        <v>11363</v>
      </c>
      <c r="M288" t="s">
        <v>141</v>
      </c>
      <c r="N288">
        <v>107539</v>
      </c>
      <c r="O288" t="s">
        <v>142</v>
      </c>
      <c r="P288" t="s">
        <v>143</v>
      </c>
      <c r="Q288" t="s">
        <v>143</v>
      </c>
      <c r="R288">
        <v>7000</v>
      </c>
      <c r="S288" t="s">
        <v>229</v>
      </c>
      <c r="T288" t="s">
        <v>143</v>
      </c>
      <c r="U288" t="s">
        <v>608</v>
      </c>
      <c r="V288" t="s">
        <v>608</v>
      </c>
      <c r="X288" t="s">
        <v>609</v>
      </c>
      <c r="Y288">
        <v>47</v>
      </c>
      <c r="Z288" s="107">
        <v>43525</v>
      </c>
      <c r="AA288" s="108">
        <v>4467320</v>
      </c>
      <c r="AB288" t="s">
        <v>148</v>
      </c>
      <c r="AC288" s="98">
        <v>484</v>
      </c>
      <c r="AD288" t="s">
        <v>149</v>
      </c>
      <c r="AE288">
        <v>2019</v>
      </c>
      <c r="AF288">
        <v>3</v>
      </c>
    </row>
    <row r="289" spans="1:32">
      <c r="A289" t="s">
        <v>134</v>
      </c>
      <c r="B289" t="s">
        <v>610</v>
      </c>
      <c r="C289" s="107">
        <v>43525</v>
      </c>
      <c r="D289" s="107">
        <v>43529</v>
      </c>
      <c r="E289" t="s">
        <v>138</v>
      </c>
      <c r="F289">
        <v>71620</v>
      </c>
      <c r="G289" t="s">
        <v>220</v>
      </c>
      <c r="H289" t="s">
        <v>140</v>
      </c>
      <c r="I289">
        <v>30000</v>
      </c>
      <c r="J289">
        <v>33803</v>
      </c>
      <c r="K289">
        <v>1981</v>
      </c>
      <c r="L289">
        <v>11363</v>
      </c>
      <c r="M289" t="s">
        <v>141</v>
      </c>
      <c r="N289">
        <v>107539</v>
      </c>
      <c r="O289" t="s">
        <v>142</v>
      </c>
      <c r="P289" t="s">
        <v>143</v>
      </c>
      <c r="Q289" t="s">
        <v>143</v>
      </c>
      <c r="R289">
        <v>4086</v>
      </c>
      <c r="S289" t="s">
        <v>289</v>
      </c>
      <c r="T289" t="s">
        <v>143</v>
      </c>
      <c r="U289" t="s">
        <v>608</v>
      </c>
      <c r="V289" t="s">
        <v>608</v>
      </c>
      <c r="X289" t="s">
        <v>609</v>
      </c>
      <c r="Y289">
        <v>48</v>
      </c>
      <c r="Z289" s="107">
        <v>43525</v>
      </c>
      <c r="AA289" s="108">
        <v>4467320</v>
      </c>
      <c r="AB289" t="s">
        <v>148</v>
      </c>
      <c r="AC289" s="98">
        <v>484</v>
      </c>
      <c r="AD289" t="s">
        <v>149</v>
      </c>
      <c r="AE289">
        <v>2019</v>
      </c>
      <c r="AF289">
        <v>3</v>
      </c>
    </row>
    <row r="290" spans="1:32">
      <c r="A290" t="s">
        <v>134</v>
      </c>
      <c r="B290" t="s">
        <v>611</v>
      </c>
      <c r="C290" s="107">
        <v>43525</v>
      </c>
      <c r="D290" s="107">
        <v>43529</v>
      </c>
      <c r="E290" t="s">
        <v>138</v>
      </c>
      <c r="F290">
        <v>71620</v>
      </c>
      <c r="G290" t="s">
        <v>220</v>
      </c>
      <c r="H290" t="s">
        <v>140</v>
      </c>
      <c r="I290">
        <v>30000</v>
      </c>
      <c r="J290">
        <v>33803</v>
      </c>
      <c r="K290">
        <v>1981</v>
      </c>
      <c r="L290">
        <v>11363</v>
      </c>
      <c r="M290" t="s">
        <v>141</v>
      </c>
      <c r="N290">
        <v>107539</v>
      </c>
      <c r="O290" t="s">
        <v>142</v>
      </c>
      <c r="P290" t="s">
        <v>143</v>
      </c>
      <c r="Q290" t="s">
        <v>143</v>
      </c>
      <c r="R290">
        <v>1030</v>
      </c>
      <c r="S290" t="s">
        <v>413</v>
      </c>
      <c r="T290" t="s">
        <v>143</v>
      </c>
      <c r="U290" t="s">
        <v>608</v>
      </c>
      <c r="V290" t="s">
        <v>608</v>
      </c>
      <c r="X290" t="s">
        <v>609</v>
      </c>
      <c r="Y290">
        <v>49</v>
      </c>
      <c r="Z290" s="107">
        <v>43525</v>
      </c>
      <c r="AA290" s="108">
        <v>4467320</v>
      </c>
      <c r="AB290" t="s">
        <v>148</v>
      </c>
      <c r="AC290" s="98">
        <v>484</v>
      </c>
      <c r="AD290" t="s">
        <v>149</v>
      </c>
      <c r="AE290">
        <v>2019</v>
      </c>
      <c r="AF290">
        <v>3</v>
      </c>
    </row>
    <row r="291" spans="1:32">
      <c r="A291" t="s">
        <v>134</v>
      </c>
      <c r="B291" t="s">
        <v>612</v>
      </c>
      <c r="C291" s="107">
        <v>43535</v>
      </c>
      <c r="D291" s="107">
        <v>43536</v>
      </c>
      <c r="E291" t="s">
        <v>138</v>
      </c>
      <c r="F291">
        <v>71620</v>
      </c>
      <c r="G291" t="s">
        <v>220</v>
      </c>
      <c r="H291" t="s">
        <v>140</v>
      </c>
      <c r="I291">
        <v>30000</v>
      </c>
      <c r="J291">
        <v>33803</v>
      </c>
      <c r="K291">
        <v>1981</v>
      </c>
      <c r="L291">
        <v>11363</v>
      </c>
      <c r="M291" t="s">
        <v>141</v>
      </c>
      <c r="N291">
        <v>107539</v>
      </c>
      <c r="O291" t="s">
        <v>142</v>
      </c>
      <c r="P291" t="s">
        <v>143</v>
      </c>
      <c r="Q291" t="s">
        <v>143</v>
      </c>
      <c r="R291">
        <v>1030</v>
      </c>
      <c r="S291" t="s">
        <v>413</v>
      </c>
      <c r="T291" t="s">
        <v>143</v>
      </c>
      <c r="U291" t="s">
        <v>608</v>
      </c>
      <c r="V291" t="s">
        <v>608</v>
      </c>
      <c r="X291" t="s">
        <v>613</v>
      </c>
      <c r="Y291">
        <v>3</v>
      </c>
      <c r="Z291" s="107">
        <v>43535</v>
      </c>
      <c r="AA291" s="108">
        <v>-4467320</v>
      </c>
      <c r="AB291" t="s">
        <v>148</v>
      </c>
      <c r="AC291" s="98">
        <v>-484</v>
      </c>
      <c r="AD291" t="s">
        <v>149</v>
      </c>
      <c r="AE291">
        <v>2019</v>
      </c>
      <c r="AF291">
        <v>3</v>
      </c>
    </row>
    <row r="292" spans="1:32">
      <c r="A292" t="s">
        <v>134</v>
      </c>
      <c r="B292" t="s">
        <v>614</v>
      </c>
      <c r="C292" s="107">
        <v>43525</v>
      </c>
      <c r="D292" s="107">
        <v>43529</v>
      </c>
      <c r="E292" t="s">
        <v>138</v>
      </c>
      <c r="F292">
        <v>71620</v>
      </c>
      <c r="G292" t="s">
        <v>220</v>
      </c>
      <c r="H292" t="s">
        <v>140</v>
      </c>
      <c r="I292">
        <v>30000</v>
      </c>
      <c r="J292">
        <v>33803</v>
      </c>
      <c r="K292">
        <v>1981</v>
      </c>
      <c r="L292">
        <v>11363</v>
      </c>
      <c r="M292" t="s">
        <v>141</v>
      </c>
      <c r="N292">
        <v>107539</v>
      </c>
      <c r="O292" t="s">
        <v>142</v>
      </c>
      <c r="P292" t="s">
        <v>143</v>
      </c>
      <c r="Q292" t="s">
        <v>143</v>
      </c>
      <c r="R292">
        <v>7075</v>
      </c>
      <c r="S292" t="s">
        <v>171</v>
      </c>
      <c r="T292" t="s">
        <v>143</v>
      </c>
      <c r="U292" t="s">
        <v>608</v>
      </c>
      <c r="V292" t="s">
        <v>608</v>
      </c>
      <c r="X292" t="s">
        <v>609</v>
      </c>
      <c r="Y292">
        <v>50</v>
      </c>
      <c r="Z292" s="107">
        <v>43525</v>
      </c>
      <c r="AA292" s="108">
        <v>4467320</v>
      </c>
      <c r="AB292" t="s">
        <v>148</v>
      </c>
      <c r="AC292" s="98">
        <v>484</v>
      </c>
      <c r="AD292" t="s">
        <v>149</v>
      </c>
      <c r="AE292">
        <v>2019</v>
      </c>
      <c r="AF292">
        <v>3</v>
      </c>
    </row>
    <row r="293" spans="1:32">
      <c r="A293" t="s">
        <v>134</v>
      </c>
      <c r="B293" t="s">
        <v>615</v>
      </c>
      <c r="C293" s="107">
        <v>43525</v>
      </c>
      <c r="D293" s="107">
        <v>43529</v>
      </c>
      <c r="E293" t="s">
        <v>138</v>
      </c>
      <c r="F293">
        <v>71620</v>
      </c>
      <c r="G293" t="s">
        <v>220</v>
      </c>
      <c r="H293" t="s">
        <v>140</v>
      </c>
      <c r="I293">
        <v>30000</v>
      </c>
      <c r="J293">
        <v>33803</v>
      </c>
      <c r="K293">
        <v>1981</v>
      </c>
      <c r="L293">
        <v>11363</v>
      </c>
      <c r="M293" t="s">
        <v>141</v>
      </c>
      <c r="N293">
        <v>107539</v>
      </c>
      <c r="O293" t="s">
        <v>142</v>
      </c>
      <c r="P293" t="s">
        <v>143</v>
      </c>
      <c r="Q293" t="s">
        <v>143</v>
      </c>
      <c r="R293">
        <v>6280</v>
      </c>
      <c r="S293" t="s">
        <v>276</v>
      </c>
      <c r="T293" t="s">
        <v>143</v>
      </c>
      <c r="U293" t="s">
        <v>608</v>
      </c>
      <c r="V293" t="s">
        <v>608</v>
      </c>
      <c r="X293" t="s">
        <v>609</v>
      </c>
      <c r="Y293">
        <v>42</v>
      </c>
      <c r="Z293" s="107">
        <v>43525</v>
      </c>
      <c r="AA293" s="108">
        <v>4467320</v>
      </c>
      <c r="AB293" t="s">
        <v>148</v>
      </c>
      <c r="AC293" s="98">
        <v>484</v>
      </c>
      <c r="AD293" t="s">
        <v>149</v>
      </c>
      <c r="AE293">
        <v>2019</v>
      </c>
      <c r="AF293">
        <v>3</v>
      </c>
    </row>
    <row r="294" spans="1:32">
      <c r="A294" t="s">
        <v>134</v>
      </c>
      <c r="B294" t="s">
        <v>616</v>
      </c>
      <c r="C294" s="107">
        <v>43525</v>
      </c>
      <c r="D294" s="107">
        <v>43529</v>
      </c>
      <c r="E294" t="s">
        <v>138</v>
      </c>
      <c r="F294">
        <v>71620</v>
      </c>
      <c r="G294" t="s">
        <v>220</v>
      </c>
      <c r="H294" t="s">
        <v>140</v>
      </c>
      <c r="I294">
        <v>30000</v>
      </c>
      <c r="J294">
        <v>33803</v>
      </c>
      <c r="K294">
        <v>1981</v>
      </c>
      <c r="L294">
        <v>11363</v>
      </c>
      <c r="M294" t="s">
        <v>141</v>
      </c>
      <c r="N294">
        <v>107539</v>
      </c>
      <c r="O294" t="s">
        <v>142</v>
      </c>
      <c r="P294" t="s">
        <v>143</v>
      </c>
      <c r="Q294" t="s">
        <v>143</v>
      </c>
      <c r="R294">
        <v>6657</v>
      </c>
      <c r="S294" t="s">
        <v>423</v>
      </c>
      <c r="T294" t="s">
        <v>143</v>
      </c>
      <c r="U294" t="s">
        <v>608</v>
      </c>
      <c r="V294" t="s">
        <v>608</v>
      </c>
      <c r="X294" t="s">
        <v>609</v>
      </c>
      <c r="Y294">
        <v>43</v>
      </c>
      <c r="Z294" s="107">
        <v>43525</v>
      </c>
      <c r="AA294" s="108">
        <v>4467320</v>
      </c>
      <c r="AB294" t="s">
        <v>148</v>
      </c>
      <c r="AC294" s="98">
        <v>484</v>
      </c>
      <c r="AD294" t="s">
        <v>149</v>
      </c>
      <c r="AE294">
        <v>2019</v>
      </c>
      <c r="AF294">
        <v>3</v>
      </c>
    </row>
    <row r="295" spans="1:32">
      <c r="A295" t="s">
        <v>134</v>
      </c>
      <c r="B295" t="s">
        <v>617</v>
      </c>
      <c r="C295" s="107">
        <v>43525</v>
      </c>
      <c r="D295" s="107">
        <v>43529</v>
      </c>
      <c r="E295" t="s">
        <v>138</v>
      </c>
      <c r="F295">
        <v>71405</v>
      </c>
      <c r="G295" t="s">
        <v>338</v>
      </c>
      <c r="H295" t="s">
        <v>140</v>
      </c>
      <c r="I295">
        <v>30000</v>
      </c>
      <c r="J295">
        <v>33803</v>
      </c>
      <c r="K295">
        <v>1981</v>
      </c>
      <c r="L295">
        <v>11363</v>
      </c>
      <c r="M295" t="s">
        <v>141</v>
      </c>
      <c r="N295">
        <v>107539</v>
      </c>
      <c r="O295" t="s">
        <v>170</v>
      </c>
      <c r="P295" t="s">
        <v>143</v>
      </c>
      <c r="Q295" t="s">
        <v>143</v>
      </c>
      <c r="R295">
        <v>1936</v>
      </c>
      <c r="S295" t="s">
        <v>618</v>
      </c>
      <c r="T295" t="s">
        <v>143</v>
      </c>
      <c r="U295" t="s">
        <v>619</v>
      </c>
      <c r="V295" t="s">
        <v>620</v>
      </c>
      <c r="X295" t="s">
        <v>609</v>
      </c>
      <c r="Y295">
        <v>39</v>
      </c>
      <c r="Z295" s="107">
        <v>43525</v>
      </c>
      <c r="AA295" s="108">
        <v>3807078</v>
      </c>
      <c r="AB295" t="s">
        <v>148</v>
      </c>
      <c r="AC295" s="98">
        <v>416.54</v>
      </c>
      <c r="AD295" t="s">
        <v>149</v>
      </c>
      <c r="AE295">
        <v>2019</v>
      </c>
      <c r="AF295">
        <v>3</v>
      </c>
    </row>
    <row r="296" spans="1:32">
      <c r="A296" t="s">
        <v>134</v>
      </c>
      <c r="B296" t="s">
        <v>621</v>
      </c>
      <c r="C296" s="107">
        <v>43531</v>
      </c>
      <c r="D296" s="107">
        <v>43532</v>
      </c>
      <c r="E296" t="s">
        <v>138</v>
      </c>
      <c r="F296">
        <v>76135</v>
      </c>
      <c r="G296" t="s">
        <v>195</v>
      </c>
      <c r="H296" t="s">
        <v>140</v>
      </c>
      <c r="I296">
        <v>30000</v>
      </c>
      <c r="J296">
        <v>33803</v>
      </c>
      <c r="K296">
        <v>1981</v>
      </c>
      <c r="L296">
        <v>11363</v>
      </c>
      <c r="M296" t="s">
        <v>141</v>
      </c>
      <c r="N296">
        <v>107539</v>
      </c>
      <c r="O296" t="s">
        <v>170</v>
      </c>
      <c r="P296" t="s">
        <v>143</v>
      </c>
      <c r="Q296" t="s">
        <v>143</v>
      </c>
      <c r="R296">
        <v>1936</v>
      </c>
      <c r="S296" t="s">
        <v>618</v>
      </c>
      <c r="T296" t="s">
        <v>143</v>
      </c>
      <c r="U296" t="s">
        <v>195</v>
      </c>
      <c r="V296" t="s">
        <v>620</v>
      </c>
      <c r="X296" t="s">
        <v>622</v>
      </c>
      <c r="Y296">
        <v>10</v>
      </c>
      <c r="Z296" s="107">
        <v>43531</v>
      </c>
      <c r="AA296" s="108">
        <v>0</v>
      </c>
      <c r="AB296" t="s">
        <v>148</v>
      </c>
      <c r="AC296" s="98">
        <v>4.07</v>
      </c>
      <c r="AD296" t="s">
        <v>149</v>
      </c>
      <c r="AE296">
        <v>2019</v>
      </c>
      <c r="AF296">
        <v>3</v>
      </c>
    </row>
    <row r="297" spans="1:32">
      <c r="A297" t="s">
        <v>134</v>
      </c>
      <c r="B297" t="s">
        <v>623</v>
      </c>
      <c r="C297" s="107">
        <v>43531</v>
      </c>
      <c r="D297" s="107">
        <v>43533</v>
      </c>
      <c r="E297" t="s">
        <v>138</v>
      </c>
      <c r="F297">
        <v>71405</v>
      </c>
      <c r="G297" t="s">
        <v>338</v>
      </c>
      <c r="H297" t="s">
        <v>140</v>
      </c>
      <c r="I297">
        <v>30000</v>
      </c>
      <c r="J297">
        <v>33803</v>
      </c>
      <c r="K297">
        <v>1981</v>
      </c>
      <c r="L297">
        <v>11363</v>
      </c>
      <c r="M297" t="s">
        <v>141</v>
      </c>
      <c r="N297">
        <v>107539</v>
      </c>
      <c r="O297" t="s">
        <v>170</v>
      </c>
      <c r="P297" t="s">
        <v>143</v>
      </c>
      <c r="Q297" t="s">
        <v>143</v>
      </c>
      <c r="R297">
        <v>1936</v>
      </c>
      <c r="S297" t="s">
        <v>618</v>
      </c>
      <c r="T297" t="s">
        <v>143</v>
      </c>
      <c r="U297" t="s">
        <v>619</v>
      </c>
      <c r="V297" t="s">
        <v>620</v>
      </c>
      <c r="X297" t="s">
        <v>624</v>
      </c>
      <c r="Y297">
        <v>3</v>
      </c>
      <c r="Z297" s="107">
        <v>43531</v>
      </c>
      <c r="AA297" s="108">
        <v>-3807078</v>
      </c>
      <c r="AB297" t="s">
        <v>148</v>
      </c>
      <c r="AC297" s="98">
        <v>-416.54</v>
      </c>
      <c r="AD297" t="s">
        <v>149</v>
      </c>
      <c r="AE297">
        <v>2019</v>
      </c>
      <c r="AF297">
        <v>3</v>
      </c>
    </row>
    <row r="298" spans="1:32">
      <c r="A298" t="s">
        <v>134</v>
      </c>
      <c r="B298" t="s">
        <v>625</v>
      </c>
      <c r="C298" s="107">
        <v>43528</v>
      </c>
      <c r="D298" s="107">
        <v>43529</v>
      </c>
      <c r="E298" t="s">
        <v>138</v>
      </c>
      <c r="F298">
        <v>76135</v>
      </c>
      <c r="G298" t="s">
        <v>195</v>
      </c>
      <c r="H298" t="s">
        <v>140</v>
      </c>
      <c r="I298">
        <v>30000</v>
      </c>
      <c r="J298">
        <v>33803</v>
      </c>
      <c r="K298">
        <v>1981</v>
      </c>
      <c r="L298">
        <v>11363</v>
      </c>
      <c r="M298" t="s">
        <v>141</v>
      </c>
      <c r="N298">
        <v>107539</v>
      </c>
      <c r="O298" t="s">
        <v>170</v>
      </c>
      <c r="P298" t="s">
        <v>143</v>
      </c>
      <c r="Q298" t="s">
        <v>143</v>
      </c>
      <c r="R298">
        <v>1936</v>
      </c>
      <c r="S298" t="s">
        <v>618</v>
      </c>
      <c r="T298" t="s">
        <v>143</v>
      </c>
      <c r="U298" t="s">
        <v>195</v>
      </c>
      <c r="V298" t="s">
        <v>620</v>
      </c>
      <c r="X298" t="s">
        <v>626</v>
      </c>
      <c r="Y298">
        <v>185</v>
      </c>
      <c r="Z298" s="107">
        <v>43528</v>
      </c>
      <c r="AA298" s="108">
        <v>0</v>
      </c>
      <c r="AB298" t="s">
        <v>148</v>
      </c>
      <c r="AC298" s="98">
        <v>-4.07</v>
      </c>
      <c r="AD298" t="s">
        <v>149</v>
      </c>
      <c r="AE298">
        <v>2019</v>
      </c>
      <c r="AF298">
        <v>3</v>
      </c>
    </row>
    <row r="299" spans="1:32">
      <c r="A299" t="s">
        <v>134</v>
      </c>
      <c r="B299" t="s">
        <v>627</v>
      </c>
      <c r="C299" s="107">
        <v>43528</v>
      </c>
      <c r="D299" s="107">
        <v>43530</v>
      </c>
      <c r="E299" t="s">
        <v>138</v>
      </c>
      <c r="F299">
        <v>71620</v>
      </c>
      <c r="G299" t="s">
        <v>220</v>
      </c>
      <c r="H299" t="s">
        <v>140</v>
      </c>
      <c r="I299">
        <v>30000</v>
      </c>
      <c r="J299">
        <v>33803</v>
      </c>
      <c r="K299">
        <v>1981</v>
      </c>
      <c r="L299">
        <v>11363</v>
      </c>
      <c r="M299" t="s">
        <v>141</v>
      </c>
      <c r="N299">
        <v>107539</v>
      </c>
      <c r="O299" t="s">
        <v>142</v>
      </c>
      <c r="P299" t="s">
        <v>143</v>
      </c>
      <c r="Q299" t="s">
        <v>143</v>
      </c>
      <c r="R299">
        <v>7295</v>
      </c>
      <c r="S299" t="s">
        <v>418</v>
      </c>
      <c r="T299" t="s">
        <v>143</v>
      </c>
      <c r="U299" t="s">
        <v>608</v>
      </c>
      <c r="V299" t="s">
        <v>608</v>
      </c>
      <c r="X299" t="s">
        <v>628</v>
      </c>
      <c r="Y299">
        <v>18</v>
      </c>
      <c r="Z299" s="107">
        <v>43528</v>
      </c>
      <c r="AA299" s="108">
        <v>4800000</v>
      </c>
      <c r="AB299" t="s">
        <v>148</v>
      </c>
      <c r="AC299" s="98">
        <v>520.04</v>
      </c>
      <c r="AD299" t="s">
        <v>149</v>
      </c>
      <c r="AE299">
        <v>2019</v>
      </c>
      <c r="AF299">
        <v>3</v>
      </c>
    </row>
    <row r="300" spans="1:32">
      <c r="A300" t="s">
        <v>134</v>
      </c>
      <c r="B300" t="s">
        <v>629</v>
      </c>
      <c r="C300" s="107">
        <v>43528</v>
      </c>
      <c r="D300" s="107">
        <v>43530</v>
      </c>
      <c r="E300" t="s">
        <v>138</v>
      </c>
      <c r="F300">
        <v>71620</v>
      </c>
      <c r="G300" t="s">
        <v>220</v>
      </c>
      <c r="H300" t="s">
        <v>140</v>
      </c>
      <c r="I300">
        <v>30000</v>
      </c>
      <c r="J300">
        <v>33803</v>
      </c>
      <c r="K300">
        <v>1981</v>
      </c>
      <c r="L300">
        <v>11363</v>
      </c>
      <c r="M300" t="s">
        <v>141</v>
      </c>
      <c r="N300">
        <v>107539</v>
      </c>
      <c r="O300" t="s">
        <v>142</v>
      </c>
      <c r="P300" t="s">
        <v>143</v>
      </c>
      <c r="Q300" t="s">
        <v>143</v>
      </c>
      <c r="R300">
        <v>1453</v>
      </c>
      <c r="S300" t="s">
        <v>398</v>
      </c>
      <c r="T300" t="s">
        <v>143</v>
      </c>
      <c r="U300" t="s">
        <v>608</v>
      </c>
      <c r="V300" t="s">
        <v>608</v>
      </c>
      <c r="X300" t="s">
        <v>628</v>
      </c>
      <c r="Y300">
        <v>19</v>
      </c>
      <c r="Z300" s="107">
        <v>43528</v>
      </c>
      <c r="AA300" s="108">
        <v>4800000</v>
      </c>
      <c r="AB300" t="s">
        <v>148</v>
      </c>
      <c r="AC300" s="98">
        <v>520.04</v>
      </c>
      <c r="AD300" t="s">
        <v>149</v>
      </c>
      <c r="AE300">
        <v>2019</v>
      </c>
      <c r="AF300">
        <v>3</v>
      </c>
    </row>
    <row r="301" spans="1:32">
      <c r="A301" t="s">
        <v>134</v>
      </c>
      <c r="B301" t="s">
        <v>630</v>
      </c>
      <c r="C301" s="107">
        <v>43528</v>
      </c>
      <c r="D301" s="107">
        <v>43530</v>
      </c>
      <c r="E301" t="s">
        <v>138</v>
      </c>
      <c r="F301">
        <v>71620</v>
      </c>
      <c r="G301" t="s">
        <v>220</v>
      </c>
      <c r="H301" t="s">
        <v>140</v>
      </c>
      <c r="I301">
        <v>30000</v>
      </c>
      <c r="J301">
        <v>33803</v>
      </c>
      <c r="K301">
        <v>1981</v>
      </c>
      <c r="L301">
        <v>11363</v>
      </c>
      <c r="M301" t="s">
        <v>141</v>
      </c>
      <c r="N301">
        <v>107539</v>
      </c>
      <c r="O301" t="s">
        <v>142</v>
      </c>
      <c r="P301" t="s">
        <v>143</v>
      </c>
      <c r="Q301" t="s">
        <v>143</v>
      </c>
      <c r="R301">
        <v>388</v>
      </c>
      <c r="S301" t="s">
        <v>631</v>
      </c>
      <c r="T301" t="s">
        <v>143</v>
      </c>
      <c r="U301" t="s">
        <v>608</v>
      </c>
      <c r="V301" t="s">
        <v>608</v>
      </c>
      <c r="X301" t="s">
        <v>628</v>
      </c>
      <c r="Y301">
        <v>20</v>
      </c>
      <c r="Z301" s="107">
        <v>43528</v>
      </c>
      <c r="AA301" s="108">
        <v>4800000</v>
      </c>
      <c r="AB301" t="s">
        <v>148</v>
      </c>
      <c r="AC301" s="98">
        <v>520.04</v>
      </c>
      <c r="AD301" t="s">
        <v>149</v>
      </c>
      <c r="AE301">
        <v>2019</v>
      </c>
      <c r="AF301">
        <v>3</v>
      </c>
    </row>
    <row r="302" spans="1:32" hidden="1">
      <c r="A302" t="s">
        <v>134</v>
      </c>
      <c r="B302" t="s">
        <v>948</v>
      </c>
      <c r="C302" s="107">
        <v>43643</v>
      </c>
      <c r="D302" s="107">
        <v>43644</v>
      </c>
      <c r="E302" t="s">
        <v>138</v>
      </c>
      <c r="F302">
        <v>16108</v>
      </c>
      <c r="G302" t="s">
        <v>139</v>
      </c>
      <c r="H302" t="s">
        <v>140</v>
      </c>
      <c r="I302">
        <v>30000</v>
      </c>
      <c r="J302">
        <v>33804</v>
      </c>
      <c r="K302">
        <v>1981</v>
      </c>
      <c r="L302">
        <v>11363</v>
      </c>
      <c r="M302" t="s">
        <v>141</v>
      </c>
      <c r="N302">
        <v>107539</v>
      </c>
      <c r="O302" t="s">
        <v>170</v>
      </c>
      <c r="P302" t="s">
        <v>143</v>
      </c>
      <c r="Q302">
        <v>82780</v>
      </c>
      <c r="R302">
        <v>354</v>
      </c>
      <c r="S302" t="s">
        <v>722</v>
      </c>
      <c r="T302" t="s">
        <v>143</v>
      </c>
      <c r="U302" t="s">
        <v>949</v>
      </c>
      <c r="V302" t="s">
        <v>950</v>
      </c>
      <c r="X302" t="s">
        <v>951</v>
      </c>
      <c r="Y302">
        <v>1</v>
      </c>
      <c r="Z302" s="107">
        <v>43643</v>
      </c>
      <c r="AA302">
        <v>33000000</v>
      </c>
      <c r="AB302" t="s">
        <v>148</v>
      </c>
      <c r="AC302">
        <v>3572.82</v>
      </c>
      <c r="AD302" t="s">
        <v>149</v>
      </c>
      <c r="AE302">
        <v>2019</v>
      </c>
      <c r="AF302">
        <v>6</v>
      </c>
    </row>
    <row r="303" spans="1:32">
      <c r="A303" t="s">
        <v>134</v>
      </c>
      <c r="B303" t="s">
        <v>632</v>
      </c>
      <c r="C303" s="107">
        <v>43528</v>
      </c>
      <c r="D303" s="107">
        <v>43530</v>
      </c>
      <c r="E303" t="s">
        <v>138</v>
      </c>
      <c r="F303">
        <v>71620</v>
      </c>
      <c r="G303" t="s">
        <v>220</v>
      </c>
      <c r="H303" t="s">
        <v>140</v>
      </c>
      <c r="I303">
        <v>30000</v>
      </c>
      <c r="J303">
        <v>33803</v>
      </c>
      <c r="K303">
        <v>1981</v>
      </c>
      <c r="L303">
        <v>11363</v>
      </c>
      <c r="M303" t="s">
        <v>141</v>
      </c>
      <c r="N303">
        <v>107539</v>
      </c>
      <c r="O303" t="s">
        <v>142</v>
      </c>
      <c r="P303" t="s">
        <v>143</v>
      </c>
      <c r="Q303" t="s">
        <v>143</v>
      </c>
      <c r="R303">
        <v>829</v>
      </c>
      <c r="S303" t="s">
        <v>393</v>
      </c>
      <c r="T303" t="s">
        <v>143</v>
      </c>
      <c r="U303" t="s">
        <v>608</v>
      </c>
      <c r="V303" t="s">
        <v>608</v>
      </c>
      <c r="X303" t="s">
        <v>628</v>
      </c>
      <c r="Y303">
        <v>25</v>
      </c>
      <c r="Z303" s="107">
        <v>43528</v>
      </c>
      <c r="AA303" s="108">
        <v>4800000</v>
      </c>
      <c r="AB303" t="s">
        <v>148</v>
      </c>
      <c r="AC303" s="98">
        <v>520.04</v>
      </c>
      <c r="AD303" t="s">
        <v>149</v>
      </c>
      <c r="AE303">
        <v>2019</v>
      </c>
      <c r="AF303">
        <v>3</v>
      </c>
    </row>
    <row r="304" spans="1:32" hidden="1">
      <c r="A304" t="s">
        <v>150</v>
      </c>
      <c r="B304" t="s">
        <v>957</v>
      </c>
      <c r="C304" s="107">
        <v>43648</v>
      </c>
      <c r="D304" s="107">
        <v>43649</v>
      </c>
      <c r="E304" t="s">
        <v>138</v>
      </c>
      <c r="F304">
        <v>16108</v>
      </c>
      <c r="G304" t="s">
        <v>139</v>
      </c>
      <c r="H304" t="s">
        <v>140</v>
      </c>
      <c r="I304">
        <v>30000</v>
      </c>
      <c r="J304">
        <v>33804</v>
      </c>
      <c r="K304">
        <v>1981</v>
      </c>
      <c r="L304">
        <v>11363</v>
      </c>
      <c r="M304" t="s">
        <v>141</v>
      </c>
      <c r="N304">
        <v>107539</v>
      </c>
      <c r="O304" t="s">
        <v>170</v>
      </c>
      <c r="P304" t="s">
        <v>143</v>
      </c>
      <c r="Q304">
        <v>82780</v>
      </c>
      <c r="R304">
        <v>354</v>
      </c>
      <c r="S304" t="s">
        <v>722</v>
      </c>
      <c r="T304" t="s">
        <v>143</v>
      </c>
      <c r="U304" t="s">
        <v>954</v>
      </c>
      <c r="V304" t="s">
        <v>955</v>
      </c>
      <c r="X304" t="s">
        <v>956</v>
      </c>
      <c r="Y304">
        <v>3</v>
      </c>
      <c r="Z304" s="107">
        <v>43648</v>
      </c>
      <c r="AA304">
        <v>-33000000</v>
      </c>
      <c r="AB304" t="s">
        <v>148</v>
      </c>
      <c r="AC304">
        <v>-3575.3</v>
      </c>
      <c r="AD304" t="s">
        <v>149</v>
      </c>
      <c r="AE304">
        <v>2019</v>
      </c>
      <c r="AF304">
        <v>7</v>
      </c>
    </row>
    <row r="305" spans="1:32">
      <c r="A305" t="s">
        <v>134</v>
      </c>
      <c r="B305" t="s">
        <v>633</v>
      </c>
      <c r="C305" s="107">
        <v>43528</v>
      </c>
      <c r="D305" s="107">
        <v>43530</v>
      </c>
      <c r="E305" t="s">
        <v>138</v>
      </c>
      <c r="F305">
        <v>71620</v>
      </c>
      <c r="G305" t="s">
        <v>220</v>
      </c>
      <c r="H305" t="s">
        <v>140</v>
      </c>
      <c r="I305">
        <v>30000</v>
      </c>
      <c r="J305">
        <v>33803</v>
      </c>
      <c r="K305">
        <v>1981</v>
      </c>
      <c r="L305">
        <v>11363</v>
      </c>
      <c r="M305" t="s">
        <v>141</v>
      </c>
      <c r="N305">
        <v>107539</v>
      </c>
      <c r="O305" t="s">
        <v>142</v>
      </c>
      <c r="P305" t="s">
        <v>143</v>
      </c>
      <c r="Q305" t="s">
        <v>143</v>
      </c>
      <c r="R305">
        <v>6559</v>
      </c>
      <c r="S305" t="s">
        <v>400</v>
      </c>
      <c r="T305" t="s">
        <v>143</v>
      </c>
      <c r="U305" t="s">
        <v>608</v>
      </c>
      <c r="V305" t="s">
        <v>608</v>
      </c>
      <c r="X305" t="s">
        <v>628</v>
      </c>
      <c r="Y305">
        <v>26</v>
      </c>
      <c r="Z305" s="107">
        <v>43528</v>
      </c>
      <c r="AA305" s="108">
        <v>4800000</v>
      </c>
      <c r="AB305" t="s">
        <v>148</v>
      </c>
      <c r="AC305" s="98">
        <v>520.04</v>
      </c>
      <c r="AD305" t="s">
        <v>149</v>
      </c>
      <c r="AE305">
        <v>2019</v>
      </c>
      <c r="AF305">
        <v>3</v>
      </c>
    </row>
    <row r="306" spans="1:32">
      <c r="A306" t="s">
        <v>134</v>
      </c>
      <c r="B306" t="s">
        <v>634</v>
      </c>
      <c r="C306" s="107">
        <v>43528</v>
      </c>
      <c r="D306" s="107">
        <v>43530</v>
      </c>
      <c r="E306" t="s">
        <v>138</v>
      </c>
      <c r="F306">
        <v>71620</v>
      </c>
      <c r="G306" t="s">
        <v>220</v>
      </c>
      <c r="H306" t="s">
        <v>140</v>
      </c>
      <c r="I306">
        <v>30000</v>
      </c>
      <c r="J306">
        <v>33803</v>
      </c>
      <c r="K306">
        <v>1981</v>
      </c>
      <c r="L306">
        <v>11363</v>
      </c>
      <c r="M306" t="s">
        <v>141</v>
      </c>
      <c r="N306">
        <v>107539</v>
      </c>
      <c r="O306" t="s">
        <v>142</v>
      </c>
      <c r="P306" t="s">
        <v>143</v>
      </c>
      <c r="Q306" t="s">
        <v>143</v>
      </c>
      <c r="R306">
        <v>1311</v>
      </c>
      <c r="S306" t="s">
        <v>402</v>
      </c>
      <c r="T306" t="s">
        <v>143</v>
      </c>
      <c r="U306" t="s">
        <v>635</v>
      </c>
      <c r="V306" t="s">
        <v>635</v>
      </c>
      <c r="X306" t="s">
        <v>628</v>
      </c>
      <c r="Y306">
        <v>27</v>
      </c>
      <c r="Z306" s="107">
        <v>43528</v>
      </c>
      <c r="AA306" s="108">
        <v>4800000</v>
      </c>
      <c r="AB306" t="s">
        <v>148</v>
      </c>
      <c r="AC306" s="98">
        <v>520.04</v>
      </c>
      <c r="AD306" t="s">
        <v>149</v>
      </c>
      <c r="AE306">
        <v>2019</v>
      </c>
      <c r="AF306">
        <v>3</v>
      </c>
    </row>
    <row r="307" spans="1:32">
      <c r="A307" t="s">
        <v>134</v>
      </c>
      <c r="B307" t="s">
        <v>636</v>
      </c>
      <c r="C307" s="107">
        <v>43535</v>
      </c>
      <c r="D307" s="107">
        <v>43537</v>
      </c>
      <c r="E307" t="s">
        <v>138</v>
      </c>
      <c r="F307">
        <v>71620</v>
      </c>
      <c r="G307" t="s">
        <v>220</v>
      </c>
      <c r="H307" t="s">
        <v>140</v>
      </c>
      <c r="I307">
        <v>30000</v>
      </c>
      <c r="J307">
        <v>33803</v>
      </c>
      <c r="K307">
        <v>1981</v>
      </c>
      <c r="L307">
        <v>11363</v>
      </c>
      <c r="M307" t="s">
        <v>141</v>
      </c>
      <c r="N307">
        <v>107539</v>
      </c>
      <c r="O307" t="s">
        <v>142</v>
      </c>
      <c r="P307" t="s">
        <v>143</v>
      </c>
      <c r="Q307" t="s">
        <v>143</v>
      </c>
      <c r="R307">
        <v>1311</v>
      </c>
      <c r="S307" t="s">
        <v>402</v>
      </c>
      <c r="T307" t="s">
        <v>143</v>
      </c>
      <c r="U307" t="s">
        <v>635</v>
      </c>
      <c r="V307" t="s">
        <v>635</v>
      </c>
      <c r="X307" t="s">
        <v>637</v>
      </c>
      <c r="Y307">
        <v>2</v>
      </c>
      <c r="Z307" s="107">
        <v>43535</v>
      </c>
      <c r="AA307" s="108">
        <v>-4800000</v>
      </c>
      <c r="AB307" t="s">
        <v>148</v>
      </c>
      <c r="AC307" s="98">
        <v>-520.04</v>
      </c>
      <c r="AD307" t="s">
        <v>149</v>
      </c>
      <c r="AE307">
        <v>2019</v>
      </c>
      <c r="AF307">
        <v>3</v>
      </c>
    </row>
    <row r="308" spans="1:32">
      <c r="A308" t="s">
        <v>134</v>
      </c>
      <c r="B308" t="s">
        <v>638</v>
      </c>
      <c r="C308" s="107">
        <v>43528</v>
      </c>
      <c r="D308" s="107">
        <v>43530</v>
      </c>
      <c r="E308" t="s">
        <v>138</v>
      </c>
      <c r="F308">
        <v>71620</v>
      </c>
      <c r="G308" t="s">
        <v>220</v>
      </c>
      <c r="H308" t="s">
        <v>140</v>
      </c>
      <c r="I308">
        <v>30000</v>
      </c>
      <c r="J308">
        <v>33803</v>
      </c>
      <c r="K308">
        <v>1981</v>
      </c>
      <c r="L308">
        <v>11363</v>
      </c>
      <c r="M308" t="s">
        <v>141</v>
      </c>
      <c r="N308">
        <v>107539</v>
      </c>
      <c r="O308" t="s">
        <v>142</v>
      </c>
      <c r="P308" t="s">
        <v>143</v>
      </c>
      <c r="Q308" t="s">
        <v>143</v>
      </c>
      <c r="R308">
        <v>7346</v>
      </c>
      <c r="S308" t="s">
        <v>543</v>
      </c>
      <c r="T308" t="s">
        <v>143</v>
      </c>
      <c r="U308" t="s">
        <v>639</v>
      </c>
      <c r="V308" t="s">
        <v>639</v>
      </c>
      <c r="X308" t="s">
        <v>628</v>
      </c>
      <c r="Y308">
        <v>28</v>
      </c>
      <c r="Z308" s="107">
        <v>43528</v>
      </c>
      <c r="AA308" s="108">
        <v>4800000</v>
      </c>
      <c r="AB308" t="s">
        <v>148</v>
      </c>
      <c r="AC308" s="98">
        <v>520.04</v>
      </c>
      <c r="AD308" t="s">
        <v>149</v>
      </c>
      <c r="AE308">
        <v>2019</v>
      </c>
      <c r="AF308">
        <v>3</v>
      </c>
    </row>
    <row r="309" spans="1:32">
      <c r="A309" t="s">
        <v>134</v>
      </c>
      <c r="B309" t="s">
        <v>640</v>
      </c>
      <c r="C309" s="107">
        <v>43528</v>
      </c>
      <c r="D309" s="107">
        <v>43530</v>
      </c>
      <c r="E309" t="s">
        <v>138</v>
      </c>
      <c r="F309">
        <v>71620</v>
      </c>
      <c r="G309" t="s">
        <v>220</v>
      </c>
      <c r="H309" t="s">
        <v>140</v>
      </c>
      <c r="I309">
        <v>30000</v>
      </c>
      <c r="J309">
        <v>33803</v>
      </c>
      <c r="K309">
        <v>1981</v>
      </c>
      <c r="L309">
        <v>11363</v>
      </c>
      <c r="M309" t="s">
        <v>141</v>
      </c>
      <c r="N309">
        <v>107539</v>
      </c>
      <c r="O309" t="s">
        <v>142</v>
      </c>
      <c r="P309" t="s">
        <v>143</v>
      </c>
      <c r="Q309" t="s">
        <v>143</v>
      </c>
      <c r="R309">
        <v>3477</v>
      </c>
      <c r="S309" t="s">
        <v>404</v>
      </c>
      <c r="T309" t="s">
        <v>143</v>
      </c>
      <c r="U309" t="s">
        <v>635</v>
      </c>
      <c r="V309" t="s">
        <v>635</v>
      </c>
      <c r="X309" t="s">
        <v>628</v>
      </c>
      <c r="Y309">
        <v>29</v>
      </c>
      <c r="Z309" s="107">
        <v>43528</v>
      </c>
      <c r="AA309" s="108">
        <v>4800000</v>
      </c>
      <c r="AB309" t="s">
        <v>148</v>
      </c>
      <c r="AC309" s="98">
        <v>520.04</v>
      </c>
      <c r="AD309" t="s">
        <v>149</v>
      </c>
      <c r="AE309">
        <v>2019</v>
      </c>
      <c r="AF309">
        <v>3</v>
      </c>
    </row>
    <row r="310" spans="1:32">
      <c r="A310" t="s">
        <v>134</v>
      </c>
      <c r="B310" t="s">
        <v>641</v>
      </c>
      <c r="C310" s="107">
        <v>43528</v>
      </c>
      <c r="D310" s="107">
        <v>43530</v>
      </c>
      <c r="E310" t="s">
        <v>138</v>
      </c>
      <c r="F310">
        <v>71620</v>
      </c>
      <c r="G310" t="s">
        <v>220</v>
      </c>
      <c r="H310" t="s">
        <v>140</v>
      </c>
      <c r="I310">
        <v>30000</v>
      </c>
      <c r="J310">
        <v>33803</v>
      </c>
      <c r="K310">
        <v>1981</v>
      </c>
      <c r="L310">
        <v>11363</v>
      </c>
      <c r="M310" t="s">
        <v>141</v>
      </c>
      <c r="N310">
        <v>107539</v>
      </c>
      <c r="O310" t="s">
        <v>142</v>
      </c>
      <c r="P310" t="s">
        <v>143</v>
      </c>
      <c r="Q310" t="s">
        <v>143</v>
      </c>
      <c r="R310">
        <v>6643</v>
      </c>
      <c r="S310" t="s">
        <v>446</v>
      </c>
      <c r="T310" t="s">
        <v>143</v>
      </c>
      <c r="U310" t="s">
        <v>608</v>
      </c>
      <c r="V310" t="s">
        <v>608</v>
      </c>
      <c r="X310" t="s">
        <v>628</v>
      </c>
      <c r="Y310">
        <v>30</v>
      </c>
      <c r="Z310" s="107">
        <v>43528</v>
      </c>
      <c r="AA310" s="108">
        <v>4800000</v>
      </c>
      <c r="AB310" t="s">
        <v>148</v>
      </c>
      <c r="AC310" s="98">
        <v>520.04</v>
      </c>
      <c r="AD310" t="s">
        <v>149</v>
      </c>
      <c r="AE310">
        <v>2019</v>
      </c>
      <c r="AF310">
        <v>3</v>
      </c>
    </row>
    <row r="311" spans="1:32">
      <c r="A311" t="s">
        <v>134</v>
      </c>
      <c r="B311" t="s">
        <v>642</v>
      </c>
      <c r="C311" s="107">
        <v>43528</v>
      </c>
      <c r="D311" s="107">
        <v>43530</v>
      </c>
      <c r="E311" t="s">
        <v>138</v>
      </c>
      <c r="F311">
        <v>71620</v>
      </c>
      <c r="G311" t="s">
        <v>220</v>
      </c>
      <c r="H311" t="s">
        <v>140</v>
      </c>
      <c r="I311">
        <v>30000</v>
      </c>
      <c r="J311">
        <v>33803</v>
      </c>
      <c r="K311">
        <v>1981</v>
      </c>
      <c r="L311">
        <v>11363</v>
      </c>
      <c r="M311" t="s">
        <v>141</v>
      </c>
      <c r="N311">
        <v>107539</v>
      </c>
      <c r="O311" t="s">
        <v>142</v>
      </c>
      <c r="P311" t="s">
        <v>143</v>
      </c>
      <c r="Q311" t="s">
        <v>143</v>
      </c>
      <c r="R311">
        <v>2189</v>
      </c>
      <c r="S311" t="s">
        <v>605</v>
      </c>
      <c r="T311" t="s">
        <v>143</v>
      </c>
      <c r="U311" t="s">
        <v>608</v>
      </c>
      <c r="V311" t="s">
        <v>608</v>
      </c>
      <c r="X311" t="s">
        <v>628</v>
      </c>
      <c r="Y311">
        <v>31</v>
      </c>
      <c r="Z311" s="107">
        <v>43528</v>
      </c>
      <c r="AA311" s="108">
        <v>4800000</v>
      </c>
      <c r="AB311" t="s">
        <v>148</v>
      </c>
      <c r="AC311" s="98">
        <v>520.04</v>
      </c>
      <c r="AD311" t="s">
        <v>149</v>
      </c>
      <c r="AE311">
        <v>2019</v>
      </c>
      <c r="AF311">
        <v>3</v>
      </c>
    </row>
    <row r="312" spans="1:32">
      <c r="A312" t="s">
        <v>134</v>
      </c>
      <c r="B312" t="s">
        <v>643</v>
      </c>
      <c r="C312" s="107">
        <v>43528</v>
      </c>
      <c r="D312" s="107">
        <v>43530</v>
      </c>
      <c r="E312" t="s">
        <v>138</v>
      </c>
      <c r="F312">
        <v>71620</v>
      </c>
      <c r="G312" t="s">
        <v>220</v>
      </c>
      <c r="H312" t="s">
        <v>140</v>
      </c>
      <c r="I312">
        <v>30000</v>
      </c>
      <c r="J312">
        <v>33803</v>
      </c>
      <c r="K312">
        <v>1981</v>
      </c>
      <c r="L312">
        <v>11363</v>
      </c>
      <c r="M312" t="s">
        <v>141</v>
      </c>
      <c r="N312">
        <v>107539</v>
      </c>
      <c r="O312" t="s">
        <v>142</v>
      </c>
      <c r="P312" t="s">
        <v>143</v>
      </c>
      <c r="Q312" t="s">
        <v>143</v>
      </c>
      <c r="R312">
        <v>6643</v>
      </c>
      <c r="S312" t="s">
        <v>446</v>
      </c>
      <c r="T312" t="s">
        <v>143</v>
      </c>
      <c r="U312" t="s">
        <v>644</v>
      </c>
      <c r="V312" t="s">
        <v>645</v>
      </c>
      <c r="X312" t="s">
        <v>628</v>
      </c>
      <c r="Y312">
        <v>23</v>
      </c>
      <c r="Z312" s="107">
        <v>43528</v>
      </c>
      <c r="AA312" s="108">
        <v>1485000</v>
      </c>
      <c r="AB312" t="s">
        <v>148</v>
      </c>
      <c r="AC312" s="98">
        <v>160.88999999999999</v>
      </c>
      <c r="AD312" t="s">
        <v>149</v>
      </c>
      <c r="AE312">
        <v>2019</v>
      </c>
      <c r="AF312">
        <v>3</v>
      </c>
    </row>
    <row r="313" spans="1:32">
      <c r="A313" t="s">
        <v>134</v>
      </c>
      <c r="B313" t="s">
        <v>646</v>
      </c>
      <c r="C313" s="107">
        <v>43529</v>
      </c>
      <c r="D313" s="107">
        <v>43530</v>
      </c>
      <c r="E313" t="s">
        <v>138</v>
      </c>
      <c r="F313">
        <v>76135</v>
      </c>
      <c r="G313" t="s">
        <v>195</v>
      </c>
      <c r="H313" t="s">
        <v>140</v>
      </c>
      <c r="I313">
        <v>30000</v>
      </c>
      <c r="J313">
        <v>33803</v>
      </c>
      <c r="K313">
        <v>1981</v>
      </c>
      <c r="L313">
        <v>11363</v>
      </c>
      <c r="M313" t="s">
        <v>141</v>
      </c>
      <c r="N313">
        <v>107539</v>
      </c>
      <c r="O313" t="s">
        <v>142</v>
      </c>
      <c r="P313" t="s">
        <v>143</v>
      </c>
      <c r="Q313" t="s">
        <v>143</v>
      </c>
      <c r="R313">
        <v>6643</v>
      </c>
      <c r="S313" t="s">
        <v>446</v>
      </c>
      <c r="T313" t="s">
        <v>143</v>
      </c>
      <c r="U313" t="s">
        <v>195</v>
      </c>
      <c r="V313" t="s">
        <v>645</v>
      </c>
      <c r="X313" t="s">
        <v>647</v>
      </c>
      <c r="Y313">
        <v>105</v>
      </c>
      <c r="Z313" s="107">
        <v>43529</v>
      </c>
      <c r="AA313" s="108">
        <v>0</v>
      </c>
      <c r="AB313" t="s">
        <v>148</v>
      </c>
      <c r="AC313" s="98">
        <v>0</v>
      </c>
      <c r="AD313" t="s">
        <v>149</v>
      </c>
      <c r="AE313">
        <v>2019</v>
      </c>
      <c r="AF313">
        <v>3</v>
      </c>
    </row>
    <row r="314" spans="1:32">
      <c r="A314" t="s">
        <v>134</v>
      </c>
      <c r="B314" t="s">
        <v>648</v>
      </c>
      <c r="C314" s="107">
        <v>43528</v>
      </c>
      <c r="D314" s="107">
        <v>43530</v>
      </c>
      <c r="E314" t="s">
        <v>138</v>
      </c>
      <c r="F314">
        <v>71620</v>
      </c>
      <c r="G314" t="s">
        <v>220</v>
      </c>
      <c r="H314" t="s">
        <v>140</v>
      </c>
      <c r="I314">
        <v>30000</v>
      </c>
      <c r="J314">
        <v>33803</v>
      </c>
      <c r="K314">
        <v>1981</v>
      </c>
      <c r="L314">
        <v>11363</v>
      </c>
      <c r="M314" t="s">
        <v>141</v>
      </c>
      <c r="N314">
        <v>107539</v>
      </c>
      <c r="O314" t="s">
        <v>142</v>
      </c>
      <c r="P314" t="s">
        <v>143</v>
      </c>
      <c r="Q314" t="s">
        <v>143</v>
      </c>
      <c r="R314">
        <v>6643</v>
      </c>
      <c r="S314" t="s">
        <v>446</v>
      </c>
      <c r="T314" t="s">
        <v>143</v>
      </c>
      <c r="U314" t="s">
        <v>649</v>
      </c>
      <c r="V314" t="s">
        <v>645</v>
      </c>
      <c r="X314" t="s">
        <v>628</v>
      </c>
      <c r="Y314">
        <v>24</v>
      </c>
      <c r="Z314" s="107">
        <v>43528</v>
      </c>
      <c r="AA314" s="108">
        <v>840000</v>
      </c>
      <c r="AB314" t="s">
        <v>148</v>
      </c>
      <c r="AC314" s="98">
        <v>91.01</v>
      </c>
      <c r="AD314" t="s">
        <v>149</v>
      </c>
      <c r="AE314">
        <v>2019</v>
      </c>
      <c r="AF314">
        <v>3</v>
      </c>
    </row>
    <row r="315" spans="1:32">
      <c r="A315" t="s">
        <v>134</v>
      </c>
      <c r="B315" t="s">
        <v>650</v>
      </c>
      <c r="C315" s="107">
        <v>43529</v>
      </c>
      <c r="D315" s="107">
        <v>43530</v>
      </c>
      <c r="E315" t="s">
        <v>138</v>
      </c>
      <c r="F315">
        <v>76135</v>
      </c>
      <c r="G315" t="s">
        <v>195</v>
      </c>
      <c r="H315" t="s">
        <v>140</v>
      </c>
      <c r="I315">
        <v>30000</v>
      </c>
      <c r="J315">
        <v>33803</v>
      </c>
      <c r="K315">
        <v>1981</v>
      </c>
      <c r="L315">
        <v>11363</v>
      </c>
      <c r="M315" t="s">
        <v>141</v>
      </c>
      <c r="N315">
        <v>107539</v>
      </c>
      <c r="O315" t="s">
        <v>142</v>
      </c>
      <c r="P315" t="s">
        <v>143</v>
      </c>
      <c r="Q315" t="s">
        <v>143</v>
      </c>
      <c r="R315">
        <v>6643</v>
      </c>
      <c r="S315" t="s">
        <v>446</v>
      </c>
      <c r="T315" t="s">
        <v>143</v>
      </c>
      <c r="U315" t="s">
        <v>195</v>
      </c>
      <c r="V315" t="s">
        <v>645</v>
      </c>
      <c r="X315" t="s">
        <v>647</v>
      </c>
      <c r="Y315">
        <v>103</v>
      </c>
      <c r="Z315" s="107">
        <v>43529</v>
      </c>
      <c r="AA315" s="108">
        <v>0</v>
      </c>
      <c r="AB315" t="s">
        <v>148</v>
      </c>
      <c r="AC315" s="98">
        <v>0</v>
      </c>
      <c r="AD315" t="s">
        <v>149</v>
      </c>
      <c r="AE315">
        <v>2019</v>
      </c>
      <c r="AF315">
        <v>3</v>
      </c>
    </row>
    <row r="316" spans="1:32">
      <c r="A316" t="s">
        <v>134</v>
      </c>
      <c r="B316" t="s">
        <v>651</v>
      </c>
      <c r="C316" s="107">
        <v>43528</v>
      </c>
      <c r="D316" s="107">
        <v>43530</v>
      </c>
      <c r="E316" t="s">
        <v>138</v>
      </c>
      <c r="F316">
        <v>72311</v>
      </c>
      <c r="G316" t="s">
        <v>227</v>
      </c>
      <c r="H316" t="s">
        <v>140</v>
      </c>
      <c r="I316">
        <v>30000</v>
      </c>
      <c r="J316">
        <v>33803</v>
      </c>
      <c r="K316">
        <v>1981</v>
      </c>
      <c r="L316">
        <v>11363</v>
      </c>
      <c r="M316" t="s">
        <v>141</v>
      </c>
      <c r="N316">
        <v>107539</v>
      </c>
      <c r="O316" t="s">
        <v>142</v>
      </c>
      <c r="P316" t="s">
        <v>143</v>
      </c>
      <c r="Q316" t="s">
        <v>143</v>
      </c>
      <c r="R316">
        <v>6643</v>
      </c>
      <c r="S316" t="s">
        <v>446</v>
      </c>
      <c r="T316" t="s">
        <v>143</v>
      </c>
      <c r="U316" t="s">
        <v>652</v>
      </c>
      <c r="V316" t="s">
        <v>645</v>
      </c>
      <c r="X316" t="s">
        <v>628</v>
      </c>
      <c r="Y316">
        <v>32</v>
      </c>
      <c r="Z316" s="107">
        <v>43528</v>
      </c>
      <c r="AA316" s="108">
        <v>2565000</v>
      </c>
      <c r="AB316" t="s">
        <v>148</v>
      </c>
      <c r="AC316" s="98">
        <v>277.89999999999998</v>
      </c>
      <c r="AD316" t="s">
        <v>149</v>
      </c>
      <c r="AE316">
        <v>2019</v>
      </c>
      <c r="AF316">
        <v>3</v>
      </c>
    </row>
    <row r="317" spans="1:32">
      <c r="A317" t="s">
        <v>134</v>
      </c>
      <c r="B317" t="s">
        <v>653</v>
      </c>
      <c r="C317" s="107">
        <v>43529</v>
      </c>
      <c r="D317" s="107">
        <v>43530</v>
      </c>
      <c r="E317" t="s">
        <v>138</v>
      </c>
      <c r="F317">
        <v>76135</v>
      </c>
      <c r="G317" t="s">
        <v>195</v>
      </c>
      <c r="H317" t="s">
        <v>140</v>
      </c>
      <c r="I317">
        <v>30000</v>
      </c>
      <c r="J317">
        <v>33803</v>
      </c>
      <c r="K317">
        <v>1981</v>
      </c>
      <c r="L317">
        <v>11363</v>
      </c>
      <c r="M317" t="s">
        <v>141</v>
      </c>
      <c r="N317">
        <v>107539</v>
      </c>
      <c r="O317" t="s">
        <v>142</v>
      </c>
      <c r="P317" t="s">
        <v>143</v>
      </c>
      <c r="Q317" t="s">
        <v>143</v>
      </c>
      <c r="R317">
        <v>6643</v>
      </c>
      <c r="S317" t="s">
        <v>446</v>
      </c>
      <c r="T317" t="s">
        <v>143</v>
      </c>
      <c r="U317" t="s">
        <v>195</v>
      </c>
      <c r="V317" t="s">
        <v>645</v>
      </c>
      <c r="X317" t="s">
        <v>647</v>
      </c>
      <c r="Y317">
        <v>104</v>
      </c>
      <c r="Z317" s="107">
        <v>43529</v>
      </c>
      <c r="AA317" s="108">
        <v>0</v>
      </c>
      <c r="AB317" t="s">
        <v>148</v>
      </c>
      <c r="AC317" s="98">
        <v>-0.01</v>
      </c>
      <c r="AD317" t="s">
        <v>149</v>
      </c>
      <c r="AE317">
        <v>2019</v>
      </c>
      <c r="AF317">
        <v>3</v>
      </c>
    </row>
    <row r="318" spans="1:32">
      <c r="A318" t="s">
        <v>134</v>
      </c>
      <c r="B318" t="s">
        <v>654</v>
      </c>
      <c r="C318" s="107">
        <v>43529</v>
      </c>
      <c r="D318" s="107">
        <v>43531</v>
      </c>
      <c r="E318" t="s">
        <v>138</v>
      </c>
      <c r="F318">
        <v>71405</v>
      </c>
      <c r="G318" t="s">
        <v>338</v>
      </c>
      <c r="H318" t="s">
        <v>140</v>
      </c>
      <c r="I318">
        <v>30000</v>
      </c>
      <c r="J318">
        <v>33803</v>
      </c>
      <c r="K318">
        <v>1981</v>
      </c>
      <c r="L318">
        <v>11363</v>
      </c>
      <c r="M318" t="s">
        <v>141</v>
      </c>
      <c r="N318">
        <v>107539</v>
      </c>
      <c r="O318" t="s">
        <v>142</v>
      </c>
      <c r="P318" t="s">
        <v>143</v>
      </c>
      <c r="Q318" t="s">
        <v>143</v>
      </c>
      <c r="R318">
        <v>2983</v>
      </c>
      <c r="S318" t="s">
        <v>339</v>
      </c>
      <c r="T318" t="s">
        <v>143</v>
      </c>
      <c r="U318" t="s">
        <v>655</v>
      </c>
      <c r="V318" t="s">
        <v>656</v>
      </c>
      <c r="X318" t="s">
        <v>657</v>
      </c>
      <c r="Y318">
        <v>7</v>
      </c>
      <c r="Z318" s="107">
        <v>43529</v>
      </c>
      <c r="AA318" s="108">
        <v>519147</v>
      </c>
      <c r="AB318" t="s">
        <v>148</v>
      </c>
      <c r="AC318" s="98">
        <v>56.25</v>
      </c>
      <c r="AD318" t="s">
        <v>149</v>
      </c>
      <c r="AE318">
        <v>2019</v>
      </c>
      <c r="AF318">
        <v>3</v>
      </c>
    </row>
    <row r="319" spans="1:32">
      <c r="A319" t="s">
        <v>134</v>
      </c>
      <c r="B319" t="s">
        <v>658</v>
      </c>
      <c r="C319" s="107">
        <v>43529</v>
      </c>
      <c r="D319" s="107">
        <v>43531</v>
      </c>
      <c r="E319" t="s">
        <v>138</v>
      </c>
      <c r="F319">
        <v>71620</v>
      </c>
      <c r="G319" t="s">
        <v>220</v>
      </c>
      <c r="H319" t="s">
        <v>140</v>
      </c>
      <c r="I319">
        <v>30000</v>
      </c>
      <c r="J319">
        <v>33803</v>
      </c>
      <c r="K319">
        <v>1981</v>
      </c>
      <c r="L319">
        <v>11363</v>
      </c>
      <c r="M319" t="s">
        <v>141</v>
      </c>
      <c r="N319">
        <v>107539</v>
      </c>
      <c r="O319" t="s">
        <v>142</v>
      </c>
      <c r="P319" t="s">
        <v>143</v>
      </c>
      <c r="Q319" t="s">
        <v>143</v>
      </c>
      <c r="R319">
        <v>7345</v>
      </c>
      <c r="S319" t="s">
        <v>546</v>
      </c>
      <c r="T319" t="s">
        <v>143</v>
      </c>
      <c r="U319" t="s">
        <v>608</v>
      </c>
      <c r="V319" t="s">
        <v>608</v>
      </c>
      <c r="X319" t="s">
        <v>657</v>
      </c>
      <c r="Y319">
        <v>8</v>
      </c>
      <c r="Z319" s="107">
        <v>43529</v>
      </c>
      <c r="AA319" s="108">
        <v>4800000</v>
      </c>
      <c r="AB319" t="s">
        <v>148</v>
      </c>
      <c r="AC319" s="98">
        <v>520.04</v>
      </c>
      <c r="AD319" t="s">
        <v>149</v>
      </c>
      <c r="AE319">
        <v>2019</v>
      </c>
      <c r="AF319">
        <v>3</v>
      </c>
    </row>
    <row r="320" spans="1:32">
      <c r="A320" t="s">
        <v>134</v>
      </c>
      <c r="B320" t="s">
        <v>659</v>
      </c>
      <c r="C320" s="107">
        <v>43531</v>
      </c>
      <c r="D320" s="107">
        <v>43532</v>
      </c>
      <c r="E320" t="s">
        <v>138</v>
      </c>
      <c r="F320">
        <v>71620</v>
      </c>
      <c r="G320" t="s">
        <v>220</v>
      </c>
      <c r="H320" t="s">
        <v>140</v>
      </c>
      <c r="I320">
        <v>30000</v>
      </c>
      <c r="J320">
        <v>33803</v>
      </c>
      <c r="K320">
        <v>1981</v>
      </c>
      <c r="L320">
        <v>11363</v>
      </c>
      <c r="M320" t="s">
        <v>141</v>
      </c>
      <c r="N320">
        <v>107539</v>
      </c>
      <c r="O320" t="s">
        <v>142</v>
      </c>
      <c r="P320" t="s">
        <v>143</v>
      </c>
      <c r="Q320" t="s">
        <v>143</v>
      </c>
      <c r="R320">
        <v>3292</v>
      </c>
      <c r="S320" t="s">
        <v>430</v>
      </c>
      <c r="T320" t="s">
        <v>143</v>
      </c>
      <c r="U320" t="s">
        <v>660</v>
      </c>
      <c r="V320" t="s">
        <v>660</v>
      </c>
      <c r="X320" t="s">
        <v>661</v>
      </c>
      <c r="Y320">
        <v>38</v>
      </c>
      <c r="Z320" s="107">
        <v>43531</v>
      </c>
      <c r="AA320" s="108">
        <v>1117000</v>
      </c>
      <c r="AB320" t="s">
        <v>148</v>
      </c>
      <c r="AC320" s="98">
        <v>121.02</v>
      </c>
      <c r="AD320" t="s">
        <v>149</v>
      </c>
      <c r="AE320">
        <v>2019</v>
      </c>
      <c r="AF320">
        <v>3</v>
      </c>
    </row>
    <row r="321" spans="1:32">
      <c r="A321" t="s">
        <v>134</v>
      </c>
      <c r="B321" t="s">
        <v>662</v>
      </c>
      <c r="C321" s="107">
        <v>43531</v>
      </c>
      <c r="D321" s="107">
        <v>43532</v>
      </c>
      <c r="E321" t="s">
        <v>138</v>
      </c>
      <c r="F321">
        <v>71620</v>
      </c>
      <c r="G321" t="s">
        <v>220</v>
      </c>
      <c r="H321" t="s">
        <v>140</v>
      </c>
      <c r="I321">
        <v>30000</v>
      </c>
      <c r="J321">
        <v>33803</v>
      </c>
      <c r="K321">
        <v>1981</v>
      </c>
      <c r="L321">
        <v>11363</v>
      </c>
      <c r="M321" t="s">
        <v>141</v>
      </c>
      <c r="N321">
        <v>107539</v>
      </c>
      <c r="O321" t="s">
        <v>142</v>
      </c>
      <c r="P321" t="s">
        <v>143</v>
      </c>
      <c r="Q321" t="s">
        <v>143</v>
      </c>
      <c r="R321">
        <v>5788</v>
      </c>
      <c r="S321" t="s">
        <v>663</v>
      </c>
      <c r="T321" t="s">
        <v>143</v>
      </c>
      <c r="U321" t="s">
        <v>660</v>
      </c>
      <c r="V321" t="s">
        <v>660</v>
      </c>
      <c r="X321" t="s">
        <v>661</v>
      </c>
      <c r="Y321">
        <v>39</v>
      </c>
      <c r="Z321" s="107">
        <v>43531</v>
      </c>
      <c r="AA321" s="108">
        <v>1117000</v>
      </c>
      <c r="AB321" t="s">
        <v>148</v>
      </c>
      <c r="AC321" s="98">
        <v>121.02</v>
      </c>
      <c r="AD321" t="s">
        <v>149</v>
      </c>
      <c r="AE321">
        <v>2019</v>
      </c>
      <c r="AF321">
        <v>3</v>
      </c>
    </row>
    <row r="322" spans="1:32">
      <c r="A322" t="s">
        <v>134</v>
      </c>
      <c r="B322" t="s">
        <v>664</v>
      </c>
      <c r="C322" s="107">
        <v>43531</v>
      </c>
      <c r="D322" s="107">
        <v>43532</v>
      </c>
      <c r="E322" t="s">
        <v>138</v>
      </c>
      <c r="F322">
        <v>71620</v>
      </c>
      <c r="G322" t="s">
        <v>220</v>
      </c>
      <c r="H322" t="s">
        <v>140</v>
      </c>
      <c r="I322">
        <v>30000</v>
      </c>
      <c r="J322">
        <v>33803</v>
      </c>
      <c r="K322">
        <v>1981</v>
      </c>
      <c r="L322">
        <v>11363</v>
      </c>
      <c r="M322" t="s">
        <v>141</v>
      </c>
      <c r="N322">
        <v>107539</v>
      </c>
      <c r="O322" t="s">
        <v>142</v>
      </c>
      <c r="P322" t="s">
        <v>143</v>
      </c>
      <c r="Q322" t="s">
        <v>143</v>
      </c>
      <c r="R322">
        <v>1003</v>
      </c>
      <c r="S322" t="s">
        <v>665</v>
      </c>
      <c r="T322" t="s">
        <v>143</v>
      </c>
      <c r="U322" t="s">
        <v>666</v>
      </c>
      <c r="V322" t="s">
        <v>667</v>
      </c>
      <c r="X322" t="s">
        <v>661</v>
      </c>
      <c r="Y322">
        <v>40</v>
      </c>
      <c r="Z322" s="107">
        <v>43531</v>
      </c>
      <c r="AA322" s="108">
        <v>1117000</v>
      </c>
      <c r="AB322" t="s">
        <v>148</v>
      </c>
      <c r="AC322" s="98">
        <v>121.02</v>
      </c>
      <c r="AD322" t="s">
        <v>149</v>
      </c>
      <c r="AE322">
        <v>2019</v>
      </c>
      <c r="AF322">
        <v>3</v>
      </c>
    </row>
    <row r="323" spans="1:32">
      <c r="A323" t="s">
        <v>134</v>
      </c>
      <c r="B323" t="s">
        <v>668</v>
      </c>
      <c r="C323" s="107">
        <v>43531</v>
      </c>
      <c r="D323" s="107">
        <v>43532</v>
      </c>
      <c r="E323" t="s">
        <v>138</v>
      </c>
      <c r="F323">
        <v>72311</v>
      </c>
      <c r="G323" t="s">
        <v>227</v>
      </c>
      <c r="H323" t="s">
        <v>140</v>
      </c>
      <c r="I323">
        <v>30000</v>
      </c>
      <c r="J323">
        <v>33803</v>
      </c>
      <c r="K323">
        <v>1981</v>
      </c>
      <c r="L323">
        <v>11363</v>
      </c>
      <c r="M323" t="s">
        <v>141</v>
      </c>
      <c r="N323">
        <v>107539</v>
      </c>
      <c r="O323" t="s">
        <v>142</v>
      </c>
      <c r="P323" t="s">
        <v>143</v>
      </c>
      <c r="Q323" t="s">
        <v>143</v>
      </c>
      <c r="R323">
        <v>1003</v>
      </c>
      <c r="S323" t="s">
        <v>665</v>
      </c>
      <c r="T323" t="s">
        <v>143</v>
      </c>
      <c r="U323" t="s">
        <v>666</v>
      </c>
      <c r="V323" t="s">
        <v>667</v>
      </c>
      <c r="X323" t="s">
        <v>661</v>
      </c>
      <c r="Y323">
        <v>52</v>
      </c>
      <c r="Z323" s="107">
        <v>43531</v>
      </c>
      <c r="AA323" s="108">
        <v>720840</v>
      </c>
      <c r="AB323" t="s">
        <v>148</v>
      </c>
      <c r="AC323" s="98">
        <v>78.099999999999994</v>
      </c>
      <c r="AD323" t="s">
        <v>149</v>
      </c>
      <c r="AE323">
        <v>2019</v>
      </c>
      <c r="AF323">
        <v>3</v>
      </c>
    </row>
    <row r="324" spans="1:32">
      <c r="A324" t="s">
        <v>134</v>
      </c>
      <c r="B324" t="s">
        <v>669</v>
      </c>
      <c r="C324" s="107">
        <v>43531</v>
      </c>
      <c r="D324" s="107">
        <v>43532</v>
      </c>
      <c r="E324" t="s">
        <v>138</v>
      </c>
      <c r="F324">
        <v>71620</v>
      </c>
      <c r="G324" t="s">
        <v>220</v>
      </c>
      <c r="H324" t="s">
        <v>140</v>
      </c>
      <c r="I324">
        <v>30000</v>
      </c>
      <c r="J324">
        <v>33803</v>
      </c>
      <c r="K324">
        <v>1981</v>
      </c>
      <c r="L324">
        <v>11363</v>
      </c>
      <c r="M324" t="s">
        <v>141</v>
      </c>
      <c r="N324">
        <v>107539</v>
      </c>
      <c r="O324" t="s">
        <v>142</v>
      </c>
      <c r="P324" t="s">
        <v>143</v>
      </c>
      <c r="Q324" t="s">
        <v>143</v>
      </c>
      <c r="R324">
        <v>1250</v>
      </c>
      <c r="S324" t="s">
        <v>670</v>
      </c>
      <c r="T324" t="s">
        <v>143</v>
      </c>
      <c r="U324" t="s">
        <v>671</v>
      </c>
      <c r="V324" t="s">
        <v>672</v>
      </c>
      <c r="X324" t="s">
        <v>661</v>
      </c>
      <c r="Y324">
        <v>37</v>
      </c>
      <c r="Z324" s="107">
        <v>43531</v>
      </c>
      <c r="AA324" s="108">
        <v>4467320</v>
      </c>
      <c r="AB324" t="s">
        <v>148</v>
      </c>
      <c r="AC324" s="98">
        <v>484</v>
      </c>
      <c r="AD324" t="s">
        <v>149</v>
      </c>
      <c r="AE324">
        <v>2019</v>
      </c>
      <c r="AF324">
        <v>3</v>
      </c>
    </row>
    <row r="325" spans="1:32">
      <c r="A325" t="s">
        <v>134</v>
      </c>
      <c r="B325" t="s">
        <v>673</v>
      </c>
      <c r="C325" s="107">
        <v>43531</v>
      </c>
      <c r="D325" s="107">
        <v>43532</v>
      </c>
      <c r="E325" t="s">
        <v>138</v>
      </c>
      <c r="F325">
        <v>72311</v>
      </c>
      <c r="G325" t="s">
        <v>227</v>
      </c>
      <c r="H325" t="s">
        <v>140</v>
      </c>
      <c r="I325">
        <v>30000</v>
      </c>
      <c r="J325">
        <v>33803</v>
      </c>
      <c r="K325">
        <v>1981</v>
      </c>
      <c r="L325">
        <v>11363</v>
      </c>
      <c r="M325" t="s">
        <v>141</v>
      </c>
      <c r="N325">
        <v>107539</v>
      </c>
      <c r="O325" t="s">
        <v>142</v>
      </c>
      <c r="P325" t="s">
        <v>143</v>
      </c>
      <c r="Q325" t="s">
        <v>143</v>
      </c>
      <c r="R325">
        <v>1250</v>
      </c>
      <c r="S325" t="s">
        <v>670</v>
      </c>
      <c r="T325" t="s">
        <v>143</v>
      </c>
      <c r="U325" t="s">
        <v>671</v>
      </c>
      <c r="V325" t="s">
        <v>672</v>
      </c>
      <c r="X325" t="s">
        <v>661</v>
      </c>
      <c r="Y325">
        <v>49</v>
      </c>
      <c r="Z325" s="107">
        <v>43531</v>
      </c>
      <c r="AA325" s="108">
        <v>720480</v>
      </c>
      <c r="AB325" t="s">
        <v>148</v>
      </c>
      <c r="AC325" s="98">
        <v>78.06</v>
      </c>
      <c r="AD325" t="s">
        <v>149</v>
      </c>
      <c r="AE325">
        <v>2019</v>
      </c>
      <c r="AF325">
        <v>3</v>
      </c>
    </row>
    <row r="326" spans="1:32">
      <c r="A326" t="s">
        <v>134</v>
      </c>
      <c r="B326" t="s">
        <v>674</v>
      </c>
      <c r="C326" s="107">
        <v>43531</v>
      </c>
      <c r="D326" s="107">
        <v>43532</v>
      </c>
      <c r="E326" t="s">
        <v>138</v>
      </c>
      <c r="F326">
        <v>71620</v>
      </c>
      <c r="G326" t="s">
        <v>220</v>
      </c>
      <c r="H326" t="s">
        <v>140</v>
      </c>
      <c r="I326">
        <v>30000</v>
      </c>
      <c r="J326">
        <v>33803</v>
      </c>
      <c r="K326">
        <v>1981</v>
      </c>
      <c r="L326">
        <v>11363</v>
      </c>
      <c r="M326" t="s">
        <v>141</v>
      </c>
      <c r="N326">
        <v>107539</v>
      </c>
      <c r="O326" t="s">
        <v>142</v>
      </c>
      <c r="P326" t="s">
        <v>143</v>
      </c>
      <c r="Q326" t="s">
        <v>143</v>
      </c>
      <c r="R326">
        <v>4009</v>
      </c>
      <c r="S326" t="s">
        <v>675</v>
      </c>
      <c r="T326" t="s">
        <v>143</v>
      </c>
      <c r="U326" t="s">
        <v>608</v>
      </c>
      <c r="V326" t="s">
        <v>608</v>
      </c>
      <c r="X326" t="s">
        <v>661</v>
      </c>
      <c r="Y326">
        <v>34</v>
      </c>
      <c r="Z326" s="107">
        <v>43531</v>
      </c>
      <c r="AA326" s="108">
        <v>4467320</v>
      </c>
      <c r="AB326" t="s">
        <v>148</v>
      </c>
      <c r="AC326" s="98">
        <v>484</v>
      </c>
      <c r="AD326" t="s">
        <v>149</v>
      </c>
      <c r="AE326">
        <v>2019</v>
      </c>
      <c r="AF326">
        <v>3</v>
      </c>
    </row>
    <row r="327" spans="1:32">
      <c r="A327" t="s">
        <v>134</v>
      </c>
      <c r="B327" t="s">
        <v>676</v>
      </c>
      <c r="C327" s="107">
        <v>43531</v>
      </c>
      <c r="D327" s="107">
        <v>43532</v>
      </c>
      <c r="E327" t="s">
        <v>138</v>
      </c>
      <c r="F327">
        <v>72311</v>
      </c>
      <c r="G327" t="s">
        <v>227</v>
      </c>
      <c r="H327" t="s">
        <v>140</v>
      </c>
      <c r="I327">
        <v>30000</v>
      </c>
      <c r="J327">
        <v>33803</v>
      </c>
      <c r="K327">
        <v>1981</v>
      </c>
      <c r="L327">
        <v>11363</v>
      </c>
      <c r="M327" t="s">
        <v>141</v>
      </c>
      <c r="N327">
        <v>107539</v>
      </c>
      <c r="O327" t="s">
        <v>142</v>
      </c>
      <c r="P327" t="s">
        <v>143</v>
      </c>
      <c r="Q327" t="s">
        <v>143</v>
      </c>
      <c r="R327">
        <v>6280</v>
      </c>
      <c r="S327" t="s">
        <v>276</v>
      </c>
      <c r="T327" t="s">
        <v>143</v>
      </c>
      <c r="U327" t="s">
        <v>677</v>
      </c>
      <c r="V327" t="s">
        <v>677</v>
      </c>
      <c r="X327" t="s">
        <v>661</v>
      </c>
      <c r="Y327">
        <v>48</v>
      </c>
      <c r="Z327" s="107">
        <v>43531</v>
      </c>
      <c r="AA327" s="108">
        <v>720480</v>
      </c>
      <c r="AB327" t="s">
        <v>148</v>
      </c>
      <c r="AC327" s="98">
        <v>78.06</v>
      </c>
      <c r="AD327" t="s">
        <v>149</v>
      </c>
      <c r="AE327">
        <v>2019</v>
      </c>
      <c r="AF327">
        <v>3</v>
      </c>
    </row>
    <row r="328" spans="1:32">
      <c r="A328" t="s">
        <v>134</v>
      </c>
      <c r="B328" t="s">
        <v>678</v>
      </c>
      <c r="C328" s="107">
        <v>43531</v>
      </c>
      <c r="D328" s="107">
        <v>43533</v>
      </c>
      <c r="E328" t="s">
        <v>138</v>
      </c>
      <c r="F328">
        <v>72311</v>
      </c>
      <c r="G328" t="s">
        <v>227</v>
      </c>
      <c r="H328" t="s">
        <v>140</v>
      </c>
      <c r="I328">
        <v>30000</v>
      </c>
      <c r="J328">
        <v>33803</v>
      </c>
      <c r="K328">
        <v>1981</v>
      </c>
      <c r="L328">
        <v>11363</v>
      </c>
      <c r="M328" t="s">
        <v>141</v>
      </c>
      <c r="N328">
        <v>107539</v>
      </c>
      <c r="O328" t="s">
        <v>142</v>
      </c>
      <c r="P328" t="s">
        <v>143</v>
      </c>
      <c r="Q328" t="s">
        <v>143</v>
      </c>
      <c r="R328">
        <v>7075</v>
      </c>
      <c r="S328" t="s">
        <v>171</v>
      </c>
      <c r="T328" t="s">
        <v>143</v>
      </c>
      <c r="U328" t="s">
        <v>677</v>
      </c>
      <c r="V328" t="s">
        <v>677</v>
      </c>
      <c r="X328" t="s">
        <v>679</v>
      </c>
      <c r="Y328">
        <v>2</v>
      </c>
      <c r="Z328" s="107">
        <v>43531</v>
      </c>
      <c r="AA328" s="108">
        <v>720480</v>
      </c>
      <c r="AB328" t="s">
        <v>148</v>
      </c>
      <c r="AC328" s="98">
        <v>78.06</v>
      </c>
      <c r="AD328" t="s">
        <v>149</v>
      </c>
      <c r="AE328">
        <v>2019</v>
      </c>
      <c r="AF328">
        <v>3</v>
      </c>
    </row>
    <row r="329" spans="1:32">
      <c r="A329" t="s">
        <v>134</v>
      </c>
      <c r="B329" t="s">
        <v>680</v>
      </c>
      <c r="C329" s="107">
        <v>43531</v>
      </c>
      <c r="D329" s="107">
        <v>43532</v>
      </c>
      <c r="E329" t="s">
        <v>138</v>
      </c>
      <c r="F329">
        <v>71620</v>
      </c>
      <c r="G329" t="s">
        <v>220</v>
      </c>
      <c r="H329" t="s">
        <v>140</v>
      </c>
      <c r="I329">
        <v>30000</v>
      </c>
      <c r="J329">
        <v>33803</v>
      </c>
      <c r="K329">
        <v>1981</v>
      </c>
      <c r="L329">
        <v>11363</v>
      </c>
      <c r="M329" t="s">
        <v>141</v>
      </c>
      <c r="N329">
        <v>107539</v>
      </c>
      <c r="O329" t="s">
        <v>142</v>
      </c>
      <c r="P329" t="s">
        <v>143</v>
      </c>
      <c r="Q329" t="s">
        <v>143</v>
      </c>
      <c r="R329">
        <v>3837</v>
      </c>
      <c r="S329" t="s">
        <v>681</v>
      </c>
      <c r="T329" t="s">
        <v>143</v>
      </c>
      <c r="U329" t="s">
        <v>608</v>
      </c>
      <c r="V329" t="s">
        <v>608</v>
      </c>
      <c r="X329" t="s">
        <v>661</v>
      </c>
      <c r="Y329">
        <v>35</v>
      </c>
      <c r="Z329" s="107">
        <v>43531</v>
      </c>
      <c r="AA329" s="108">
        <v>4467320</v>
      </c>
      <c r="AB329" t="s">
        <v>148</v>
      </c>
      <c r="AC329" s="98">
        <v>484</v>
      </c>
      <c r="AD329" t="s">
        <v>149</v>
      </c>
      <c r="AE329">
        <v>2019</v>
      </c>
      <c r="AF329">
        <v>3</v>
      </c>
    </row>
    <row r="330" spans="1:32">
      <c r="A330" t="s">
        <v>134</v>
      </c>
      <c r="B330" t="s">
        <v>682</v>
      </c>
      <c r="C330" s="107">
        <v>43531</v>
      </c>
      <c r="D330" s="107">
        <v>43536</v>
      </c>
      <c r="E330" t="s">
        <v>138</v>
      </c>
      <c r="F330">
        <v>71405</v>
      </c>
      <c r="G330" t="s">
        <v>338</v>
      </c>
      <c r="H330" t="s">
        <v>140</v>
      </c>
      <c r="I330">
        <v>30000</v>
      </c>
      <c r="J330">
        <v>33803</v>
      </c>
      <c r="K330">
        <v>1981</v>
      </c>
      <c r="L330">
        <v>11363</v>
      </c>
      <c r="M330" t="s">
        <v>141</v>
      </c>
      <c r="N330">
        <v>107539</v>
      </c>
      <c r="O330" t="s">
        <v>170</v>
      </c>
      <c r="P330" t="s">
        <v>143</v>
      </c>
      <c r="Q330" t="s">
        <v>143</v>
      </c>
      <c r="R330">
        <v>6657</v>
      </c>
      <c r="S330" t="s">
        <v>423</v>
      </c>
      <c r="T330" t="s">
        <v>143</v>
      </c>
      <c r="U330" t="s">
        <v>683</v>
      </c>
      <c r="V330" t="s">
        <v>684</v>
      </c>
      <c r="X330" t="s">
        <v>685</v>
      </c>
      <c r="Y330">
        <v>8</v>
      </c>
      <c r="Z330" s="107">
        <v>43531</v>
      </c>
      <c r="AA330" s="108">
        <v>3807078</v>
      </c>
      <c r="AB330" t="s">
        <v>148</v>
      </c>
      <c r="AC330" s="98">
        <v>416.54</v>
      </c>
      <c r="AD330" t="s">
        <v>149</v>
      </c>
      <c r="AE330">
        <v>2019</v>
      </c>
      <c r="AF330">
        <v>3</v>
      </c>
    </row>
    <row r="331" spans="1:32">
      <c r="A331" t="s">
        <v>134</v>
      </c>
      <c r="B331" t="s">
        <v>686</v>
      </c>
      <c r="C331" s="107">
        <v>43535</v>
      </c>
      <c r="D331" s="107">
        <v>43536</v>
      </c>
      <c r="E331" t="s">
        <v>138</v>
      </c>
      <c r="F331">
        <v>76135</v>
      </c>
      <c r="G331" t="s">
        <v>195</v>
      </c>
      <c r="H331" t="s">
        <v>140</v>
      </c>
      <c r="I331">
        <v>30000</v>
      </c>
      <c r="J331">
        <v>33803</v>
      </c>
      <c r="K331">
        <v>1981</v>
      </c>
      <c r="L331">
        <v>11363</v>
      </c>
      <c r="M331" t="s">
        <v>141</v>
      </c>
      <c r="N331">
        <v>107539</v>
      </c>
      <c r="O331" t="s">
        <v>170</v>
      </c>
      <c r="P331" t="s">
        <v>143</v>
      </c>
      <c r="Q331" t="s">
        <v>143</v>
      </c>
      <c r="R331">
        <v>6657</v>
      </c>
      <c r="S331" t="s">
        <v>423</v>
      </c>
      <c r="T331" t="s">
        <v>143</v>
      </c>
      <c r="U331" t="s">
        <v>195</v>
      </c>
      <c r="V331" t="s">
        <v>684</v>
      </c>
      <c r="X331" t="s">
        <v>687</v>
      </c>
      <c r="Y331">
        <v>105</v>
      </c>
      <c r="Z331" s="107">
        <v>43535</v>
      </c>
      <c r="AA331" s="108">
        <v>0</v>
      </c>
      <c r="AB331" t="s">
        <v>148</v>
      </c>
      <c r="AC331" s="98">
        <v>-4.07</v>
      </c>
      <c r="AD331" t="s">
        <v>149</v>
      </c>
      <c r="AE331">
        <v>2019</v>
      </c>
      <c r="AF331">
        <v>3</v>
      </c>
    </row>
    <row r="332" spans="1:32">
      <c r="A332" t="s">
        <v>134</v>
      </c>
      <c r="B332" t="s">
        <v>692</v>
      </c>
      <c r="C332" s="107">
        <v>43532</v>
      </c>
      <c r="D332" s="107">
        <v>43536</v>
      </c>
      <c r="E332" t="s">
        <v>138</v>
      </c>
      <c r="F332">
        <v>75705</v>
      </c>
      <c r="G332" t="s">
        <v>182</v>
      </c>
      <c r="H332" t="s">
        <v>140</v>
      </c>
      <c r="I332">
        <v>30000</v>
      </c>
      <c r="J332">
        <v>33803</v>
      </c>
      <c r="K332">
        <v>1981</v>
      </c>
      <c r="L332">
        <v>11363</v>
      </c>
      <c r="M332" t="s">
        <v>141</v>
      </c>
      <c r="N332">
        <v>107539</v>
      </c>
      <c r="O332" t="s">
        <v>170</v>
      </c>
      <c r="P332" t="s">
        <v>143</v>
      </c>
      <c r="Q332" t="s">
        <v>143</v>
      </c>
      <c r="R332">
        <v>6404</v>
      </c>
      <c r="S332" t="s">
        <v>236</v>
      </c>
      <c r="T332" t="s">
        <v>143</v>
      </c>
      <c r="U332" t="s">
        <v>693</v>
      </c>
      <c r="V332" t="s">
        <v>694</v>
      </c>
      <c r="X332" t="s">
        <v>695</v>
      </c>
      <c r="Y332">
        <v>16</v>
      </c>
      <c r="Z332" s="107">
        <v>43532</v>
      </c>
      <c r="AA332" s="108">
        <v>3000000</v>
      </c>
      <c r="AB332" t="s">
        <v>148</v>
      </c>
      <c r="AC332" s="98">
        <v>325.02999999999997</v>
      </c>
      <c r="AD332" t="s">
        <v>149</v>
      </c>
      <c r="AE332">
        <v>2019</v>
      </c>
      <c r="AF332">
        <v>3</v>
      </c>
    </row>
    <row r="333" spans="1:32">
      <c r="A333" t="s">
        <v>134</v>
      </c>
      <c r="B333" t="s">
        <v>696</v>
      </c>
      <c r="C333" s="107">
        <v>43536</v>
      </c>
      <c r="D333" s="107">
        <v>43539</v>
      </c>
      <c r="E333" t="s">
        <v>138</v>
      </c>
      <c r="F333">
        <v>71620</v>
      </c>
      <c r="G333" t="s">
        <v>220</v>
      </c>
      <c r="H333" t="s">
        <v>140</v>
      </c>
      <c r="I333">
        <v>30000</v>
      </c>
      <c r="J333">
        <v>33803</v>
      </c>
      <c r="K333">
        <v>1981</v>
      </c>
      <c r="L333">
        <v>11363</v>
      </c>
      <c r="M333" t="s">
        <v>141</v>
      </c>
      <c r="N333">
        <v>107539</v>
      </c>
      <c r="O333" t="s">
        <v>170</v>
      </c>
      <c r="P333" t="s">
        <v>143</v>
      </c>
      <c r="Q333" t="s">
        <v>143</v>
      </c>
      <c r="R333">
        <v>7075</v>
      </c>
      <c r="S333" t="s">
        <v>171</v>
      </c>
      <c r="T333" t="s">
        <v>143</v>
      </c>
      <c r="U333" t="s">
        <v>697</v>
      </c>
      <c r="V333" t="s">
        <v>698</v>
      </c>
      <c r="X333" t="s">
        <v>699</v>
      </c>
      <c r="Y333">
        <v>33</v>
      </c>
      <c r="Z333" s="107">
        <v>43536</v>
      </c>
      <c r="AA333" s="108">
        <v>13401960</v>
      </c>
      <c r="AB333" t="s">
        <v>148</v>
      </c>
      <c r="AC333" s="98">
        <v>1452</v>
      </c>
      <c r="AD333" t="s">
        <v>149</v>
      </c>
      <c r="AE333">
        <v>2019</v>
      </c>
      <c r="AF333">
        <v>3</v>
      </c>
    </row>
    <row r="334" spans="1:32">
      <c r="A334" t="s">
        <v>134</v>
      </c>
      <c r="B334" t="s">
        <v>700</v>
      </c>
      <c r="C334" s="107">
        <v>43536</v>
      </c>
      <c r="D334" s="107">
        <v>43539</v>
      </c>
      <c r="E334" t="s">
        <v>138</v>
      </c>
      <c r="F334">
        <v>71620</v>
      </c>
      <c r="G334" t="s">
        <v>220</v>
      </c>
      <c r="H334" t="s">
        <v>140</v>
      </c>
      <c r="I334">
        <v>30000</v>
      </c>
      <c r="J334">
        <v>33803</v>
      </c>
      <c r="K334">
        <v>1981</v>
      </c>
      <c r="L334">
        <v>11363</v>
      </c>
      <c r="M334" t="s">
        <v>141</v>
      </c>
      <c r="N334">
        <v>107539</v>
      </c>
      <c r="O334" t="s">
        <v>170</v>
      </c>
      <c r="P334" t="s">
        <v>143</v>
      </c>
      <c r="Q334" t="s">
        <v>143</v>
      </c>
      <c r="R334">
        <v>7000</v>
      </c>
      <c r="S334" t="s">
        <v>229</v>
      </c>
      <c r="T334" t="s">
        <v>143</v>
      </c>
      <c r="U334" t="s">
        <v>701</v>
      </c>
      <c r="V334" t="s">
        <v>702</v>
      </c>
      <c r="X334" t="s">
        <v>699</v>
      </c>
      <c r="Y334">
        <v>34</v>
      </c>
      <c r="Z334" s="107">
        <v>43536</v>
      </c>
      <c r="AA334" s="108">
        <v>13401960</v>
      </c>
      <c r="AB334" t="s">
        <v>148</v>
      </c>
      <c r="AC334" s="98">
        <v>1452</v>
      </c>
      <c r="AD334" t="s">
        <v>149</v>
      </c>
      <c r="AE334">
        <v>2019</v>
      </c>
      <c r="AF334">
        <v>3</v>
      </c>
    </row>
    <row r="335" spans="1:32">
      <c r="A335" t="s">
        <v>134</v>
      </c>
      <c r="B335" t="s">
        <v>703</v>
      </c>
      <c r="C335" s="107">
        <v>43536</v>
      </c>
      <c r="D335" s="107">
        <v>43539</v>
      </c>
      <c r="E335" t="s">
        <v>138</v>
      </c>
      <c r="F335">
        <v>71620</v>
      </c>
      <c r="G335" t="s">
        <v>220</v>
      </c>
      <c r="H335" t="s">
        <v>140</v>
      </c>
      <c r="I335">
        <v>30000</v>
      </c>
      <c r="J335">
        <v>33803</v>
      </c>
      <c r="K335">
        <v>1981</v>
      </c>
      <c r="L335">
        <v>11363</v>
      </c>
      <c r="M335" t="s">
        <v>141</v>
      </c>
      <c r="N335">
        <v>107539</v>
      </c>
      <c r="O335" t="s">
        <v>170</v>
      </c>
      <c r="P335" t="s">
        <v>143</v>
      </c>
      <c r="Q335" t="s">
        <v>143</v>
      </c>
      <c r="R335">
        <v>6657</v>
      </c>
      <c r="S335" t="s">
        <v>423</v>
      </c>
      <c r="T335" t="s">
        <v>143</v>
      </c>
      <c r="U335" t="s">
        <v>697</v>
      </c>
      <c r="V335" t="s">
        <v>698</v>
      </c>
      <c r="X335" t="s">
        <v>699</v>
      </c>
      <c r="Y335">
        <v>30</v>
      </c>
      <c r="Z335" s="107">
        <v>43536</v>
      </c>
      <c r="AA335" s="108">
        <v>13401960</v>
      </c>
      <c r="AB335" t="s">
        <v>148</v>
      </c>
      <c r="AC335" s="98">
        <v>1452</v>
      </c>
      <c r="AD335" t="s">
        <v>149</v>
      </c>
      <c r="AE335">
        <v>2019</v>
      </c>
      <c r="AF335">
        <v>3</v>
      </c>
    </row>
    <row r="336" spans="1:32" hidden="1">
      <c r="A336" t="s">
        <v>150</v>
      </c>
      <c r="B336" t="s">
        <v>1031</v>
      </c>
      <c r="C336" s="107">
        <v>43710</v>
      </c>
      <c r="D336" s="107">
        <v>43711</v>
      </c>
      <c r="E336" t="s">
        <v>138</v>
      </c>
      <c r="F336">
        <v>16005</v>
      </c>
      <c r="G336" t="s">
        <v>856</v>
      </c>
      <c r="H336" t="s">
        <v>140</v>
      </c>
      <c r="I336">
        <v>30000</v>
      </c>
      <c r="J336">
        <v>33803</v>
      </c>
      <c r="K336">
        <v>1981</v>
      </c>
      <c r="L336">
        <v>11363</v>
      </c>
      <c r="M336" t="s">
        <v>141</v>
      </c>
      <c r="N336">
        <v>107539</v>
      </c>
      <c r="O336" t="s">
        <v>170</v>
      </c>
      <c r="P336" t="s">
        <v>143</v>
      </c>
      <c r="Q336" t="s">
        <v>1027</v>
      </c>
      <c r="R336">
        <v>7415</v>
      </c>
      <c r="S336" t="s">
        <v>857</v>
      </c>
      <c r="T336">
        <v>86121</v>
      </c>
      <c r="U336" t="s">
        <v>1028</v>
      </c>
      <c r="V336" t="s">
        <v>1029</v>
      </c>
      <c r="X336" t="s">
        <v>1030</v>
      </c>
      <c r="Y336">
        <v>1</v>
      </c>
      <c r="Z336" s="107">
        <v>43710</v>
      </c>
      <c r="AA336">
        <v>-17146.77</v>
      </c>
      <c r="AB336" t="s">
        <v>861</v>
      </c>
      <c r="AC336">
        <v>-17146.77</v>
      </c>
      <c r="AD336" t="s">
        <v>149</v>
      </c>
      <c r="AE336">
        <v>2019</v>
      </c>
      <c r="AF336">
        <v>9</v>
      </c>
    </row>
    <row r="337" spans="1:32">
      <c r="A337" t="s">
        <v>134</v>
      </c>
      <c r="B337" t="s">
        <v>704</v>
      </c>
      <c r="C337" s="107">
        <v>43536</v>
      </c>
      <c r="D337" s="107">
        <v>43539</v>
      </c>
      <c r="E337" t="s">
        <v>138</v>
      </c>
      <c r="F337">
        <v>71620</v>
      </c>
      <c r="G337" t="s">
        <v>220</v>
      </c>
      <c r="H337" t="s">
        <v>140</v>
      </c>
      <c r="I337">
        <v>30000</v>
      </c>
      <c r="J337">
        <v>33803</v>
      </c>
      <c r="K337">
        <v>1981</v>
      </c>
      <c r="L337">
        <v>11363</v>
      </c>
      <c r="M337" t="s">
        <v>141</v>
      </c>
      <c r="N337">
        <v>107539</v>
      </c>
      <c r="O337" t="s">
        <v>170</v>
      </c>
      <c r="P337" t="s">
        <v>143</v>
      </c>
      <c r="Q337" t="s">
        <v>143</v>
      </c>
      <c r="R337">
        <v>5270</v>
      </c>
      <c r="S337" t="s">
        <v>388</v>
      </c>
      <c r="T337" t="s">
        <v>143</v>
      </c>
      <c r="U337" t="s">
        <v>223</v>
      </c>
      <c r="V337" t="s">
        <v>705</v>
      </c>
      <c r="X337" t="s">
        <v>699</v>
      </c>
      <c r="Y337">
        <v>31</v>
      </c>
      <c r="Z337" s="107">
        <v>43536</v>
      </c>
      <c r="AA337" s="108">
        <v>13401960</v>
      </c>
      <c r="AB337" t="s">
        <v>148</v>
      </c>
      <c r="AC337" s="98">
        <v>1452</v>
      </c>
      <c r="AD337" t="s">
        <v>149</v>
      </c>
      <c r="AE337">
        <v>2019</v>
      </c>
      <c r="AF337">
        <v>3</v>
      </c>
    </row>
    <row r="338" spans="1:32">
      <c r="A338" t="s">
        <v>134</v>
      </c>
      <c r="B338" t="s">
        <v>706</v>
      </c>
      <c r="C338" s="107">
        <v>43536</v>
      </c>
      <c r="D338" s="107">
        <v>43539</v>
      </c>
      <c r="E338" t="s">
        <v>138</v>
      </c>
      <c r="F338">
        <v>72311</v>
      </c>
      <c r="G338" t="s">
        <v>227</v>
      </c>
      <c r="H338" t="s">
        <v>140</v>
      </c>
      <c r="I338">
        <v>30000</v>
      </c>
      <c r="J338">
        <v>33803</v>
      </c>
      <c r="K338">
        <v>1981</v>
      </c>
      <c r="L338">
        <v>11363</v>
      </c>
      <c r="M338" t="s">
        <v>141</v>
      </c>
      <c r="N338">
        <v>107539</v>
      </c>
      <c r="O338" t="s">
        <v>170</v>
      </c>
      <c r="P338" t="s">
        <v>143</v>
      </c>
      <c r="Q338" t="s">
        <v>143</v>
      </c>
      <c r="R338">
        <v>5270</v>
      </c>
      <c r="S338" t="s">
        <v>388</v>
      </c>
      <c r="T338" t="s">
        <v>143</v>
      </c>
      <c r="U338" t="s">
        <v>707</v>
      </c>
      <c r="V338" t="s">
        <v>705</v>
      </c>
      <c r="X338" t="s">
        <v>699</v>
      </c>
      <c r="Y338">
        <v>41</v>
      </c>
      <c r="Z338" s="107">
        <v>43536</v>
      </c>
      <c r="AA338" s="108">
        <v>3192000</v>
      </c>
      <c r="AB338" t="s">
        <v>148</v>
      </c>
      <c r="AC338" s="98">
        <v>345.83</v>
      </c>
      <c r="AD338" t="s">
        <v>149</v>
      </c>
      <c r="AE338">
        <v>2019</v>
      </c>
      <c r="AF338">
        <v>3</v>
      </c>
    </row>
    <row r="339" spans="1:32">
      <c r="A339" t="s">
        <v>134</v>
      </c>
      <c r="B339" t="s">
        <v>708</v>
      </c>
      <c r="C339" s="107">
        <v>43536</v>
      </c>
      <c r="D339" s="107">
        <v>43539</v>
      </c>
      <c r="E339" t="s">
        <v>138</v>
      </c>
      <c r="F339">
        <v>72311</v>
      </c>
      <c r="G339" t="s">
        <v>227</v>
      </c>
      <c r="H339" t="s">
        <v>140</v>
      </c>
      <c r="I339">
        <v>30000</v>
      </c>
      <c r="J339">
        <v>33803</v>
      </c>
      <c r="K339">
        <v>1981</v>
      </c>
      <c r="L339">
        <v>11363</v>
      </c>
      <c r="M339" t="s">
        <v>141</v>
      </c>
      <c r="N339">
        <v>107539</v>
      </c>
      <c r="O339" t="s">
        <v>170</v>
      </c>
      <c r="P339" t="s">
        <v>143</v>
      </c>
      <c r="Q339" t="s">
        <v>143</v>
      </c>
      <c r="R339">
        <v>5270</v>
      </c>
      <c r="S339" t="s">
        <v>388</v>
      </c>
      <c r="T339" t="s">
        <v>143</v>
      </c>
      <c r="U339" t="s">
        <v>709</v>
      </c>
      <c r="V339" t="s">
        <v>705</v>
      </c>
      <c r="X339" t="s">
        <v>699</v>
      </c>
      <c r="Y339">
        <v>42</v>
      </c>
      <c r="Z339" s="107">
        <v>43536</v>
      </c>
      <c r="AA339" s="108">
        <v>3192000</v>
      </c>
      <c r="AB339" t="s">
        <v>148</v>
      </c>
      <c r="AC339" s="98">
        <v>345.83</v>
      </c>
      <c r="AD339" t="s">
        <v>149</v>
      </c>
      <c r="AE339">
        <v>2019</v>
      </c>
      <c r="AF339">
        <v>3</v>
      </c>
    </row>
    <row r="340" spans="1:32">
      <c r="A340" t="s">
        <v>134</v>
      </c>
      <c r="B340" t="s">
        <v>710</v>
      </c>
      <c r="C340" s="107">
        <v>43536</v>
      </c>
      <c r="D340" s="107">
        <v>43539</v>
      </c>
      <c r="E340" t="s">
        <v>138</v>
      </c>
      <c r="F340">
        <v>71620</v>
      </c>
      <c r="G340" t="s">
        <v>220</v>
      </c>
      <c r="H340" t="s">
        <v>140</v>
      </c>
      <c r="I340">
        <v>30000</v>
      </c>
      <c r="J340">
        <v>33803</v>
      </c>
      <c r="K340">
        <v>1981</v>
      </c>
      <c r="L340">
        <v>11363</v>
      </c>
      <c r="M340" t="s">
        <v>141</v>
      </c>
      <c r="N340">
        <v>107539</v>
      </c>
      <c r="O340" t="s">
        <v>170</v>
      </c>
      <c r="P340" t="s">
        <v>143</v>
      </c>
      <c r="Q340" t="s">
        <v>143</v>
      </c>
      <c r="R340">
        <v>6643</v>
      </c>
      <c r="S340" t="s">
        <v>446</v>
      </c>
      <c r="T340" t="s">
        <v>143</v>
      </c>
      <c r="U340" t="s">
        <v>711</v>
      </c>
      <c r="V340" t="s">
        <v>712</v>
      </c>
      <c r="X340" t="s">
        <v>699</v>
      </c>
      <c r="Y340">
        <v>32</v>
      </c>
      <c r="Z340" s="107">
        <v>43536</v>
      </c>
      <c r="AA340" s="108">
        <v>4950000</v>
      </c>
      <c r="AB340" t="s">
        <v>148</v>
      </c>
      <c r="AC340" s="98">
        <v>536.29</v>
      </c>
      <c r="AD340" t="s">
        <v>149</v>
      </c>
      <c r="AE340">
        <v>2019</v>
      </c>
      <c r="AF340">
        <v>3</v>
      </c>
    </row>
    <row r="341" spans="1:32">
      <c r="A341" t="s">
        <v>134</v>
      </c>
      <c r="B341" t="s">
        <v>713</v>
      </c>
      <c r="C341" s="107">
        <v>43536</v>
      </c>
      <c r="D341" s="107">
        <v>43539</v>
      </c>
      <c r="E341" t="s">
        <v>138</v>
      </c>
      <c r="F341">
        <v>72311</v>
      </c>
      <c r="G341" t="s">
        <v>227</v>
      </c>
      <c r="H341" t="s">
        <v>140</v>
      </c>
      <c r="I341">
        <v>30000</v>
      </c>
      <c r="J341">
        <v>33803</v>
      </c>
      <c r="K341">
        <v>1981</v>
      </c>
      <c r="L341">
        <v>11363</v>
      </c>
      <c r="M341" t="s">
        <v>141</v>
      </c>
      <c r="N341">
        <v>107539</v>
      </c>
      <c r="O341" t="s">
        <v>170</v>
      </c>
      <c r="P341" t="s">
        <v>143</v>
      </c>
      <c r="Q341" t="s">
        <v>143</v>
      </c>
      <c r="R341">
        <v>6643</v>
      </c>
      <c r="S341" t="s">
        <v>446</v>
      </c>
      <c r="T341" t="s">
        <v>143</v>
      </c>
      <c r="U341" t="s">
        <v>652</v>
      </c>
      <c r="V341" t="s">
        <v>712</v>
      </c>
      <c r="X341" t="s">
        <v>699</v>
      </c>
      <c r="Y341">
        <v>43</v>
      </c>
      <c r="Z341" s="107">
        <v>43536</v>
      </c>
      <c r="AA341" s="108">
        <v>1155200</v>
      </c>
      <c r="AB341" t="s">
        <v>148</v>
      </c>
      <c r="AC341" s="98">
        <v>125.16</v>
      </c>
      <c r="AD341" t="s">
        <v>149</v>
      </c>
      <c r="AE341">
        <v>2019</v>
      </c>
      <c r="AF341">
        <v>3</v>
      </c>
    </row>
    <row r="342" spans="1:32">
      <c r="A342" t="s">
        <v>134</v>
      </c>
      <c r="B342" t="s">
        <v>714</v>
      </c>
      <c r="C342" s="107">
        <v>43536</v>
      </c>
      <c r="D342" s="107">
        <v>43539</v>
      </c>
      <c r="E342" t="s">
        <v>138</v>
      </c>
      <c r="F342">
        <v>71620</v>
      </c>
      <c r="G342" t="s">
        <v>220</v>
      </c>
      <c r="H342" t="s">
        <v>140</v>
      </c>
      <c r="I342">
        <v>30000</v>
      </c>
      <c r="J342">
        <v>33803</v>
      </c>
      <c r="K342">
        <v>1981</v>
      </c>
      <c r="L342">
        <v>11363</v>
      </c>
      <c r="M342" t="s">
        <v>141</v>
      </c>
      <c r="N342">
        <v>107539</v>
      </c>
      <c r="O342" t="s">
        <v>170</v>
      </c>
      <c r="P342" t="s">
        <v>143</v>
      </c>
      <c r="Q342" t="s">
        <v>143</v>
      </c>
      <c r="R342">
        <v>6191</v>
      </c>
      <c r="S342" t="s">
        <v>309</v>
      </c>
      <c r="T342" t="s">
        <v>143</v>
      </c>
      <c r="U342" t="s">
        <v>715</v>
      </c>
      <c r="V342" t="s">
        <v>716</v>
      </c>
      <c r="X342" t="s">
        <v>699</v>
      </c>
      <c r="Y342">
        <v>28</v>
      </c>
      <c r="Z342" s="107">
        <v>43536</v>
      </c>
      <c r="AA342" s="108">
        <v>5040000</v>
      </c>
      <c r="AB342" t="s">
        <v>148</v>
      </c>
      <c r="AC342" s="98">
        <v>546.04999999999995</v>
      </c>
      <c r="AD342" t="s">
        <v>149</v>
      </c>
      <c r="AE342">
        <v>2019</v>
      </c>
      <c r="AF342">
        <v>3</v>
      </c>
    </row>
    <row r="343" spans="1:32">
      <c r="A343" t="s">
        <v>134</v>
      </c>
      <c r="B343" t="s">
        <v>717</v>
      </c>
      <c r="C343" s="107">
        <v>43542</v>
      </c>
      <c r="D343" s="107">
        <v>43544</v>
      </c>
      <c r="E343" t="s">
        <v>138</v>
      </c>
      <c r="F343">
        <v>71620</v>
      </c>
      <c r="G343" t="s">
        <v>220</v>
      </c>
      <c r="H343" t="s">
        <v>140</v>
      </c>
      <c r="I343">
        <v>30000</v>
      </c>
      <c r="J343">
        <v>33803</v>
      </c>
      <c r="K343">
        <v>1981</v>
      </c>
      <c r="L343">
        <v>11363</v>
      </c>
      <c r="M343" t="s">
        <v>141</v>
      </c>
      <c r="N343">
        <v>107539</v>
      </c>
      <c r="O343" t="s">
        <v>170</v>
      </c>
      <c r="P343" t="s">
        <v>143</v>
      </c>
      <c r="Q343" t="s">
        <v>143</v>
      </c>
      <c r="R343">
        <v>6191</v>
      </c>
      <c r="S343" t="s">
        <v>309</v>
      </c>
      <c r="T343" t="s">
        <v>143</v>
      </c>
      <c r="U343" t="s">
        <v>715</v>
      </c>
      <c r="V343" t="s">
        <v>716</v>
      </c>
      <c r="X343" t="s">
        <v>718</v>
      </c>
      <c r="Y343">
        <v>3</v>
      </c>
      <c r="Z343" s="107">
        <v>43542</v>
      </c>
      <c r="AA343" s="108">
        <v>-5040000</v>
      </c>
      <c r="AB343" t="s">
        <v>148</v>
      </c>
      <c r="AC343" s="98">
        <v>-546.04999999999995</v>
      </c>
      <c r="AD343" t="s">
        <v>149</v>
      </c>
      <c r="AE343">
        <v>2019</v>
      </c>
      <c r="AF343">
        <v>3</v>
      </c>
    </row>
    <row r="344" spans="1:32">
      <c r="A344" t="s">
        <v>134</v>
      </c>
      <c r="B344" t="s">
        <v>719</v>
      </c>
      <c r="C344" s="107">
        <v>43536</v>
      </c>
      <c r="D344" s="107">
        <v>43539</v>
      </c>
      <c r="E344" t="s">
        <v>138</v>
      </c>
      <c r="F344">
        <v>71620</v>
      </c>
      <c r="G344" t="s">
        <v>220</v>
      </c>
      <c r="H344" t="s">
        <v>140</v>
      </c>
      <c r="I344">
        <v>30000</v>
      </c>
      <c r="J344">
        <v>33803</v>
      </c>
      <c r="K344">
        <v>1981</v>
      </c>
      <c r="L344">
        <v>11363</v>
      </c>
      <c r="M344" t="s">
        <v>141</v>
      </c>
      <c r="N344">
        <v>107539</v>
      </c>
      <c r="O344" t="s">
        <v>170</v>
      </c>
      <c r="P344" t="s">
        <v>143</v>
      </c>
      <c r="Q344" t="s">
        <v>143</v>
      </c>
      <c r="R344">
        <v>6481</v>
      </c>
      <c r="S344" t="s">
        <v>311</v>
      </c>
      <c r="T344" t="s">
        <v>143</v>
      </c>
      <c r="U344" t="s">
        <v>715</v>
      </c>
      <c r="V344" t="s">
        <v>716</v>
      </c>
      <c r="X344" t="s">
        <v>699</v>
      </c>
      <c r="Y344">
        <v>29</v>
      </c>
      <c r="Z344" s="107">
        <v>43536</v>
      </c>
      <c r="AA344" s="108">
        <v>5040000</v>
      </c>
      <c r="AB344" t="s">
        <v>148</v>
      </c>
      <c r="AC344" s="98">
        <v>546.04999999999995</v>
      </c>
      <c r="AD344" t="s">
        <v>149</v>
      </c>
      <c r="AE344">
        <v>2019</v>
      </c>
      <c r="AF344">
        <v>3</v>
      </c>
    </row>
    <row r="345" spans="1:32">
      <c r="A345" t="s">
        <v>134</v>
      </c>
      <c r="B345" t="s">
        <v>720</v>
      </c>
      <c r="C345" s="107">
        <v>43542</v>
      </c>
      <c r="D345" s="107">
        <v>43544</v>
      </c>
      <c r="E345" t="s">
        <v>138</v>
      </c>
      <c r="F345">
        <v>71620</v>
      </c>
      <c r="G345" t="s">
        <v>220</v>
      </c>
      <c r="H345" t="s">
        <v>140</v>
      </c>
      <c r="I345">
        <v>30000</v>
      </c>
      <c r="J345">
        <v>33803</v>
      </c>
      <c r="K345">
        <v>1981</v>
      </c>
      <c r="L345">
        <v>11363</v>
      </c>
      <c r="M345" t="s">
        <v>141</v>
      </c>
      <c r="N345">
        <v>107539</v>
      </c>
      <c r="O345" t="s">
        <v>170</v>
      </c>
      <c r="P345" t="s">
        <v>143</v>
      </c>
      <c r="Q345" t="s">
        <v>143</v>
      </c>
      <c r="R345">
        <v>6481</v>
      </c>
      <c r="S345" t="s">
        <v>311</v>
      </c>
      <c r="T345" t="s">
        <v>143</v>
      </c>
      <c r="U345" t="s">
        <v>715</v>
      </c>
      <c r="V345" t="s">
        <v>716</v>
      </c>
      <c r="X345" t="s">
        <v>718</v>
      </c>
      <c r="Y345">
        <v>4</v>
      </c>
      <c r="Z345" s="107">
        <v>43542</v>
      </c>
      <c r="AA345" s="108">
        <v>-5040000</v>
      </c>
      <c r="AB345" t="s">
        <v>148</v>
      </c>
      <c r="AC345" s="98">
        <v>-546.04999999999995</v>
      </c>
      <c r="AD345" t="s">
        <v>149</v>
      </c>
      <c r="AE345">
        <v>2019</v>
      </c>
      <c r="AF345">
        <v>3</v>
      </c>
    </row>
    <row r="346" spans="1:32">
      <c r="A346" t="s">
        <v>134</v>
      </c>
      <c r="B346" t="s">
        <v>726</v>
      </c>
      <c r="C346" s="107">
        <v>43539</v>
      </c>
      <c r="D346" s="107">
        <v>43540</v>
      </c>
      <c r="E346" t="s">
        <v>138</v>
      </c>
      <c r="F346">
        <v>71620</v>
      </c>
      <c r="G346" t="s">
        <v>220</v>
      </c>
      <c r="H346" t="s">
        <v>140</v>
      </c>
      <c r="I346">
        <v>30000</v>
      </c>
      <c r="J346">
        <v>33803</v>
      </c>
      <c r="K346">
        <v>1981</v>
      </c>
      <c r="L346">
        <v>11363</v>
      </c>
      <c r="M346" t="s">
        <v>141</v>
      </c>
      <c r="N346">
        <v>107539</v>
      </c>
      <c r="O346" t="s">
        <v>170</v>
      </c>
      <c r="P346" t="s">
        <v>143</v>
      </c>
      <c r="Q346" t="s">
        <v>143</v>
      </c>
      <c r="R346">
        <v>6481</v>
      </c>
      <c r="S346" t="s">
        <v>311</v>
      </c>
      <c r="T346" t="s">
        <v>143</v>
      </c>
      <c r="U346" t="s">
        <v>727</v>
      </c>
      <c r="V346" t="s">
        <v>728</v>
      </c>
      <c r="X346" t="s">
        <v>729</v>
      </c>
      <c r="Y346">
        <v>33</v>
      </c>
      <c r="Z346" s="107">
        <v>43539</v>
      </c>
      <c r="AA346" s="108">
        <v>14400000</v>
      </c>
      <c r="AB346" t="s">
        <v>148</v>
      </c>
      <c r="AC346" s="98">
        <v>1560.13</v>
      </c>
      <c r="AD346" t="s">
        <v>149</v>
      </c>
      <c r="AE346">
        <v>2019</v>
      </c>
      <c r="AF346">
        <v>3</v>
      </c>
    </row>
    <row r="347" spans="1:32">
      <c r="A347" t="s">
        <v>134</v>
      </c>
      <c r="B347" t="s">
        <v>730</v>
      </c>
      <c r="C347" s="107">
        <v>43539</v>
      </c>
      <c r="D347" s="107">
        <v>43540</v>
      </c>
      <c r="E347" t="s">
        <v>138</v>
      </c>
      <c r="F347">
        <v>71620</v>
      </c>
      <c r="G347" t="s">
        <v>220</v>
      </c>
      <c r="H347" t="s">
        <v>140</v>
      </c>
      <c r="I347">
        <v>30000</v>
      </c>
      <c r="J347">
        <v>33803</v>
      </c>
      <c r="K347">
        <v>1981</v>
      </c>
      <c r="L347">
        <v>11363</v>
      </c>
      <c r="M347" t="s">
        <v>141</v>
      </c>
      <c r="N347">
        <v>107539</v>
      </c>
      <c r="O347" t="s">
        <v>170</v>
      </c>
      <c r="P347" t="s">
        <v>143</v>
      </c>
      <c r="Q347" t="s">
        <v>143</v>
      </c>
      <c r="R347">
        <v>6191</v>
      </c>
      <c r="S347" t="s">
        <v>309</v>
      </c>
      <c r="T347" t="s">
        <v>143</v>
      </c>
      <c r="U347" t="s">
        <v>731</v>
      </c>
      <c r="V347" t="s">
        <v>732</v>
      </c>
      <c r="X347" t="s">
        <v>729</v>
      </c>
      <c r="Y347">
        <v>34</v>
      </c>
      <c r="Z347" s="107">
        <v>43539</v>
      </c>
      <c r="AA347" s="108">
        <v>14400000</v>
      </c>
      <c r="AB347" t="s">
        <v>148</v>
      </c>
      <c r="AC347" s="98">
        <v>1560.13</v>
      </c>
      <c r="AD347" t="s">
        <v>149</v>
      </c>
      <c r="AE347">
        <v>2019</v>
      </c>
      <c r="AF347">
        <v>3</v>
      </c>
    </row>
    <row r="348" spans="1:32">
      <c r="A348" t="s">
        <v>150</v>
      </c>
      <c r="B348" t="s">
        <v>733</v>
      </c>
      <c r="C348" s="107">
        <v>43543</v>
      </c>
      <c r="D348" s="107">
        <v>43544</v>
      </c>
      <c r="E348" t="s">
        <v>138</v>
      </c>
      <c r="F348">
        <v>72145</v>
      </c>
      <c r="G348" t="s">
        <v>734</v>
      </c>
      <c r="H348" t="s">
        <v>140</v>
      </c>
      <c r="I348">
        <v>30000</v>
      </c>
      <c r="J348">
        <v>33803</v>
      </c>
      <c r="K348">
        <v>1981</v>
      </c>
      <c r="L348">
        <v>11363</v>
      </c>
      <c r="M348" t="s">
        <v>141</v>
      </c>
      <c r="N348">
        <v>107539</v>
      </c>
      <c r="O348" t="s">
        <v>142</v>
      </c>
      <c r="P348" t="s">
        <v>143</v>
      </c>
      <c r="Q348" t="s">
        <v>735</v>
      </c>
      <c r="R348">
        <v>1250</v>
      </c>
      <c r="S348" t="s">
        <v>670</v>
      </c>
      <c r="T348" t="s">
        <v>143</v>
      </c>
      <c r="U348" t="s">
        <v>736</v>
      </c>
      <c r="V348" t="s">
        <v>737</v>
      </c>
      <c r="X348" t="s">
        <v>738</v>
      </c>
      <c r="Y348">
        <v>22</v>
      </c>
      <c r="Z348" s="107">
        <v>43543</v>
      </c>
      <c r="AA348" s="108">
        <v>31200000</v>
      </c>
      <c r="AB348" t="s">
        <v>148</v>
      </c>
      <c r="AC348" s="98">
        <v>3380.28</v>
      </c>
      <c r="AD348" t="s">
        <v>149</v>
      </c>
      <c r="AE348">
        <v>2019</v>
      </c>
      <c r="AF348">
        <v>3</v>
      </c>
    </row>
    <row r="349" spans="1:32">
      <c r="A349" t="s">
        <v>134</v>
      </c>
      <c r="B349" t="s">
        <v>740</v>
      </c>
      <c r="C349" s="107">
        <v>43544</v>
      </c>
      <c r="D349" s="107">
        <v>43546</v>
      </c>
      <c r="E349" t="s">
        <v>138</v>
      </c>
      <c r="F349">
        <v>72220</v>
      </c>
      <c r="G349" t="s">
        <v>741</v>
      </c>
      <c r="H349" t="s">
        <v>140</v>
      </c>
      <c r="I349">
        <v>30000</v>
      </c>
      <c r="J349">
        <v>33803</v>
      </c>
      <c r="K349">
        <v>1981</v>
      </c>
      <c r="L349">
        <v>11363</v>
      </c>
      <c r="M349" t="s">
        <v>141</v>
      </c>
      <c r="N349">
        <v>107539</v>
      </c>
      <c r="O349" t="s">
        <v>142</v>
      </c>
      <c r="P349" t="s">
        <v>143</v>
      </c>
      <c r="Q349" t="s">
        <v>143</v>
      </c>
      <c r="R349">
        <v>6707</v>
      </c>
      <c r="S349" t="s">
        <v>177</v>
      </c>
      <c r="T349" t="s">
        <v>143</v>
      </c>
      <c r="U349" t="s">
        <v>742</v>
      </c>
      <c r="V349" t="s">
        <v>743</v>
      </c>
      <c r="X349" t="s">
        <v>744</v>
      </c>
      <c r="Y349">
        <v>8</v>
      </c>
      <c r="Z349" s="107">
        <v>43544</v>
      </c>
      <c r="AA349" s="108">
        <v>2460000</v>
      </c>
      <c r="AB349" t="s">
        <v>148</v>
      </c>
      <c r="AC349" s="98">
        <v>266.52</v>
      </c>
      <c r="AD349" t="s">
        <v>149</v>
      </c>
      <c r="AE349">
        <v>2019</v>
      </c>
      <c r="AF349">
        <v>3</v>
      </c>
    </row>
    <row r="350" spans="1:32">
      <c r="A350" t="s">
        <v>134</v>
      </c>
      <c r="B350" t="s">
        <v>745</v>
      </c>
      <c r="C350" s="107">
        <v>43544</v>
      </c>
      <c r="D350" s="107">
        <v>43546</v>
      </c>
      <c r="E350" t="s">
        <v>138</v>
      </c>
      <c r="F350">
        <v>72210</v>
      </c>
      <c r="G350" t="s">
        <v>746</v>
      </c>
      <c r="H350" t="s">
        <v>140</v>
      </c>
      <c r="I350">
        <v>30000</v>
      </c>
      <c r="J350">
        <v>33803</v>
      </c>
      <c r="K350">
        <v>1981</v>
      </c>
      <c r="L350">
        <v>11363</v>
      </c>
      <c r="M350" t="s">
        <v>141</v>
      </c>
      <c r="N350">
        <v>107539</v>
      </c>
      <c r="O350" t="s">
        <v>142</v>
      </c>
      <c r="P350" t="s">
        <v>143</v>
      </c>
      <c r="Q350" t="s">
        <v>143</v>
      </c>
      <c r="R350">
        <v>5794</v>
      </c>
      <c r="S350" t="s">
        <v>164</v>
      </c>
      <c r="T350" t="s">
        <v>143</v>
      </c>
      <c r="U350" t="s">
        <v>747</v>
      </c>
      <c r="V350" t="s">
        <v>747</v>
      </c>
      <c r="X350" t="s">
        <v>744</v>
      </c>
      <c r="Y350">
        <v>7</v>
      </c>
      <c r="Z350" s="107">
        <v>43544</v>
      </c>
      <c r="AA350" s="108">
        <v>2500000</v>
      </c>
      <c r="AB350" t="s">
        <v>148</v>
      </c>
      <c r="AC350" s="98">
        <v>270.86</v>
      </c>
      <c r="AD350" t="s">
        <v>149</v>
      </c>
      <c r="AE350">
        <v>2019</v>
      </c>
      <c r="AF350">
        <v>3</v>
      </c>
    </row>
    <row r="351" spans="1:32">
      <c r="A351" t="s">
        <v>134</v>
      </c>
      <c r="B351" t="s">
        <v>748</v>
      </c>
      <c r="C351" s="107">
        <v>43545</v>
      </c>
      <c r="D351" s="107">
        <v>43546</v>
      </c>
      <c r="E351" t="s">
        <v>138</v>
      </c>
      <c r="F351">
        <v>72405</v>
      </c>
      <c r="G351" t="s">
        <v>749</v>
      </c>
      <c r="H351" t="s">
        <v>140</v>
      </c>
      <c r="I351">
        <v>30000</v>
      </c>
      <c r="J351">
        <v>33803</v>
      </c>
      <c r="K351">
        <v>1981</v>
      </c>
      <c r="L351">
        <v>11363</v>
      </c>
      <c r="M351" t="s">
        <v>141</v>
      </c>
      <c r="N351">
        <v>107539</v>
      </c>
      <c r="O351" t="s">
        <v>170</v>
      </c>
      <c r="P351" t="s">
        <v>157</v>
      </c>
      <c r="Q351" t="s">
        <v>143</v>
      </c>
      <c r="R351">
        <v>6584</v>
      </c>
      <c r="S351" t="s">
        <v>750</v>
      </c>
      <c r="T351" t="s">
        <v>143</v>
      </c>
      <c r="U351" t="s">
        <v>751</v>
      </c>
      <c r="V351" t="s">
        <v>752</v>
      </c>
      <c r="X351" t="s">
        <v>753</v>
      </c>
      <c r="Y351">
        <v>11</v>
      </c>
      <c r="Z351" s="107">
        <v>43545</v>
      </c>
      <c r="AA351" s="108">
        <v>53000000</v>
      </c>
      <c r="AB351" t="s">
        <v>148</v>
      </c>
      <c r="AC351" s="98">
        <v>5742.15</v>
      </c>
      <c r="AD351" t="s">
        <v>149</v>
      </c>
      <c r="AE351">
        <v>2019</v>
      </c>
      <c r="AF351">
        <v>3</v>
      </c>
    </row>
    <row r="352" spans="1:32">
      <c r="A352" t="s">
        <v>134</v>
      </c>
      <c r="B352" t="s">
        <v>754</v>
      </c>
      <c r="C352" s="107">
        <v>43552</v>
      </c>
      <c r="D352" s="107">
        <v>43553</v>
      </c>
      <c r="E352" t="s">
        <v>138</v>
      </c>
      <c r="F352">
        <v>75711</v>
      </c>
      <c r="G352" t="s">
        <v>348</v>
      </c>
      <c r="H352" t="s">
        <v>140</v>
      </c>
      <c r="I352">
        <v>30000</v>
      </c>
      <c r="J352">
        <v>33803</v>
      </c>
      <c r="K352">
        <v>1981</v>
      </c>
      <c r="L352">
        <v>11363</v>
      </c>
      <c r="M352" t="s">
        <v>141</v>
      </c>
      <c r="N352">
        <v>107539</v>
      </c>
      <c r="O352" t="s">
        <v>142</v>
      </c>
      <c r="P352" t="s">
        <v>143</v>
      </c>
      <c r="Q352" t="s">
        <v>143</v>
      </c>
      <c r="R352">
        <v>5794</v>
      </c>
      <c r="S352" t="s">
        <v>164</v>
      </c>
      <c r="T352" t="s">
        <v>143</v>
      </c>
      <c r="U352" t="s">
        <v>755</v>
      </c>
      <c r="V352" t="s">
        <v>755</v>
      </c>
      <c r="X352" t="s">
        <v>756</v>
      </c>
      <c r="Y352">
        <v>34</v>
      </c>
      <c r="Z352" s="107">
        <v>43552</v>
      </c>
      <c r="AA352" s="108">
        <v>2500000</v>
      </c>
      <c r="AB352" t="s">
        <v>148</v>
      </c>
      <c r="AC352" s="98">
        <v>270.86</v>
      </c>
      <c r="AD352" t="s">
        <v>149</v>
      </c>
      <c r="AE352">
        <v>2019</v>
      </c>
      <c r="AF352">
        <v>3</v>
      </c>
    </row>
    <row r="353" spans="1:32">
      <c r="A353" t="s">
        <v>1304</v>
      </c>
      <c r="B353" t="s">
        <v>1359</v>
      </c>
      <c r="C353" s="107">
        <v>43555</v>
      </c>
      <c r="D353" t="s">
        <v>824</v>
      </c>
      <c r="E353" t="s">
        <v>138</v>
      </c>
      <c r="F353">
        <v>75105</v>
      </c>
      <c r="G353" t="s">
        <v>1306</v>
      </c>
      <c r="H353" t="s">
        <v>140</v>
      </c>
      <c r="I353">
        <v>30000</v>
      </c>
      <c r="J353">
        <v>33803</v>
      </c>
      <c r="K353">
        <v>1981</v>
      </c>
      <c r="L353">
        <v>11363</v>
      </c>
      <c r="M353" t="s">
        <v>141</v>
      </c>
      <c r="N353">
        <v>107539</v>
      </c>
      <c r="O353" t="s">
        <v>170</v>
      </c>
      <c r="P353" t="s">
        <v>1307</v>
      </c>
      <c r="U353" t="s">
        <v>1360</v>
      </c>
      <c r="V353" t="s">
        <v>1347</v>
      </c>
      <c r="X353">
        <v>7973484</v>
      </c>
      <c r="Y353">
        <v>2632</v>
      </c>
      <c r="Z353" s="107">
        <v>43555</v>
      </c>
      <c r="AA353" s="108">
        <v>1233.5899999999999</v>
      </c>
      <c r="AB353" t="s">
        <v>861</v>
      </c>
      <c r="AC353" s="98">
        <v>1233.5899999999999</v>
      </c>
      <c r="AD353" t="s">
        <v>1310</v>
      </c>
      <c r="AE353">
        <v>2019</v>
      </c>
      <c r="AF353">
        <v>3</v>
      </c>
    </row>
    <row r="354" spans="1:32">
      <c r="A354" t="s">
        <v>1304</v>
      </c>
      <c r="B354" t="s">
        <v>1361</v>
      </c>
      <c r="C354" s="107">
        <v>43555</v>
      </c>
      <c r="D354" t="s">
        <v>824</v>
      </c>
      <c r="E354" t="s">
        <v>138</v>
      </c>
      <c r="F354">
        <v>75105</v>
      </c>
      <c r="G354" t="s">
        <v>1306</v>
      </c>
      <c r="H354" t="s">
        <v>140</v>
      </c>
      <c r="I354">
        <v>30000</v>
      </c>
      <c r="J354">
        <v>33803</v>
      </c>
      <c r="K354">
        <v>1981</v>
      </c>
      <c r="L354">
        <v>11363</v>
      </c>
      <c r="M354" t="s">
        <v>141</v>
      </c>
      <c r="N354">
        <v>107539</v>
      </c>
      <c r="O354" t="s">
        <v>142</v>
      </c>
      <c r="P354" t="s">
        <v>1307</v>
      </c>
      <c r="U354" t="s">
        <v>1360</v>
      </c>
      <c r="V354" t="s">
        <v>1347</v>
      </c>
      <c r="X354">
        <v>7973484</v>
      </c>
      <c r="Y354">
        <v>2633</v>
      </c>
      <c r="Z354" s="107">
        <v>43555</v>
      </c>
      <c r="AA354" s="108">
        <v>1016.56</v>
      </c>
      <c r="AB354" t="s">
        <v>861</v>
      </c>
      <c r="AC354" s="98">
        <v>1016.56</v>
      </c>
      <c r="AD354" t="s">
        <v>1310</v>
      </c>
      <c r="AE354">
        <v>2019</v>
      </c>
      <c r="AF354">
        <v>3</v>
      </c>
    </row>
    <row r="355" spans="1:32">
      <c r="A355" t="s">
        <v>1482</v>
      </c>
      <c r="B355" t="s">
        <v>1593</v>
      </c>
      <c r="C355" s="107">
        <v>43555</v>
      </c>
      <c r="D355" t="s">
        <v>1594</v>
      </c>
      <c r="E355" t="s">
        <v>138</v>
      </c>
      <c r="F355">
        <v>71535</v>
      </c>
      <c r="G355" t="s">
        <v>1493</v>
      </c>
      <c r="H355" t="s">
        <v>140</v>
      </c>
      <c r="I355">
        <v>30000</v>
      </c>
      <c r="J355">
        <v>33803</v>
      </c>
      <c r="K355">
        <v>1981</v>
      </c>
      <c r="L355">
        <v>11363</v>
      </c>
      <c r="M355" t="s">
        <v>141</v>
      </c>
      <c r="N355">
        <v>107539</v>
      </c>
      <c r="O355" t="s">
        <v>170</v>
      </c>
      <c r="P355" t="s">
        <v>1486</v>
      </c>
      <c r="U355" t="s">
        <v>1487</v>
      </c>
      <c r="V355" t="s">
        <v>1487</v>
      </c>
      <c r="X355" t="s">
        <v>1595</v>
      </c>
      <c r="Y355">
        <v>48</v>
      </c>
      <c r="Z355" s="107">
        <v>43555</v>
      </c>
      <c r="AA355" s="108">
        <v>618687</v>
      </c>
      <c r="AB355" t="s">
        <v>148</v>
      </c>
      <c r="AC355" s="98">
        <v>67.03</v>
      </c>
      <c r="AD355" t="s">
        <v>1489</v>
      </c>
      <c r="AE355">
        <v>2019</v>
      </c>
      <c r="AF355">
        <v>3</v>
      </c>
    </row>
    <row r="356" spans="1:32">
      <c r="A356" t="s">
        <v>1482</v>
      </c>
      <c r="B356" t="s">
        <v>1596</v>
      </c>
      <c r="C356" s="107">
        <v>43555</v>
      </c>
      <c r="D356" t="s">
        <v>1594</v>
      </c>
      <c r="E356" t="s">
        <v>138</v>
      </c>
      <c r="F356">
        <v>71592</v>
      </c>
      <c r="G356" t="s">
        <v>1579</v>
      </c>
      <c r="H356" t="s">
        <v>140</v>
      </c>
      <c r="I356">
        <v>30000</v>
      </c>
      <c r="J356">
        <v>33803</v>
      </c>
      <c r="K356">
        <v>1981</v>
      </c>
      <c r="L356">
        <v>11363</v>
      </c>
      <c r="M356" t="s">
        <v>141</v>
      </c>
      <c r="N356">
        <v>107539</v>
      </c>
      <c r="O356" t="s">
        <v>170</v>
      </c>
      <c r="P356" t="s">
        <v>1486</v>
      </c>
      <c r="U356" t="s">
        <v>1487</v>
      </c>
      <c r="V356" t="s">
        <v>1487</v>
      </c>
      <c r="X356" t="s">
        <v>1595</v>
      </c>
      <c r="Y356">
        <v>100</v>
      </c>
      <c r="Z356" s="107">
        <v>43555</v>
      </c>
      <c r="AA356" s="108">
        <v>890968</v>
      </c>
      <c r="AB356" t="s">
        <v>148</v>
      </c>
      <c r="AC356" s="98">
        <v>96.53</v>
      </c>
      <c r="AD356" t="s">
        <v>1489</v>
      </c>
      <c r="AE356">
        <v>2019</v>
      </c>
      <c r="AF356">
        <v>3</v>
      </c>
    </row>
    <row r="357" spans="1:32">
      <c r="A357" t="s">
        <v>1482</v>
      </c>
      <c r="B357" t="s">
        <v>1597</v>
      </c>
      <c r="C357" s="107">
        <v>43555</v>
      </c>
      <c r="D357" t="s">
        <v>1594</v>
      </c>
      <c r="E357" t="s">
        <v>138</v>
      </c>
      <c r="F357">
        <v>71520</v>
      </c>
      <c r="G357" t="s">
        <v>1491</v>
      </c>
      <c r="H357" t="s">
        <v>140</v>
      </c>
      <c r="I357">
        <v>30000</v>
      </c>
      <c r="J357">
        <v>33803</v>
      </c>
      <c r="K357">
        <v>1981</v>
      </c>
      <c r="L357">
        <v>11363</v>
      </c>
      <c r="M357" t="s">
        <v>141</v>
      </c>
      <c r="N357">
        <v>107539</v>
      </c>
      <c r="O357" t="s">
        <v>170</v>
      </c>
      <c r="P357" t="s">
        <v>1486</v>
      </c>
      <c r="U357" t="s">
        <v>1487</v>
      </c>
      <c r="V357" t="s">
        <v>1487</v>
      </c>
      <c r="X357" t="s">
        <v>1595</v>
      </c>
      <c r="Y357">
        <v>35</v>
      </c>
      <c r="Z357" s="107">
        <v>43555</v>
      </c>
      <c r="AA357" s="108">
        <v>461500</v>
      </c>
      <c r="AB357" t="s">
        <v>148</v>
      </c>
      <c r="AC357" s="98">
        <v>50</v>
      </c>
      <c r="AD357" t="s">
        <v>1489</v>
      </c>
      <c r="AE357">
        <v>2019</v>
      </c>
      <c r="AF357">
        <v>3</v>
      </c>
    </row>
    <row r="358" spans="1:32">
      <c r="A358" t="s">
        <v>1482</v>
      </c>
      <c r="B358" t="s">
        <v>1598</v>
      </c>
      <c r="C358" s="107">
        <v>43555</v>
      </c>
      <c r="D358" t="s">
        <v>1594</v>
      </c>
      <c r="E358" t="s">
        <v>138</v>
      </c>
      <c r="F358">
        <v>71505</v>
      </c>
      <c r="G358" t="s">
        <v>1485</v>
      </c>
      <c r="H358" t="s">
        <v>140</v>
      </c>
      <c r="I358">
        <v>30000</v>
      </c>
      <c r="J358">
        <v>33803</v>
      </c>
      <c r="K358">
        <v>1981</v>
      </c>
      <c r="L358">
        <v>11363</v>
      </c>
      <c r="M358" t="s">
        <v>141</v>
      </c>
      <c r="N358">
        <v>107539</v>
      </c>
      <c r="O358" t="s">
        <v>170</v>
      </c>
      <c r="P358" t="s">
        <v>1486</v>
      </c>
      <c r="U358" t="s">
        <v>1487</v>
      </c>
      <c r="V358" t="s">
        <v>1487</v>
      </c>
      <c r="X358" t="s">
        <v>1595</v>
      </c>
      <c r="Y358">
        <v>22</v>
      </c>
      <c r="Z358" s="107">
        <v>43555</v>
      </c>
      <c r="AA358" s="108">
        <v>4961586</v>
      </c>
      <c r="AB358" t="s">
        <v>148</v>
      </c>
      <c r="AC358" s="98">
        <v>537.54999999999995</v>
      </c>
      <c r="AD358" t="s">
        <v>1489</v>
      </c>
      <c r="AE358">
        <v>2019</v>
      </c>
      <c r="AF358">
        <v>3</v>
      </c>
    </row>
    <row r="359" spans="1:32">
      <c r="A359" t="s">
        <v>1482</v>
      </c>
      <c r="B359" t="s">
        <v>1599</v>
      </c>
      <c r="C359" s="107">
        <v>43555</v>
      </c>
      <c r="D359" t="s">
        <v>1594</v>
      </c>
      <c r="E359" t="s">
        <v>138</v>
      </c>
      <c r="F359">
        <v>71550</v>
      </c>
      <c r="G359" t="s">
        <v>1499</v>
      </c>
      <c r="H359" t="s">
        <v>140</v>
      </c>
      <c r="I359">
        <v>30000</v>
      </c>
      <c r="J359">
        <v>33803</v>
      </c>
      <c r="K359">
        <v>1981</v>
      </c>
      <c r="L359">
        <v>11363</v>
      </c>
      <c r="M359" t="s">
        <v>141</v>
      </c>
      <c r="N359">
        <v>107539</v>
      </c>
      <c r="O359" t="s">
        <v>170</v>
      </c>
      <c r="P359" t="s">
        <v>1486</v>
      </c>
      <c r="U359" t="s">
        <v>1487</v>
      </c>
      <c r="V359" t="s">
        <v>1487</v>
      </c>
      <c r="X359" t="s">
        <v>1595</v>
      </c>
      <c r="Y359">
        <v>86</v>
      </c>
      <c r="Z359" s="107">
        <v>43555</v>
      </c>
      <c r="AA359" s="108">
        <v>413466</v>
      </c>
      <c r="AB359" t="s">
        <v>148</v>
      </c>
      <c r="AC359" s="98">
        <v>44.8</v>
      </c>
      <c r="AD359" t="s">
        <v>1489</v>
      </c>
      <c r="AE359">
        <v>2019</v>
      </c>
      <c r="AF359">
        <v>3</v>
      </c>
    </row>
    <row r="360" spans="1:32">
      <c r="A360" t="s">
        <v>1482</v>
      </c>
      <c r="B360" t="s">
        <v>1600</v>
      </c>
      <c r="C360" s="107">
        <v>43555</v>
      </c>
      <c r="D360" t="s">
        <v>1594</v>
      </c>
      <c r="E360" t="s">
        <v>138</v>
      </c>
      <c r="F360">
        <v>71541</v>
      </c>
      <c r="G360" t="s">
        <v>1497</v>
      </c>
      <c r="H360" t="s">
        <v>140</v>
      </c>
      <c r="I360">
        <v>30000</v>
      </c>
      <c r="J360">
        <v>33803</v>
      </c>
      <c r="K360">
        <v>1981</v>
      </c>
      <c r="L360">
        <v>11363</v>
      </c>
      <c r="M360" t="s">
        <v>141</v>
      </c>
      <c r="N360">
        <v>107539</v>
      </c>
      <c r="O360" t="s">
        <v>170</v>
      </c>
      <c r="P360" t="s">
        <v>1486</v>
      </c>
      <c r="U360" t="s">
        <v>1487</v>
      </c>
      <c r="V360" t="s">
        <v>1487</v>
      </c>
      <c r="X360" t="s">
        <v>1595</v>
      </c>
      <c r="Y360">
        <v>73</v>
      </c>
      <c r="Z360" s="107">
        <v>43555</v>
      </c>
      <c r="AA360" s="108">
        <v>305138</v>
      </c>
      <c r="AB360" t="s">
        <v>148</v>
      </c>
      <c r="AC360" s="98">
        <v>33.06</v>
      </c>
      <c r="AD360" t="s">
        <v>1489</v>
      </c>
      <c r="AE360">
        <v>2019</v>
      </c>
      <c r="AF360">
        <v>3</v>
      </c>
    </row>
    <row r="361" spans="1:32">
      <c r="A361" t="s">
        <v>1482</v>
      </c>
      <c r="B361" t="s">
        <v>1601</v>
      </c>
      <c r="C361" s="107">
        <v>43555</v>
      </c>
      <c r="D361" t="s">
        <v>1594</v>
      </c>
      <c r="E361" t="s">
        <v>138</v>
      </c>
      <c r="F361">
        <v>71540</v>
      </c>
      <c r="G361" t="s">
        <v>1501</v>
      </c>
      <c r="H361" t="s">
        <v>140</v>
      </c>
      <c r="I361">
        <v>30000</v>
      </c>
      <c r="J361">
        <v>33803</v>
      </c>
      <c r="K361">
        <v>1981</v>
      </c>
      <c r="L361">
        <v>11363</v>
      </c>
      <c r="M361" t="s">
        <v>141</v>
      </c>
      <c r="N361">
        <v>107539</v>
      </c>
      <c r="O361" t="s">
        <v>170</v>
      </c>
      <c r="P361" t="s">
        <v>1486</v>
      </c>
      <c r="U361" t="s">
        <v>1487</v>
      </c>
      <c r="V361" t="s">
        <v>1487</v>
      </c>
      <c r="X361" t="s">
        <v>1595</v>
      </c>
      <c r="Y361">
        <v>61</v>
      </c>
      <c r="Z361" s="107">
        <v>43555</v>
      </c>
      <c r="AA361" s="108">
        <v>264563</v>
      </c>
      <c r="AB361" t="s">
        <v>148</v>
      </c>
      <c r="AC361" s="98">
        <v>28.66</v>
      </c>
      <c r="AD361" t="s">
        <v>1489</v>
      </c>
      <c r="AE361">
        <v>2019</v>
      </c>
      <c r="AF361">
        <v>3</v>
      </c>
    </row>
    <row r="362" spans="1:32">
      <c r="A362" t="s">
        <v>150</v>
      </c>
      <c r="B362" t="s">
        <v>757</v>
      </c>
      <c r="C362" t="s">
        <v>758</v>
      </c>
      <c r="D362" t="s">
        <v>759</v>
      </c>
      <c r="E362" t="s">
        <v>138</v>
      </c>
      <c r="F362">
        <v>72145</v>
      </c>
      <c r="G362" t="s">
        <v>734</v>
      </c>
      <c r="H362" t="s">
        <v>140</v>
      </c>
      <c r="I362">
        <v>30000</v>
      </c>
      <c r="J362">
        <v>33803</v>
      </c>
      <c r="K362">
        <v>1981</v>
      </c>
      <c r="L362">
        <v>11363</v>
      </c>
      <c r="M362" t="s">
        <v>141</v>
      </c>
      <c r="N362">
        <v>107539</v>
      </c>
      <c r="O362" t="s">
        <v>170</v>
      </c>
      <c r="P362" t="s">
        <v>143</v>
      </c>
      <c r="Q362" t="s">
        <v>760</v>
      </c>
      <c r="R362">
        <v>354</v>
      </c>
      <c r="S362" t="s">
        <v>722</v>
      </c>
      <c r="T362" t="s">
        <v>143</v>
      </c>
      <c r="U362" t="s">
        <v>761</v>
      </c>
      <c r="V362" t="s">
        <v>762</v>
      </c>
      <c r="X362" t="s">
        <v>763</v>
      </c>
      <c r="Y362">
        <v>48</v>
      </c>
      <c r="Z362" t="s">
        <v>758</v>
      </c>
      <c r="AA362" s="108">
        <v>80935000</v>
      </c>
      <c r="AB362" t="s">
        <v>148</v>
      </c>
      <c r="AC362" s="98">
        <v>8843.59</v>
      </c>
      <c r="AD362" t="s">
        <v>149</v>
      </c>
      <c r="AE362">
        <v>2019</v>
      </c>
      <c r="AF362">
        <v>4</v>
      </c>
    </row>
    <row r="363" spans="1:32">
      <c r="A363" t="s">
        <v>134</v>
      </c>
      <c r="B363" t="s">
        <v>765</v>
      </c>
      <c r="C363" t="s">
        <v>766</v>
      </c>
      <c r="D363" t="s">
        <v>767</v>
      </c>
      <c r="E363" t="s">
        <v>138</v>
      </c>
      <c r="F363">
        <v>71620</v>
      </c>
      <c r="G363" t="s">
        <v>220</v>
      </c>
      <c r="H363" t="s">
        <v>140</v>
      </c>
      <c r="I363">
        <v>30000</v>
      </c>
      <c r="J363">
        <v>33803</v>
      </c>
      <c r="K363">
        <v>1981</v>
      </c>
      <c r="L363">
        <v>11363</v>
      </c>
      <c r="M363" t="s">
        <v>141</v>
      </c>
      <c r="N363">
        <v>107539</v>
      </c>
      <c r="O363" t="s">
        <v>170</v>
      </c>
      <c r="P363" t="s">
        <v>143</v>
      </c>
      <c r="Q363" t="s">
        <v>143</v>
      </c>
      <c r="R363">
        <v>7295</v>
      </c>
      <c r="S363" t="s">
        <v>418</v>
      </c>
      <c r="T363" t="s">
        <v>143</v>
      </c>
      <c r="U363" t="s">
        <v>768</v>
      </c>
      <c r="V363" t="s">
        <v>768</v>
      </c>
      <c r="X363" t="s">
        <v>769</v>
      </c>
      <c r="Y363">
        <v>43</v>
      </c>
      <c r="Z363" t="s">
        <v>766</v>
      </c>
      <c r="AA363" s="108">
        <v>4380000</v>
      </c>
      <c r="AB363" t="s">
        <v>148</v>
      </c>
      <c r="AC363" s="98">
        <v>478.59</v>
      </c>
      <c r="AD363" t="s">
        <v>149</v>
      </c>
      <c r="AE363">
        <v>2019</v>
      </c>
      <c r="AF363">
        <v>4</v>
      </c>
    </row>
    <row r="364" spans="1:32">
      <c r="A364" t="s">
        <v>134</v>
      </c>
      <c r="B364" t="s">
        <v>770</v>
      </c>
      <c r="C364" t="s">
        <v>766</v>
      </c>
      <c r="D364" t="s">
        <v>767</v>
      </c>
      <c r="E364" t="s">
        <v>138</v>
      </c>
      <c r="F364">
        <v>71620</v>
      </c>
      <c r="G364" t="s">
        <v>220</v>
      </c>
      <c r="H364" t="s">
        <v>140</v>
      </c>
      <c r="I364">
        <v>30000</v>
      </c>
      <c r="J364">
        <v>33803</v>
      </c>
      <c r="K364">
        <v>1981</v>
      </c>
      <c r="L364">
        <v>11363</v>
      </c>
      <c r="M364" t="s">
        <v>141</v>
      </c>
      <c r="N364">
        <v>107539</v>
      </c>
      <c r="O364" t="s">
        <v>170</v>
      </c>
      <c r="P364" t="s">
        <v>143</v>
      </c>
      <c r="Q364" t="s">
        <v>143</v>
      </c>
      <c r="R364">
        <v>1453</v>
      </c>
      <c r="S364" t="s">
        <v>398</v>
      </c>
      <c r="T364" t="s">
        <v>143</v>
      </c>
      <c r="U364" t="s">
        <v>771</v>
      </c>
      <c r="V364" t="s">
        <v>771</v>
      </c>
      <c r="X364" t="s">
        <v>769</v>
      </c>
      <c r="Y364">
        <v>45</v>
      </c>
      <c r="Z364" t="s">
        <v>766</v>
      </c>
      <c r="AA364" s="108">
        <v>4380000</v>
      </c>
      <c r="AB364" t="s">
        <v>148</v>
      </c>
      <c r="AC364" s="98">
        <v>478.59</v>
      </c>
      <c r="AD364" t="s">
        <v>149</v>
      </c>
      <c r="AE364">
        <v>2019</v>
      </c>
      <c r="AF364">
        <v>4</v>
      </c>
    </row>
    <row r="365" spans="1:32">
      <c r="A365" t="s">
        <v>134</v>
      </c>
      <c r="B365" t="s">
        <v>772</v>
      </c>
      <c r="C365" t="s">
        <v>766</v>
      </c>
      <c r="D365" t="s">
        <v>767</v>
      </c>
      <c r="E365" t="s">
        <v>138</v>
      </c>
      <c r="F365">
        <v>71620</v>
      </c>
      <c r="G365" t="s">
        <v>220</v>
      </c>
      <c r="H365" t="s">
        <v>140</v>
      </c>
      <c r="I365">
        <v>30000</v>
      </c>
      <c r="J365">
        <v>33803</v>
      </c>
      <c r="K365">
        <v>1981</v>
      </c>
      <c r="L365">
        <v>11363</v>
      </c>
      <c r="M365" t="s">
        <v>141</v>
      </c>
      <c r="N365">
        <v>107539</v>
      </c>
      <c r="O365" t="s">
        <v>170</v>
      </c>
      <c r="P365" t="s">
        <v>143</v>
      </c>
      <c r="Q365" t="s">
        <v>143</v>
      </c>
      <c r="R365">
        <v>4729</v>
      </c>
      <c r="S365" t="s">
        <v>396</v>
      </c>
      <c r="T365" t="s">
        <v>143</v>
      </c>
      <c r="U365" t="s">
        <v>771</v>
      </c>
      <c r="V365" t="s">
        <v>771</v>
      </c>
      <c r="X365" t="s">
        <v>769</v>
      </c>
      <c r="Y365">
        <v>46</v>
      </c>
      <c r="Z365" t="s">
        <v>766</v>
      </c>
      <c r="AA365" s="108">
        <v>4380000</v>
      </c>
      <c r="AB365" t="s">
        <v>148</v>
      </c>
      <c r="AC365" s="98">
        <v>478.59</v>
      </c>
      <c r="AD365" t="s">
        <v>149</v>
      </c>
      <c r="AE365">
        <v>2019</v>
      </c>
      <c r="AF365">
        <v>4</v>
      </c>
    </row>
    <row r="366" spans="1:32">
      <c r="A366" t="s">
        <v>134</v>
      </c>
      <c r="B366" t="s">
        <v>773</v>
      </c>
      <c r="C366" t="s">
        <v>766</v>
      </c>
      <c r="D366" t="s">
        <v>774</v>
      </c>
      <c r="E366" t="s">
        <v>138</v>
      </c>
      <c r="F366">
        <v>71620</v>
      </c>
      <c r="G366" t="s">
        <v>220</v>
      </c>
      <c r="H366" t="s">
        <v>140</v>
      </c>
      <c r="I366">
        <v>30000</v>
      </c>
      <c r="J366">
        <v>33803</v>
      </c>
      <c r="K366">
        <v>1981</v>
      </c>
      <c r="L366">
        <v>11363</v>
      </c>
      <c r="M366" t="s">
        <v>141</v>
      </c>
      <c r="N366">
        <v>107539</v>
      </c>
      <c r="O366" t="s">
        <v>170</v>
      </c>
      <c r="P366" t="s">
        <v>143</v>
      </c>
      <c r="Q366" t="s">
        <v>143</v>
      </c>
      <c r="R366">
        <v>829</v>
      </c>
      <c r="S366" t="s">
        <v>393</v>
      </c>
      <c r="T366" t="s">
        <v>143</v>
      </c>
      <c r="U366" t="s">
        <v>771</v>
      </c>
      <c r="V366" t="s">
        <v>771</v>
      </c>
      <c r="X366" t="s">
        <v>775</v>
      </c>
      <c r="Y366">
        <v>8</v>
      </c>
      <c r="Z366" t="s">
        <v>766</v>
      </c>
      <c r="AA366" s="108">
        <v>4380000</v>
      </c>
      <c r="AB366" t="s">
        <v>148</v>
      </c>
      <c r="AC366" s="98">
        <v>478.59</v>
      </c>
      <c r="AD366" t="s">
        <v>149</v>
      </c>
      <c r="AE366">
        <v>2019</v>
      </c>
      <c r="AF366">
        <v>4</v>
      </c>
    </row>
    <row r="367" spans="1:32">
      <c r="A367" t="s">
        <v>134</v>
      </c>
      <c r="B367" t="s">
        <v>776</v>
      </c>
      <c r="C367" t="s">
        <v>766</v>
      </c>
      <c r="D367" t="s">
        <v>767</v>
      </c>
      <c r="E367" t="s">
        <v>138</v>
      </c>
      <c r="F367">
        <v>71620</v>
      </c>
      <c r="G367" t="s">
        <v>220</v>
      </c>
      <c r="H367" t="s">
        <v>140</v>
      </c>
      <c r="I367">
        <v>30000</v>
      </c>
      <c r="J367">
        <v>33803</v>
      </c>
      <c r="K367">
        <v>1981</v>
      </c>
      <c r="L367">
        <v>11363</v>
      </c>
      <c r="M367" t="s">
        <v>141</v>
      </c>
      <c r="N367">
        <v>107539</v>
      </c>
      <c r="O367" t="s">
        <v>170</v>
      </c>
      <c r="P367" t="s">
        <v>143</v>
      </c>
      <c r="Q367" t="s">
        <v>143</v>
      </c>
      <c r="R367">
        <v>1311</v>
      </c>
      <c r="S367" t="s">
        <v>402</v>
      </c>
      <c r="T367" t="s">
        <v>143</v>
      </c>
      <c r="U367" t="s">
        <v>771</v>
      </c>
      <c r="V367" t="s">
        <v>771</v>
      </c>
      <c r="X367" t="s">
        <v>769</v>
      </c>
      <c r="Y367">
        <v>47</v>
      </c>
      <c r="Z367" t="s">
        <v>766</v>
      </c>
      <c r="AA367" s="108">
        <v>4380000</v>
      </c>
      <c r="AB367" t="s">
        <v>148</v>
      </c>
      <c r="AC367" s="98">
        <v>478.59</v>
      </c>
      <c r="AD367" t="s">
        <v>149</v>
      </c>
      <c r="AE367">
        <v>2019</v>
      </c>
      <c r="AF367">
        <v>4</v>
      </c>
    </row>
    <row r="368" spans="1:32">
      <c r="A368" t="s">
        <v>134</v>
      </c>
      <c r="B368" t="s">
        <v>777</v>
      </c>
      <c r="C368" t="s">
        <v>766</v>
      </c>
      <c r="D368" t="s">
        <v>767</v>
      </c>
      <c r="E368" t="s">
        <v>138</v>
      </c>
      <c r="F368">
        <v>71620</v>
      </c>
      <c r="G368" t="s">
        <v>220</v>
      </c>
      <c r="H368" t="s">
        <v>140</v>
      </c>
      <c r="I368">
        <v>30000</v>
      </c>
      <c r="J368">
        <v>33803</v>
      </c>
      <c r="K368">
        <v>1981</v>
      </c>
      <c r="L368">
        <v>11363</v>
      </c>
      <c r="M368" t="s">
        <v>141</v>
      </c>
      <c r="N368">
        <v>107539</v>
      </c>
      <c r="O368" t="s">
        <v>170</v>
      </c>
      <c r="P368" t="s">
        <v>143</v>
      </c>
      <c r="Q368" t="s">
        <v>143</v>
      </c>
      <c r="R368">
        <v>7346</v>
      </c>
      <c r="S368" t="s">
        <v>543</v>
      </c>
      <c r="T368" t="s">
        <v>143</v>
      </c>
      <c r="U368" t="s">
        <v>771</v>
      </c>
      <c r="V368" t="s">
        <v>771</v>
      </c>
      <c r="X368" t="s">
        <v>769</v>
      </c>
      <c r="Y368">
        <v>48</v>
      </c>
      <c r="Z368" t="s">
        <v>766</v>
      </c>
      <c r="AA368" s="108">
        <v>4380000</v>
      </c>
      <c r="AB368" t="s">
        <v>148</v>
      </c>
      <c r="AC368" s="98">
        <v>478.59</v>
      </c>
      <c r="AD368" t="s">
        <v>149</v>
      </c>
      <c r="AE368">
        <v>2019</v>
      </c>
      <c r="AF368">
        <v>4</v>
      </c>
    </row>
    <row r="369" spans="1:32">
      <c r="A369" t="s">
        <v>134</v>
      </c>
      <c r="B369" t="s">
        <v>778</v>
      </c>
      <c r="C369" t="s">
        <v>766</v>
      </c>
      <c r="D369" t="s">
        <v>767</v>
      </c>
      <c r="E369" t="s">
        <v>138</v>
      </c>
      <c r="F369">
        <v>71620</v>
      </c>
      <c r="G369" t="s">
        <v>220</v>
      </c>
      <c r="H369" t="s">
        <v>140</v>
      </c>
      <c r="I369">
        <v>30000</v>
      </c>
      <c r="J369">
        <v>33803</v>
      </c>
      <c r="K369">
        <v>1981</v>
      </c>
      <c r="L369">
        <v>11363</v>
      </c>
      <c r="M369" t="s">
        <v>141</v>
      </c>
      <c r="N369">
        <v>107539</v>
      </c>
      <c r="O369" t="s">
        <v>170</v>
      </c>
      <c r="P369" t="s">
        <v>143</v>
      </c>
      <c r="Q369" t="s">
        <v>143</v>
      </c>
      <c r="R369">
        <v>3477</v>
      </c>
      <c r="S369" t="s">
        <v>404</v>
      </c>
      <c r="T369" t="s">
        <v>143</v>
      </c>
      <c r="U369" t="s">
        <v>771</v>
      </c>
      <c r="V369" t="s">
        <v>771</v>
      </c>
      <c r="X369" t="s">
        <v>769</v>
      </c>
      <c r="Y369">
        <v>39</v>
      </c>
      <c r="Z369" t="s">
        <v>766</v>
      </c>
      <c r="AA369" s="108">
        <v>4380000</v>
      </c>
      <c r="AB369" t="s">
        <v>148</v>
      </c>
      <c r="AC369" s="98">
        <v>478.59</v>
      </c>
      <c r="AD369" t="s">
        <v>149</v>
      </c>
      <c r="AE369">
        <v>2019</v>
      </c>
      <c r="AF369">
        <v>4</v>
      </c>
    </row>
    <row r="370" spans="1:32">
      <c r="A370" t="s">
        <v>134</v>
      </c>
      <c r="B370" t="s">
        <v>779</v>
      </c>
      <c r="C370" t="s">
        <v>766</v>
      </c>
      <c r="D370" t="s">
        <v>767</v>
      </c>
      <c r="E370" t="s">
        <v>138</v>
      </c>
      <c r="F370">
        <v>71620</v>
      </c>
      <c r="G370" t="s">
        <v>220</v>
      </c>
      <c r="H370" t="s">
        <v>140</v>
      </c>
      <c r="I370">
        <v>30000</v>
      </c>
      <c r="J370">
        <v>33803</v>
      </c>
      <c r="K370">
        <v>1981</v>
      </c>
      <c r="L370">
        <v>11363</v>
      </c>
      <c r="M370" t="s">
        <v>141</v>
      </c>
      <c r="N370">
        <v>107539</v>
      </c>
      <c r="O370" t="s">
        <v>170</v>
      </c>
      <c r="P370" t="s">
        <v>143</v>
      </c>
      <c r="Q370" t="s">
        <v>143</v>
      </c>
      <c r="R370">
        <v>2189</v>
      </c>
      <c r="S370" t="s">
        <v>605</v>
      </c>
      <c r="T370" t="s">
        <v>143</v>
      </c>
      <c r="U370" t="s">
        <v>771</v>
      </c>
      <c r="V370" t="s">
        <v>771</v>
      </c>
      <c r="X370" t="s">
        <v>769</v>
      </c>
      <c r="Y370">
        <v>40</v>
      </c>
      <c r="Z370" t="s">
        <v>766</v>
      </c>
      <c r="AA370" s="108">
        <v>4380000</v>
      </c>
      <c r="AB370" t="s">
        <v>148</v>
      </c>
      <c r="AC370" s="98">
        <v>478.59</v>
      </c>
      <c r="AD370" t="s">
        <v>149</v>
      </c>
      <c r="AE370">
        <v>2019</v>
      </c>
      <c r="AF370">
        <v>4</v>
      </c>
    </row>
    <row r="371" spans="1:32" hidden="1">
      <c r="A371" t="s">
        <v>134</v>
      </c>
      <c r="B371" t="s">
        <v>1106</v>
      </c>
      <c r="C371" s="107">
        <v>43766</v>
      </c>
      <c r="D371" s="107">
        <v>43767</v>
      </c>
      <c r="E371" t="s">
        <v>138</v>
      </c>
      <c r="F371">
        <v>16108</v>
      </c>
      <c r="G371" t="s">
        <v>139</v>
      </c>
      <c r="H371" t="s">
        <v>140</v>
      </c>
      <c r="I371">
        <v>30000</v>
      </c>
      <c r="J371">
        <v>33803</v>
      </c>
      <c r="K371">
        <v>1981</v>
      </c>
      <c r="L371">
        <v>11363</v>
      </c>
      <c r="M371" t="s">
        <v>141</v>
      </c>
      <c r="N371">
        <v>107539</v>
      </c>
      <c r="O371" t="s">
        <v>142</v>
      </c>
      <c r="P371" t="s">
        <v>143</v>
      </c>
      <c r="Q371">
        <v>826988</v>
      </c>
      <c r="R371">
        <v>1633</v>
      </c>
      <c r="S371" t="s">
        <v>1107</v>
      </c>
      <c r="T371" t="s">
        <v>143</v>
      </c>
      <c r="U371" t="s">
        <v>1108</v>
      </c>
      <c r="V371" t="s">
        <v>1109</v>
      </c>
      <c r="X371" t="s">
        <v>1110</v>
      </c>
      <c r="Y371">
        <v>1</v>
      </c>
      <c r="Z371" s="107">
        <v>43766</v>
      </c>
      <c r="AA371">
        <v>73900000</v>
      </c>
      <c r="AB371" t="s">
        <v>148</v>
      </c>
      <c r="AC371">
        <v>8006.5</v>
      </c>
      <c r="AD371" t="s">
        <v>149</v>
      </c>
      <c r="AE371">
        <v>2019</v>
      </c>
      <c r="AF371">
        <v>10</v>
      </c>
    </row>
    <row r="372" spans="1:32">
      <c r="A372" t="s">
        <v>134</v>
      </c>
      <c r="B372" t="s">
        <v>780</v>
      </c>
      <c r="C372" t="s">
        <v>766</v>
      </c>
      <c r="D372" t="s">
        <v>767</v>
      </c>
      <c r="E372" t="s">
        <v>138</v>
      </c>
      <c r="F372">
        <v>71620</v>
      </c>
      <c r="G372" t="s">
        <v>220</v>
      </c>
      <c r="H372" t="s">
        <v>140</v>
      </c>
      <c r="I372">
        <v>30000</v>
      </c>
      <c r="J372">
        <v>33803</v>
      </c>
      <c r="K372">
        <v>1981</v>
      </c>
      <c r="L372">
        <v>11363</v>
      </c>
      <c r="M372" t="s">
        <v>141</v>
      </c>
      <c r="N372">
        <v>107539</v>
      </c>
      <c r="O372" t="s">
        <v>170</v>
      </c>
      <c r="P372" t="s">
        <v>143</v>
      </c>
      <c r="Q372" t="s">
        <v>143</v>
      </c>
      <c r="R372">
        <v>7345</v>
      </c>
      <c r="S372" t="s">
        <v>546</v>
      </c>
      <c r="T372" t="s">
        <v>143</v>
      </c>
      <c r="U372" t="s">
        <v>771</v>
      </c>
      <c r="V372" t="s">
        <v>771</v>
      </c>
      <c r="X372" t="s">
        <v>769</v>
      </c>
      <c r="Y372">
        <v>41</v>
      </c>
      <c r="Z372" t="s">
        <v>766</v>
      </c>
      <c r="AA372" s="108">
        <v>4380000</v>
      </c>
      <c r="AB372" t="s">
        <v>148</v>
      </c>
      <c r="AC372" s="98">
        <v>478.59</v>
      </c>
      <c r="AD372" t="s">
        <v>149</v>
      </c>
      <c r="AE372">
        <v>2019</v>
      </c>
      <c r="AF372">
        <v>4</v>
      </c>
    </row>
    <row r="373" spans="1:32">
      <c r="A373" t="s">
        <v>134</v>
      </c>
      <c r="B373" t="s">
        <v>781</v>
      </c>
      <c r="C373" t="s">
        <v>766</v>
      </c>
      <c r="D373" t="s">
        <v>767</v>
      </c>
      <c r="E373" t="s">
        <v>138</v>
      </c>
      <c r="F373">
        <v>71620</v>
      </c>
      <c r="G373" t="s">
        <v>220</v>
      </c>
      <c r="H373" t="s">
        <v>140</v>
      </c>
      <c r="I373">
        <v>30000</v>
      </c>
      <c r="J373">
        <v>33803</v>
      </c>
      <c r="K373">
        <v>1981</v>
      </c>
      <c r="L373">
        <v>11363</v>
      </c>
      <c r="M373" t="s">
        <v>141</v>
      </c>
      <c r="N373">
        <v>107539</v>
      </c>
      <c r="O373" t="s">
        <v>170</v>
      </c>
      <c r="P373" t="s">
        <v>143</v>
      </c>
      <c r="Q373" t="s">
        <v>143</v>
      </c>
      <c r="R373">
        <v>6643</v>
      </c>
      <c r="S373" t="s">
        <v>446</v>
      </c>
      <c r="T373" t="s">
        <v>143</v>
      </c>
      <c r="U373" t="s">
        <v>771</v>
      </c>
      <c r="V373" t="s">
        <v>771</v>
      </c>
      <c r="X373" t="s">
        <v>769</v>
      </c>
      <c r="Y373">
        <v>42</v>
      </c>
      <c r="Z373" t="s">
        <v>766</v>
      </c>
      <c r="AA373" s="108">
        <v>4380000</v>
      </c>
      <c r="AB373" t="s">
        <v>148</v>
      </c>
      <c r="AC373" s="98">
        <v>478.59</v>
      </c>
      <c r="AD373" t="s">
        <v>149</v>
      </c>
      <c r="AE373">
        <v>2019</v>
      </c>
      <c r="AF373">
        <v>4</v>
      </c>
    </row>
    <row r="374" spans="1:32">
      <c r="A374" t="s">
        <v>134</v>
      </c>
      <c r="B374" t="s">
        <v>782</v>
      </c>
      <c r="C374" t="s">
        <v>766</v>
      </c>
      <c r="D374" t="s">
        <v>767</v>
      </c>
      <c r="E374" t="s">
        <v>138</v>
      </c>
      <c r="F374">
        <v>71620</v>
      </c>
      <c r="G374" t="s">
        <v>220</v>
      </c>
      <c r="H374" t="s">
        <v>140</v>
      </c>
      <c r="I374">
        <v>30000</v>
      </c>
      <c r="J374">
        <v>33803</v>
      </c>
      <c r="K374">
        <v>1981</v>
      </c>
      <c r="L374">
        <v>11363</v>
      </c>
      <c r="M374" t="s">
        <v>141</v>
      </c>
      <c r="N374">
        <v>107539</v>
      </c>
      <c r="O374" t="s">
        <v>170</v>
      </c>
      <c r="P374" t="s">
        <v>143</v>
      </c>
      <c r="Q374" t="s">
        <v>143</v>
      </c>
      <c r="R374">
        <v>6559</v>
      </c>
      <c r="S374" t="s">
        <v>400</v>
      </c>
      <c r="T374" t="s">
        <v>143</v>
      </c>
      <c r="U374" t="s">
        <v>771</v>
      </c>
      <c r="V374" t="s">
        <v>771</v>
      </c>
      <c r="X374" t="s">
        <v>769</v>
      </c>
      <c r="Y374">
        <v>44</v>
      </c>
      <c r="Z374" t="s">
        <v>766</v>
      </c>
      <c r="AA374" s="108">
        <v>4380000</v>
      </c>
      <c r="AB374" t="s">
        <v>148</v>
      </c>
      <c r="AC374" s="98">
        <v>478.59</v>
      </c>
      <c r="AD374" t="s">
        <v>149</v>
      </c>
      <c r="AE374">
        <v>2019</v>
      </c>
      <c r="AF374">
        <v>4</v>
      </c>
    </row>
    <row r="375" spans="1:32" hidden="1">
      <c r="A375" t="s">
        <v>150</v>
      </c>
      <c r="B375" t="s">
        <v>1120</v>
      </c>
      <c r="C375" s="107">
        <v>43773</v>
      </c>
      <c r="D375" s="107">
        <v>43775</v>
      </c>
      <c r="E375" t="s">
        <v>138</v>
      </c>
      <c r="F375">
        <v>16108</v>
      </c>
      <c r="G375" t="s">
        <v>139</v>
      </c>
      <c r="H375" t="s">
        <v>140</v>
      </c>
      <c r="I375">
        <v>30000</v>
      </c>
      <c r="J375">
        <v>33803</v>
      </c>
      <c r="K375">
        <v>1981</v>
      </c>
      <c r="L375">
        <v>11363</v>
      </c>
      <c r="M375" t="s">
        <v>141</v>
      </c>
      <c r="N375">
        <v>107539</v>
      </c>
      <c r="O375" t="s">
        <v>142</v>
      </c>
      <c r="P375" t="s">
        <v>143</v>
      </c>
      <c r="Q375">
        <v>826988</v>
      </c>
      <c r="R375">
        <v>1633</v>
      </c>
      <c r="S375" t="s">
        <v>1107</v>
      </c>
      <c r="T375" t="s">
        <v>143</v>
      </c>
      <c r="U375" t="s">
        <v>1117</v>
      </c>
      <c r="V375" t="s">
        <v>1118</v>
      </c>
      <c r="X375" t="s">
        <v>1119</v>
      </c>
      <c r="Y375">
        <v>1</v>
      </c>
      <c r="Z375" s="107">
        <v>43773</v>
      </c>
      <c r="AA375">
        <v>-73900000</v>
      </c>
      <c r="AB375" t="s">
        <v>148</v>
      </c>
      <c r="AC375">
        <v>-8006.5</v>
      </c>
      <c r="AD375" t="s">
        <v>149</v>
      </c>
      <c r="AE375">
        <v>2019</v>
      </c>
      <c r="AF375">
        <v>11</v>
      </c>
    </row>
    <row r="376" spans="1:32">
      <c r="A376" t="s">
        <v>134</v>
      </c>
      <c r="B376" t="s">
        <v>783</v>
      </c>
      <c r="C376" t="s">
        <v>784</v>
      </c>
      <c r="D376" t="s">
        <v>785</v>
      </c>
      <c r="E376" t="s">
        <v>138</v>
      </c>
      <c r="F376">
        <v>73410</v>
      </c>
      <c r="G376" t="s">
        <v>440</v>
      </c>
      <c r="H376" t="s">
        <v>140</v>
      </c>
      <c r="I376">
        <v>30000</v>
      </c>
      <c r="J376">
        <v>33803</v>
      </c>
      <c r="K376">
        <v>1981</v>
      </c>
      <c r="L376">
        <v>11363</v>
      </c>
      <c r="M376" t="s">
        <v>141</v>
      </c>
      <c r="N376">
        <v>107539</v>
      </c>
      <c r="O376" t="s">
        <v>170</v>
      </c>
      <c r="P376" t="s">
        <v>143</v>
      </c>
      <c r="Q376" t="s">
        <v>143</v>
      </c>
      <c r="R376">
        <v>7339</v>
      </c>
      <c r="S376" t="s">
        <v>786</v>
      </c>
      <c r="T376" t="s">
        <v>143</v>
      </c>
      <c r="U376" t="s">
        <v>787</v>
      </c>
      <c r="V376" t="s">
        <v>788</v>
      </c>
      <c r="X376" t="s">
        <v>789</v>
      </c>
      <c r="Y376">
        <v>20</v>
      </c>
      <c r="Z376" t="s">
        <v>784</v>
      </c>
      <c r="AA376" s="108">
        <v>2720000</v>
      </c>
      <c r="AB376" t="s">
        <v>148</v>
      </c>
      <c r="AC376" s="98">
        <v>297.20999999999998</v>
      </c>
      <c r="AD376" t="s">
        <v>149</v>
      </c>
      <c r="AE376">
        <v>2019</v>
      </c>
      <c r="AF376">
        <v>4</v>
      </c>
    </row>
    <row r="377" spans="1:32">
      <c r="A377" t="s">
        <v>134</v>
      </c>
      <c r="B377" t="s">
        <v>790</v>
      </c>
      <c r="C377" t="s">
        <v>774</v>
      </c>
      <c r="D377" t="s">
        <v>785</v>
      </c>
      <c r="E377" t="s">
        <v>138</v>
      </c>
      <c r="F377">
        <v>71620</v>
      </c>
      <c r="G377" t="s">
        <v>220</v>
      </c>
      <c r="H377" t="s">
        <v>140</v>
      </c>
      <c r="I377">
        <v>30000</v>
      </c>
      <c r="J377">
        <v>33803</v>
      </c>
      <c r="K377">
        <v>1981</v>
      </c>
      <c r="L377">
        <v>11363</v>
      </c>
      <c r="M377" t="s">
        <v>141</v>
      </c>
      <c r="N377">
        <v>107539</v>
      </c>
      <c r="O377" t="s">
        <v>170</v>
      </c>
      <c r="P377" t="s">
        <v>143</v>
      </c>
      <c r="Q377" t="s">
        <v>143</v>
      </c>
      <c r="R377">
        <v>6643</v>
      </c>
      <c r="S377" t="s">
        <v>446</v>
      </c>
      <c r="T377" t="s">
        <v>143</v>
      </c>
      <c r="U377" t="s">
        <v>791</v>
      </c>
      <c r="V377" t="s">
        <v>792</v>
      </c>
      <c r="X377" t="s">
        <v>793</v>
      </c>
      <c r="Y377">
        <v>12</v>
      </c>
      <c r="Z377" t="s">
        <v>774</v>
      </c>
      <c r="AA377" s="108">
        <v>2325000</v>
      </c>
      <c r="AB377" t="s">
        <v>148</v>
      </c>
      <c r="AC377" s="98">
        <v>254.05</v>
      </c>
      <c r="AD377" t="s">
        <v>149</v>
      </c>
      <c r="AE377">
        <v>2019</v>
      </c>
      <c r="AF377">
        <v>4</v>
      </c>
    </row>
    <row r="378" spans="1:32">
      <c r="A378" t="s">
        <v>134</v>
      </c>
      <c r="B378" t="s">
        <v>794</v>
      </c>
      <c r="C378" t="s">
        <v>774</v>
      </c>
      <c r="D378" t="s">
        <v>785</v>
      </c>
      <c r="E378" t="s">
        <v>138</v>
      </c>
      <c r="F378">
        <v>72311</v>
      </c>
      <c r="G378" t="s">
        <v>227</v>
      </c>
      <c r="H378" t="s">
        <v>140</v>
      </c>
      <c r="I378">
        <v>30000</v>
      </c>
      <c r="J378">
        <v>33803</v>
      </c>
      <c r="K378">
        <v>1981</v>
      </c>
      <c r="L378">
        <v>11363</v>
      </c>
      <c r="M378" t="s">
        <v>141</v>
      </c>
      <c r="N378">
        <v>107539</v>
      </c>
      <c r="O378" t="s">
        <v>170</v>
      </c>
      <c r="P378" t="s">
        <v>143</v>
      </c>
      <c r="Q378" t="s">
        <v>143</v>
      </c>
      <c r="R378">
        <v>6643</v>
      </c>
      <c r="S378" t="s">
        <v>446</v>
      </c>
      <c r="T378" t="s">
        <v>143</v>
      </c>
      <c r="U378" t="s">
        <v>791</v>
      </c>
      <c r="V378" t="s">
        <v>792</v>
      </c>
      <c r="X378" t="s">
        <v>793</v>
      </c>
      <c r="Y378">
        <v>15</v>
      </c>
      <c r="Z378" t="s">
        <v>774</v>
      </c>
      <c r="AA378" s="108">
        <v>2565000</v>
      </c>
      <c r="AB378" t="s">
        <v>148</v>
      </c>
      <c r="AC378" s="98">
        <v>280.27</v>
      </c>
      <c r="AD378" t="s">
        <v>149</v>
      </c>
      <c r="AE378">
        <v>2019</v>
      </c>
      <c r="AF378">
        <v>4</v>
      </c>
    </row>
    <row r="379" spans="1:32">
      <c r="A379" t="s">
        <v>134</v>
      </c>
      <c r="B379" t="s">
        <v>795</v>
      </c>
      <c r="C379" t="s">
        <v>774</v>
      </c>
      <c r="D379" t="s">
        <v>785</v>
      </c>
      <c r="E379" t="s">
        <v>138</v>
      </c>
      <c r="F379">
        <v>71305</v>
      </c>
      <c r="G379" t="s">
        <v>169</v>
      </c>
      <c r="H379" t="s">
        <v>140</v>
      </c>
      <c r="I379">
        <v>30000</v>
      </c>
      <c r="J379">
        <v>33803</v>
      </c>
      <c r="K379">
        <v>1981</v>
      </c>
      <c r="L379">
        <v>11363</v>
      </c>
      <c r="M379" t="s">
        <v>141</v>
      </c>
      <c r="N379">
        <v>107539</v>
      </c>
      <c r="O379" t="s">
        <v>170</v>
      </c>
      <c r="P379" t="s">
        <v>157</v>
      </c>
      <c r="Q379" t="s">
        <v>143</v>
      </c>
      <c r="R379">
        <v>7075</v>
      </c>
      <c r="S379" t="s">
        <v>171</v>
      </c>
      <c r="T379" t="s">
        <v>143</v>
      </c>
      <c r="U379" t="s">
        <v>172</v>
      </c>
      <c r="V379" t="s">
        <v>796</v>
      </c>
      <c r="X379" t="s">
        <v>793</v>
      </c>
      <c r="Y379">
        <v>9</v>
      </c>
      <c r="Z379" t="s">
        <v>774</v>
      </c>
      <c r="AA379" s="108">
        <v>36000000</v>
      </c>
      <c r="AB379" t="s">
        <v>148</v>
      </c>
      <c r="AC379" s="98">
        <v>3933.64</v>
      </c>
      <c r="AD379" t="s">
        <v>149</v>
      </c>
      <c r="AE379">
        <v>2019</v>
      </c>
      <c r="AF379">
        <v>4</v>
      </c>
    </row>
    <row r="380" spans="1:32">
      <c r="A380" t="s">
        <v>134</v>
      </c>
      <c r="B380" t="s">
        <v>797</v>
      </c>
      <c r="C380" t="s">
        <v>774</v>
      </c>
      <c r="D380" t="s">
        <v>785</v>
      </c>
      <c r="E380" t="s">
        <v>138</v>
      </c>
      <c r="F380">
        <v>71305</v>
      </c>
      <c r="G380" t="s">
        <v>169</v>
      </c>
      <c r="H380" t="s">
        <v>140</v>
      </c>
      <c r="I380">
        <v>30000</v>
      </c>
      <c r="J380">
        <v>33803</v>
      </c>
      <c r="K380">
        <v>1981</v>
      </c>
      <c r="L380">
        <v>11363</v>
      </c>
      <c r="M380" t="s">
        <v>141</v>
      </c>
      <c r="N380">
        <v>107539</v>
      </c>
      <c r="O380" t="s">
        <v>170</v>
      </c>
      <c r="P380" t="s">
        <v>157</v>
      </c>
      <c r="Q380" t="s">
        <v>143</v>
      </c>
      <c r="R380">
        <v>7075</v>
      </c>
      <c r="S380" t="s">
        <v>171</v>
      </c>
      <c r="T380" t="s">
        <v>143</v>
      </c>
      <c r="U380" t="s">
        <v>172</v>
      </c>
      <c r="V380" t="s">
        <v>798</v>
      </c>
      <c r="X380" t="s">
        <v>793</v>
      </c>
      <c r="Y380">
        <v>10</v>
      </c>
      <c r="Z380" t="s">
        <v>774</v>
      </c>
      <c r="AA380" s="108">
        <v>36000000</v>
      </c>
      <c r="AB380" t="s">
        <v>148</v>
      </c>
      <c r="AC380" s="98">
        <v>3933.64</v>
      </c>
      <c r="AD380" t="s">
        <v>149</v>
      </c>
      <c r="AE380">
        <v>2019</v>
      </c>
      <c r="AF380">
        <v>4</v>
      </c>
    </row>
    <row r="381" spans="1:32">
      <c r="A381" t="s">
        <v>134</v>
      </c>
      <c r="B381" t="s">
        <v>799</v>
      </c>
      <c r="C381" t="s">
        <v>774</v>
      </c>
      <c r="D381" t="s">
        <v>785</v>
      </c>
      <c r="E381" t="s">
        <v>138</v>
      </c>
      <c r="F381">
        <v>71305</v>
      </c>
      <c r="G381" t="s">
        <v>169</v>
      </c>
      <c r="H381" t="s">
        <v>140</v>
      </c>
      <c r="I381">
        <v>30000</v>
      </c>
      <c r="J381">
        <v>33803</v>
      </c>
      <c r="K381">
        <v>1981</v>
      </c>
      <c r="L381">
        <v>11363</v>
      </c>
      <c r="M381" t="s">
        <v>141</v>
      </c>
      <c r="N381">
        <v>107539</v>
      </c>
      <c r="O381" t="s">
        <v>170</v>
      </c>
      <c r="P381" t="s">
        <v>157</v>
      </c>
      <c r="Q381" t="s">
        <v>143</v>
      </c>
      <c r="R381">
        <v>7075</v>
      </c>
      <c r="S381" t="s">
        <v>171</v>
      </c>
      <c r="T381" t="s">
        <v>143</v>
      </c>
      <c r="U381" t="s">
        <v>172</v>
      </c>
      <c r="V381" t="s">
        <v>800</v>
      </c>
      <c r="X381" t="s">
        <v>793</v>
      </c>
      <c r="Y381">
        <v>11</v>
      </c>
      <c r="Z381" t="s">
        <v>774</v>
      </c>
      <c r="AA381" s="108">
        <v>36000000</v>
      </c>
      <c r="AB381" t="s">
        <v>148</v>
      </c>
      <c r="AC381" s="98">
        <v>3933.64</v>
      </c>
      <c r="AD381" t="s">
        <v>149</v>
      </c>
      <c r="AE381">
        <v>2019</v>
      </c>
      <c r="AF381">
        <v>4</v>
      </c>
    </row>
    <row r="382" spans="1:32">
      <c r="A382" t="s">
        <v>134</v>
      </c>
      <c r="B382" t="s">
        <v>801</v>
      </c>
      <c r="C382" t="s">
        <v>802</v>
      </c>
      <c r="D382" t="s">
        <v>803</v>
      </c>
      <c r="E382" t="s">
        <v>138</v>
      </c>
      <c r="F382">
        <v>71305</v>
      </c>
      <c r="G382" t="s">
        <v>169</v>
      </c>
      <c r="H382" t="s">
        <v>140</v>
      </c>
      <c r="I382">
        <v>30000</v>
      </c>
      <c r="J382">
        <v>33803</v>
      </c>
      <c r="K382">
        <v>1981</v>
      </c>
      <c r="L382">
        <v>11363</v>
      </c>
      <c r="M382" t="s">
        <v>141</v>
      </c>
      <c r="N382">
        <v>107539</v>
      </c>
      <c r="O382" t="s">
        <v>142</v>
      </c>
      <c r="P382" t="s">
        <v>143</v>
      </c>
      <c r="Q382" t="s">
        <v>143</v>
      </c>
      <c r="R382">
        <v>7295</v>
      </c>
      <c r="S382" t="s">
        <v>418</v>
      </c>
      <c r="T382" t="s">
        <v>143</v>
      </c>
      <c r="U382" t="s">
        <v>223</v>
      </c>
      <c r="V382" t="s">
        <v>804</v>
      </c>
      <c r="X382" t="s">
        <v>805</v>
      </c>
      <c r="Y382">
        <v>50</v>
      </c>
      <c r="Z382" t="s">
        <v>802</v>
      </c>
      <c r="AA382" s="108">
        <v>4380000</v>
      </c>
      <c r="AB382" t="s">
        <v>148</v>
      </c>
      <c r="AC382" s="98">
        <v>478.59</v>
      </c>
      <c r="AD382" t="s">
        <v>149</v>
      </c>
      <c r="AE382">
        <v>2019</v>
      </c>
      <c r="AF382">
        <v>4</v>
      </c>
    </row>
    <row r="383" spans="1:32">
      <c r="A383" t="s">
        <v>134</v>
      </c>
      <c r="B383" t="s">
        <v>806</v>
      </c>
      <c r="C383" t="s">
        <v>802</v>
      </c>
      <c r="D383" t="s">
        <v>803</v>
      </c>
      <c r="E383" t="s">
        <v>138</v>
      </c>
      <c r="F383">
        <v>71305</v>
      </c>
      <c r="G383" t="s">
        <v>169</v>
      </c>
      <c r="H383" t="s">
        <v>140</v>
      </c>
      <c r="I383">
        <v>30000</v>
      </c>
      <c r="J383">
        <v>33803</v>
      </c>
      <c r="K383">
        <v>1981</v>
      </c>
      <c r="L383">
        <v>11363</v>
      </c>
      <c r="M383" t="s">
        <v>141</v>
      </c>
      <c r="N383">
        <v>107539</v>
      </c>
      <c r="O383" t="s">
        <v>142</v>
      </c>
      <c r="P383" t="s">
        <v>143</v>
      </c>
      <c r="Q383" t="s">
        <v>143</v>
      </c>
      <c r="R383">
        <v>1453</v>
      </c>
      <c r="S383" t="s">
        <v>398</v>
      </c>
      <c r="T383" t="s">
        <v>143</v>
      </c>
      <c r="U383" t="s">
        <v>807</v>
      </c>
      <c r="V383" t="s">
        <v>808</v>
      </c>
      <c r="X383" t="s">
        <v>805</v>
      </c>
      <c r="Y383">
        <v>51</v>
      </c>
      <c r="Z383" t="s">
        <v>802</v>
      </c>
      <c r="AA383" s="108">
        <v>4380000</v>
      </c>
      <c r="AB383" t="s">
        <v>148</v>
      </c>
      <c r="AC383" s="98">
        <v>478.59</v>
      </c>
      <c r="AD383" t="s">
        <v>149</v>
      </c>
      <c r="AE383">
        <v>2019</v>
      </c>
      <c r="AF383">
        <v>4</v>
      </c>
    </row>
    <row r="384" spans="1:32">
      <c r="A384" t="s">
        <v>134</v>
      </c>
      <c r="B384" t="s">
        <v>809</v>
      </c>
      <c r="C384" t="s">
        <v>802</v>
      </c>
      <c r="D384" t="s">
        <v>803</v>
      </c>
      <c r="E384" t="s">
        <v>138</v>
      </c>
      <c r="F384">
        <v>71305</v>
      </c>
      <c r="G384" t="s">
        <v>169</v>
      </c>
      <c r="H384" t="s">
        <v>140</v>
      </c>
      <c r="I384">
        <v>30000</v>
      </c>
      <c r="J384">
        <v>33803</v>
      </c>
      <c r="K384">
        <v>1981</v>
      </c>
      <c r="L384">
        <v>11363</v>
      </c>
      <c r="M384" t="s">
        <v>141</v>
      </c>
      <c r="N384">
        <v>107539</v>
      </c>
      <c r="O384" t="s">
        <v>142</v>
      </c>
      <c r="P384" t="s">
        <v>143</v>
      </c>
      <c r="Q384" t="s">
        <v>143</v>
      </c>
      <c r="R384">
        <v>4729</v>
      </c>
      <c r="S384" t="s">
        <v>396</v>
      </c>
      <c r="T384" t="s">
        <v>143</v>
      </c>
      <c r="U384" t="s">
        <v>807</v>
      </c>
      <c r="V384" t="s">
        <v>808</v>
      </c>
      <c r="X384" t="s">
        <v>805</v>
      </c>
      <c r="Y384">
        <v>52</v>
      </c>
      <c r="Z384" t="s">
        <v>802</v>
      </c>
      <c r="AA384" s="108">
        <v>4380000</v>
      </c>
      <c r="AB384" t="s">
        <v>148</v>
      </c>
      <c r="AC384" s="98">
        <v>478.59</v>
      </c>
      <c r="AD384" t="s">
        <v>149</v>
      </c>
      <c r="AE384">
        <v>2019</v>
      </c>
      <c r="AF384">
        <v>4</v>
      </c>
    </row>
    <row r="385" spans="1:32">
      <c r="A385" t="s">
        <v>134</v>
      </c>
      <c r="B385" t="s">
        <v>810</v>
      </c>
      <c r="C385" t="s">
        <v>802</v>
      </c>
      <c r="D385" t="s">
        <v>803</v>
      </c>
      <c r="E385" t="s">
        <v>138</v>
      </c>
      <c r="F385">
        <v>71305</v>
      </c>
      <c r="G385" t="s">
        <v>169</v>
      </c>
      <c r="H385" t="s">
        <v>140</v>
      </c>
      <c r="I385">
        <v>30000</v>
      </c>
      <c r="J385">
        <v>33803</v>
      </c>
      <c r="K385">
        <v>1981</v>
      </c>
      <c r="L385">
        <v>11363</v>
      </c>
      <c r="M385" t="s">
        <v>141</v>
      </c>
      <c r="N385">
        <v>107539</v>
      </c>
      <c r="O385" t="s">
        <v>142</v>
      </c>
      <c r="P385" t="s">
        <v>143</v>
      </c>
      <c r="Q385" t="s">
        <v>143</v>
      </c>
      <c r="R385">
        <v>829</v>
      </c>
      <c r="S385" t="s">
        <v>393</v>
      </c>
      <c r="T385" t="s">
        <v>143</v>
      </c>
      <c r="U385" t="s">
        <v>807</v>
      </c>
      <c r="V385" t="s">
        <v>808</v>
      </c>
      <c r="X385" t="s">
        <v>805</v>
      </c>
      <c r="Y385">
        <v>43</v>
      </c>
      <c r="Z385" t="s">
        <v>802</v>
      </c>
      <c r="AA385" s="108">
        <v>4380000</v>
      </c>
      <c r="AB385" t="s">
        <v>148</v>
      </c>
      <c r="AC385" s="98">
        <v>478.59</v>
      </c>
      <c r="AD385" t="s">
        <v>149</v>
      </c>
      <c r="AE385">
        <v>2019</v>
      </c>
      <c r="AF385">
        <v>4</v>
      </c>
    </row>
    <row r="386" spans="1:32">
      <c r="A386" t="s">
        <v>134</v>
      </c>
      <c r="B386" t="s">
        <v>811</v>
      </c>
      <c r="C386" t="s">
        <v>802</v>
      </c>
      <c r="D386" t="s">
        <v>803</v>
      </c>
      <c r="E386" t="s">
        <v>138</v>
      </c>
      <c r="F386">
        <v>71305</v>
      </c>
      <c r="G386" t="s">
        <v>169</v>
      </c>
      <c r="H386" t="s">
        <v>140</v>
      </c>
      <c r="I386">
        <v>30000</v>
      </c>
      <c r="J386">
        <v>33803</v>
      </c>
      <c r="K386">
        <v>1981</v>
      </c>
      <c r="L386">
        <v>11363</v>
      </c>
      <c r="M386" t="s">
        <v>141</v>
      </c>
      <c r="N386">
        <v>107539</v>
      </c>
      <c r="O386" t="s">
        <v>142</v>
      </c>
      <c r="P386" t="s">
        <v>143</v>
      </c>
      <c r="Q386" t="s">
        <v>143</v>
      </c>
      <c r="R386">
        <v>6559</v>
      </c>
      <c r="S386" t="s">
        <v>400</v>
      </c>
      <c r="T386" t="s">
        <v>143</v>
      </c>
      <c r="U386" t="s">
        <v>807</v>
      </c>
      <c r="V386" t="s">
        <v>808</v>
      </c>
      <c r="X386" t="s">
        <v>805</v>
      </c>
      <c r="Y386">
        <v>44</v>
      </c>
      <c r="Z386" t="s">
        <v>802</v>
      </c>
      <c r="AA386" s="108">
        <v>4380000</v>
      </c>
      <c r="AB386" t="s">
        <v>148</v>
      </c>
      <c r="AC386" s="98">
        <v>478.59</v>
      </c>
      <c r="AD386" t="s">
        <v>149</v>
      </c>
      <c r="AE386">
        <v>2019</v>
      </c>
      <c r="AF386">
        <v>4</v>
      </c>
    </row>
    <row r="387" spans="1:32">
      <c r="A387" t="s">
        <v>134</v>
      </c>
      <c r="B387" t="s">
        <v>812</v>
      </c>
      <c r="C387" t="s">
        <v>802</v>
      </c>
      <c r="D387" t="s">
        <v>803</v>
      </c>
      <c r="E387" t="s">
        <v>138</v>
      </c>
      <c r="F387">
        <v>71305</v>
      </c>
      <c r="G387" t="s">
        <v>169</v>
      </c>
      <c r="H387" t="s">
        <v>140</v>
      </c>
      <c r="I387">
        <v>30000</v>
      </c>
      <c r="J387">
        <v>33803</v>
      </c>
      <c r="K387">
        <v>1981</v>
      </c>
      <c r="L387">
        <v>11363</v>
      </c>
      <c r="M387" t="s">
        <v>141</v>
      </c>
      <c r="N387">
        <v>107539</v>
      </c>
      <c r="O387" t="s">
        <v>142</v>
      </c>
      <c r="P387" t="s">
        <v>143</v>
      </c>
      <c r="Q387" t="s">
        <v>143</v>
      </c>
      <c r="R387">
        <v>1311</v>
      </c>
      <c r="S387" t="s">
        <v>402</v>
      </c>
      <c r="T387" t="s">
        <v>143</v>
      </c>
      <c r="U387" t="s">
        <v>807</v>
      </c>
      <c r="V387" t="s">
        <v>807</v>
      </c>
      <c r="X387" t="s">
        <v>805</v>
      </c>
      <c r="Y387">
        <v>45</v>
      </c>
      <c r="Z387" t="s">
        <v>802</v>
      </c>
      <c r="AA387" s="108">
        <v>4380000</v>
      </c>
      <c r="AB387" t="s">
        <v>148</v>
      </c>
      <c r="AC387" s="98">
        <v>478.59</v>
      </c>
      <c r="AD387" t="s">
        <v>149</v>
      </c>
      <c r="AE387">
        <v>2019</v>
      </c>
      <c r="AF387">
        <v>4</v>
      </c>
    </row>
    <row r="388" spans="1:32">
      <c r="A388" t="s">
        <v>134</v>
      </c>
      <c r="B388" t="s">
        <v>817</v>
      </c>
      <c r="C388" t="s">
        <v>802</v>
      </c>
      <c r="D388" t="s">
        <v>803</v>
      </c>
      <c r="E388" t="s">
        <v>138</v>
      </c>
      <c r="F388">
        <v>71305</v>
      </c>
      <c r="G388" t="s">
        <v>169</v>
      </c>
      <c r="H388" t="s">
        <v>140</v>
      </c>
      <c r="I388">
        <v>30000</v>
      </c>
      <c r="J388">
        <v>33803</v>
      </c>
      <c r="K388">
        <v>1981</v>
      </c>
      <c r="L388">
        <v>11363</v>
      </c>
      <c r="M388" t="s">
        <v>141</v>
      </c>
      <c r="N388">
        <v>107539</v>
      </c>
      <c r="O388" t="s">
        <v>142</v>
      </c>
      <c r="P388" t="s">
        <v>143</v>
      </c>
      <c r="Q388" t="s">
        <v>143</v>
      </c>
      <c r="R388">
        <v>7346</v>
      </c>
      <c r="S388" t="s">
        <v>543</v>
      </c>
      <c r="T388" t="s">
        <v>143</v>
      </c>
      <c r="U388" t="s">
        <v>807</v>
      </c>
      <c r="V388" t="s">
        <v>807</v>
      </c>
      <c r="X388" t="s">
        <v>805</v>
      </c>
      <c r="Y388">
        <v>46</v>
      </c>
      <c r="Z388" t="s">
        <v>802</v>
      </c>
      <c r="AA388" s="108">
        <v>4380000</v>
      </c>
      <c r="AB388" t="s">
        <v>148</v>
      </c>
      <c r="AC388" s="98">
        <v>478.59</v>
      </c>
      <c r="AD388" t="s">
        <v>149</v>
      </c>
      <c r="AE388">
        <v>2019</v>
      </c>
      <c r="AF388">
        <v>4</v>
      </c>
    </row>
    <row r="389" spans="1:32">
      <c r="A389" t="s">
        <v>134</v>
      </c>
      <c r="B389" t="s">
        <v>818</v>
      </c>
      <c r="C389" t="s">
        <v>802</v>
      </c>
      <c r="D389" t="s">
        <v>803</v>
      </c>
      <c r="E389" t="s">
        <v>138</v>
      </c>
      <c r="F389">
        <v>71305</v>
      </c>
      <c r="G389" t="s">
        <v>169</v>
      </c>
      <c r="H389" t="s">
        <v>140</v>
      </c>
      <c r="I389">
        <v>30000</v>
      </c>
      <c r="J389">
        <v>33803</v>
      </c>
      <c r="K389">
        <v>1981</v>
      </c>
      <c r="L389">
        <v>11363</v>
      </c>
      <c r="M389" t="s">
        <v>141</v>
      </c>
      <c r="N389">
        <v>107539</v>
      </c>
      <c r="O389" t="s">
        <v>142</v>
      </c>
      <c r="P389" t="s">
        <v>143</v>
      </c>
      <c r="Q389" t="s">
        <v>143</v>
      </c>
      <c r="R389">
        <v>3477</v>
      </c>
      <c r="S389" t="s">
        <v>404</v>
      </c>
      <c r="T389" t="s">
        <v>143</v>
      </c>
      <c r="U389" t="s">
        <v>807</v>
      </c>
      <c r="V389" t="s">
        <v>807</v>
      </c>
      <c r="X389" t="s">
        <v>805</v>
      </c>
      <c r="Y389">
        <v>47</v>
      </c>
      <c r="Z389" t="s">
        <v>802</v>
      </c>
      <c r="AA389" s="108">
        <v>4380000</v>
      </c>
      <c r="AB389" t="s">
        <v>148</v>
      </c>
      <c r="AC389" s="98">
        <v>478.59</v>
      </c>
      <c r="AD389" t="s">
        <v>149</v>
      </c>
      <c r="AE389">
        <v>2019</v>
      </c>
      <c r="AF389">
        <v>4</v>
      </c>
    </row>
    <row r="390" spans="1:32">
      <c r="A390" t="s">
        <v>134</v>
      </c>
      <c r="B390" t="s">
        <v>819</v>
      </c>
      <c r="C390" t="s">
        <v>802</v>
      </c>
      <c r="D390" t="s">
        <v>803</v>
      </c>
      <c r="E390" t="s">
        <v>138</v>
      </c>
      <c r="F390">
        <v>71305</v>
      </c>
      <c r="G390" t="s">
        <v>169</v>
      </c>
      <c r="H390" t="s">
        <v>140</v>
      </c>
      <c r="I390">
        <v>30000</v>
      </c>
      <c r="J390">
        <v>33803</v>
      </c>
      <c r="K390">
        <v>1981</v>
      </c>
      <c r="L390">
        <v>11363</v>
      </c>
      <c r="M390" t="s">
        <v>141</v>
      </c>
      <c r="N390">
        <v>107539</v>
      </c>
      <c r="O390" t="s">
        <v>142</v>
      </c>
      <c r="P390" t="s">
        <v>143</v>
      </c>
      <c r="Q390" t="s">
        <v>143</v>
      </c>
      <c r="R390">
        <v>2189</v>
      </c>
      <c r="S390" t="s">
        <v>605</v>
      </c>
      <c r="T390" t="s">
        <v>143</v>
      </c>
      <c r="U390" t="s">
        <v>807</v>
      </c>
      <c r="V390" t="s">
        <v>807</v>
      </c>
      <c r="X390" t="s">
        <v>805</v>
      </c>
      <c r="Y390">
        <v>48</v>
      </c>
      <c r="Z390" t="s">
        <v>802</v>
      </c>
      <c r="AA390" s="108">
        <v>4380000</v>
      </c>
      <c r="AB390" t="s">
        <v>148</v>
      </c>
      <c r="AC390" s="98">
        <v>478.59</v>
      </c>
      <c r="AD390" t="s">
        <v>149</v>
      </c>
      <c r="AE390">
        <v>2019</v>
      </c>
      <c r="AF390">
        <v>4</v>
      </c>
    </row>
    <row r="391" spans="1:32">
      <c r="A391" t="s">
        <v>134</v>
      </c>
      <c r="B391" t="s">
        <v>820</v>
      </c>
      <c r="C391" t="s">
        <v>802</v>
      </c>
      <c r="D391" t="s">
        <v>803</v>
      </c>
      <c r="E391" t="s">
        <v>138</v>
      </c>
      <c r="F391">
        <v>71305</v>
      </c>
      <c r="G391" t="s">
        <v>169</v>
      </c>
      <c r="H391" t="s">
        <v>140</v>
      </c>
      <c r="I391">
        <v>30000</v>
      </c>
      <c r="J391">
        <v>33803</v>
      </c>
      <c r="K391">
        <v>1981</v>
      </c>
      <c r="L391">
        <v>11363</v>
      </c>
      <c r="M391" t="s">
        <v>141</v>
      </c>
      <c r="N391">
        <v>107539</v>
      </c>
      <c r="O391" t="s">
        <v>142</v>
      </c>
      <c r="P391" t="s">
        <v>143</v>
      </c>
      <c r="Q391" t="s">
        <v>143</v>
      </c>
      <c r="R391">
        <v>7345</v>
      </c>
      <c r="S391" t="s">
        <v>546</v>
      </c>
      <c r="T391" t="s">
        <v>143</v>
      </c>
      <c r="U391" t="s">
        <v>807</v>
      </c>
      <c r="V391" t="s">
        <v>807</v>
      </c>
      <c r="X391" t="s">
        <v>805</v>
      </c>
      <c r="Y391">
        <v>49</v>
      </c>
      <c r="Z391" t="s">
        <v>802</v>
      </c>
      <c r="AA391" s="108">
        <v>4380000</v>
      </c>
      <c r="AB391" t="s">
        <v>148</v>
      </c>
      <c r="AC391" s="98">
        <v>478.59</v>
      </c>
      <c r="AD391" t="s">
        <v>149</v>
      </c>
      <c r="AE391">
        <v>2019</v>
      </c>
      <c r="AF391">
        <v>4</v>
      </c>
    </row>
    <row r="392" spans="1:32">
      <c r="A392" t="s">
        <v>134</v>
      </c>
      <c r="B392" t="s">
        <v>821</v>
      </c>
      <c r="C392" t="s">
        <v>802</v>
      </c>
      <c r="D392" t="s">
        <v>803</v>
      </c>
      <c r="E392" t="s">
        <v>138</v>
      </c>
      <c r="F392">
        <v>71305</v>
      </c>
      <c r="G392" t="s">
        <v>169</v>
      </c>
      <c r="H392" t="s">
        <v>140</v>
      </c>
      <c r="I392">
        <v>30000</v>
      </c>
      <c r="J392">
        <v>33803</v>
      </c>
      <c r="K392">
        <v>1981</v>
      </c>
      <c r="L392">
        <v>11363</v>
      </c>
      <c r="M392" t="s">
        <v>141</v>
      </c>
      <c r="N392">
        <v>107539</v>
      </c>
      <c r="O392" t="s">
        <v>142</v>
      </c>
      <c r="P392" t="s">
        <v>143</v>
      </c>
      <c r="Q392" t="s">
        <v>143</v>
      </c>
      <c r="R392">
        <v>6643</v>
      </c>
      <c r="S392" t="s">
        <v>446</v>
      </c>
      <c r="T392" t="s">
        <v>143</v>
      </c>
      <c r="U392" t="s">
        <v>807</v>
      </c>
      <c r="V392" t="s">
        <v>808</v>
      </c>
      <c r="X392" t="s">
        <v>805</v>
      </c>
      <c r="Y392">
        <v>42</v>
      </c>
      <c r="Z392" t="s">
        <v>802</v>
      </c>
      <c r="AA392" s="108">
        <v>4380000</v>
      </c>
      <c r="AB392" t="s">
        <v>148</v>
      </c>
      <c r="AC392" s="98">
        <v>478.59</v>
      </c>
      <c r="AD392" t="s">
        <v>149</v>
      </c>
      <c r="AE392">
        <v>2019</v>
      </c>
      <c r="AF392">
        <v>4</v>
      </c>
    </row>
    <row r="393" spans="1:32" hidden="1">
      <c r="A393" t="s">
        <v>134</v>
      </c>
      <c r="B393" t="s">
        <v>1172</v>
      </c>
      <c r="C393" t="s">
        <v>1166</v>
      </c>
      <c r="D393" t="s">
        <v>1173</v>
      </c>
      <c r="E393" t="s">
        <v>138</v>
      </c>
      <c r="F393">
        <v>16108</v>
      </c>
      <c r="G393" t="s">
        <v>139</v>
      </c>
      <c r="H393" t="s">
        <v>140</v>
      </c>
      <c r="I393">
        <v>30000</v>
      </c>
      <c r="J393">
        <v>33803</v>
      </c>
      <c r="K393">
        <v>1981</v>
      </c>
      <c r="L393">
        <v>11363</v>
      </c>
      <c r="M393" t="s">
        <v>141</v>
      </c>
      <c r="N393">
        <v>107539</v>
      </c>
      <c r="O393" t="s">
        <v>170</v>
      </c>
      <c r="P393" t="s">
        <v>143</v>
      </c>
      <c r="Q393">
        <v>852160</v>
      </c>
      <c r="R393">
        <v>3051</v>
      </c>
      <c r="S393" t="s">
        <v>144</v>
      </c>
      <c r="T393" t="s">
        <v>143</v>
      </c>
      <c r="U393" t="s">
        <v>1174</v>
      </c>
      <c r="V393" t="s">
        <v>1174</v>
      </c>
      <c r="X393" t="s">
        <v>1175</v>
      </c>
      <c r="Y393">
        <v>1</v>
      </c>
      <c r="Z393" t="s">
        <v>1166</v>
      </c>
      <c r="AA393">
        <v>23250000</v>
      </c>
      <c r="AB393" t="s">
        <v>148</v>
      </c>
      <c r="AC393">
        <v>2505.39</v>
      </c>
      <c r="AD393" t="s">
        <v>149</v>
      </c>
      <c r="AE393">
        <v>2019</v>
      </c>
      <c r="AF393">
        <v>12</v>
      </c>
    </row>
    <row r="394" spans="1:32">
      <c r="A394" t="s">
        <v>134</v>
      </c>
      <c r="B394" t="s">
        <v>822</v>
      </c>
      <c r="C394" t="s">
        <v>823</v>
      </c>
      <c r="D394" t="s">
        <v>824</v>
      </c>
      <c r="E394" t="s">
        <v>138</v>
      </c>
      <c r="F394">
        <v>75711</v>
      </c>
      <c r="G394" t="s">
        <v>348</v>
      </c>
      <c r="H394" t="s">
        <v>140</v>
      </c>
      <c r="I394">
        <v>30000</v>
      </c>
      <c r="J394">
        <v>33803</v>
      </c>
      <c r="K394">
        <v>1981</v>
      </c>
      <c r="L394">
        <v>11363</v>
      </c>
      <c r="M394" t="s">
        <v>141</v>
      </c>
      <c r="N394">
        <v>107539</v>
      </c>
      <c r="O394" t="s">
        <v>170</v>
      </c>
      <c r="P394" t="s">
        <v>143</v>
      </c>
      <c r="Q394" t="s">
        <v>143</v>
      </c>
      <c r="R394">
        <v>639</v>
      </c>
      <c r="S394" t="s">
        <v>294</v>
      </c>
      <c r="T394" t="s">
        <v>143</v>
      </c>
      <c r="U394" t="s">
        <v>825</v>
      </c>
      <c r="V394" t="s">
        <v>826</v>
      </c>
      <c r="X394" t="s">
        <v>827</v>
      </c>
      <c r="Y394">
        <v>10</v>
      </c>
      <c r="Z394" t="s">
        <v>823</v>
      </c>
      <c r="AA394" s="108">
        <v>6225000</v>
      </c>
      <c r="AB394" t="s">
        <v>148</v>
      </c>
      <c r="AC394" s="98">
        <v>680.19</v>
      </c>
      <c r="AD394" t="s">
        <v>149</v>
      </c>
      <c r="AE394">
        <v>2019</v>
      </c>
      <c r="AF394">
        <v>4</v>
      </c>
    </row>
    <row r="395" spans="1:32">
      <c r="A395" t="s">
        <v>134</v>
      </c>
      <c r="B395" t="s">
        <v>828</v>
      </c>
      <c r="C395" t="s">
        <v>829</v>
      </c>
      <c r="D395" t="s">
        <v>830</v>
      </c>
      <c r="E395" t="s">
        <v>138</v>
      </c>
      <c r="F395">
        <v>72505</v>
      </c>
      <c r="G395" t="s">
        <v>176</v>
      </c>
      <c r="H395" t="s">
        <v>140</v>
      </c>
      <c r="I395">
        <v>30000</v>
      </c>
      <c r="J395">
        <v>33803</v>
      </c>
      <c r="K395">
        <v>1981</v>
      </c>
      <c r="L395">
        <v>11363</v>
      </c>
      <c r="M395" t="s">
        <v>141</v>
      </c>
      <c r="N395">
        <v>107539</v>
      </c>
      <c r="O395" t="s">
        <v>170</v>
      </c>
      <c r="P395" t="s">
        <v>143</v>
      </c>
      <c r="Q395" t="s">
        <v>143</v>
      </c>
      <c r="R395">
        <v>6707</v>
      </c>
      <c r="S395" t="s">
        <v>177</v>
      </c>
      <c r="T395" t="s">
        <v>143</v>
      </c>
      <c r="U395" t="s">
        <v>831</v>
      </c>
      <c r="V395" t="s">
        <v>832</v>
      </c>
      <c r="X395" t="s">
        <v>833</v>
      </c>
      <c r="Y395">
        <v>39</v>
      </c>
      <c r="Z395" t="s">
        <v>829</v>
      </c>
      <c r="AA395" s="108">
        <v>1735000</v>
      </c>
      <c r="AB395" t="s">
        <v>148</v>
      </c>
      <c r="AC395" s="98">
        <v>189.58</v>
      </c>
      <c r="AD395" t="s">
        <v>149</v>
      </c>
      <c r="AE395">
        <v>2019</v>
      </c>
      <c r="AF395">
        <v>4</v>
      </c>
    </row>
    <row r="396" spans="1:32">
      <c r="A396" t="s">
        <v>134</v>
      </c>
      <c r="B396" t="s">
        <v>834</v>
      </c>
      <c r="C396" t="s">
        <v>829</v>
      </c>
      <c r="D396" t="s">
        <v>830</v>
      </c>
      <c r="E396" t="s">
        <v>138</v>
      </c>
      <c r="F396">
        <v>72505</v>
      </c>
      <c r="G396" t="s">
        <v>176</v>
      </c>
      <c r="H396" t="s">
        <v>140</v>
      </c>
      <c r="I396">
        <v>30000</v>
      </c>
      <c r="J396">
        <v>33803</v>
      </c>
      <c r="K396">
        <v>1981</v>
      </c>
      <c r="L396">
        <v>11363</v>
      </c>
      <c r="M396" t="s">
        <v>141</v>
      </c>
      <c r="N396">
        <v>107539</v>
      </c>
      <c r="O396" t="s">
        <v>142</v>
      </c>
      <c r="P396" t="s">
        <v>157</v>
      </c>
      <c r="Q396" t="s">
        <v>143</v>
      </c>
      <c r="R396">
        <v>254</v>
      </c>
      <c r="S396" t="s">
        <v>835</v>
      </c>
      <c r="T396" t="s">
        <v>143</v>
      </c>
      <c r="U396" t="s">
        <v>836</v>
      </c>
      <c r="V396" t="s">
        <v>837</v>
      </c>
      <c r="X396" t="s">
        <v>833</v>
      </c>
      <c r="Y396">
        <v>37</v>
      </c>
      <c r="Z396" t="s">
        <v>829</v>
      </c>
      <c r="AA396" s="108">
        <v>518000</v>
      </c>
      <c r="AB396" t="s">
        <v>148</v>
      </c>
      <c r="AC396" s="98">
        <v>56.6</v>
      </c>
      <c r="AD396" t="s">
        <v>149</v>
      </c>
      <c r="AE396">
        <v>2019</v>
      </c>
      <c r="AF396">
        <v>4</v>
      </c>
    </row>
    <row r="397" spans="1:32">
      <c r="A397" t="s">
        <v>134</v>
      </c>
      <c r="B397" t="s">
        <v>838</v>
      </c>
      <c r="C397" t="s">
        <v>829</v>
      </c>
      <c r="D397" t="s">
        <v>839</v>
      </c>
      <c r="E397" t="s">
        <v>138</v>
      </c>
      <c r="F397">
        <v>72425</v>
      </c>
      <c r="G397" t="s">
        <v>840</v>
      </c>
      <c r="H397" t="s">
        <v>140</v>
      </c>
      <c r="I397">
        <v>30000</v>
      </c>
      <c r="J397">
        <v>33803</v>
      </c>
      <c r="K397">
        <v>1981</v>
      </c>
      <c r="L397">
        <v>11363</v>
      </c>
      <c r="M397" t="s">
        <v>141</v>
      </c>
      <c r="N397">
        <v>107539</v>
      </c>
      <c r="O397" t="s">
        <v>170</v>
      </c>
      <c r="P397" t="s">
        <v>157</v>
      </c>
      <c r="Q397" t="s">
        <v>143</v>
      </c>
      <c r="R397">
        <v>2329</v>
      </c>
      <c r="S397" t="s">
        <v>267</v>
      </c>
      <c r="T397" t="s">
        <v>143</v>
      </c>
      <c r="U397" t="s">
        <v>841</v>
      </c>
      <c r="V397" t="s">
        <v>842</v>
      </c>
      <c r="X397" t="s">
        <v>843</v>
      </c>
      <c r="Y397">
        <v>58</v>
      </c>
      <c r="Z397" t="s">
        <v>829</v>
      </c>
      <c r="AA397" s="108">
        <v>144068</v>
      </c>
      <c r="AB397" t="s">
        <v>148</v>
      </c>
      <c r="AC397" s="98">
        <v>15.74</v>
      </c>
      <c r="AD397" t="s">
        <v>149</v>
      </c>
      <c r="AE397">
        <v>2019</v>
      </c>
      <c r="AF397">
        <v>4</v>
      </c>
    </row>
    <row r="398" spans="1:32" hidden="1">
      <c r="A398" t="s">
        <v>150</v>
      </c>
      <c r="B398" t="s">
        <v>1194</v>
      </c>
      <c r="C398" t="s">
        <v>1185</v>
      </c>
      <c r="D398" t="s">
        <v>1186</v>
      </c>
      <c r="E398" t="s">
        <v>138</v>
      </c>
      <c r="F398">
        <v>16108</v>
      </c>
      <c r="G398" t="s">
        <v>139</v>
      </c>
      <c r="H398" t="s">
        <v>140</v>
      </c>
      <c r="I398">
        <v>30000</v>
      </c>
      <c r="J398">
        <v>33803</v>
      </c>
      <c r="K398">
        <v>1981</v>
      </c>
      <c r="L398">
        <v>11363</v>
      </c>
      <c r="M398" t="s">
        <v>141</v>
      </c>
      <c r="N398">
        <v>107539</v>
      </c>
      <c r="O398" t="s">
        <v>170</v>
      </c>
      <c r="P398" t="s">
        <v>157</v>
      </c>
      <c r="Q398">
        <v>852160</v>
      </c>
      <c r="R398">
        <v>3051</v>
      </c>
      <c r="S398" t="s">
        <v>144</v>
      </c>
      <c r="T398" t="s">
        <v>143</v>
      </c>
      <c r="U398" t="s">
        <v>1192</v>
      </c>
      <c r="V398" t="s">
        <v>1193</v>
      </c>
      <c r="X398" t="s">
        <v>1189</v>
      </c>
      <c r="Y398">
        <v>1</v>
      </c>
      <c r="Z398" t="s">
        <v>1185</v>
      </c>
      <c r="AA398">
        <v>-18250000</v>
      </c>
      <c r="AB398" t="s">
        <v>148</v>
      </c>
      <c r="AC398">
        <v>-1966.59</v>
      </c>
      <c r="AD398" t="s">
        <v>149</v>
      </c>
      <c r="AE398">
        <v>2019</v>
      </c>
      <c r="AF398">
        <v>12</v>
      </c>
    </row>
    <row r="399" spans="1:32" hidden="1">
      <c r="A399" t="s">
        <v>134</v>
      </c>
      <c r="B399" t="s">
        <v>1195</v>
      </c>
      <c r="C399" t="s">
        <v>1196</v>
      </c>
      <c r="D399" t="s">
        <v>1197</v>
      </c>
      <c r="E399" t="s">
        <v>138</v>
      </c>
      <c r="F399">
        <v>16108</v>
      </c>
      <c r="G399" t="s">
        <v>139</v>
      </c>
      <c r="H399" t="s">
        <v>140</v>
      </c>
      <c r="I399">
        <v>30000</v>
      </c>
      <c r="J399">
        <v>33803</v>
      </c>
      <c r="K399">
        <v>1981</v>
      </c>
      <c r="L399">
        <v>11363</v>
      </c>
      <c r="M399" t="s">
        <v>141</v>
      </c>
      <c r="N399">
        <v>107539</v>
      </c>
      <c r="O399" t="s">
        <v>221</v>
      </c>
      <c r="P399" t="s">
        <v>143</v>
      </c>
      <c r="Q399">
        <v>852160</v>
      </c>
      <c r="R399">
        <v>3051</v>
      </c>
      <c r="S399" t="s">
        <v>144</v>
      </c>
      <c r="T399" t="s">
        <v>143</v>
      </c>
      <c r="U399" t="s">
        <v>1198</v>
      </c>
      <c r="V399" t="s">
        <v>1199</v>
      </c>
      <c r="X399" t="s">
        <v>1200</v>
      </c>
      <c r="Y399">
        <v>1</v>
      </c>
      <c r="Z399" t="s">
        <v>1196</v>
      </c>
      <c r="AA399">
        <v>21000000</v>
      </c>
      <c r="AB399" t="s">
        <v>148</v>
      </c>
      <c r="AC399">
        <v>2262.9299999999998</v>
      </c>
      <c r="AD399" t="s">
        <v>149</v>
      </c>
      <c r="AE399">
        <v>2019</v>
      </c>
      <c r="AF399">
        <v>12</v>
      </c>
    </row>
    <row r="400" spans="1:32">
      <c r="A400" t="s">
        <v>1304</v>
      </c>
      <c r="B400" t="s">
        <v>1371</v>
      </c>
      <c r="C400" t="s">
        <v>829</v>
      </c>
      <c r="D400" t="s">
        <v>1369</v>
      </c>
      <c r="E400" t="s">
        <v>138</v>
      </c>
      <c r="F400">
        <v>75105</v>
      </c>
      <c r="G400" t="s">
        <v>1306</v>
      </c>
      <c r="H400" t="s">
        <v>140</v>
      </c>
      <c r="I400">
        <v>30000</v>
      </c>
      <c r="J400">
        <v>33803</v>
      </c>
      <c r="K400">
        <v>1981</v>
      </c>
      <c r="L400">
        <v>11363</v>
      </c>
      <c r="M400" t="s">
        <v>141</v>
      </c>
      <c r="N400">
        <v>107539</v>
      </c>
      <c r="O400" t="s">
        <v>170</v>
      </c>
      <c r="P400" t="s">
        <v>1307</v>
      </c>
      <c r="U400" t="s">
        <v>1370</v>
      </c>
      <c r="V400" t="s">
        <v>1347</v>
      </c>
      <c r="X400">
        <v>8012512</v>
      </c>
      <c r="Y400">
        <v>223</v>
      </c>
      <c r="Z400" t="s">
        <v>829</v>
      </c>
      <c r="AA400" s="108">
        <v>1994.28</v>
      </c>
      <c r="AB400" t="s">
        <v>861</v>
      </c>
      <c r="AC400" s="98">
        <v>1994.28</v>
      </c>
      <c r="AD400" t="s">
        <v>1310</v>
      </c>
      <c r="AE400">
        <v>2019</v>
      </c>
      <c r="AF400">
        <v>4</v>
      </c>
    </row>
    <row r="401" spans="1:32">
      <c r="A401" t="s">
        <v>1304</v>
      </c>
      <c r="B401" t="s">
        <v>1372</v>
      </c>
      <c r="C401" t="s">
        <v>829</v>
      </c>
      <c r="D401" t="s">
        <v>1369</v>
      </c>
      <c r="E401" t="s">
        <v>138</v>
      </c>
      <c r="F401">
        <v>75105</v>
      </c>
      <c r="G401" t="s">
        <v>1306</v>
      </c>
      <c r="H401" t="s">
        <v>140</v>
      </c>
      <c r="I401">
        <v>30000</v>
      </c>
      <c r="J401">
        <v>33803</v>
      </c>
      <c r="K401">
        <v>1981</v>
      </c>
      <c r="L401">
        <v>11363</v>
      </c>
      <c r="M401" t="s">
        <v>141</v>
      </c>
      <c r="N401">
        <v>107539</v>
      </c>
      <c r="O401" t="s">
        <v>142</v>
      </c>
      <c r="P401" t="s">
        <v>1307</v>
      </c>
      <c r="U401" t="s">
        <v>1370</v>
      </c>
      <c r="V401" t="s">
        <v>1347</v>
      </c>
      <c r="X401">
        <v>8012512</v>
      </c>
      <c r="Y401">
        <v>224</v>
      </c>
      <c r="Z401" t="s">
        <v>829</v>
      </c>
      <c r="AA401" s="108">
        <v>372.48</v>
      </c>
      <c r="AB401" t="s">
        <v>861</v>
      </c>
      <c r="AC401" s="98">
        <v>372.48</v>
      </c>
      <c r="AD401" t="s">
        <v>1310</v>
      </c>
      <c r="AE401">
        <v>2019</v>
      </c>
      <c r="AF401">
        <v>4</v>
      </c>
    </row>
    <row r="402" spans="1:32">
      <c r="A402" t="s">
        <v>1482</v>
      </c>
      <c r="B402" t="s">
        <v>1602</v>
      </c>
      <c r="C402" t="s">
        <v>829</v>
      </c>
      <c r="D402" t="s">
        <v>1364</v>
      </c>
      <c r="E402" t="s">
        <v>138</v>
      </c>
      <c r="F402">
        <v>71550</v>
      </c>
      <c r="G402" t="s">
        <v>1499</v>
      </c>
      <c r="H402" t="s">
        <v>140</v>
      </c>
      <c r="I402">
        <v>30000</v>
      </c>
      <c r="J402">
        <v>33803</v>
      </c>
      <c r="K402">
        <v>1981</v>
      </c>
      <c r="L402">
        <v>11363</v>
      </c>
      <c r="M402" t="s">
        <v>141</v>
      </c>
      <c r="N402">
        <v>107539</v>
      </c>
      <c r="O402" t="s">
        <v>170</v>
      </c>
      <c r="P402" t="s">
        <v>1486</v>
      </c>
      <c r="U402" t="s">
        <v>1487</v>
      </c>
      <c r="V402" t="s">
        <v>1487</v>
      </c>
      <c r="X402" t="s">
        <v>1603</v>
      </c>
      <c r="Y402">
        <v>82</v>
      </c>
      <c r="Z402" t="s">
        <v>829</v>
      </c>
      <c r="AA402" s="108">
        <v>413466</v>
      </c>
      <c r="AB402" t="s">
        <v>148</v>
      </c>
      <c r="AC402" s="98">
        <v>45.18</v>
      </c>
      <c r="AD402" t="s">
        <v>1489</v>
      </c>
      <c r="AE402">
        <v>2019</v>
      </c>
      <c r="AF402">
        <v>4</v>
      </c>
    </row>
    <row r="403" spans="1:32">
      <c r="A403" t="s">
        <v>1482</v>
      </c>
      <c r="B403" t="s">
        <v>1604</v>
      </c>
      <c r="C403" t="s">
        <v>829</v>
      </c>
      <c r="D403" t="s">
        <v>1364</v>
      </c>
      <c r="E403" t="s">
        <v>138</v>
      </c>
      <c r="F403">
        <v>71535</v>
      </c>
      <c r="G403" t="s">
        <v>1493</v>
      </c>
      <c r="H403" t="s">
        <v>140</v>
      </c>
      <c r="I403">
        <v>30000</v>
      </c>
      <c r="J403">
        <v>33803</v>
      </c>
      <c r="K403">
        <v>1981</v>
      </c>
      <c r="L403">
        <v>11363</v>
      </c>
      <c r="M403" t="s">
        <v>141</v>
      </c>
      <c r="N403">
        <v>107539</v>
      </c>
      <c r="O403" t="s">
        <v>170</v>
      </c>
      <c r="P403" t="s">
        <v>1486</v>
      </c>
      <c r="U403" t="s">
        <v>1487</v>
      </c>
      <c r="V403" t="s">
        <v>1487</v>
      </c>
      <c r="X403" t="s">
        <v>1603</v>
      </c>
      <c r="Y403">
        <v>47</v>
      </c>
      <c r="Z403" t="s">
        <v>829</v>
      </c>
      <c r="AA403" s="108">
        <v>613447</v>
      </c>
      <c r="AB403" t="s">
        <v>148</v>
      </c>
      <c r="AC403" s="98">
        <v>67.03</v>
      </c>
      <c r="AD403" t="s">
        <v>1489</v>
      </c>
      <c r="AE403">
        <v>2019</v>
      </c>
      <c r="AF403">
        <v>4</v>
      </c>
    </row>
    <row r="404" spans="1:32">
      <c r="A404" t="s">
        <v>1482</v>
      </c>
      <c r="B404" t="s">
        <v>1605</v>
      </c>
      <c r="C404" t="s">
        <v>829</v>
      </c>
      <c r="D404" t="s">
        <v>1364</v>
      </c>
      <c r="E404" t="s">
        <v>138</v>
      </c>
      <c r="F404">
        <v>71540</v>
      </c>
      <c r="G404" t="s">
        <v>1501</v>
      </c>
      <c r="H404" t="s">
        <v>140</v>
      </c>
      <c r="I404">
        <v>30000</v>
      </c>
      <c r="J404">
        <v>33803</v>
      </c>
      <c r="K404">
        <v>1981</v>
      </c>
      <c r="L404">
        <v>11363</v>
      </c>
      <c r="M404" t="s">
        <v>141</v>
      </c>
      <c r="N404">
        <v>107539</v>
      </c>
      <c r="O404" t="s">
        <v>170</v>
      </c>
      <c r="P404" t="s">
        <v>1486</v>
      </c>
      <c r="U404" t="s">
        <v>1487</v>
      </c>
      <c r="V404" t="s">
        <v>1487</v>
      </c>
      <c r="X404" t="s">
        <v>1603</v>
      </c>
      <c r="Y404">
        <v>59</v>
      </c>
      <c r="Z404" t="s">
        <v>829</v>
      </c>
      <c r="AA404" s="108">
        <v>263525</v>
      </c>
      <c r="AB404" t="s">
        <v>148</v>
      </c>
      <c r="AC404" s="98">
        <v>28.79</v>
      </c>
      <c r="AD404" t="s">
        <v>1489</v>
      </c>
      <c r="AE404">
        <v>2019</v>
      </c>
      <c r="AF404">
        <v>4</v>
      </c>
    </row>
    <row r="405" spans="1:32">
      <c r="A405" t="s">
        <v>1482</v>
      </c>
      <c r="B405" t="s">
        <v>1606</v>
      </c>
      <c r="C405" t="s">
        <v>829</v>
      </c>
      <c r="D405" t="s">
        <v>1364</v>
      </c>
      <c r="E405" t="s">
        <v>138</v>
      </c>
      <c r="F405">
        <v>71520</v>
      </c>
      <c r="G405" t="s">
        <v>1491</v>
      </c>
      <c r="H405" t="s">
        <v>140</v>
      </c>
      <c r="I405">
        <v>30000</v>
      </c>
      <c r="J405">
        <v>33803</v>
      </c>
      <c r="K405">
        <v>1981</v>
      </c>
      <c r="L405">
        <v>11363</v>
      </c>
      <c r="M405" t="s">
        <v>141</v>
      </c>
      <c r="N405">
        <v>107539</v>
      </c>
      <c r="O405" t="s">
        <v>170</v>
      </c>
      <c r="P405" t="s">
        <v>1486</v>
      </c>
      <c r="U405" t="s">
        <v>1487</v>
      </c>
      <c r="V405" t="s">
        <v>1487</v>
      </c>
      <c r="X405" t="s">
        <v>1603</v>
      </c>
      <c r="Y405">
        <v>35</v>
      </c>
      <c r="Z405" t="s">
        <v>829</v>
      </c>
      <c r="AA405" s="108">
        <v>457592</v>
      </c>
      <c r="AB405" t="s">
        <v>148</v>
      </c>
      <c r="AC405" s="98">
        <v>50</v>
      </c>
      <c r="AD405" t="s">
        <v>1489</v>
      </c>
      <c r="AE405">
        <v>2019</v>
      </c>
      <c r="AF405">
        <v>4</v>
      </c>
    </row>
    <row r="406" spans="1:32">
      <c r="A406" t="s">
        <v>1482</v>
      </c>
      <c r="B406" t="s">
        <v>1607</v>
      </c>
      <c r="C406" t="s">
        <v>829</v>
      </c>
      <c r="D406" t="s">
        <v>1364</v>
      </c>
      <c r="E406" t="s">
        <v>138</v>
      </c>
      <c r="F406">
        <v>71541</v>
      </c>
      <c r="G406" t="s">
        <v>1497</v>
      </c>
      <c r="H406" t="s">
        <v>140</v>
      </c>
      <c r="I406">
        <v>30000</v>
      </c>
      <c r="J406">
        <v>33803</v>
      </c>
      <c r="K406">
        <v>1981</v>
      </c>
      <c r="L406">
        <v>11363</v>
      </c>
      <c r="M406" t="s">
        <v>141</v>
      </c>
      <c r="N406">
        <v>107539</v>
      </c>
      <c r="O406" t="s">
        <v>170</v>
      </c>
      <c r="P406" t="s">
        <v>1486</v>
      </c>
      <c r="U406" t="s">
        <v>1487</v>
      </c>
      <c r="V406" t="s">
        <v>1487</v>
      </c>
      <c r="X406" t="s">
        <v>1603</v>
      </c>
      <c r="Y406">
        <v>70</v>
      </c>
      <c r="Z406" t="s">
        <v>829</v>
      </c>
      <c r="AA406" s="108">
        <v>305138</v>
      </c>
      <c r="AB406" t="s">
        <v>148</v>
      </c>
      <c r="AC406" s="98">
        <v>33.340000000000003</v>
      </c>
      <c r="AD406" t="s">
        <v>1489</v>
      </c>
      <c r="AE406">
        <v>2019</v>
      </c>
      <c r="AF406">
        <v>4</v>
      </c>
    </row>
    <row r="407" spans="1:32">
      <c r="A407" t="s">
        <v>1482</v>
      </c>
      <c r="B407" t="s">
        <v>1608</v>
      </c>
      <c r="C407" t="s">
        <v>829</v>
      </c>
      <c r="D407" t="s">
        <v>1364</v>
      </c>
      <c r="E407" t="s">
        <v>138</v>
      </c>
      <c r="F407">
        <v>71505</v>
      </c>
      <c r="G407" t="s">
        <v>1485</v>
      </c>
      <c r="H407" t="s">
        <v>140</v>
      </c>
      <c r="I407">
        <v>30000</v>
      </c>
      <c r="J407">
        <v>33803</v>
      </c>
      <c r="K407">
        <v>1981</v>
      </c>
      <c r="L407">
        <v>11363</v>
      </c>
      <c r="M407" t="s">
        <v>141</v>
      </c>
      <c r="N407">
        <v>107539</v>
      </c>
      <c r="O407" t="s">
        <v>170</v>
      </c>
      <c r="P407" t="s">
        <v>1486</v>
      </c>
      <c r="U407" t="s">
        <v>1487</v>
      </c>
      <c r="V407" t="s">
        <v>1487</v>
      </c>
      <c r="X407" t="s">
        <v>1603</v>
      </c>
      <c r="Y407">
        <v>22</v>
      </c>
      <c r="Z407" t="s">
        <v>829</v>
      </c>
      <c r="AA407" s="108">
        <v>4961586</v>
      </c>
      <c r="AB407" t="s">
        <v>148</v>
      </c>
      <c r="AC407" s="98">
        <v>542.14</v>
      </c>
      <c r="AD407" t="s">
        <v>1489</v>
      </c>
      <c r="AE407">
        <v>2019</v>
      </c>
      <c r="AF407">
        <v>4</v>
      </c>
    </row>
    <row r="408" spans="1:32">
      <c r="A408" t="s">
        <v>1482</v>
      </c>
      <c r="B408" t="s">
        <v>1609</v>
      </c>
      <c r="C408" t="s">
        <v>829</v>
      </c>
      <c r="D408" t="s">
        <v>1364</v>
      </c>
      <c r="E408" t="s">
        <v>138</v>
      </c>
      <c r="F408">
        <v>71592</v>
      </c>
      <c r="G408" t="s">
        <v>1579</v>
      </c>
      <c r="H408" t="s">
        <v>140</v>
      </c>
      <c r="I408">
        <v>30000</v>
      </c>
      <c r="J408">
        <v>33803</v>
      </c>
      <c r="K408">
        <v>1981</v>
      </c>
      <c r="L408">
        <v>11363</v>
      </c>
      <c r="M408" t="s">
        <v>141</v>
      </c>
      <c r="N408">
        <v>107539</v>
      </c>
      <c r="O408" t="s">
        <v>170</v>
      </c>
      <c r="P408" t="s">
        <v>1486</v>
      </c>
      <c r="U408" t="s">
        <v>1487</v>
      </c>
      <c r="V408" t="s">
        <v>1487</v>
      </c>
      <c r="X408" t="s">
        <v>1603</v>
      </c>
      <c r="Y408">
        <v>96</v>
      </c>
      <c r="Z408" t="s">
        <v>829</v>
      </c>
      <c r="AA408" s="108">
        <v>889676</v>
      </c>
      <c r="AB408" t="s">
        <v>148</v>
      </c>
      <c r="AC408" s="98">
        <v>97.21</v>
      </c>
      <c r="AD408" t="s">
        <v>1489</v>
      </c>
      <c r="AE408">
        <v>2019</v>
      </c>
      <c r="AF408">
        <v>4</v>
      </c>
    </row>
    <row r="409" spans="1:32">
      <c r="A409" t="s">
        <v>134</v>
      </c>
      <c r="B409" t="s">
        <v>844</v>
      </c>
      <c r="C409" t="s">
        <v>845</v>
      </c>
      <c r="D409" t="s">
        <v>839</v>
      </c>
      <c r="E409" t="s">
        <v>138</v>
      </c>
      <c r="F409">
        <v>76125</v>
      </c>
      <c r="G409" t="s">
        <v>187</v>
      </c>
      <c r="H409" t="s">
        <v>140</v>
      </c>
      <c r="I409">
        <v>30000</v>
      </c>
      <c r="J409">
        <v>33803</v>
      </c>
      <c r="K409">
        <v>1981</v>
      </c>
      <c r="L409">
        <v>11363</v>
      </c>
      <c r="M409" t="s">
        <v>141</v>
      </c>
      <c r="N409">
        <v>107539</v>
      </c>
      <c r="O409" t="s">
        <v>170</v>
      </c>
      <c r="P409" t="s">
        <v>157</v>
      </c>
      <c r="Q409" t="s">
        <v>143</v>
      </c>
      <c r="R409">
        <v>2329</v>
      </c>
      <c r="S409" t="s">
        <v>267</v>
      </c>
      <c r="T409" t="s">
        <v>143</v>
      </c>
      <c r="U409" t="s">
        <v>187</v>
      </c>
      <c r="V409" t="s">
        <v>842</v>
      </c>
      <c r="X409" t="s">
        <v>846</v>
      </c>
      <c r="Y409">
        <v>256</v>
      </c>
      <c r="Z409" t="s">
        <v>845</v>
      </c>
      <c r="AA409" s="108">
        <v>0</v>
      </c>
      <c r="AB409" t="s">
        <v>148</v>
      </c>
      <c r="AC409" s="98">
        <v>0.03</v>
      </c>
      <c r="AD409" t="s">
        <v>149</v>
      </c>
      <c r="AE409">
        <v>2019</v>
      </c>
      <c r="AF409">
        <v>5</v>
      </c>
    </row>
    <row r="410" spans="1:32">
      <c r="A410" t="s">
        <v>134</v>
      </c>
      <c r="B410" t="s">
        <v>847</v>
      </c>
      <c r="C410" t="s">
        <v>848</v>
      </c>
      <c r="D410" t="s">
        <v>849</v>
      </c>
      <c r="E410" t="s">
        <v>138</v>
      </c>
      <c r="F410">
        <v>71305</v>
      </c>
      <c r="G410" t="s">
        <v>169</v>
      </c>
      <c r="H410" t="s">
        <v>140</v>
      </c>
      <c r="I410">
        <v>30000</v>
      </c>
      <c r="J410">
        <v>33803</v>
      </c>
      <c r="K410">
        <v>1981</v>
      </c>
      <c r="L410">
        <v>11363</v>
      </c>
      <c r="M410" t="s">
        <v>141</v>
      </c>
      <c r="N410">
        <v>107539</v>
      </c>
      <c r="O410" t="s">
        <v>170</v>
      </c>
      <c r="P410" t="s">
        <v>143</v>
      </c>
      <c r="Q410" t="s">
        <v>143</v>
      </c>
      <c r="R410">
        <v>6657</v>
      </c>
      <c r="S410" t="s">
        <v>423</v>
      </c>
      <c r="T410" t="s">
        <v>143</v>
      </c>
      <c r="U410" t="s">
        <v>850</v>
      </c>
      <c r="V410" t="s">
        <v>851</v>
      </c>
      <c r="X410" t="s">
        <v>852</v>
      </c>
      <c r="Y410">
        <v>11</v>
      </c>
      <c r="Z410" t="s">
        <v>848</v>
      </c>
      <c r="AA410" s="108">
        <v>3807078</v>
      </c>
      <c r="AB410" t="s">
        <v>148</v>
      </c>
      <c r="AC410" s="98">
        <v>416.82</v>
      </c>
      <c r="AD410" t="s">
        <v>149</v>
      </c>
      <c r="AE410">
        <v>2019</v>
      </c>
      <c r="AF410">
        <v>5</v>
      </c>
    </row>
    <row r="411" spans="1:32" hidden="1">
      <c r="A411" t="s">
        <v>150</v>
      </c>
      <c r="B411" t="s">
        <v>1227</v>
      </c>
      <c r="C411" t="s">
        <v>869</v>
      </c>
      <c r="D411" t="s">
        <v>1177</v>
      </c>
      <c r="E411" t="s">
        <v>138</v>
      </c>
      <c r="F411">
        <v>16108</v>
      </c>
      <c r="G411" t="s">
        <v>139</v>
      </c>
      <c r="H411" t="s">
        <v>140</v>
      </c>
      <c r="I411">
        <v>30000</v>
      </c>
      <c r="J411">
        <v>33803</v>
      </c>
      <c r="K411">
        <v>1981</v>
      </c>
      <c r="L411">
        <v>11363</v>
      </c>
      <c r="M411" t="s">
        <v>141</v>
      </c>
      <c r="N411">
        <v>107539</v>
      </c>
      <c r="O411" t="s">
        <v>221</v>
      </c>
      <c r="P411" t="s">
        <v>143</v>
      </c>
      <c r="Q411">
        <v>852160</v>
      </c>
      <c r="R411">
        <v>3051</v>
      </c>
      <c r="S411" t="s">
        <v>144</v>
      </c>
      <c r="T411" t="s">
        <v>143</v>
      </c>
      <c r="U411" t="s">
        <v>1224</v>
      </c>
      <c r="V411" t="s">
        <v>1225</v>
      </c>
      <c r="X411" t="s">
        <v>1226</v>
      </c>
      <c r="Y411">
        <v>1</v>
      </c>
      <c r="Z411" t="s">
        <v>869</v>
      </c>
      <c r="AA411">
        <v>-21000000</v>
      </c>
      <c r="AB411" t="s">
        <v>148</v>
      </c>
      <c r="AC411">
        <v>-2262.9299999999998</v>
      </c>
      <c r="AD411" t="s">
        <v>149</v>
      </c>
      <c r="AE411">
        <v>2019</v>
      </c>
      <c r="AF411">
        <v>12</v>
      </c>
    </row>
    <row r="412" spans="1:32">
      <c r="A412" t="s">
        <v>134</v>
      </c>
      <c r="B412" t="s">
        <v>853</v>
      </c>
      <c r="C412" t="s">
        <v>848</v>
      </c>
      <c r="D412" t="s">
        <v>849</v>
      </c>
      <c r="E412" t="s">
        <v>138</v>
      </c>
      <c r="F412">
        <v>71305</v>
      </c>
      <c r="G412" t="s">
        <v>169</v>
      </c>
      <c r="H412" t="s">
        <v>140</v>
      </c>
      <c r="I412">
        <v>30000</v>
      </c>
      <c r="J412">
        <v>33803</v>
      </c>
      <c r="K412">
        <v>1981</v>
      </c>
      <c r="L412">
        <v>11363</v>
      </c>
      <c r="M412" t="s">
        <v>141</v>
      </c>
      <c r="N412">
        <v>107539</v>
      </c>
      <c r="O412" t="s">
        <v>170</v>
      </c>
      <c r="P412" t="s">
        <v>143</v>
      </c>
      <c r="Q412" t="s">
        <v>143</v>
      </c>
      <c r="R412">
        <v>6657</v>
      </c>
      <c r="S412" t="s">
        <v>423</v>
      </c>
      <c r="T412" t="s">
        <v>143</v>
      </c>
      <c r="U412" t="s">
        <v>850</v>
      </c>
      <c r="V412" t="s">
        <v>851</v>
      </c>
      <c r="X412" t="s">
        <v>852</v>
      </c>
      <c r="Y412">
        <v>12</v>
      </c>
      <c r="Z412" t="s">
        <v>848</v>
      </c>
      <c r="AA412" s="108">
        <v>3634029</v>
      </c>
      <c r="AB412" t="s">
        <v>148</v>
      </c>
      <c r="AC412" s="98">
        <v>397.88</v>
      </c>
      <c r="AD412" t="s">
        <v>149</v>
      </c>
      <c r="AE412">
        <v>2019</v>
      </c>
      <c r="AF412">
        <v>5</v>
      </c>
    </row>
    <row r="413" spans="1:32">
      <c r="A413" t="s">
        <v>134</v>
      </c>
      <c r="B413" t="s">
        <v>862</v>
      </c>
      <c r="C413" t="s">
        <v>839</v>
      </c>
      <c r="D413" t="s">
        <v>863</v>
      </c>
      <c r="E413" t="s">
        <v>138</v>
      </c>
      <c r="F413">
        <v>72311</v>
      </c>
      <c r="G413" t="s">
        <v>227</v>
      </c>
      <c r="H413" t="s">
        <v>140</v>
      </c>
      <c r="I413">
        <v>30000</v>
      </c>
      <c r="J413">
        <v>33803</v>
      </c>
      <c r="K413">
        <v>1981</v>
      </c>
      <c r="L413">
        <v>11363</v>
      </c>
      <c r="M413" t="s">
        <v>141</v>
      </c>
      <c r="N413">
        <v>107539</v>
      </c>
      <c r="O413" t="s">
        <v>221</v>
      </c>
      <c r="P413" t="s">
        <v>157</v>
      </c>
      <c r="Q413" t="s">
        <v>143</v>
      </c>
      <c r="R413">
        <v>3376</v>
      </c>
      <c r="S413" t="s">
        <v>864</v>
      </c>
      <c r="T413" t="s">
        <v>143</v>
      </c>
      <c r="U413" t="s">
        <v>865</v>
      </c>
      <c r="V413" t="s">
        <v>866</v>
      </c>
      <c r="X413" t="s">
        <v>867</v>
      </c>
      <c r="Y413">
        <v>8</v>
      </c>
      <c r="Z413" t="s">
        <v>839</v>
      </c>
      <c r="AA413" s="108">
        <v>20000000</v>
      </c>
      <c r="AB413" t="s">
        <v>148</v>
      </c>
      <c r="AC413" s="98">
        <v>2189.7399999999998</v>
      </c>
      <c r="AD413" t="s">
        <v>149</v>
      </c>
      <c r="AE413">
        <v>2019</v>
      </c>
      <c r="AF413">
        <v>5</v>
      </c>
    </row>
    <row r="414" spans="1:32">
      <c r="A414" t="s">
        <v>134</v>
      </c>
      <c r="B414" t="s">
        <v>879</v>
      </c>
      <c r="C414" t="s">
        <v>880</v>
      </c>
      <c r="D414" t="s">
        <v>881</v>
      </c>
      <c r="E414" t="s">
        <v>138</v>
      </c>
      <c r="F414">
        <v>75705</v>
      </c>
      <c r="G414" t="s">
        <v>182</v>
      </c>
      <c r="H414" t="s">
        <v>140</v>
      </c>
      <c r="I414">
        <v>30000</v>
      </c>
      <c r="J414">
        <v>33803</v>
      </c>
      <c r="K414">
        <v>1981</v>
      </c>
      <c r="L414">
        <v>11363</v>
      </c>
      <c r="M414" t="s">
        <v>141</v>
      </c>
      <c r="N414">
        <v>107539</v>
      </c>
      <c r="O414" t="s">
        <v>170</v>
      </c>
      <c r="P414" t="s">
        <v>143</v>
      </c>
      <c r="Q414" t="s">
        <v>143</v>
      </c>
      <c r="R414">
        <v>6404</v>
      </c>
      <c r="S414" t="s">
        <v>236</v>
      </c>
      <c r="T414" t="s">
        <v>143</v>
      </c>
      <c r="U414" t="s">
        <v>882</v>
      </c>
      <c r="V414" t="s">
        <v>883</v>
      </c>
      <c r="X414" t="s">
        <v>884</v>
      </c>
      <c r="Y414">
        <v>22</v>
      </c>
      <c r="Z414" t="s">
        <v>880</v>
      </c>
      <c r="AA414" s="108">
        <v>1000000</v>
      </c>
      <c r="AB414" t="s">
        <v>148</v>
      </c>
      <c r="AC414" s="98">
        <v>109.49</v>
      </c>
      <c r="AD414" t="s">
        <v>149</v>
      </c>
      <c r="AE414">
        <v>2019</v>
      </c>
      <c r="AF414">
        <v>5</v>
      </c>
    </row>
    <row r="415" spans="1:32">
      <c r="A415" t="s">
        <v>134</v>
      </c>
      <c r="B415" t="s">
        <v>885</v>
      </c>
      <c r="C415" t="s">
        <v>886</v>
      </c>
      <c r="D415" t="s">
        <v>887</v>
      </c>
      <c r="E415" t="s">
        <v>138</v>
      </c>
      <c r="F415">
        <v>71305</v>
      </c>
      <c r="G415" t="s">
        <v>169</v>
      </c>
      <c r="H415" t="s">
        <v>140</v>
      </c>
      <c r="I415">
        <v>30000</v>
      </c>
      <c r="J415">
        <v>33803</v>
      </c>
      <c r="K415">
        <v>1981</v>
      </c>
      <c r="L415">
        <v>11363</v>
      </c>
      <c r="M415" t="s">
        <v>141</v>
      </c>
      <c r="N415">
        <v>107539</v>
      </c>
      <c r="O415" t="s">
        <v>142</v>
      </c>
      <c r="P415" t="s">
        <v>143</v>
      </c>
      <c r="Q415" t="s">
        <v>143</v>
      </c>
      <c r="R415">
        <v>7295</v>
      </c>
      <c r="S415" t="s">
        <v>418</v>
      </c>
      <c r="T415" t="s">
        <v>143</v>
      </c>
      <c r="U415" t="s">
        <v>888</v>
      </c>
      <c r="V415" t="s">
        <v>889</v>
      </c>
      <c r="X415" t="s">
        <v>890</v>
      </c>
      <c r="Y415">
        <v>24</v>
      </c>
      <c r="Z415" t="s">
        <v>886</v>
      </c>
      <c r="AA415" s="108">
        <v>4380000</v>
      </c>
      <c r="AB415" t="s">
        <v>148</v>
      </c>
      <c r="AC415" s="98">
        <v>479.55</v>
      </c>
      <c r="AD415" t="s">
        <v>149</v>
      </c>
      <c r="AE415">
        <v>2019</v>
      </c>
      <c r="AF415">
        <v>5</v>
      </c>
    </row>
    <row r="416" spans="1:32">
      <c r="A416" t="s">
        <v>134</v>
      </c>
      <c r="B416" t="s">
        <v>891</v>
      </c>
      <c r="C416" t="s">
        <v>886</v>
      </c>
      <c r="D416" t="s">
        <v>887</v>
      </c>
      <c r="E416" t="s">
        <v>138</v>
      </c>
      <c r="F416">
        <v>71305</v>
      </c>
      <c r="G416" t="s">
        <v>169</v>
      </c>
      <c r="H416" t="s">
        <v>140</v>
      </c>
      <c r="I416">
        <v>30000</v>
      </c>
      <c r="J416">
        <v>33803</v>
      </c>
      <c r="K416">
        <v>1981</v>
      </c>
      <c r="L416">
        <v>11363</v>
      </c>
      <c r="M416" t="s">
        <v>141</v>
      </c>
      <c r="N416">
        <v>107539</v>
      </c>
      <c r="O416" t="s">
        <v>142</v>
      </c>
      <c r="P416" t="s">
        <v>143</v>
      </c>
      <c r="Q416" t="s">
        <v>143</v>
      </c>
      <c r="R416">
        <v>6673</v>
      </c>
      <c r="S416" t="s">
        <v>398</v>
      </c>
      <c r="T416" t="s">
        <v>143</v>
      </c>
      <c r="U416" t="s">
        <v>888</v>
      </c>
      <c r="V416" t="s">
        <v>889</v>
      </c>
      <c r="X416" t="s">
        <v>890</v>
      </c>
      <c r="Y416">
        <v>25</v>
      </c>
      <c r="Z416" t="s">
        <v>886</v>
      </c>
      <c r="AA416" s="108">
        <v>4380000</v>
      </c>
      <c r="AB416" t="s">
        <v>148</v>
      </c>
      <c r="AC416" s="98">
        <v>479.55</v>
      </c>
      <c r="AD416" t="s">
        <v>149</v>
      </c>
      <c r="AE416">
        <v>2019</v>
      </c>
      <c r="AF416">
        <v>5</v>
      </c>
    </row>
    <row r="417" spans="1:32">
      <c r="A417" t="s">
        <v>134</v>
      </c>
      <c r="B417" t="s">
        <v>892</v>
      </c>
      <c r="C417" t="s">
        <v>886</v>
      </c>
      <c r="D417" t="s">
        <v>887</v>
      </c>
      <c r="E417" t="s">
        <v>138</v>
      </c>
      <c r="F417">
        <v>71305</v>
      </c>
      <c r="G417" t="s">
        <v>169</v>
      </c>
      <c r="H417" t="s">
        <v>140</v>
      </c>
      <c r="I417">
        <v>30000</v>
      </c>
      <c r="J417">
        <v>33803</v>
      </c>
      <c r="K417">
        <v>1981</v>
      </c>
      <c r="L417">
        <v>11363</v>
      </c>
      <c r="M417" t="s">
        <v>141</v>
      </c>
      <c r="N417">
        <v>107539</v>
      </c>
      <c r="O417" t="s">
        <v>142</v>
      </c>
      <c r="P417" t="s">
        <v>143</v>
      </c>
      <c r="Q417" t="s">
        <v>143</v>
      </c>
      <c r="R417">
        <v>388</v>
      </c>
      <c r="S417" t="s">
        <v>631</v>
      </c>
      <c r="T417" t="s">
        <v>143</v>
      </c>
      <c r="U417" t="s">
        <v>888</v>
      </c>
      <c r="V417" t="s">
        <v>889</v>
      </c>
      <c r="X417" t="s">
        <v>890</v>
      </c>
      <c r="Y417">
        <v>16</v>
      </c>
      <c r="Z417" t="s">
        <v>886</v>
      </c>
      <c r="AA417" s="108">
        <v>4380000</v>
      </c>
      <c r="AB417" t="s">
        <v>148</v>
      </c>
      <c r="AC417" s="98">
        <v>479.55</v>
      </c>
      <c r="AD417" t="s">
        <v>149</v>
      </c>
      <c r="AE417">
        <v>2019</v>
      </c>
      <c r="AF417">
        <v>5</v>
      </c>
    </row>
    <row r="418" spans="1:32">
      <c r="A418" t="s">
        <v>134</v>
      </c>
      <c r="B418" t="s">
        <v>893</v>
      </c>
      <c r="C418" t="s">
        <v>886</v>
      </c>
      <c r="D418" t="s">
        <v>887</v>
      </c>
      <c r="E418" t="s">
        <v>138</v>
      </c>
      <c r="F418">
        <v>71305</v>
      </c>
      <c r="G418" t="s">
        <v>169</v>
      </c>
      <c r="H418" t="s">
        <v>140</v>
      </c>
      <c r="I418">
        <v>30000</v>
      </c>
      <c r="J418">
        <v>33803</v>
      </c>
      <c r="K418">
        <v>1981</v>
      </c>
      <c r="L418">
        <v>11363</v>
      </c>
      <c r="M418" t="s">
        <v>141</v>
      </c>
      <c r="N418">
        <v>107539</v>
      </c>
      <c r="O418" t="s">
        <v>142</v>
      </c>
      <c r="P418" t="s">
        <v>143</v>
      </c>
      <c r="Q418" t="s">
        <v>143</v>
      </c>
      <c r="R418">
        <v>829</v>
      </c>
      <c r="S418" t="s">
        <v>393</v>
      </c>
      <c r="T418" t="s">
        <v>143</v>
      </c>
      <c r="U418" t="s">
        <v>888</v>
      </c>
      <c r="V418" t="s">
        <v>889</v>
      </c>
      <c r="X418" t="s">
        <v>890</v>
      </c>
      <c r="Y418">
        <v>17</v>
      </c>
      <c r="Z418" t="s">
        <v>886</v>
      </c>
      <c r="AA418" s="108">
        <v>4380000</v>
      </c>
      <c r="AB418" t="s">
        <v>148</v>
      </c>
      <c r="AC418" s="98">
        <v>479.55</v>
      </c>
      <c r="AD418" t="s">
        <v>149</v>
      </c>
      <c r="AE418">
        <v>2019</v>
      </c>
      <c r="AF418">
        <v>5</v>
      </c>
    </row>
    <row r="419" spans="1:32">
      <c r="A419" t="s">
        <v>134</v>
      </c>
      <c r="B419" t="s">
        <v>894</v>
      </c>
      <c r="C419" t="s">
        <v>886</v>
      </c>
      <c r="D419" t="s">
        <v>887</v>
      </c>
      <c r="E419" t="s">
        <v>138</v>
      </c>
      <c r="F419">
        <v>71305</v>
      </c>
      <c r="G419" t="s">
        <v>169</v>
      </c>
      <c r="H419" t="s">
        <v>140</v>
      </c>
      <c r="I419">
        <v>30000</v>
      </c>
      <c r="J419">
        <v>33803</v>
      </c>
      <c r="K419">
        <v>1981</v>
      </c>
      <c r="L419">
        <v>11363</v>
      </c>
      <c r="M419" t="s">
        <v>141</v>
      </c>
      <c r="N419">
        <v>107539</v>
      </c>
      <c r="O419" t="s">
        <v>142</v>
      </c>
      <c r="P419" t="s">
        <v>143</v>
      </c>
      <c r="Q419" t="s">
        <v>143</v>
      </c>
      <c r="R419">
        <v>6559</v>
      </c>
      <c r="S419" t="s">
        <v>400</v>
      </c>
      <c r="T419" t="s">
        <v>143</v>
      </c>
      <c r="U419" t="s">
        <v>888</v>
      </c>
      <c r="V419" t="s">
        <v>889</v>
      </c>
      <c r="X419" t="s">
        <v>890</v>
      </c>
      <c r="Y419">
        <v>18</v>
      </c>
      <c r="Z419" t="s">
        <v>886</v>
      </c>
      <c r="AA419" s="108">
        <v>4380000</v>
      </c>
      <c r="AB419" t="s">
        <v>148</v>
      </c>
      <c r="AC419" s="98">
        <v>479.55</v>
      </c>
      <c r="AD419" t="s">
        <v>149</v>
      </c>
      <c r="AE419">
        <v>2019</v>
      </c>
      <c r="AF419">
        <v>5</v>
      </c>
    </row>
    <row r="420" spans="1:32">
      <c r="A420" t="s">
        <v>134</v>
      </c>
      <c r="B420" t="s">
        <v>895</v>
      </c>
      <c r="C420" t="s">
        <v>886</v>
      </c>
      <c r="D420" t="s">
        <v>887</v>
      </c>
      <c r="E420" t="s">
        <v>138</v>
      </c>
      <c r="F420">
        <v>71305</v>
      </c>
      <c r="G420" t="s">
        <v>169</v>
      </c>
      <c r="H420" t="s">
        <v>140</v>
      </c>
      <c r="I420">
        <v>30000</v>
      </c>
      <c r="J420">
        <v>33803</v>
      </c>
      <c r="K420">
        <v>1981</v>
      </c>
      <c r="L420">
        <v>11363</v>
      </c>
      <c r="M420" t="s">
        <v>141</v>
      </c>
      <c r="N420">
        <v>107539</v>
      </c>
      <c r="O420" t="s">
        <v>142</v>
      </c>
      <c r="P420" t="s">
        <v>143</v>
      </c>
      <c r="Q420" t="s">
        <v>143</v>
      </c>
      <c r="R420">
        <v>1311</v>
      </c>
      <c r="S420" t="s">
        <v>402</v>
      </c>
      <c r="T420" t="s">
        <v>143</v>
      </c>
      <c r="U420" t="s">
        <v>888</v>
      </c>
      <c r="V420" t="s">
        <v>888</v>
      </c>
      <c r="X420" t="s">
        <v>890</v>
      </c>
      <c r="Y420">
        <v>19</v>
      </c>
      <c r="Z420" t="s">
        <v>886</v>
      </c>
      <c r="AA420" s="108">
        <v>4380000</v>
      </c>
      <c r="AB420" t="s">
        <v>148</v>
      </c>
      <c r="AC420" s="98">
        <v>479.55</v>
      </c>
      <c r="AD420" t="s">
        <v>149</v>
      </c>
      <c r="AE420">
        <v>2019</v>
      </c>
      <c r="AF420">
        <v>5</v>
      </c>
    </row>
    <row r="421" spans="1:32">
      <c r="A421" t="s">
        <v>134</v>
      </c>
      <c r="B421" t="s">
        <v>896</v>
      </c>
      <c r="C421" t="s">
        <v>886</v>
      </c>
      <c r="D421" t="s">
        <v>887</v>
      </c>
      <c r="E421" t="s">
        <v>138</v>
      </c>
      <c r="F421">
        <v>71305</v>
      </c>
      <c r="G421" t="s">
        <v>169</v>
      </c>
      <c r="H421" t="s">
        <v>140</v>
      </c>
      <c r="I421">
        <v>30000</v>
      </c>
      <c r="J421">
        <v>33803</v>
      </c>
      <c r="K421">
        <v>1981</v>
      </c>
      <c r="L421">
        <v>11363</v>
      </c>
      <c r="M421" t="s">
        <v>141</v>
      </c>
      <c r="N421">
        <v>107539</v>
      </c>
      <c r="O421" t="s">
        <v>142</v>
      </c>
      <c r="P421" t="s">
        <v>143</v>
      </c>
      <c r="Q421" t="s">
        <v>143</v>
      </c>
      <c r="R421">
        <v>7346</v>
      </c>
      <c r="S421" t="s">
        <v>543</v>
      </c>
      <c r="T421" t="s">
        <v>143</v>
      </c>
      <c r="U421" t="s">
        <v>888</v>
      </c>
      <c r="V421" t="s">
        <v>888</v>
      </c>
      <c r="X421" t="s">
        <v>890</v>
      </c>
      <c r="Y421">
        <v>20</v>
      </c>
      <c r="Z421" t="s">
        <v>886</v>
      </c>
      <c r="AA421" s="108">
        <v>4380000</v>
      </c>
      <c r="AB421" t="s">
        <v>148</v>
      </c>
      <c r="AC421" s="98">
        <v>479.55</v>
      </c>
      <c r="AD421" t="s">
        <v>149</v>
      </c>
      <c r="AE421">
        <v>2019</v>
      </c>
      <c r="AF421">
        <v>5</v>
      </c>
    </row>
    <row r="422" spans="1:32">
      <c r="A422" t="s">
        <v>134</v>
      </c>
      <c r="B422" t="s">
        <v>897</v>
      </c>
      <c r="C422" t="s">
        <v>886</v>
      </c>
      <c r="D422" t="s">
        <v>887</v>
      </c>
      <c r="E422" t="s">
        <v>138</v>
      </c>
      <c r="F422">
        <v>71305</v>
      </c>
      <c r="G422" t="s">
        <v>169</v>
      </c>
      <c r="H422" t="s">
        <v>140</v>
      </c>
      <c r="I422">
        <v>30000</v>
      </c>
      <c r="J422">
        <v>33803</v>
      </c>
      <c r="K422">
        <v>1981</v>
      </c>
      <c r="L422">
        <v>11363</v>
      </c>
      <c r="M422" t="s">
        <v>141</v>
      </c>
      <c r="N422">
        <v>107539</v>
      </c>
      <c r="O422" t="s">
        <v>142</v>
      </c>
      <c r="P422" t="s">
        <v>143</v>
      </c>
      <c r="Q422" t="s">
        <v>143</v>
      </c>
      <c r="R422">
        <v>3477</v>
      </c>
      <c r="S422" t="s">
        <v>404</v>
      </c>
      <c r="T422" t="s">
        <v>143</v>
      </c>
      <c r="U422" t="s">
        <v>888</v>
      </c>
      <c r="V422" t="s">
        <v>888</v>
      </c>
      <c r="X422" t="s">
        <v>890</v>
      </c>
      <c r="Y422">
        <v>21</v>
      </c>
      <c r="Z422" t="s">
        <v>886</v>
      </c>
      <c r="AA422" s="108">
        <v>4380000</v>
      </c>
      <c r="AB422" t="s">
        <v>148</v>
      </c>
      <c r="AC422" s="98">
        <v>479.55</v>
      </c>
      <c r="AD422" t="s">
        <v>149</v>
      </c>
      <c r="AE422">
        <v>2019</v>
      </c>
      <c r="AF422">
        <v>5</v>
      </c>
    </row>
    <row r="423" spans="1:32">
      <c r="A423" t="s">
        <v>134</v>
      </c>
      <c r="B423" t="s">
        <v>898</v>
      </c>
      <c r="C423" t="s">
        <v>886</v>
      </c>
      <c r="D423" t="s">
        <v>887</v>
      </c>
      <c r="E423" t="s">
        <v>138</v>
      </c>
      <c r="F423">
        <v>71305</v>
      </c>
      <c r="G423" t="s">
        <v>169</v>
      </c>
      <c r="H423" t="s">
        <v>140</v>
      </c>
      <c r="I423">
        <v>30000</v>
      </c>
      <c r="J423">
        <v>33803</v>
      </c>
      <c r="K423">
        <v>1981</v>
      </c>
      <c r="L423">
        <v>11363</v>
      </c>
      <c r="M423" t="s">
        <v>141</v>
      </c>
      <c r="N423">
        <v>107539</v>
      </c>
      <c r="O423" t="s">
        <v>142</v>
      </c>
      <c r="P423" t="s">
        <v>143</v>
      </c>
      <c r="Q423" t="s">
        <v>143</v>
      </c>
      <c r="R423">
        <v>6643</v>
      </c>
      <c r="S423" t="s">
        <v>446</v>
      </c>
      <c r="T423" t="s">
        <v>143</v>
      </c>
      <c r="U423" t="s">
        <v>888</v>
      </c>
      <c r="V423" t="s">
        <v>888</v>
      </c>
      <c r="X423" t="s">
        <v>890</v>
      </c>
      <c r="Y423">
        <v>22</v>
      </c>
      <c r="Z423" t="s">
        <v>886</v>
      </c>
      <c r="AA423" s="108">
        <v>4380000</v>
      </c>
      <c r="AB423" t="s">
        <v>148</v>
      </c>
      <c r="AC423" s="98">
        <v>479.55</v>
      </c>
      <c r="AD423" t="s">
        <v>149</v>
      </c>
      <c r="AE423">
        <v>2019</v>
      </c>
      <c r="AF423">
        <v>5</v>
      </c>
    </row>
    <row r="424" spans="1:32">
      <c r="A424" t="s">
        <v>134</v>
      </c>
      <c r="B424" t="s">
        <v>899</v>
      </c>
      <c r="C424" t="s">
        <v>886</v>
      </c>
      <c r="D424" t="s">
        <v>887</v>
      </c>
      <c r="E424" t="s">
        <v>138</v>
      </c>
      <c r="F424">
        <v>71305</v>
      </c>
      <c r="G424" t="s">
        <v>169</v>
      </c>
      <c r="H424" t="s">
        <v>140</v>
      </c>
      <c r="I424">
        <v>30000</v>
      </c>
      <c r="J424">
        <v>33803</v>
      </c>
      <c r="K424">
        <v>1981</v>
      </c>
      <c r="L424">
        <v>11363</v>
      </c>
      <c r="M424" t="s">
        <v>141</v>
      </c>
      <c r="N424">
        <v>107539</v>
      </c>
      <c r="O424" t="s">
        <v>142</v>
      </c>
      <c r="P424" t="s">
        <v>143</v>
      </c>
      <c r="Q424" t="s">
        <v>143</v>
      </c>
      <c r="R424">
        <v>2189</v>
      </c>
      <c r="S424" t="s">
        <v>605</v>
      </c>
      <c r="T424" t="s">
        <v>143</v>
      </c>
      <c r="U424" t="s">
        <v>900</v>
      </c>
      <c r="V424" t="s">
        <v>901</v>
      </c>
      <c r="X424" t="s">
        <v>890</v>
      </c>
      <c r="Y424">
        <v>14</v>
      </c>
      <c r="Z424" t="s">
        <v>886</v>
      </c>
      <c r="AA424" s="108">
        <v>4380000</v>
      </c>
      <c r="AB424" t="s">
        <v>148</v>
      </c>
      <c r="AC424" s="98">
        <v>479.55</v>
      </c>
      <c r="AD424" t="s">
        <v>149</v>
      </c>
      <c r="AE424">
        <v>2019</v>
      </c>
      <c r="AF424">
        <v>5</v>
      </c>
    </row>
    <row r="425" spans="1:32">
      <c r="A425" t="s">
        <v>134</v>
      </c>
      <c r="B425" t="s">
        <v>902</v>
      </c>
      <c r="C425" t="s">
        <v>886</v>
      </c>
      <c r="D425" t="s">
        <v>887</v>
      </c>
      <c r="E425" t="s">
        <v>138</v>
      </c>
      <c r="F425">
        <v>71305</v>
      </c>
      <c r="G425" t="s">
        <v>169</v>
      </c>
      <c r="H425" t="s">
        <v>140</v>
      </c>
      <c r="I425">
        <v>30000</v>
      </c>
      <c r="J425">
        <v>33803</v>
      </c>
      <c r="K425">
        <v>1981</v>
      </c>
      <c r="L425">
        <v>11363</v>
      </c>
      <c r="M425" t="s">
        <v>141</v>
      </c>
      <c r="N425">
        <v>107539</v>
      </c>
      <c r="O425" t="s">
        <v>142</v>
      </c>
      <c r="P425" t="s">
        <v>143</v>
      </c>
      <c r="Q425" t="s">
        <v>143</v>
      </c>
      <c r="R425">
        <v>7345</v>
      </c>
      <c r="S425" t="s">
        <v>546</v>
      </c>
      <c r="T425" t="s">
        <v>143</v>
      </c>
      <c r="U425" t="s">
        <v>888</v>
      </c>
      <c r="V425" t="s">
        <v>888</v>
      </c>
      <c r="X425" t="s">
        <v>890</v>
      </c>
      <c r="Y425">
        <v>15</v>
      </c>
      <c r="Z425" t="s">
        <v>886</v>
      </c>
      <c r="AA425" s="108">
        <v>4380000</v>
      </c>
      <c r="AB425" t="s">
        <v>148</v>
      </c>
      <c r="AC425" s="98">
        <v>479.55</v>
      </c>
      <c r="AD425" t="s">
        <v>149</v>
      </c>
      <c r="AE425">
        <v>2019</v>
      </c>
      <c r="AF425">
        <v>5</v>
      </c>
    </row>
    <row r="426" spans="1:32">
      <c r="A426" t="s">
        <v>1304</v>
      </c>
      <c r="B426" t="s">
        <v>1373</v>
      </c>
      <c r="C426" t="s">
        <v>1374</v>
      </c>
      <c r="D426" s="107">
        <v>43640</v>
      </c>
      <c r="E426" t="s">
        <v>138</v>
      </c>
      <c r="F426">
        <v>75105</v>
      </c>
      <c r="G426" t="s">
        <v>1306</v>
      </c>
      <c r="H426" t="s">
        <v>140</v>
      </c>
      <c r="I426">
        <v>30000</v>
      </c>
      <c r="J426">
        <v>33803</v>
      </c>
      <c r="K426">
        <v>1981</v>
      </c>
      <c r="L426">
        <v>11363</v>
      </c>
      <c r="M426" t="s">
        <v>141</v>
      </c>
      <c r="N426">
        <v>107539</v>
      </c>
      <c r="O426" t="s">
        <v>142</v>
      </c>
      <c r="P426" t="s">
        <v>1307</v>
      </c>
      <c r="U426" t="s">
        <v>1375</v>
      </c>
      <c r="V426" t="s">
        <v>1347</v>
      </c>
      <c r="X426">
        <v>8050860</v>
      </c>
      <c r="Y426">
        <v>2392</v>
      </c>
      <c r="Z426" t="s">
        <v>1374</v>
      </c>
      <c r="AA426" s="108">
        <v>369.25</v>
      </c>
      <c r="AB426" t="s">
        <v>861</v>
      </c>
      <c r="AC426" s="98">
        <v>369.25</v>
      </c>
      <c r="AD426" t="s">
        <v>1310</v>
      </c>
      <c r="AE426">
        <v>2019</v>
      </c>
      <c r="AF426">
        <v>5</v>
      </c>
    </row>
    <row r="427" spans="1:32" hidden="1">
      <c r="A427" t="s">
        <v>1282</v>
      </c>
      <c r="B427" t="s">
        <v>1283</v>
      </c>
      <c r="C427" s="107">
        <v>43281</v>
      </c>
      <c r="D427" s="107">
        <v>43290</v>
      </c>
      <c r="E427" t="s">
        <v>138</v>
      </c>
      <c r="F427">
        <v>16108</v>
      </c>
      <c r="G427" t="s">
        <v>1284</v>
      </c>
      <c r="H427" t="s">
        <v>140</v>
      </c>
      <c r="I427">
        <v>30000</v>
      </c>
      <c r="J427">
        <v>33803</v>
      </c>
      <c r="K427">
        <v>1981</v>
      </c>
      <c r="L427">
        <v>11363</v>
      </c>
      <c r="M427" t="s">
        <v>141</v>
      </c>
      <c r="N427">
        <v>107539</v>
      </c>
      <c r="O427" t="s">
        <v>142</v>
      </c>
      <c r="P427" t="s">
        <v>1285</v>
      </c>
      <c r="Q427">
        <v>852160</v>
      </c>
      <c r="U427" t="s">
        <v>1286</v>
      </c>
      <c r="V427" t="s">
        <v>1287</v>
      </c>
      <c r="X427">
        <v>7565800</v>
      </c>
      <c r="Y427">
        <v>66</v>
      </c>
      <c r="Z427" s="107">
        <v>43281</v>
      </c>
      <c r="AA427">
        <v>0</v>
      </c>
      <c r="AB427" t="s">
        <v>148</v>
      </c>
      <c r="AC427">
        <v>-0.01</v>
      </c>
      <c r="AD427" t="s">
        <v>1288</v>
      </c>
      <c r="AE427">
        <v>2018</v>
      </c>
      <c r="AF427">
        <v>6</v>
      </c>
    </row>
    <row r="428" spans="1:32">
      <c r="A428" t="s">
        <v>1304</v>
      </c>
      <c r="B428" t="s">
        <v>1377</v>
      </c>
      <c r="C428" t="s">
        <v>1374</v>
      </c>
      <c r="D428" s="107">
        <v>43640</v>
      </c>
      <c r="E428" t="s">
        <v>138</v>
      </c>
      <c r="F428">
        <v>75105</v>
      </c>
      <c r="G428" t="s">
        <v>1306</v>
      </c>
      <c r="H428" t="s">
        <v>140</v>
      </c>
      <c r="I428">
        <v>30000</v>
      </c>
      <c r="J428">
        <v>33803</v>
      </c>
      <c r="K428">
        <v>1981</v>
      </c>
      <c r="L428">
        <v>11363</v>
      </c>
      <c r="M428" t="s">
        <v>141</v>
      </c>
      <c r="N428">
        <v>107539</v>
      </c>
      <c r="O428" t="s">
        <v>221</v>
      </c>
      <c r="P428" t="s">
        <v>1307</v>
      </c>
      <c r="U428" t="s">
        <v>1375</v>
      </c>
      <c r="V428" t="s">
        <v>1347</v>
      </c>
      <c r="X428">
        <v>8050860</v>
      </c>
      <c r="Y428">
        <v>2393</v>
      </c>
      <c r="Z428" t="s">
        <v>1374</v>
      </c>
      <c r="AA428" s="108">
        <v>153.28</v>
      </c>
      <c r="AB428" t="s">
        <v>861</v>
      </c>
      <c r="AC428" s="98">
        <v>153.28</v>
      </c>
      <c r="AD428" t="s">
        <v>1310</v>
      </c>
      <c r="AE428">
        <v>2019</v>
      </c>
      <c r="AF428">
        <v>5</v>
      </c>
    </row>
    <row r="429" spans="1:32">
      <c r="A429" t="s">
        <v>1304</v>
      </c>
      <c r="B429" t="s">
        <v>1378</v>
      </c>
      <c r="C429" t="s">
        <v>1374</v>
      </c>
      <c r="D429" s="107">
        <v>43640</v>
      </c>
      <c r="E429" t="s">
        <v>138</v>
      </c>
      <c r="F429">
        <v>75105</v>
      </c>
      <c r="G429" t="s">
        <v>1306</v>
      </c>
      <c r="H429" t="s">
        <v>140</v>
      </c>
      <c r="I429">
        <v>30000</v>
      </c>
      <c r="J429">
        <v>33803</v>
      </c>
      <c r="K429">
        <v>1981</v>
      </c>
      <c r="L429">
        <v>11363</v>
      </c>
      <c r="M429" t="s">
        <v>141</v>
      </c>
      <c r="N429">
        <v>107539</v>
      </c>
      <c r="O429" t="s">
        <v>170</v>
      </c>
      <c r="P429" t="s">
        <v>1307</v>
      </c>
      <c r="U429" t="s">
        <v>1375</v>
      </c>
      <c r="V429" t="s">
        <v>1347</v>
      </c>
      <c r="X429">
        <v>8050860</v>
      </c>
      <c r="Y429">
        <v>2390</v>
      </c>
      <c r="Z429" t="s">
        <v>1374</v>
      </c>
      <c r="AA429" s="108">
        <v>125.25</v>
      </c>
      <c r="AB429" t="s">
        <v>861</v>
      </c>
      <c r="AC429" s="98">
        <v>125.25</v>
      </c>
      <c r="AD429" t="s">
        <v>1310</v>
      </c>
      <c r="AE429">
        <v>2019</v>
      </c>
      <c r="AF429">
        <v>5</v>
      </c>
    </row>
    <row r="430" spans="1:32">
      <c r="A430" t="s">
        <v>1304</v>
      </c>
      <c r="B430" t="s">
        <v>1379</v>
      </c>
      <c r="C430" t="s">
        <v>1374</v>
      </c>
      <c r="D430" s="107">
        <v>43640</v>
      </c>
      <c r="E430" t="s">
        <v>138</v>
      </c>
      <c r="F430">
        <v>75105</v>
      </c>
      <c r="G430" t="s">
        <v>1306</v>
      </c>
      <c r="H430" t="s">
        <v>140</v>
      </c>
      <c r="I430">
        <v>30000</v>
      </c>
      <c r="J430">
        <v>33801</v>
      </c>
      <c r="K430">
        <v>1981</v>
      </c>
      <c r="L430">
        <v>11363</v>
      </c>
      <c r="M430" t="s">
        <v>141</v>
      </c>
      <c r="N430">
        <v>107539</v>
      </c>
      <c r="O430" t="s">
        <v>142</v>
      </c>
      <c r="P430" t="s">
        <v>1307</v>
      </c>
      <c r="U430" t="s">
        <v>1375</v>
      </c>
      <c r="V430" t="s">
        <v>1347</v>
      </c>
      <c r="X430">
        <v>8050860</v>
      </c>
      <c r="Y430">
        <v>2391</v>
      </c>
      <c r="Z430" t="s">
        <v>1374</v>
      </c>
      <c r="AA430" s="108">
        <v>69.5</v>
      </c>
      <c r="AB430" t="s">
        <v>861</v>
      </c>
      <c r="AC430" s="98">
        <v>69.5</v>
      </c>
      <c r="AD430" t="s">
        <v>1310</v>
      </c>
      <c r="AE430">
        <v>2019</v>
      </c>
      <c r="AF430">
        <v>5</v>
      </c>
    </row>
    <row r="431" spans="1:32">
      <c r="A431" t="s">
        <v>1482</v>
      </c>
      <c r="B431" t="s">
        <v>1610</v>
      </c>
      <c r="C431" t="s">
        <v>1374</v>
      </c>
      <c r="D431" s="107">
        <v>43620</v>
      </c>
      <c r="E431" t="s">
        <v>138</v>
      </c>
      <c r="F431">
        <v>71520</v>
      </c>
      <c r="G431" t="s">
        <v>1491</v>
      </c>
      <c r="H431" t="s">
        <v>140</v>
      </c>
      <c r="I431">
        <v>30000</v>
      </c>
      <c r="J431">
        <v>33803</v>
      </c>
      <c r="K431">
        <v>1981</v>
      </c>
      <c r="L431">
        <v>11363</v>
      </c>
      <c r="M431" t="s">
        <v>141</v>
      </c>
      <c r="N431">
        <v>107539</v>
      </c>
      <c r="O431" t="s">
        <v>170</v>
      </c>
      <c r="P431" t="s">
        <v>1486</v>
      </c>
      <c r="U431" t="s">
        <v>1487</v>
      </c>
      <c r="V431" t="s">
        <v>1487</v>
      </c>
      <c r="X431" t="s">
        <v>1611</v>
      </c>
      <c r="Y431">
        <v>30</v>
      </c>
      <c r="Z431" t="s">
        <v>1374</v>
      </c>
      <c r="AA431" s="108">
        <v>456675</v>
      </c>
      <c r="AB431" t="s">
        <v>148</v>
      </c>
      <c r="AC431" s="98">
        <v>50</v>
      </c>
      <c r="AD431" t="s">
        <v>1489</v>
      </c>
      <c r="AE431">
        <v>2019</v>
      </c>
      <c r="AF431">
        <v>5</v>
      </c>
    </row>
    <row r="432" spans="1:32">
      <c r="A432" t="s">
        <v>1482</v>
      </c>
      <c r="B432" t="s">
        <v>1612</v>
      </c>
      <c r="C432" t="s">
        <v>1374</v>
      </c>
      <c r="D432" s="107">
        <v>43620</v>
      </c>
      <c r="E432" t="s">
        <v>138</v>
      </c>
      <c r="F432">
        <v>71540</v>
      </c>
      <c r="G432" t="s">
        <v>1501</v>
      </c>
      <c r="H432" t="s">
        <v>140</v>
      </c>
      <c r="I432">
        <v>30000</v>
      </c>
      <c r="J432">
        <v>33803</v>
      </c>
      <c r="K432">
        <v>1981</v>
      </c>
      <c r="L432">
        <v>11363</v>
      </c>
      <c r="M432" t="s">
        <v>141</v>
      </c>
      <c r="N432">
        <v>107539</v>
      </c>
      <c r="O432" t="s">
        <v>170</v>
      </c>
      <c r="P432" t="s">
        <v>1486</v>
      </c>
      <c r="U432" t="s">
        <v>1487</v>
      </c>
      <c r="V432" t="s">
        <v>1487</v>
      </c>
      <c r="X432" t="s">
        <v>1611</v>
      </c>
      <c r="Y432">
        <v>52</v>
      </c>
      <c r="Z432" t="s">
        <v>1374</v>
      </c>
      <c r="AA432" s="108">
        <v>263281</v>
      </c>
      <c r="AB432" t="s">
        <v>148</v>
      </c>
      <c r="AC432" s="98">
        <v>28.83</v>
      </c>
      <c r="AD432" t="s">
        <v>1489</v>
      </c>
      <c r="AE432">
        <v>2019</v>
      </c>
      <c r="AF432">
        <v>5</v>
      </c>
    </row>
    <row r="433" spans="1:32">
      <c r="A433" t="s">
        <v>1482</v>
      </c>
      <c r="B433" t="s">
        <v>1613</v>
      </c>
      <c r="C433" t="s">
        <v>1374</v>
      </c>
      <c r="D433" s="107">
        <v>43620</v>
      </c>
      <c r="E433" t="s">
        <v>138</v>
      </c>
      <c r="F433">
        <v>71541</v>
      </c>
      <c r="G433" t="s">
        <v>1497</v>
      </c>
      <c r="H433" t="s">
        <v>140</v>
      </c>
      <c r="I433">
        <v>30000</v>
      </c>
      <c r="J433">
        <v>33803</v>
      </c>
      <c r="K433">
        <v>1981</v>
      </c>
      <c r="L433">
        <v>11363</v>
      </c>
      <c r="M433" t="s">
        <v>141</v>
      </c>
      <c r="N433">
        <v>107539</v>
      </c>
      <c r="O433" t="s">
        <v>170</v>
      </c>
      <c r="P433" t="s">
        <v>1486</v>
      </c>
      <c r="U433" t="s">
        <v>1487</v>
      </c>
      <c r="V433" t="s">
        <v>1487</v>
      </c>
      <c r="X433" t="s">
        <v>1611</v>
      </c>
      <c r="Y433">
        <v>63</v>
      </c>
      <c r="Z433" t="s">
        <v>1374</v>
      </c>
      <c r="AA433" s="108">
        <v>305138</v>
      </c>
      <c r="AB433" t="s">
        <v>148</v>
      </c>
      <c r="AC433" s="98">
        <v>33.409999999999997</v>
      </c>
      <c r="AD433" t="s">
        <v>1489</v>
      </c>
      <c r="AE433">
        <v>2019</v>
      </c>
      <c r="AF433">
        <v>5</v>
      </c>
    </row>
    <row r="434" spans="1:32">
      <c r="A434" t="s">
        <v>1482</v>
      </c>
      <c r="B434" t="s">
        <v>1614</v>
      </c>
      <c r="C434" t="s">
        <v>1374</v>
      </c>
      <c r="D434" s="107">
        <v>43620</v>
      </c>
      <c r="E434" t="s">
        <v>138</v>
      </c>
      <c r="F434">
        <v>71505</v>
      </c>
      <c r="G434" t="s">
        <v>1485</v>
      </c>
      <c r="H434" t="s">
        <v>140</v>
      </c>
      <c r="I434">
        <v>30000</v>
      </c>
      <c r="J434">
        <v>33803</v>
      </c>
      <c r="K434">
        <v>1981</v>
      </c>
      <c r="L434">
        <v>11363</v>
      </c>
      <c r="M434" t="s">
        <v>141</v>
      </c>
      <c r="N434">
        <v>107539</v>
      </c>
      <c r="O434" t="s">
        <v>170</v>
      </c>
      <c r="P434" t="s">
        <v>1486</v>
      </c>
      <c r="U434" t="s">
        <v>1487</v>
      </c>
      <c r="V434" t="s">
        <v>1487</v>
      </c>
      <c r="X434" t="s">
        <v>1611</v>
      </c>
      <c r="Y434">
        <v>19</v>
      </c>
      <c r="Z434" t="s">
        <v>1374</v>
      </c>
      <c r="AA434" s="108">
        <v>4961586</v>
      </c>
      <c r="AB434" t="s">
        <v>148</v>
      </c>
      <c r="AC434" s="98">
        <v>543.23</v>
      </c>
      <c r="AD434" t="s">
        <v>1489</v>
      </c>
      <c r="AE434">
        <v>2019</v>
      </c>
      <c r="AF434">
        <v>5</v>
      </c>
    </row>
    <row r="435" spans="1:32">
      <c r="A435" t="s">
        <v>1482</v>
      </c>
      <c r="B435" t="s">
        <v>1615</v>
      </c>
      <c r="C435" t="s">
        <v>1374</v>
      </c>
      <c r="D435" s="107">
        <v>43620</v>
      </c>
      <c r="E435" t="s">
        <v>138</v>
      </c>
      <c r="F435">
        <v>71550</v>
      </c>
      <c r="G435" t="s">
        <v>1499</v>
      </c>
      <c r="H435" t="s">
        <v>140</v>
      </c>
      <c r="I435">
        <v>30000</v>
      </c>
      <c r="J435">
        <v>33803</v>
      </c>
      <c r="K435">
        <v>1981</v>
      </c>
      <c r="L435">
        <v>11363</v>
      </c>
      <c r="M435" t="s">
        <v>141</v>
      </c>
      <c r="N435">
        <v>107539</v>
      </c>
      <c r="O435" t="s">
        <v>170</v>
      </c>
      <c r="P435" t="s">
        <v>1486</v>
      </c>
      <c r="U435" t="s">
        <v>1487</v>
      </c>
      <c r="V435" t="s">
        <v>1487</v>
      </c>
      <c r="X435" t="s">
        <v>1611</v>
      </c>
      <c r="Y435">
        <v>74</v>
      </c>
      <c r="Z435" t="s">
        <v>1374</v>
      </c>
      <c r="AA435" s="108">
        <v>413466</v>
      </c>
      <c r="AB435" t="s">
        <v>148</v>
      </c>
      <c r="AC435" s="98">
        <v>45.27</v>
      </c>
      <c r="AD435" t="s">
        <v>1489</v>
      </c>
      <c r="AE435">
        <v>2019</v>
      </c>
      <c r="AF435">
        <v>5</v>
      </c>
    </row>
    <row r="436" spans="1:32">
      <c r="A436" t="s">
        <v>1482</v>
      </c>
      <c r="B436" t="s">
        <v>1616</v>
      </c>
      <c r="C436" t="s">
        <v>1374</v>
      </c>
      <c r="D436" s="107">
        <v>43620</v>
      </c>
      <c r="E436" t="s">
        <v>138</v>
      </c>
      <c r="F436">
        <v>71592</v>
      </c>
      <c r="G436" t="s">
        <v>1579</v>
      </c>
      <c r="H436" t="s">
        <v>140</v>
      </c>
      <c r="I436">
        <v>30000</v>
      </c>
      <c r="J436">
        <v>33803</v>
      </c>
      <c r="K436">
        <v>1981</v>
      </c>
      <c r="L436">
        <v>11363</v>
      </c>
      <c r="M436" t="s">
        <v>141</v>
      </c>
      <c r="N436">
        <v>107539</v>
      </c>
      <c r="O436" t="s">
        <v>170</v>
      </c>
      <c r="P436" t="s">
        <v>1486</v>
      </c>
      <c r="U436" t="s">
        <v>1487</v>
      </c>
      <c r="V436" t="s">
        <v>1487</v>
      </c>
      <c r="X436" t="s">
        <v>1611</v>
      </c>
      <c r="Y436">
        <v>85</v>
      </c>
      <c r="Z436" t="s">
        <v>1374</v>
      </c>
      <c r="AA436" s="108">
        <v>889373</v>
      </c>
      <c r="AB436" t="s">
        <v>148</v>
      </c>
      <c r="AC436" s="98">
        <v>97.37</v>
      </c>
      <c r="AD436" t="s">
        <v>1489</v>
      </c>
      <c r="AE436">
        <v>2019</v>
      </c>
      <c r="AF436">
        <v>5</v>
      </c>
    </row>
    <row r="437" spans="1:32" hidden="1">
      <c r="A437" t="s">
        <v>1304</v>
      </c>
      <c r="B437" t="s">
        <v>1314</v>
      </c>
      <c r="C437" s="107">
        <v>43373</v>
      </c>
      <c r="D437" s="107">
        <v>43389</v>
      </c>
      <c r="E437" t="s">
        <v>138</v>
      </c>
      <c r="F437">
        <v>54010</v>
      </c>
      <c r="G437" t="s">
        <v>1315</v>
      </c>
      <c r="H437" t="s">
        <v>140</v>
      </c>
      <c r="I437">
        <v>11300</v>
      </c>
      <c r="J437">
        <v>33801</v>
      </c>
      <c r="K437">
        <v>1981</v>
      </c>
      <c r="L437">
        <v>11363</v>
      </c>
      <c r="M437" t="s">
        <v>143</v>
      </c>
      <c r="N437">
        <v>107539</v>
      </c>
      <c r="O437" t="s">
        <v>143</v>
      </c>
      <c r="P437" t="s">
        <v>1316</v>
      </c>
      <c r="U437" t="s">
        <v>1308</v>
      </c>
      <c r="V437" t="s">
        <v>1317</v>
      </c>
      <c r="X437">
        <v>7699903</v>
      </c>
      <c r="Y437">
        <v>122</v>
      </c>
      <c r="Z437" s="107">
        <v>43373</v>
      </c>
      <c r="AA437">
        <v>-5523.27</v>
      </c>
      <c r="AB437" t="s">
        <v>861</v>
      </c>
      <c r="AC437">
        <v>-5523.27</v>
      </c>
      <c r="AD437" t="s">
        <v>1310</v>
      </c>
      <c r="AE437">
        <v>2018</v>
      </c>
      <c r="AF437">
        <v>9</v>
      </c>
    </row>
    <row r="438" spans="1:32">
      <c r="A438" t="s">
        <v>1482</v>
      </c>
      <c r="B438" t="s">
        <v>1617</v>
      </c>
      <c r="C438" t="s">
        <v>1374</v>
      </c>
      <c r="D438" s="107">
        <v>43620</v>
      </c>
      <c r="E438" t="s">
        <v>138</v>
      </c>
      <c r="F438">
        <v>71535</v>
      </c>
      <c r="G438" t="s">
        <v>1493</v>
      </c>
      <c r="H438" t="s">
        <v>140</v>
      </c>
      <c r="I438">
        <v>30000</v>
      </c>
      <c r="J438">
        <v>33803</v>
      </c>
      <c r="K438">
        <v>1981</v>
      </c>
      <c r="L438">
        <v>11363</v>
      </c>
      <c r="M438" t="s">
        <v>141</v>
      </c>
      <c r="N438">
        <v>107539</v>
      </c>
      <c r="O438" t="s">
        <v>170</v>
      </c>
      <c r="P438" t="s">
        <v>1486</v>
      </c>
      <c r="U438" t="s">
        <v>1487</v>
      </c>
      <c r="V438" t="s">
        <v>1487</v>
      </c>
      <c r="X438" t="s">
        <v>1611</v>
      </c>
      <c r="Y438">
        <v>41</v>
      </c>
      <c r="Z438" t="s">
        <v>1374</v>
      </c>
      <c r="AA438" s="108">
        <v>612218</v>
      </c>
      <c r="AB438" t="s">
        <v>148</v>
      </c>
      <c r="AC438" s="98">
        <v>67.03</v>
      </c>
      <c r="AD438" t="s">
        <v>1489</v>
      </c>
      <c r="AE438">
        <v>2019</v>
      </c>
      <c r="AF438">
        <v>5</v>
      </c>
    </row>
    <row r="439" spans="1:32" hidden="1">
      <c r="A439" t="s">
        <v>1282</v>
      </c>
      <c r="B439" t="s">
        <v>1321</v>
      </c>
      <c r="C439" s="107">
        <v>43404</v>
      </c>
      <c r="D439" s="107">
        <v>43409</v>
      </c>
      <c r="E439" t="s">
        <v>138</v>
      </c>
      <c r="F439">
        <v>16108</v>
      </c>
      <c r="G439" t="s">
        <v>1284</v>
      </c>
      <c r="H439" t="s">
        <v>140</v>
      </c>
      <c r="I439">
        <v>30000</v>
      </c>
      <c r="J439">
        <v>33803</v>
      </c>
      <c r="K439">
        <v>1981</v>
      </c>
      <c r="L439">
        <v>11363</v>
      </c>
      <c r="M439" t="s">
        <v>141</v>
      </c>
      <c r="N439">
        <v>107539</v>
      </c>
      <c r="O439" t="s">
        <v>142</v>
      </c>
      <c r="P439" t="s">
        <v>1285</v>
      </c>
      <c r="Q439">
        <v>885547</v>
      </c>
      <c r="U439" t="s">
        <v>1319</v>
      </c>
      <c r="V439" t="s">
        <v>1320</v>
      </c>
      <c r="X439">
        <v>7728893</v>
      </c>
      <c r="Y439">
        <v>67</v>
      </c>
      <c r="Z439" s="107">
        <v>43404</v>
      </c>
      <c r="AA439">
        <v>0</v>
      </c>
      <c r="AB439" t="s">
        <v>148</v>
      </c>
      <c r="AC439">
        <v>-95.67</v>
      </c>
      <c r="AD439" t="s">
        <v>1288</v>
      </c>
      <c r="AE439">
        <v>2018</v>
      </c>
      <c r="AF439">
        <v>10</v>
      </c>
    </row>
    <row r="440" spans="1:32">
      <c r="A440" t="s">
        <v>1737</v>
      </c>
      <c r="B440" t="s">
        <v>1738</v>
      </c>
      <c r="C440" t="s">
        <v>904</v>
      </c>
      <c r="D440" t="s">
        <v>1374</v>
      </c>
      <c r="E440" t="s">
        <v>138</v>
      </c>
      <c r="F440">
        <v>71615</v>
      </c>
      <c r="G440" t="s">
        <v>1739</v>
      </c>
      <c r="H440" t="s">
        <v>140</v>
      </c>
      <c r="I440">
        <v>30000</v>
      </c>
      <c r="J440">
        <v>33801</v>
      </c>
      <c r="K440">
        <v>1981</v>
      </c>
      <c r="L440">
        <v>11363</v>
      </c>
      <c r="M440" t="s">
        <v>141</v>
      </c>
      <c r="N440">
        <v>107539</v>
      </c>
      <c r="O440" t="s">
        <v>142</v>
      </c>
      <c r="P440" t="s">
        <v>157</v>
      </c>
      <c r="Q440">
        <v>1126174</v>
      </c>
      <c r="R440">
        <v>7000</v>
      </c>
      <c r="S440" t="s">
        <v>229</v>
      </c>
      <c r="U440" t="s">
        <v>1740</v>
      </c>
      <c r="V440" t="s">
        <v>1741</v>
      </c>
      <c r="X440" t="s">
        <v>1742</v>
      </c>
      <c r="Y440">
        <v>10</v>
      </c>
      <c r="Z440" t="s">
        <v>904</v>
      </c>
      <c r="AA440" s="108">
        <v>241.97</v>
      </c>
      <c r="AB440" t="s">
        <v>861</v>
      </c>
      <c r="AC440" s="98">
        <v>241.97</v>
      </c>
      <c r="AD440" t="s">
        <v>1743</v>
      </c>
      <c r="AE440">
        <v>2019</v>
      </c>
      <c r="AF440">
        <v>5</v>
      </c>
    </row>
    <row r="441" spans="1:32">
      <c r="A441" t="s">
        <v>1737</v>
      </c>
      <c r="B441" t="s">
        <v>1744</v>
      </c>
      <c r="C441" t="s">
        <v>904</v>
      </c>
      <c r="D441" t="s">
        <v>905</v>
      </c>
      <c r="E441" t="s">
        <v>138</v>
      </c>
      <c r="F441">
        <v>71615</v>
      </c>
      <c r="G441" t="s">
        <v>1739</v>
      </c>
      <c r="H441" t="s">
        <v>140</v>
      </c>
      <c r="I441">
        <v>30000</v>
      </c>
      <c r="J441">
        <v>33801</v>
      </c>
      <c r="K441">
        <v>1981</v>
      </c>
      <c r="L441">
        <v>11363</v>
      </c>
      <c r="M441" t="s">
        <v>141</v>
      </c>
      <c r="N441">
        <v>107539</v>
      </c>
      <c r="O441" t="s">
        <v>142</v>
      </c>
      <c r="P441" t="s">
        <v>157</v>
      </c>
      <c r="Q441" t="s">
        <v>1745</v>
      </c>
      <c r="R441">
        <v>7075</v>
      </c>
      <c r="S441" t="s">
        <v>171</v>
      </c>
      <c r="U441" t="s">
        <v>1740</v>
      </c>
      <c r="V441" t="s">
        <v>1741</v>
      </c>
      <c r="X441" t="s">
        <v>1746</v>
      </c>
      <c r="Y441">
        <v>132</v>
      </c>
      <c r="Z441" t="s">
        <v>904</v>
      </c>
      <c r="AA441" s="108">
        <v>241.97</v>
      </c>
      <c r="AB441" t="s">
        <v>861</v>
      </c>
      <c r="AC441" s="98">
        <v>241.97</v>
      </c>
      <c r="AD441" t="s">
        <v>1743</v>
      </c>
      <c r="AE441">
        <v>2019</v>
      </c>
      <c r="AF441">
        <v>5</v>
      </c>
    </row>
    <row r="442" spans="1:32" hidden="1">
      <c r="A442" t="s">
        <v>1304</v>
      </c>
      <c r="B442" t="s">
        <v>1325</v>
      </c>
      <c r="C442" s="107">
        <v>43404</v>
      </c>
      <c r="D442" s="107">
        <v>43422</v>
      </c>
      <c r="E442" t="s">
        <v>138</v>
      </c>
      <c r="F442">
        <v>54010</v>
      </c>
      <c r="G442" t="s">
        <v>1315</v>
      </c>
      <c r="H442" t="s">
        <v>140</v>
      </c>
      <c r="I442">
        <v>11300</v>
      </c>
      <c r="J442">
        <v>33801</v>
      </c>
      <c r="K442">
        <v>1981</v>
      </c>
      <c r="L442">
        <v>11363</v>
      </c>
      <c r="M442" t="s">
        <v>143</v>
      </c>
      <c r="N442">
        <v>107539</v>
      </c>
      <c r="O442" t="s">
        <v>143</v>
      </c>
      <c r="P442" t="s">
        <v>1316</v>
      </c>
      <c r="U442" t="s">
        <v>1323</v>
      </c>
      <c r="V442" t="s">
        <v>1317</v>
      </c>
      <c r="X442">
        <v>7749355</v>
      </c>
      <c r="Y442">
        <v>1400</v>
      </c>
      <c r="Z442" s="107">
        <v>43404</v>
      </c>
      <c r="AA442">
        <v>-728.46</v>
      </c>
      <c r="AB442" t="s">
        <v>861</v>
      </c>
      <c r="AC442">
        <v>-728.46</v>
      </c>
      <c r="AD442" t="s">
        <v>1310</v>
      </c>
      <c r="AE442">
        <v>2018</v>
      </c>
      <c r="AF442">
        <v>10</v>
      </c>
    </row>
    <row r="443" spans="1:32" hidden="1">
      <c r="A443" t="s">
        <v>1304</v>
      </c>
      <c r="B443" t="s">
        <v>1326</v>
      </c>
      <c r="C443" s="107">
        <v>43434</v>
      </c>
      <c r="D443" t="s">
        <v>429</v>
      </c>
      <c r="E443" t="s">
        <v>138</v>
      </c>
      <c r="F443">
        <v>54010</v>
      </c>
      <c r="G443" t="s">
        <v>1315</v>
      </c>
      <c r="H443" t="s">
        <v>140</v>
      </c>
      <c r="I443">
        <v>11300</v>
      </c>
      <c r="J443">
        <v>33801</v>
      </c>
      <c r="K443">
        <v>1981</v>
      </c>
      <c r="L443">
        <v>11363</v>
      </c>
      <c r="M443" t="s">
        <v>143</v>
      </c>
      <c r="N443">
        <v>107539</v>
      </c>
      <c r="O443" t="s">
        <v>143</v>
      </c>
      <c r="P443" t="s">
        <v>1316</v>
      </c>
      <c r="U443" t="s">
        <v>1327</v>
      </c>
      <c r="V443" t="s">
        <v>1317</v>
      </c>
      <c r="X443">
        <v>7788929</v>
      </c>
      <c r="Y443">
        <v>3733</v>
      </c>
      <c r="Z443" s="107">
        <v>43434</v>
      </c>
      <c r="AA443">
        <v>-1122.6400000000001</v>
      </c>
      <c r="AB443" t="s">
        <v>861</v>
      </c>
      <c r="AC443">
        <v>-1122.6400000000001</v>
      </c>
      <c r="AD443" t="s">
        <v>1310</v>
      </c>
      <c r="AE443">
        <v>2018</v>
      </c>
      <c r="AF443">
        <v>11</v>
      </c>
    </row>
    <row r="444" spans="1:32">
      <c r="A444" t="s">
        <v>1737</v>
      </c>
      <c r="B444" t="s">
        <v>1747</v>
      </c>
      <c r="C444" t="s">
        <v>904</v>
      </c>
      <c r="D444" t="s">
        <v>905</v>
      </c>
      <c r="E444" t="s">
        <v>138</v>
      </c>
      <c r="F444">
        <v>71635</v>
      </c>
      <c r="G444" t="s">
        <v>1748</v>
      </c>
      <c r="H444" t="s">
        <v>140</v>
      </c>
      <c r="I444">
        <v>30000</v>
      </c>
      <c r="J444">
        <v>33801</v>
      </c>
      <c r="K444">
        <v>1981</v>
      </c>
      <c r="L444">
        <v>11363</v>
      </c>
      <c r="M444" t="s">
        <v>141</v>
      </c>
      <c r="N444">
        <v>107539</v>
      </c>
      <c r="O444" t="s">
        <v>142</v>
      </c>
      <c r="P444" t="s">
        <v>157</v>
      </c>
      <c r="Q444" t="s">
        <v>1745</v>
      </c>
      <c r="R444">
        <v>7075</v>
      </c>
      <c r="S444" t="s">
        <v>171</v>
      </c>
      <c r="U444" t="s">
        <v>1749</v>
      </c>
      <c r="V444" t="s">
        <v>1741</v>
      </c>
      <c r="X444" t="s">
        <v>1746</v>
      </c>
      <c r="Y444">
        <v>38</v>
      </c>
      <c r="Z444" t="s">
        <v>904</v>
      </c>
      <c r="AA444" s="108">
        <v>24.96</v>
      </c>
      <c r="AB444" t="s">
        <v>861</v>
      </c>
      <c r="AC444" s="98">
        <v>24.96</v>
      </c>
      <c r="AD444" t="s">
        <v>1743</v>
      </c>
      <c r="AE444">
        <v>2019</v>
      </c>
      <c r="AF444">
        <v>5</v>
      </c>
    </row>
    <row r="445" spans="1:32">
      <c r="A445" t="s">
        <v>1737</v>
      </c>
      <c r="B445" t="s">
        <v>1750</v>
      </c>
      <c r="C445" t="s">
        <v>904</v>
      </c>
      <c r="D445" t="s">
        <v>905</v>
      </c>
      <c r="E445" t="s">
        <v>138</v>
      </c>
      <c r="F445">
        <v>71615</v>
      </c>
      <c r="G445" t="s">
        <v>1739</v>
      </c>
      <c r="H445" t="s">
        <v>140</v>
      </c>
      <c r="I445">
        <v>30000</v>
      </c>
      <c r="J445">
        <v>33801</v>
      </c>
      <c r="K445">
        <v>1981</v>
      </c>
      <c r="L445">
        <v>11363</v>
      </c>
      <c r="M445" t="s">
        <v>141</v>
      </c>
      <c r="N445">
        <v>107539</v>
      </c>
      <c r="O445" t="s">
        <v>142</v>
      </c>
      <c r="P445" t="s">
        <v>157</v>
      </c>
      <c r="Q445" t="s">
        <v>1751</v>
      </c>
      <c r="R445">
        <v>5270</v>
      </c>
      <c r="S445" t="s">
        <v>388</v>
      </c>
      <c r="U445" t="s">
        <v>1740</v>
      </c>
      <c r="V445" t="s">
        <v>1741</v>
      </c>
      <c r="X445" t="s">
        <v>1746</v>
      </c>
      <c r="Y445">
        <v>16</v>
      </c>
      <c r="Z445" t="s">
        <v>904</v>
      </c>
      <c r="AA445" s="108">
        <v>241.97</v>
      </c>
      <c r="AB445" t="s">
        <v>861</v>
      </c>
      <c r="AC445" s="98">
        <v>241.97</v>
      </c>
      <c r="AD445" t="s">
        <v>1743</v>
      </c>
      <c r="AE445">
        <v>2019</v>
      </c>
      <c r="AF445">
        <v>5</v>
      </c>
    </row>
    <row r="446" spans="1:32">
      <c r="A446" t="s">
        <v>1737</v>
      </c>
      <c r="B446" t="s">
        <v>1752</v>
      </c>
      <c r="C446" t="s">
        <v>904</v>
      </c>
      <c r="D446" t="s">
        <v>905</v>
      </c>
      <c r="E446" t="s">
        <v>138</v>
      </c>
      <c r="F446">
        <v>71615</v>
      </c>
      <c r="G446" t="s">
        <v>1739</v>
      </c>
      <c r="H446" t="s">
        <v>140</v>
      </c>
      <c r="I446">
        <v>30000</v>
      </c>
      <c r="J446">
        <v>33801</v>
      </c>
      <c r="K446">
        <v>1981</v>
      </c>
      <c r="L446">
        <v>11363</v>
      </c>
      <c r="M446" t="s">
        <v>141</v>
      </c>
      <c r="N446">
        <v>107539</v>
      </c>
      <c r="O446" t="s">
        <v>142</v>
      </c>
      <c r="P446" t="s">
        <v>157</v>
      </c>
      <c r="Q446" t="s">
        <v>1753</v>
      </c>
      <c r="R446">
        <v>6657</v>
      </c>
      <c r="S446" t="s">
        <v>423</v>
      </c>
      <c r="U446" t="s">
        <v>1740</v>
      </c>
      <c r="V446" t="s">
        <v>1741</v>
      </c>
      <c r="X446" t="s">
        <v>1746</v>
      </c>
      <c r="Y446">
        <v>133</v>
      </c>
      <c r="Z446" t="s">
        <v>904</v>
      </c>
      <c r="AA446" s="108">
        <v>241.97</v>
      </c>
      <c r="AB446" t="s">
        <v>861</v>
      </c>
      <c r="AC446" s="98">
        <v>241.97</v>
      </c>
      <c r="AD446" t="s">
        <v>1743</v>
      </c>
      <c r="AE446">
        <v>2019</v>
      </c>
      <c r="AF446">
        <v>5</v>
      </c>
    </row>
    <row r="447" spans="1:32">
      <c r="A447" t="s">
        <v>134</v>
      </c>
      <c r="B447" t="s">
        <v>909</v>
      </c>
      <c r="C447" s="107">
        <v>43622</v>
      </c>
      <c r="D447" s="107">
        <v>43623</v>
      </c>
      <c r="E447" t="s">
        <v>138</v>
      </c>
      <c r="F447">
        <v>71405</v>
      </c>
      <c r="G447" t="s">
        <v>338</v>
      </c>
      <c r="H447" t="s">
        <v>140</v>
      </c>
      <c r="I447">
        <v>30000</v>
      </c>
      <c r="J447">
        <v>33803</v>
      </c>
      <c r="K447">
        <v>1981</v>
      </c>
      <c r="L447">
        <v>11363</v>
      </c>
      <c r="M447" t="s">
        <v>141</v>
      </c>
      <c r="N447">
        <v>107539</v>
      </c>
      <c r="O447" t="s">
        <v>170</v>
      </c>
      <c r="P447" t="s">
        <v>143</v>
      </c>
      <c r="Q447" t="s">
        <v>143</v>
      </c>
      <c r="R447">
        <v>6657</v>
      </c>
      <c r="S447" t="s">
        <v>423</v>
      </c>
      <c r="T447" t="s">
        <v>143</v>
      </c>
      <c r="U447" t="s">
        <v>910</v>
      </c>
      <c r="V447" t="s">
        <v>911</v>
      </c>
      <c r="X447" t="s">
        <v>912</v>
      </c>
      <c r="Y447">
        <v>22</v>
      </c>
      <c r="Z447" s="107">
        <v>43622</v>
      </c>
      <c r="AA447" s="108">
        <v>3980127</v>
      </c>
      <c r="AB447" t="s">
        <v>148</v>
      </c>
      <c r="AC447" s="98">
        <v>430.92</v>
      </c>
      <c r="AD447" t="s">
        <v>149</v>
      </c>
      <c r="AE447">
        <v>2019</v>
      </c>
      <c r="AF447">
        <v>6</v>
      </c>
    </row>
    <row r="448" spans="1:32">
      <c r="A448" t="s">
        <v>150</v>
      </c>
      <c r="B448" t="s">
        <v>913</v>
      </c>
      <c r="C448" s="107">
        <v>43623</v>
      </c>
      <c r="D448" s="107">
        <v>43624</v>
      </c>
      <c r="E448" t="s">
        <v>138</v>
      </c>
      <c r="F448">
        <v>75711</v>
      </c>
      <c r="G448" t="s">
        <v>348</v>
      </c>
      <c r="H448" t="s">
        <v>140</v>
      </c>
      <c r="I448">
        <v>30000</v>
      </c>
      <c r="J448">
        <v>33801</v>
      </c>
      <c r="K448">
        <v>1981</v>
      </c>
      <c r="L448">
        <v>11363</v>
      </c>
      <c r="M448" t="s">
        <v>141</v>
      </c>
      <c r="N448">
        <v>107539</v>
      </c>
      <c r="O448" t="s">
        <v>142</v>
      </c>
      <c r="P448" t="s">
        <v>143</v>
      </c>
      <c r="Q448" t="s">
        <v>914</v>
      </c>
      <c r="R448">
        <v>354</v>
      </c>
      <c r="S448" t="s">
        <v>722</v>
      </c>
      <c r="T448" t="s">
        <v>143</v>
      </c>
      <c r="U448" t="s">
        <v>915</v>
      </c>
      <c r="V448" t="s">
        <v>916</v>
      </c>
      <c r="X448" t="s">
        <v>917</v>
      </c>
      <c r="Y448">
        <v>22</v>
      </c>
      <c r="Z448" s="107">
        <v>43623</v>
      </c>
      <c r="AA448" s="108">
        <v>54432000</v>
      </c>
      <c r="AB448" t="s">
        <v>148</v>
      </c>
      <c r="AC448" s="98">
        <v>5893.21</v>
      </c>
      <c r="AD448" t="s">
        <v>149</v>
      </c>
      <c r="AE448">
        <v>2019</v>
      </c>
      <c r="AF448">
        <v>6</v>
      </c>
    </row>
    <row r="449" spans="1:32">
      <c r="A449" t="s">
        <v>134</v>
      </c>
      <c r="B449" t="s">
        <v>919</v>
      </c>
      <c r="C449" s="107">
        <v>43634</v>
      </c>
      <c r="D449" s="107">
        <v>43637</v>
      </c>
      <c r="E449" t="s">
        <v>138</v>
      </c>
      <c r="F449">
        <v>74525</v>
      </c>
      <c r="G449" t="s">
        <v>920</v>
      </c>
      <c r="H449" t="s">
        <v>140</v>
      </c>
      <c r="I449">
        <v>30000</v>
      </c>
      <c r="J449">
        <v>33803</v>
      </c>
      <c r="K449">
        <v>1981</v>
      </c>
      <c r="L449">
        <v>11363</v>
      </c>
      <c r="M449" t="s">
        <v>141</v>
      </c>
      <c r="N449">
        <v>107539</v>
      </c>
      <c r="O449" t="s">
        <v>142</v>
      </c>
      <c r="P449" t="s">
        <v>143</v>
      </c>
      <c r="Q449" t="s">
        <v>143</v>
      </c>
      <c r="R449">
        <v>6707</v>
      </c>
      <c r="S449" t="s">
        <v>177</v>
      </c>
      <c r="T449" t="s">
        <v>143</v>
      </c>
      <c r="U449" t="s">
        <v>921</v>
      </c>
      <c r="V449" t="s">
        <v>922</v>
      </c>
      <c r="X449" t="s">
        <v>923</v>
      </c>
      <c r="Y449">
        <v>2</v>
      </c>
      <c r="Z449" s="107">
        <v>43634</v>
      </c>
      <c r="AA449" s="108">
        <v>780000</v>
      </c>
      <c r="AB449" t="s">
        <v>148</v>
      </c>
      <c r="AC449" s="98">
        <v>84.45</v>
      </c>
      <c r="AD449" t="s">
        <v>149</v>
      </c>
      <c r="AE449">
        <v>2019</v>
      </c>
      <c r="AF449">
        <v>6</v>
      </c>
    </row>
    <row r="450" spans="1:32" hidden="1">
      <c r="A450" t="s">
        <v>1304</v>
      </c>
      <c r="B450" t="s">
        <v>1336</v>
      </c>
      <c r="C450" t="s">
        <v>1332</v>
      </c>
      <c r="D450" s="107">
        <v>43472</v>
      </c>
      <c r="E450" t="s">
        <v>138</v>
      </c>
      <c r="F450">
        <v>54010</v>
      </c>
      <c r="G450" t="s">
        <v>1315</v>
      </c>
      <c r="H450" t="s">
        <v>140</v>
      </c>
      <c r="I450">
        <v>11300</v>
      </c>
      <c r="J450">
        <v>33801</v>
      </c>
      <c r="K450">
        <v>1981</v>
      </c>
      <c r="L450">
        <v>11363</v>
      </c>
      <c r="M450" t="s">
        <v>143</v>
      </c>
      <c r="N450">
        <v>107539</v>
      </c>
      <c r="O450" t="s">
        <v>143</v>
      </c>
      <c r="P450" t="s">
        <v>1316</v>
      </c>
      <c r="U450" t="s">
        <v>1333</v>
      </c>
      <c r="V450" t="s">
        <v>1317</v>
      </c>
      <c r="X450">
        <v>7828497</v>
      </c>
      <c r="Y450">
        <v>3531</v>
      </c>
      <c r="Z450" t="s">
        <v>1332</v>
      </c>
      <c r="AA450">
        <v>-2285.12</v>
      </c>
      <c r="AB450" t="s">
        <v>861</v>
      </c>
      <c r="AC450">
        <v>-2285.12</v>
      </c>
      <c r="AD450" t="s">
        <v>1310</v>
      </c>
      <c r="AE450">
        <v>2018</v>
      </c>
      <c r="AF450">
        <v>12</v>
      </c>
    </row>
    <row r="451" spans="1:32">
      <c r="A451" t="s">
        <v>134</v>
      </c>
      <c r="B451" t="s">
        <v>924</v>
      </c>
      <c r="C451" s="107">
        <v>43635</v>
      </c>
      <c r="D451" s="107">
        <v>43637</v>
      </c>
      <c r="E451" t="s">
        <v>138</v>
      </c>
      <c r="F451">
        <v>71305</v>
      </c>
      <c r="G451" t="s">
        <v>169</v>
      </c>
      <c r="H451" t="s">
        <v>140</v>
      </c>
      <c r="I451">
        <v>30000</v>
      </c>
      <c r="J451">
        <v>33803</v>
      </c>
      <c r="K451">
        <v>1981</v>
      </c>
      <c r="L451">
        <v>11363</v>
      </c>
      <c r="M451" t="s">
        <v>141</v>
      </c>
      <c r="N451">
        <v>107539</v>
      </c>
      <c r="O451" t="s">
        <v>142</v>
      </c>
      <c r="P451" t="s">
        <v>143</v>
      </c>
      <c r="Q451" t="s">
        <v>143</v>
      </c>
      <c r="R451">
        <v>7295</v>
      </c>
      <c r="S451" t="s">
        <v>418</v>
      </c>
      <c r="T451" t="s">
        <v>143</v>
      </c>
      <c r="U451" t="s">
        <v>925</v>
      </c>
      <c r="V451" t="s">
        <v>926</v>
      </c>
      <c r="X451" t="s">
        <v>927</v>
      </c>
      <c r="Y451">
        <v>41</v>
      </c>
      <c r="Z451" s="107">
        <v>43635</v>
      </c>
      <c r="AA451" s="108">
        <v>4380000</v>
      </c>
      <c r="AB451" t="s">
        <v>148</v>
      </c>
      <c r="AC451" s="98">
        <v>474.21</v>
      </c>
      <c r="AD451" t="s">
        <v>149</v>
      </c>
      <c r="AE451">
        <v>2019</v>
      </c>
      <c r="AF451">
        <v>6</v>
      </c>
    </row>
    <row r="452" spans="1:32">
      <c r="A452" t="s">
        <v>134</v>
      </c>
      <c r="B452" t="s">
        <v>928</v>
      </c>
      <c r="C452" s="107">
        <v>43635</v>
      </c>
      <c r="D452" s="107">
        <v>43637</v>
      </c>
      <c r="E452" t="s">
        <v>138</v>
      </c>
      <c r="F452">
        <v>71305</v>
      </c>
      <c r="G452" t="s">
        <v>169</v>
      </c>
      <c r="H452" t="s">
        <v>140</v>
      </c>
      <c r="I452">
        <v>30000</v>
      </c>
      <c r="J452">
        <v>33803</v>
      </c>
      <c r="K452">
        <v>1981</v>
      </c>
      <c r="L452">
        <v>11363</v>
      </c>
      <c r="M452" t="s">
        <v>141</v>
      </c>
      <c r="N452">
        <v>107539</v>
      </c>
      <c r="O452" t="s">
        <v>142</v>
      </c>
      <c r="P452" t="s">
        <v>143</v>
      </c>
      <c r="Q452" t="s">
        <v>143</v>
      </c>
      <c r="R452">
        <v>1453</v>
      </c>
      <c r="S452" t="s">
        <v>398</v>
      </c>
      <c r="T452" t="s">
        <v>143</v>
      </c>
      <c r="U452" t="s">
        <v>925</v>
      </c>
      <c r="V452" t="s">
        <v>926</v>
      </c>
      <c r="X452" t="s">
        <v>927</v>
      </c>
      <c r="Y452">
        <v>42</v>
      </c>
      <c r="Z452" s="107">
        <v>43635</v>
      </c>
      <c r="AA452" s="108">
        <v>4380000</v>
      </c>
      <c r="AB452" t="s">
        <v>148</v>
      </c>
      <c r="AC452" s="98">
        <v>474.21</v>
      </c>
      <c r="AD452" t="s">
        <v>149</v>
      </c>
      <c r="AE452">
        <v>2019</v>
      </c>
      <c r="AF452">
        <v>6</v>
      </c>
    </row>
    <row r="453" spans="1:32">
      <c r="A453" t="s">
        <v>134</v>
      </c>
      <c r="B453" t="s">
        <v>929</v>
      </c>
      <c r="C453" s="107">
        <v>43635</v>
      </c>
      <c r="D453" s="107">
        <v>43637</v>
      </c>
      <c r="E453" t="s">
        <v>138</v>
      </c>
      <c r="F453">
        <v>71305</v>
      </c>
      <c r="G453" t="s">
        <v>169</v>
      </c>
      <c r="H453" t="s">
        <v>140</v>
      </c>
      <c r="I453">
        <v>30000</v>
      </c>
      <c r="J453">
        <v>33803</v>
      </c>
      <c r="K453">
        <v>1981</v>
      </c>
      <c r="L453">
        <v>11363</v>
      </c>
      <c r="M453" t="s">
        <v>141</v>
      </c>
      <c r="N453">
        <v>107539</v>
      </c>
      <c r="O453" t="s">
        <v>142</v>
      </c>
      <c r="P453" t="s">
        <v>143</v>
      </c>
      <c r="Q453" t="s">
        <v>143</v>
      </c>
      <c r="R453">
        <v>4729</v>
      </c>
      <c r="S453" t="s">
        <v>396</v>
      </c>
      <c r="T453" t="s">
        <v>143</v>
      </c>
      <c r="U453" t="s">
        <v>925</v>
      </c>
      <c r="V453" t="s">
        <v>926</v>
      </c>
      <c r="X453" t="s">
        <v>927</v>
      </c>
      <c r="Y453">
        <v>37</v>
      </c>
      <c r="Z453" s="107">
        <v>43635</v>
      </c>
      <c r="AA453" s="108">
        <v>4380000</v>
      </c>
      <c r="AB453" t="s">
        <v>148</v>
      </c>
      <c r="AC453" s="98">
        <v>474.21</v>
      </c>
      <c r="AD453" t="s">
        <v>149</v>
      </c>
      <c r="AE453">
        <v>2019</v>
      </c>
      <c r="AF453">
        <v>6</v>
      </c>
    </row>
    <row r="454" spans="1:32">
      <c r="A454" t="s">
        <v>134</v>
      </c>
      <c r="B454" t="s">
        <v>930</v>
      </c>
      <c r="C454" s="107">
        <v>43635</v>
      </c>
      <c r="D454" s="107">
        <v>43637</v>
      </c>
      <c r="E454" t="s">
        <v>138</v>
      </c>
      <c r="F454">
        <v>71305</v>
      </c>
      <c r="G454" t="s">
        <v>169</v>
      </c>
      <c r="H454" t="s">
        <v>140</v>
      </c>
      <c r="I454">
        <v>30000</v>
      </c>
      <c r="J454">
        <v>33803</v>
      </c>
      <c r="K454">
        <v>1981</v>
      </c>
      <c r="L454">
        <v>11363</v>
      </c>
      <c r="M454" t="s">
        <v>141</v>
      </c>
      <c r="N454">
        <v>107539</v>
      </c>
      <c r="O454" t="s">
        <v>142</v>
      </c>
      <c r="P454" t="s">
        <v>143</v>
      </c>
      <c r="Q454" t="s">
        <v>143</v>
      </c>
      <c r="R454">
        <v>829</v>
      </c>
      <c r="S454" t="s">
        <v>393</v>
      </c>
      <c r="T454" t="s">
        <v>143</v>
      </c>
      <c r="U454" t="s">
        <v>925</v>
      </c>
      <c r="V454" t="s">
        <v>926</v>
      </c>
      <c r="X454" t="s">
        <v>927</v>
      </c>
      <c r="Y454">
        <v>38</v>
      </c>
      <c r="Z454" s="107">
        <v>43635</v>
      </c>
      <c r="AA454" s="108">
        <v>4380000</v>
      </c>
      <c r="AB454" t="s">
        <v>148</v>
      </c>
      <c r="AC454" s="98">
        <v>474.21</v>
      </c>
      <c r="AD454" t="s">
        <v>149</v>
      </c>
      <c r="AE454">
        <v>2019</v>
      </c>
      <c r="AF454">
        <v>6</v>
      </c>
    </row>
    <row r="455" spans="1:32" hidden="1">
      <c r="A455" t="s">
        <v>1304</v>
      </c>
      <c r="B455" t="s">
        <v>1348</v>
      </c>
      <c r="C455" s="107">
        <v>43496</v>
      </c>
      <c r="D455" s="107">
        <v>43534</v>
      </c>
      <c r="E455" t="s">
        <v>138</v>
      </c>
      <c r="F455">
        <v>54010</v>
      </c>
      <c r="G455" t="s">
        <v>1315</v>
      </c>
      <c r="H455" t="s">
        <v>140</v>
      </c>
      <c r="I455">
        <v>11300</v>
      </c>
      <c r="J455">
        <v>33801</v>
      </c>
      <c r="K455">
        <v>1981</v>
      </c>
      <c r="L455">
        <v>11363</v>
      </c>
      <c r="M455" t="s">
        <v>143</v>
      </c>
      <c r="N455">
        <v>107539</v>
      </c>
      <c r="O455" t="s">
        <v>143</v>
      </c>
      <c r="P455" t="s">
        <v>1316</v>
      </c>
      <c r="U455" t="s">
        <v>1346</v>
      </c>
      <c r="V455" t="s">
        <v>1349</v>
      </c>
      <c r="X455">
        <v>7913300</v>
      </c>
      <c r="Y455">
        <v>2990</v>
      </c>
      <c r="Z455" s="107">
        <v>43496</v>
      </c>
      <c r="AA455">
        <v>256</v>
      </c>
      <c r="AB455" t="s">
        <v>861</v>
      </c>
      <c r="AC455">
        <v>256</v>
      </c>
      <c r="AD455" t="s">
        <v>1310</v>
      </c>
      <c r="AE455">
        <v>2019</v>
      </c>
      <c r="AF455">
        <v>1</v>
      </c>
    </row>
    <row r="456" spans="1:32">
      <c r="A456" t="s">
        <v>134</v>
      </c>
      <c r="B456" t="s">
        <v>931</v>
      </c>
      <c r="C456" s="107">
        <v>43635</v>
      </c>
      <c r="D456" s="107">
        <v>43637</v>
      </c>
      <c r="E456" t="s">
        <v>138</v>
      </c>
      <c r="F456">
        <v>71305</v>
      </c>
      <c r="G456" t="s">
        <v>169</v>
      </c>
      <c r="H456" t="s">
        <v>140</v>
      </c>
      <c r="I456">
        <v>30000</v>
      </c>
      <c r="J456">
        <v>33803</v>
      </c>
      <c r="K456">
        <v>1981</v>
      </c>
      <c r="L456">
        <v>11363</v>
      </c>
      <c r="M456" t="s">
        <v>141</v>
      </c>
      <c r="N456">
        <v>107539</v>
      </c>
      <c r="O456" t="s">
        <v>142</v>
      </c>
      <c r="P456" t="s">
        <v>143</v>
      </c>
      <c r="Q456" t="s">
        <v>143</v>
      </c>
      <c r="R456">
        <v>6559</v>
      </c>
      <c r="S456" t="s">
        <v>400</v>
      </c>
      <c r="T456" t="s">
        <v>143</v>
      </c>
      <c r="U456" t="s">
        <v>932</v>
      </c>
      <c r="V456" t="s">
        <v>933</v>
      </c>
      <c r="X456" t="s">
        <v>927</v>
      </c>
      <c r="Y456">
        <v>39</v>
      </c>
      <c r="Z456" s="107">
        <v>43635</v>
      </c>
      <c r="AA456" s="108">
        <v>4380000</v>
      </c>
      <c r="AB456" t="s">
        <v>148</v>
      </c>
      <c r="AC456" s="98">
        <v>474.21</v>
      </c>
      <c r="AD456" t="s">
        <v>149</v>
      </c>
      <c r="AE456">
        <v>2019</v>
      </c>
      <c r="AF456">
        <v>6</v>
      </c>
    </row>
    <row r="457" spans="1:32">
      <c r="A457" t="s">
        <v>134</v>
      </c>
      <c r="B457" t="s">
        <v>934</v>
      </c>
      <c r="C457" s="107">
        <v>43635</v>
      </c>
      <c r="D457" s="107">
        <v>43637</v>
      </c>
      <c r="E457" t="s">
        <v>138</v>
      </c>
      <c r="F457">
        <v>71305</v>
      </c>
      <c r="G457" t="s">
        <v>169</v>
      </c>
      <c r="H457" t="s">
        <v>140</v>
      </c>
      <c r="I457">
        <v>30000</v>
      </c>
      <c r="J457">
        <v>33803</v>
      </c>
      <c r="K457">
        <v>1981</v>
      </c>
      <c r="L457">
        <v>11363</v>
      </c>
      <c r="M457" t="s">
        <v>141</v>
      </c>
      <c r="N457">
        <v>107539</v>
      </c>
      <c r="O457" t="s">
        <v>142</v>
      </c>
      <c r="P457" t="s">
        <v>143</v>
      </c>
      <c r="Q457" t="s">
        <v>143</v>
      </c>
      <c r="R457">
        <v>1311</v>
      </c>
      <c r="S457" t="s">
        <v>402</v>
      </c>
      <c r="T457" t="s">
        <v>143</v>
      </c>
      <c r="U457" t="s">
        <v>932</v>
      </c>
      <c r="V457" t="s">
        <v>933</v>
      </c>
      <c r="X457" t="s">
        <v>927</v>
      </c>
      <c r="Y457">
        <v>40</v>
      </c>
      <c r="Z457" s="107">
        <v>43635</v>
      </c>
      <c r="AA457" s="108">
        <v>4380000</v>
      </c>
      <c r="AB457" t="s">
        <v>148</v>
      </c>
      <c r="AC457" s="98">
        <v>474.21</v>
      </c>
      <c r="AD457" t="s">
        <v>149</v>
      </c>
      <c r="AE457">
        <v>2019</v>
      </c>
      <c r="AF457">
        <v>6</v>
      </c>
    </row>
    <row r="458" spans="1:32" hidden="1">
      <c r="A458" t="s">
        <v>1304</v>
      </c>
      <c r="B458" t="s">
        <v>1352</v>
      </c>
      <c r="C458" t="s">
        <v>1353</v>
      </c>
      <c r="D458" t="s">
        <v>1354</v>
      </c>
      <c r="E458" t="s">
        <v>138</v>
      </c>
      <c r="F458">
        <v>54010</v>
      </c>
      <c r="G458" t="s">
        <v>1315</v>
      </c>
      <c r="H458" t="s">
        <v>140</v>
      </c>
      <c r="I458">
        <v>11300</v>
      </c>
      <c r="J458">
        <v>33801</v>
      </c>
      <c r="K458">
        <v>1981</v>
      </c>
      <c r="L458">
        <v>11363</v>
      </c>
      <c r="M458" t="s">
        <v>143</v>
      </c>
      <c r="N458">
        <v>107539</v>
      </c>
      <c r="O458" t="s">
        <v>143</v>
      </c>
      <c r="P458" t="s">
        <v>1316</v>
      </c>
      <c r="U458" t="s">
        <v>1355</v>
      </c>
      <c r="V458" t="s">
        <v>1349</v>
      </c>
      <c r="X458">
        <v>7944499</v>
      </c>
      <c r="Y458">
        <v>2665</v>
      </c>
      <c r="Z458" t="s">
        <v>1353</v>
      </c>
      <c r="AA458">
        <v>-906.02</v>
      </c>
      <c r="AB458" t="s">
        <v>861</v>
      </c>
      <c r="AC458">
        <v>-906.02</v>
      </c>
      <c r="AD458" t="s">
        <v>1310</v>
      </c>
      <c r="AE458">
        <v>2019</v>
      </c>
      <c r="AF458">
        <v>2</v>
      </c>
    </row>
    <row r="459" spans="1:32">
      <c r="A459" t="s">
        <v>134</v>
      </c>
      <c r="B459" t="s">
        <v>936</v>
      </c>
      <c r="C459" s="107">
        <v>43635</v>
      </c>
      <c r="D459" s="107">
        <v>43637</v>
      </c>
      <c r="E459" t="s">
        <v>138</v>
      </c>
      <c r="F459">
        <v>71305</v>
      </c>
      <c r="G459" t="s">
        <v>169</v>
      </c>
      <c r="H459" t="s">
        <v>140</v>
      </c>
      <c r="I459">
        <v>30000</v>
      </c>
      <c r="J459">
        <v>33803</v>
      </c>
      <c r="K459">
        <v>1981</v>
      </c>
      <c r="L459">
        <v>11363</v>
      </c>
      <c r="M459" t="s">
        <v>141</v>
      </c>
      <c r="N459">
        <v>107539</v>
      </c>
      <c r="O459" t="s">
        <v>142</v>
      </c>
      <c r="P459" t="s">
        <v>143</v>
      </c>
      <c r="Q459" t="s">
        <v>143</v>
      </c>
      <c r="R459">
        <v>7346</v>
      </c>
      <c r="S459" t="s">
        <v>543</v>
      </c>
      <c r="T459" t="s">
        <v>143</v>
      </c>
      <c r="U459" t="s">
        <v>932</v>
      </c>
      <c r="V459" t="s">
        <v>933</v>
      </c>
      <c r="X459" t="s">
        <v>927</v>
      </c>
      <c r="Y459">
        <v>43</v>
      </c>
      <c r="Z459" s="107">
        <v>43635</v>
      </c>
      <c r="AA459" s="108">
        <v>4380000</v>
      </c>
      <c r="AB459" t="s">
        <v>148</v>
      </c>
      <c r="AC459" s="98">
        <v>474.21</v>
      </c>
      <c r="AD459" t="s">
        <v>149</v>
      </c>
      <c r="AE459">
        <v>2019</v>
      </c>
      <c r="AF459">
        <v>6</v>
      </c>
    </row>
    <row r="460" spans="1:32">
      <c r="A460" t="s">
        <v>134</v>
      </c>
      <c r="B460" t="s">
        <v>937</v>
      </c>
      <c r="C460" s="107">
        <v>43635</v>
      </c>
      <c r="D460" s="107">
        <v>43637</v>
      </c>
      <c r="E460" t="s">
        <v>138</v>
      </c>
      <c r="F460">
        <v>71305</v>
      </c>
      <c r="G460" t="s">
        <v>169</v>
      </c>
      <c r="H460" t="s">
        <v>140</v>
      </c>
      <c r="I460">
        <v>30000</v>
      </c>
      <c r="J460">
        <v>33803</v>
      </c>
      <c r="K460">
        <v>1981</v>
      </c>
      <c r="L460">
        <v>11363</v>
      </c>
      <c r="M460" t="s">
        <v>141</v>
      </c>
      <c r="N460">
        <v>107539</v>
      </c>
      <c r="O460" t="s">
        <v>142</v>
      </c>
      <c r="P460" t="s">
        <v>143</v>
      </c>
      <c r="Q460" t="s">
        <v>143</v>
      </c>
      <c r="R460">
        <v>3477</v>
      </c>
      <c r="S460" t="s">
        <v>404</v>
      </c>
      <c r="T460" t="s">
        <v>143</v>
      </c>
      <c r="U460" t="s">
        <v>932</v>
      </c>
      <c r="V460" t="s">
        <v>933</v>
      </c>
      <c r="X460" t="s">
        <v>927</v>
      </c>
      <c r="Y460">
        <v>44</v>
      </c>
      <c r="Z460" s="107">
        <v>43635</v>
      </c>
      <c r="AA460" s="108">
        <v>4380000</v>
      </c>
      <c r="AB460" t="s">
        <v>148</v>
      </c>
      <c r="AC460" s="98">
        <v>474.21</v>
      </c>
      <c r="AD460" t="s">
        <v>149</v>
      </c>
      <c r="AE460">
        <v>2019</v>
      </c>
      <c r="AF460">
        <v>6</v>
      </c>
    </row>
    <row r="461" spans="1:32">
      <c r="A461" t="s">
        <v>134</v>
      </c>
      <c r="B461" t="s">
        <v>938</v>
      </c>
      <c r="C461" s="107">
        <v>43635</v>
      </c>
      <c r="D461" s="107">
        <v>43637</v>
      </c>
      <c r="E461" t="s">
        <v>138</v>
      </c>
      <c r="F461">
        <v>71305</v>
      </c>
      <c r="G461" t="s">
        <v>169</v>
      </c>
      <c r="H461" t="s">
        <v>140</v>
      </c>
      <c r="I461">
        <v>30000</v>
      </c>
      <c r="J461">
        <v>33803</v>
      </c>
      <c r="K461">
        <v>1981</v>
      </c>
      <c r="L461">
        <v>11363</v>
      </c>
      <c r="M461" t="s">
        <v>141</v>
      </c>
      <c r="N461">
        <v>107539</v>
      </c>
      <c r="O461" t="s">
        <v>142</v>
      </c>
      <c r="P461" t="s">
        <v>143</v>
      </c>
      <c r="Q461" t="s">
        <v>143</v>
      </c>
      <c r="R461">
        <v>6643</v>
      </c>
      <c r="S461" t="s">
        <v>446</v>
      </c>
      <c r="T461" t="s">
        <v>143</v>
      </c>
      <c r="U461" t="s">
        <v>932</v>
      </c>
      <c r="V461" t="s">
        <v>933</v>
      </c>
      <c r="X461" t="s">
        <v>927</v>
      </c>
      <c r="Y461">
        <v>45</v>
      </c>
      <c r="Z461" s="107">
        <v>43635</v>
      </c>
      <c r="AA461" s="108">
        <v>4380000</v>
      </c>
      <c r="AB461" t="s">
        <v>148</v>
      </c>
      <c r="AC461" s="98">
        <v>474.21</v>
      </c>
      <c r="AD461" t="s">
        <v>149</v>
      </c>
      <c r="AE461">
        <v>2019</v>
      </c>
      <c r="AF461">
        <v>6</v>
      </c>
    </row>
    <row r="462" spans="1:32">
      <c r="A462" t="s">
        <v>134</v>
      </c>
      <c r="B462" t="s">
        <v>939</v>
      </c>
      <c r="C462" s="107">
        <v>43635</v>
      </c>
      <c r="D462" s="107">
        <v>43637</v>
      </c>
      <c r="E462" t="s">
        <v>138</v>
      </c>
      <c r="F462">
        <v>71305</v>
      </c>
      <c r="G462" t="s">
        <v>169</v>
      </c>
      <c r="H462" t="s">
        <v>140</v>
      </c>
      <c r="I462">
        <v>30000</v>
      </c>
      <c r="J462">
        <v>33803</v>
      </c>
      <c r="K462">
        <v>1981</v>
      </c>
      <c r="L462">
        <v>11363</v>
      </c>
      <c r="M462" t="s">
        <v>141</v>
      </c>
      <c r="N462">
        <v>107539</v>
      </c>
      <c r="O462" t="s">
        <v>142</v>
      </c>
      <c r="P462" t="s">
        <v>143</v>
      </c>
      <c r="Q462" t="s">
        <v>143</v>
      </c>
      <c r="R462">
        <v>2189</v>
      </c>
      <c r="S462" t="s">
        <v>605</v>
      </c>
      <c r="T462" t="s">
        <v>143</v>
      </c>
      <c r="U462" t="s">
        <v>932</v>
      </c>
      <c r="V462" t="s">
        <v>933</v>
      </c>
      <c r="X462" t="s">
        <v>927</v>
      </c>
      <c r="Y462">
        <v>46</v>
      </c>
      <c r="Z462" s="107">
        <v>43635</v>
      </c>
      <c r="AA462" s="108">
        <v>4380000</v>
      </c>
      <c r="AB462" t="s">
        <v>148</v>
      </c>
      <c r="AC462" s="98">
        <v>474.21</v>
      </c>
      <c r="AD462" t="s">
        <v>149</v>
      </c>
      <c r="AE462">
        <v>2019</v>
      </c>
      <c r="AF462">
        <v>6</v>
      </c>
    </row>
    <row r="463" spans="1:32">
      <c r="A463" t="s">
        <v>134</v>
      </c>
      <c r="B463" t="s">
        <v>940</v>
      </c>
      <c r="C463" s="107">
        <v>43635</v>
      </c>
      <c r="D463" s="107">
        <v>43637</v>
      </c>
      <c r="E463" t="s">
        <v>138</v>
      </c>
      <c r="F463">
        <v>71305</v>
      </c>
      <c r="G463" t="s">
        <v>169</v>
      </c>
      <c r="H463" t="s">
        <v>140</v>
      </c>
      <c r="I463">
        <v>30000</v>
      </c>
      <c r="J463">
        <v>33803</v>
      </c>
      <c r="K463">
        <v>1981</v>
      </c>
      <c r="L463">
        <v>11363</v>
      </c>
      <c r="M463" t="s">
        <v>141</v>
      </c>
      <c r="N463">
        <v>107539</v>
      </c>
      <c r="O463" t="s">
        <v>142</v>
      </c>
      <c r="P463" t="s">
        <v>143</v>
      </c>
      <c r="Q463" t="s">
        <v>143</v>
      </c>
      <c r="R463">
        <v>7345</v>
      </c>
      <c r="S463" t="s">
        <v>546</v>
      </c>
      <c r="T463" t="s">
        <v>143</v>
      </c>
      <c r="U463" t="s">
        <v>932</v>
      </c>
      <c r="V463" t="s">
        <v>933</v>
      </c>
      <c r="X463" t="s">
        <v>927</v>
      </c>
      <c r="Y463">
        <v>47</v>
      </c>
      <c r="Z463" s="107">
        <v>43635</v>
      </c>
      <c r="AA463" s="108">
        <v>4380000</v>
      </c>
      <c r="AB463" t="s">
        <v>148</v>
      </c>
      <c r="AC463" s="98">
        <v>474.21</v>
      </c>
      <c r="AD463" t="s">
        <v>149</v>
      </c>
      <c r="AE463">
        <v>2019</v>
      </c>
      <c r="AF463">
        <v>6</v>
      </c>
    </row>
    <row r="464" spans="1:32" hidden="1">
      <c r="A464" t="s">
        <v>1304</v>
      </c>
      <c r="B464" t="s">
        <v>1362</v>
      </c>
      <c r="C464" s="107">
        <v>43555</v>
      </c>
      <c r="D464" t="s">
        <v>824</v>
      </c>
      <c r="E464" t="s">
        <v>138</v>
      </c>
      <c r="F464">
        <v>54010</v>
      </c>
      <c r="G464" t="s">
        <v>1315</v>
      </c>
      <c r="H464" t="s">
        <v>140</v>
      </c>
      <c r="I464">
        <v>11300</v>
      </c>
      <c r="J464">
        <v>33801</v>
      </c>
      <c r="K464">
        <v>1981</v>
      </c>
      <c r="L464">
        <v>11363</v>
      </c>
      <c r="M464" t="s">
        <v>143</v>
      </c>
      <c r="N464">
        <v>107539</v>
      </c>
      <c r="O464" t="s">
        <v>143</v>
      </c>
      <c r="P464" t="s">
        <v>1316</v>
      </c>
      <c r="U464" t="s">
        <v>1360</v>
      </c>
      <c r="V464" t="s">
        <v>1349</v>
      </c>
      <c r="X464">
        <v>7973484</v>
      </c>
      <c r="Y464">
        <v>2634</v>
      </c>
      <c r="Z464" s="107">
        <v>43555</v>
      </c>
      <c r="AA464">
        <v>-2250.15</v>
      </c>
      <c r="AB464" t="s">
        <v>861</v>
      </c>
      <c r="AC464">
        <v>-2250.15</v>
      </c>
      <c r="AD464" t="s">
        <v>1310</v>
      </c>
      <c r="AE464">
        <v>2019</v>
      </c>
      <c r="AF464">
        <v>3</v>
      </c>
    </row>
    <row r="465" spans="1:32" hidden="1">
      <c r="A465" t="s">
        <v>1282</v>
      </c>
      <c r="B465" t="s">
        <v>1363</v>
      </c>
      <c r="C465" t="s">
        <v>829</v>
      </c>
      <c r="D465" t="s">
        <v>1364</v>
      </c>
      <c r="E465" t="s">
        <v>138</v>
      </c>
      <c r="F465">
        <v>16108</v>
      </c>
      <c r="G465" t="s">
        <v>1284</v>
      </c>
      <c r="H465" t="s">
        <v>140</v>
      </c>
      <c r="I465">
        <v>30000</v>
      </c>
      <c r="J465">
        <v>33803</v>
      </c>
      <c r="K465">
        <v>1981</v>
      </c>
      <c r="L465">
        <v>11363</v>
      </c>
      <c r="M465" t="s">
        <v>141</v>
      </c>
      <c r="N465">
        <v>107539</v>
      </c>
      <c r="O465" t="s">
        <v>142</v>
      </c>
      <c r="P465" t="s">
        <v>1285</v>
      </c>
      <c r="Q465">
        <v>82780</v>
      </c>
      <c r="U465" t="s">
        <v>1365</v>
      </c>
      <c r="V465" t="s">
        <v>1365</v>
      </c>
      <c r="X465">
        <v>7986031</v>
      </c>
      <c r="Y465">
        <v>2</v>
      </c>
      <c r="Z465" t="s">
        <v>829</v>
      </c>
      <c r="AA465">
        <v>0</v>
      </c>
      <c r="AB465" t="s">
        <v>148</v>
      </c>
      <c r="AC465">
        <v>75.44</v>
      </c>
      <c r="AD465" t="s">
        <v>1288</v>
      </c>
      <c r="AE465">
        <v>2019</v>
      </c>
      <c r="AF465">
        <v>4</v>
      </c>
    </row>
    <row r="466" spans="1:32" hidden="1">
      <c r="A466" t="s">
        <v>1282</v>
      </c>
      <c r="B466" t="s">
        <v>1366</v>
      </c>
      <c r="C466" t="s">
        <v>829</v>
      </c>
      <c r="D466" t="s">
        <v>1364</v>
      </c>
      <c r="E466" t="s">
        <v>138</v>
      </c>
      <c r="F466">
        <v>56010</v>
      </c>
      <c r="G466" t="s">
        <v>1367</v>
      </c>
      <c r="H466" t="s">
        <v>140</v>
      </c>
      <c r="I466">
        <v>30000</v>
      </c>
      <c r="J466">
        <v>33803</v>
      </c>
      <c r="K466">
        <v>1981</v>
      </c>
      <c r="L466">
        <v>11363</v>
      </c>
      <c r="M466" t="s">
        <v>141</v>
      </c>
      <c r="N466">
        <v>107539</v>
      </c>
      <c r="O466" t="s">
        <v>142</v>
      </c>
      <c r="P466" t="s">
        <v>1285</v>
      </c>
      <c r="U466" t="s">
        <v>1365</v>
      </c>
      <c r="V466" t="s">
        <v>1365</v>
      </c>
      <c r="X466">
        <v>7986031</v>
      </c>
      <c r="Y466">
        <v>156</v>
      </c>
      <c r="Z466" t="s">
        <v>829</v>
      </c>
      <c r="AA466">
        <v>0</v>
      </c>
      <c r="AB466" t="s">
        <v>148</v>
      </c>
      <c r="AC466">
        <v>-75.44</v>
      </c>
      <c r="AD466" t="s">
        <v>1288</v>
      </c>
      <c r="AE466">
        <v>2019</v>
      </c>
      <c r="AF466">
        <v>4</v>
      </c>
    </row>
    <row r="467" spans="1:32" hidden="1">
      <c r="A467" t="s">
        <v>1304</v>
      </c>
      <c r="B467" t="s">
        <v>1368</v>
      </c>
      <c r="C467" t="s">
        <v>829</v>
      </c>
      <c r="D467" t="s">
        <v>1369</v>
      </c>
      <c r="E467" t="s">
        <v>138</v>
      </c>
      <c r="F467">
        <v>54010</v>
      </c>
      <c r="G467" t="s">
        <v>1315</v>
      </c>
      <c r="H467" t="s">
        <v>140</v>
      </c>
      <c r="I467">
        <v>11300</v>
      </c>
      <c r="J467">
        <v>33801</v>
      </c>
      <c r="K467">
        <v>1981</v>
      </c>
      <c r="L467">
        <v>11363</v>
      </c>
      <c r="M467" t="s">
        <v>143</v>
      </c>
      <c r="N467">
        <v>107539</v>
      </c>
      <c r="O467" t="s">
        <v>143</v>
      </c>
      <c r="P467" t="s">
        <v>1316</v>
      </c>
      <c r="U467" t="s">
        <v>1370</v>
      </c>
      <c r="V467" t="s">
        <v>1349</v>
      </c>
      <c r="X467">
        <v>8012512</v>
      </c>
      <c r="Y467">
        <v>225</v>
      </c>
      <c r="Z467" t="s">
        <v>829</v>
      </c>
      <c r="AA467">
        <v>-2366.7600000000002</v>
      </c>
      <c r="AB467" t="s">
        <v>861</v>
      </c>
      <c r="AC467">
        <v>-2366.7600000000002</v>
      </c>
      <c r="AD467" t="s">
        <v>1310</v>
      </c>
      <c r="AE467">
        <v>2019</v>
      </c>
      <c r="AF467">
        <v>4</v>
      </c>
    </row>
    <row r="468" spans="1:32">
      <c r="A468" t="s">
        <v>134</v>
      </c>
      <c r="B468" t="s">
        <v>941</v>
      </c>
      <c r="C468" s="107">
        <v>43636</v>
      </c>
      <c r="D468" s="107">
        <v>43641</v>
      </c>
      <c r="E468" t="s">
        <v>138</v>
      </c>
      <c r="F468">
        <v>72425</v>
      </c>
      <c r="G468" t="s">
        <v>840</v>
      </c>
      <c r="H468" t="s">
        <v>140</v>
      </c>
      <c r="I468">
        <v>30000</v>
      </c>
      <c r="J468">
        <v>33803</v>
      </c>
      <c r="K468">
        <v>1981</v>
      </c>
      <c r="L468">
        <v>11363</v>
      </c>
      <c r="M468" t="s">
        <v>141</v>
      </c>
      <c r="N468">
        <v>107539</v>
      </c>
      <c r="O468" t="s">
        <v>170</v>
      </c>
      <c r="P468" t="s">
        <v>157</v>
      </c>
      <c r="Q468" t="s">
        <v>143</v>
      </c>
      <c r="R468">
        <v>2329</v>
      </c>
      <c r="S468" t="s">
        <v>267</v>
      </c>
      <c r="T468" t="s">
        <v>143</v>
      </c>
      <c r="U468" t="s">
        <v>223</v>
      </c>
      <c r="V468" t="s">
        <v>942</v>
      </c>
      <c r="X468" t="s">
        <v>943</v>
      </c>
      <c r="Y468">
        <v>54</v>
      </c>
      <c r="Z468" s="107">
        <v>43636</v>
      </c>
      <c r="AA468" s="108">
        <v>144068</v>
      </c>
      <c r="AB468" t="s">
        <v>148</v>
      </c>
      <c r="AC468" s="98">
        <v>15.6</v>
      </c>
      <c r="AD468" t="s">
        <v>149</v>
      </c>
      <c r="AE468">
        <v>2019</v>
      </c>
      <c r="AF468">
        <v>6</v>
      </c>
    </row>
    <row r="469" spans="1:32">
      <c r="A469" t="s">
        <v>134</v>
      </c>
      <c r="B469" t="s">
        <v>944</v>
      </c>
      <c r="C469" s="107">
        <v>43637</v>
      </c>
      <c r="D469" s="107">
        <v>43642</v>
      </c>
      <c r="E469" t="s">
        <v>138</v>
      </c>
      <c r="F469">
        <v>72311</v>
      </c>
      <c r="G469" t="s">
        <v>227</v>
      </c>
      <c r="H469" t="s">
        <v>140</v>
      </c>
      <c r="I469">
        <v>30000</v>
      </c>
      <c r="J469">
        <v>33803</v>
      </c>
      <c r="K469">
        <v>1981</v>
      </c>
      <c r="L469">
        <v>11363</v>
      </c>
      <c r="M469" t="s">
        <v>141</v>
      </c>
      <c r="N469">
        <v>107539</v>
      </c>
      <c r="O469" t="s">
        <v>221</v>
      </c>
      <c r="P469" t="s">
        <v>143</v>
      </c>
      <c r="Q469" t="s">
        <v>143</v>
      </c>
      <c r="R469">
        <v>3376</v>
      </c>
      <c r="S469" t="s">
        <v>864</v>
      </c>
      <c r="T469" t="s">
        <v>143</v>
      </c>
      <c r="U469" t="s">
        <v>945</v>
      </c>
      <c r="V469" t="s">
        <v>946</v>
      </c>
      <c r="X469" t="s">
        <v>947</v>
      </c>
      <c r="Y469">
        <v>22</v>
      </c>
      <c r="Z469" s="107">
        <v>43637</v>
      </c>
      <c r="AA469" s="108">
        <v>10000000</v>
      </c>
      <c r="AB469" t="s">
        <v>148</v>
      </c>
      <c r="AC469" s="98">
        <v>1082.67</v>
      </c>
      <c r="AD469" t="s">
        <v>149</v>
      </c>
      <c r="AE469">
        <v>2019</v>
      </c>
      <c r="AF469">
        <v>6</v>
      </c>
    </row>
    <row r="470" spans="1:32">
      <c r="A470" t="s">
        <v>1282</v>
      </c>
      <c r="B470" t="s">
        <v>1382</v>
      </c>
      <c r="C470" s="107">
        <v>43646</v>
      </c>
      <c r="D470" s="107">
        <v>43647</v>
      </c>
      <c r="E470" t="s">
        <v>138</v>
      </c>
      <c r="F470">
        <v>76110</v>
      </c>
      <c r="G470" t="s">
        <v>1290</v>
      </c>
      <c r="H470" t="s">
        <v>140</v>
      </c>
      <c r="I470">
        <v>30000</v>
      </c>
      <c r="J470">
        <v>33801</v>
      </c>
      <c r="K470">
        <v>1981</v>
      </c>
      <c r="L470">
        <v>11363</v>
      </c>
      <c r="M470" t="s">
        <v>141</v>
      </c>
      <c r="N470">
        <v>107539</v>
      </c>
      <c r="O470" t="s">
        <v>142</v>
      </c>
      <c r="P470" t="s">
        <v>1285</v>
      </c>
      <c r="U470" t="s">
        <v>1381</v>
      </c>
      <c r="V470" t="s">
        <v>1381</v>
      </c>
      <c r="X470">
        <v>8061352</v>
      </c>
      <c r="Y470">
        <v>170</v>
      </c>
      <c r="Z470" s="107">
        <v>43646</v>
      </c>
      <c r="AA470" s="108">
        <v>0</v>
      </c>
      <c r="AB470" t="s">
        <v>148</v>
      </c>
      <c r="AC470" s="98">
        <v>66.39</v>
      </c>
      <c r="AD470" t="s">
        <v>1288</v>
      </c>
      <c r="AE470">
        <v>2019</v>
      </c>
      <c r="AF470">
        <v>6</v>
      </c>
    </row>
    <row r="471" spans="1:32" hidden="1">
      <c r="A471" t="s">
        <v>1304</v>
      </c>
      <c r="B471" t="s">
        <v>1376</v>
      </c>
      <c r="C471" t="s">
        <v>1374</v>
      </c>
      <c r="D471" s="107">
        <v>43640</v>
      </c>
      <c r="E471" t="s">
        <v>138</v>
      </c>
      <c r="F471">
        <v>54010</v>
      </c>
      <c r="G471" t="s">
        <v>1315</v>
      </c>
      <c r="H471" t="s">
        <v>140</v>
      </c>
      <c r="I471">
        <v>11300</v>
      </c>
      <c r="J471">
        <v>33801</v>
      </c>
      <c r="K471">
        <v>1981</v>
      </c>
      <c r="L471">
        <v>11363</v>
      </c>
      <c r="M471" t="s">
        <v>143</v>
      </c>
      <c r="N471">
        <v>107539</v>
      </c>
      <c r="O471" t="s">
        <v>143</v>
      </c>
      <c r="P471" t="s">
        <v>1316</v>
      </c>
      <c r="U471" t="s">
        <v>1375</v>
      </c>
      <c r="V471" t="s">
        <v>1349</v>
      </c>
      <c r="X471">
        <v>8050860</v>
      </c>
      <c r="Y471">
        <v>2394</v>
      </c>
      <c r="Z471" t="s">
        <v>1374</v>
      </c>
      <c r="AA471">
        <v>-717.29</v>
      </c>
      <c r="AB471" t="s">
        <v>861</v>
      </c>
      <c r="AC471">
        <v>-717.29</v>
      </c>
      <c r="AD471" t="s">
        <v>1310</v>
      </c>
      <c r="AE471">
        <v>2019</v>
      </c>
      <c r="AF471">
        <v>5</v>
      </c>
    </row>
    <row r="472" spans="1:32">
      <c r="A472" t="s">
        <v>1304</v>
      </c>
      <c r="B472" t="s">
        <v>1383</v>
      </c>
      <c r="C472" s="107">
        <v>43646</v>
      </c>
      <c r="D472" s="107">
        <v>43662</v>
      </c>
      <c r="E472" t="s">
        <v>138</v>
      </c>
      <c r="F472">
        <v>75105</v>
      </c>
      <c r="G472" t="s">
        <v>1306</v>
      </c>
      <c r="H472" t="s">
        <v>140</v>
      </c>
      <c r="I472">
        <v>30000</v>
      </c>
      <c r="J472">
        <v>33803</v>
      </c>
      <c r="K472">
        <v>1981</v>
      </c>
      <c r="L472">
        <v>11363</v>
      </c>
      <c r="M472" t="s">
        <v>141</v>
      </c>
      <c r="N472">
        <v>107539</v>
      </c>
      <c r="O472" t="s">
        <v>142</v>
      </c>
      <c r="P472" t="s">
        <v>1307</v>
      </c>
      <c r="U472" t="s">
        <v>1384</v>
      </c>
      <c r="V472" t="s">
        <v>1347</v>
      </c>
      <c r="X472">
        <v>8081431</v>
      </c>
      <c r="Y472">
        <v>2103</v>
      </c>
      <c r="Z472" s="107">
        <v>43646</v>
      </c>
      <c r="AA472" s="108">
        <v>371.05</v>
      </c>
      <c r="AB472" t="s">
        <v>861</v>
      </c>
      <c r="AC472" s="98">
        <v>371.05</v>
      </c>
      <c r="AD472" t="s">
        <v>1310</v>
      </c>
      <c r="AE472">
        <v>2019</v>
      </c>
      <c r="AF472">
        <v>6</v>
      </c>
    </row>
    <row r="473" spans="1:32">
      <c r="A473" t="s">
        <v>1304</v>
      </c>
      <c r="B473" t="s">
        <v>1385</v>
      </c>
      <c r="C473" s="107">
        <v>43646</v>
      </c>
      <c r="D473" s="107">
        <v>43662</v>
      </c>
      <c r="E473" t="s">
        <v>138</v>
      </c>
      <c r="F473">
        <v>75105</v>
      </c>
      <c r="G473" t="s">
        <v>1306</v>
      </c>
      <c r="H473" t="s">
        <v>140</v>
      </c>
      <c r="I473">
        <v>30000</v>
      </c>
      <c r="J473">
        <v>33803</v>
      </c>
      <c r="K473">
        <v>1981</v>
      </c>
      <c r="L473">
        <v>11363</v>
      </c>
      <c r="M473" t="s">
        <v>141</v>
      </c>
      <c r="N473">
        <v>107539</v>
      </c>
      <c r="O473" t="s">
        <v>170</v>
      </c>
      <c r="P473" t="s">
        <v>1307</v>
      </c>
      <c r="U473" t="s">
        <v>1384</v>
      </c>
      <c r="V473" t="s">
        <v>1347</v>
      </c>
      <c r="X473">
        <v>8081431</v>
      </c>
      <c r="Y473">
        <v>2101</v>
      </c>
      <c r="Z473" s="107">
        <v>43646</v>
      </c>
      <c r="AA473" s="108">
        <v>129.44999999999999</v>
      </c>
      <c r="AB473" t="s">
        <v>861</v>
      </c>
      <c r="AC473" s="98">
        <v>129.44999999999999</v>
      </c>
      <c r="AD473" t="s">
        <v>1310</v>
      </c>
      <c r="AE473">
        <v>2019</v>
      </c>
      <c r="AF473">
        <v>6</v>
      </c>
    </row>
    <row r="474" spans="1:32">
      <c r="A474" t="s">
        <v>1304</v>
      </c>
      <c r="B474" t="s">
        <v>1386</v>
      </c>
      <c r="C474" s="107">
        <v>43646</v>
      </c>
      <c r="D474" s="107">
        <v>43662</v>
      </c>
      <c r="E474" t="s">
        <v>138</v>
      </c>
      <c r="F474">
        <v>75105</v>
      </c>
      <c r="G474" t="s">
        <v>1306</v>
      </c>
      <c r="H474" t="s">
        <v>140</v>
      </c>
      <c r="I474">
        <v>30000</v>
      </c>
      <c r="J474">
        <v>33803</v>
      </c>
      <c r="K474">
        <v>1981</v>
      </c>
      <c r="L474">
        <v>11363</v>
      </c>
      <c r="M474" t="s">
        <v>141</v>
      </c>
      <c r="N474">
        <v>107539</v>
      </c>
      <c r="O474" t="s">
        <v>221</v>
      </c>
      <c r="P474" t="s">
        <v>1307</v>
      </c>
      <c r="U474" t="s">
        <v>1384</v>
      </c>
      <c r="V474" t="s">
        <v>1347</v>
      </c>
      <c r="X474">
        <v>8081431</v>
      </c>
      <c r="Y474">
        <v>2100</v>
      </c>
      <c r="Z474" s="107">
        <v>43646</v>
      </c>
      <c r="AA474" s="108">
        <v>75.790000000000006</v>
      </c>
      <c r="AB474" t="s">
        <v>861</v>
      </c>
      <c r="AC474" s="98">
        <v>75.790000000000006</v>
      </c>
      <c r="AD474" t="s">
        <v>1310</v>
      </c>
      <c r="AE474">
        <v>2019</v>
      </c>
      <c r="AF474">
        <v>6</v>
      </c>
    </row>
    <row r="475" spans="1:32" hidden="1">
      <c r="A475" t="s">
        <v>1282</v>
      </c>
      <c r="B475" t="s">
        <v>1380</v>
      </c>
      <c r="C475" s="107">
        <v>43646</v>
      </c>
      <c r="D475" s="107">
        <v>43647</v>
      </c>
      <c r="E475" t="s">
        <v>138</v>
      </c>
      <c r="F475">
        <v>16108</v>
      </c>
      <c r="G475" t="s">
        <v>1284</v>
      </c>
      <c r="H475" t="s">
        <v>140</v>
      </c>
      <c r="I475">
        <v>30000</v>
      </c>
      <c r="J475">
        <v>33801</v>
      </c>
      <c r="K475">
        <v>1981</v>
      </c>
      <c r="L475">
        <v>11363</v>
      </c>
      <c r="M475" t="s">
        <v>141</v>
      </c>
      <c r="N475">
        <v>107539</v>
      </c>
      <c r="O475" t="s">
        <v>142</v>
      </c>
      <c r="P475" t="s">
        <v>1285</v>
      </c>
      <c r="Q475">
        <v>82780</v>
      </c>
      <c r="U475" t="s">
        <v>1381</v>
      </c>
      <c r="V475" t="s">
        <v>1381</v>
      </c>
      <c r="X475">
        <v>8061352</v>
      </c>
      <c r="Y475">
        <v>1</v>
      </c>
      <c r="Z475" s="107">
        <v>43646</v>
      </c>
      <c r="AA475">
        <v>0</v>
      </c>
      <c r="AB475" t="s">
        <v>148</v>
      </c>
      <c r="AC475">
        <v>-66.39</v>
      </c>
      <c r="AD475" t="s">
        <v>1288</v>
      </c>
      <c r="AE475">
        <v>2019</v>
      </c>
      <c r="AF475">
        <v>6</v>
      </c>
    </row>
    <row r="476" spans="1:32">
      <c r="A476" t="s">
        <v>1304</v>
      </c>
      <c r="B476" t="s">
        <v>1388</v>
      </c>
      <c r="C476" s="107">
        <v>43646</v>
      </c>
      <c r="D476" s="107">
        <v>43662</v>
      </c>
      <c r="E476" t="s">
        <v>138</v>
      </c>
      <c r="F476">
        <v>75105</v>
      </c>
      <c r="G476" t="s">
        <v>1306</v>
      </c>
      <c r="H476" t="s">
        <v>140</v>
      </c>
      <c r="I476">
        <v>30000</v>
      </c>
      <c r="J476">
        <v>33801</v>
      </c>
      <c r="K476">
        <v>1981</v>
      </c>
      <c r="L476">
        <v>11363</v>
      </c>
      <c r="M476" t="s">
        <v>141</v>
      </c>
      <c r="N476">
        <v>107539</v>
      </c>
      <c r="O476" t="s">
        <v>142</v>
      </c>
      <c r="P476" t="s">
        <v>1307</v>
      </c>
      <c r="U476" t="s">
        <v>1384</v>
      </c>
      <c r="V476" t="s">
        <v>1347</v>
      </c>
      <c r="X476">
        <v>8081431</v>
      </c>
      <c r="Y476">
        <v>2102</v>
      </c>
      <c r="Z476" s="107">
        <v>43646</v>
      </c>
      <c r="AA476" s="108">
        <v>429.27</v>
      </c>
      <c r="AB476" t="s">
        <v>861</v>
      </c>
      <c r="AC476" s="98">
        <v>429.27</v>
      </c>
      <c r="AD476" t="s">
        <v>1310</v>
      </c>
      <c r="AE476">
        <v>2019</v>
      </c>
      <c r="AF476">
        <v>6</v>
      </c>
    </row>
    <row r="477" spans="1:32">
      <c r="A477" t="s">
        <v>1282</v>
      </c>
      <c r="B477" t="s">
        <v>1391</v>
      </c>
      <c r="C477" s="107">
        <v>43617</v>
      </c>
      <c r="D477" s="107">
        <v>43669</v>
      </c>
      <c r="E477" t="s">
        <v>138</v>
      </c>
      <c r="F477">
        <v>71360</v>
      </c>
      <c r="G477" t="s">
        <v>1292</v>
      </c>
      <c r="H477" t="s">
        <v>140</v>
      </c>
      <c r="I477">
        <v>30000</v>
      </c>
      <c r="J477">
        <v>33803</v>
      </c>
      <c r="K477">
        <v>1981</v>
      </c>
      <c r="L477">
        <v>11363</v>
      </c>
      <c r="M477" t="s">
        <v>141</v>
      </c>
      <c r="N477">
        <v>107539</v>
      </c>
      <c r="O477" t="s">
        <v>170</v>
      </c>
      <c r="P477" t="s">
        <v>1285</v>
      </c>
      <c r="U477" t="s">
        <v>1392</v>
      </c>
      <c r="V477" t="s">
        <v>1393</v>
      </c>
      <c r="X477">
        <v>8095013</v>
      </c>
      <c r="Y477">
        <v>5466</v>
      </c>
      <c r="Z477" s="107">
        <v>43617</v>
      </c>
      <c r="AA477" s="108">
        <v>241.92</v>
      </c>
      <c r="AB477" t="s">
        <v>861</v>
      </c>
      <c r="AC477" s="98">
        <v>241.92</v>
      </c>
      <c r="AD477" t="s">
        <v>1295</v>
      </c>
      <c r="AE477">
        <v>2019</v>
      </c>
      <c r="AF477">
        <v>6</v>
      </c>
    </row>
    <row r="478" spans="1:32">
      <c r="A478" t="s">
        <v>1282</v>
      </c>
      <c r="B478" t="s">
        <v>1394</v>
      </c>
      <c r="C478" s="107">
        <v>43617</v>
      </c>
      <c r="D478" s="107">
        <v>43669</v>
      </c>
      <c r="E478" t="s">
        <v>138</v>
      </c>
      <c r="F478">
        <v>71360</v>
      </c>
      <c r="G478" t="s">
        <v>1292</v>
      </c>
      <c r="H478" t="s">
        <v>140</v>
      </c>
      <c r="I478">
        <v>30000</v>
      </c>
      <c r="J478">
        <v>33803</v>
      </c>
      <c r="K478">
        <v>1981</v>
      </c>
      <c r="L478">
        <v>11363</v>
      </c>
      <c r="M478" t="s">
        <v>141</v>
      </c>
      <c r="N478">
        <v>107539</v>
      </c>
      <c r="O478" t="s">
        <v>170</v>
      </c>
      <c r="P478" t="s">
        <v>1285</v>
      </c>
      <c r="U478" t="s">
        <v>1392</v>
      </c>
      <c r="V478" t="s">
        <v>1393</v>
      </c>
      <c r="X478">
        <v>8095013</v>
      </c>
      <c r="Y478">
        <v>5467</v>
      </c>
      <c r="Z478" s="107">
        <v>43617</v>
      </c>
      <c r="AA478" s="108">
        <v>241.92</v>
      </c>
      <c r="AB478" t="s">
        <v>861</v>
      </c>
      <c r="AC478" s="98">
        <v>241.92</v>
      </c>
      <c r="AD478" t="s">
        <v>1295</v>
      </c>
      <c r="AE478">
        <v>2019</v>
      </c>
      <c r="AF478">
        <v>6</v>
      </c>
    </row>
    <row r="479" spans="1:32">
      <c r="A479" t="s">
        <v>1282</v>
      </c>
      <c r="B479" t="s">
        <v>1395</v>
      </c>
      <c r="C479" s="107">
        <v>43617</v>
      </c>
      <c r="D479" s="107">
        <v>43669</v>
      </c>
      <c r="E479" t="s">
        <v>138</v>
      </c>
      <c r="F479">
        <v>71360</v>
      </c>
      <c r="G479" t="s">
        <v>1292</v>
      </c>
      <c r="H479" t="s">
        <v>140</v>
      </c>
      <c r="I479">
        <v>30000</v>
      </c>
      <c r="J479">
        <v>33803</v>
      </c>
      <c r="K479">
        <v>1981</v>
      </c>
      <c r="L479">
        <v>11363</v>
      </c>
      <c r="M479" t="s">
        <v>141</v>
      </c>
      <c r="N479">
        <v>107539</v>
      </c>
      <c r="O479" t="s">
        <v>170</v>
      </c>
      <c r="P479" t="s">
        <v>1285</v>
      </c>
      <c r="U479" t="s">
        <v>1392</v>
      </c>
      <c r="V479" t="s">
        <v>1393</v>
      </c>
      <c r="X479">
        <v>8095013</v>
      </c>
      <c r="Y479">
        <v>5465</v>
      </c>
      <c r="Z479" s="107">
        <v>43617</v>
      </c>
      <c r="AA479" s="108">
        <v>241.92</v>
      </c>
      <c r="AB479" t="s">
        <v>861</v>
      </c>
      <c r="AC479" s="98">
        <v>241.92</v>
      </c>
      <c r="AD479" t="s">
        <v>1295</v>
      </c>
      <c r="AE479">
        <v>2019</v>
      </c>
      <c r="AF479">
        <v>6</v>
      </c>
    </row>
    <row r="480" spans="1:32" hidden="1">
      <c r="A480" t="s">
        <v>1304</v>
      </c>
      <c r="B480" t="s">
        <v>1387</v>
      </c>
      <c r="C480" s="107">
        <v>43646</v>
      </c>
      <c r="D480" s="107">
        <v>43662</v>
      </c>
      <c r="E480" t="s">
        <v>138</v>
      </c>
      <c r="F480">
        <v>54010</v>
      </c>
      <c r="G480" t="s">
        <v>1315</v>
      </c>
      <c r="H480" t="s">
        <v>140</v>
      </c>
      <c r="I480">
        <v>11300</v>
      </c>
      <c r="J480">
        <v>33801</v>
      </c>
      <c r="K480">
        <v>1981</v>
      </c>
      <c r="L480">
        <v>11363</v>
      </c>
      <c r="M480" t="s">
        <v>143</v>
      </c>
      <c r="N480">
        <v>107539</v>
      </c>
      <c r="O480" t="s">
        <v>143</v>
      </c>
      <c r="P480" t="s">
        <v>1316</v>
      </c>
      <c r="U480" t="s">
        <v>1384</v>
      </c>
      <c r="V480" t="s">
        <v>1349</v>
      </c>
      <c r="X480">
        <v>8081431</v>
      </c>
      <c r="Y480">
        <v>2099</v>
      </c>
      <c r="Z480" s="107">
        <v>43646</v>
      </c>
      <c r="AA480">
        <v>-1005.57</v>
      </c>
      <c r="AB480" t="s">
        <v>861</v>
      </c>
      <c r="AC480">
        <v>-1005.57</v>
      </c>
      <c r="AD480" t="s">
        <v>1310</v>
      </c>
      <c r="AE480">
        <v>2019</v>
      </c>
      <c r="AF480">
        <v>6</v>
      </c>
    </row>
    <row r="481" spans="1:32">
      <c r="A481" t="s">
        <v>1304</v>
      </c>
      <c r="B481" t="s">
        <v>1396</v>
      </c>
      <c r="C481" s="107">
        <v>43646</v>
      </c>
      <c r="D481" t="s">
        <v>995</v>
      </c>
      <c r="E481" t="s">
        <v>138</v>
      </c>
      <c r="F481">
        <v>75105</v>
      </c>
      <c r="G481" t="s">
        <v>1306</v>
      </c>
      <c r="H481" t="s">
        <v>140</v>
      </c>
      <c r="I481">
        <v>30000</v>
      </c>
      <c r="J481">
        <v>33803</v>
      </c>
      <c r="K481">
        <v>1981</v>
      </c>
      <c r="L481">
        <v>11363</v>
      </c>
      <c r="M481" t="s">
        <v>141</v>
      </c>
      <c r="N481">
        <v>107539</v>
      </c>
      <c r="O481" t="s">
        <v>170</v>
      </c>
      <c r="P481" t="s">
        <v>1307</v>
      </c>
      <c r="U481" t="s">
        <v>1397</v>
      </c>
      <c r="V481" t="s">
        <v>1347</v>
      </c>
      <c r="X481">
        <v>8109179</v>
      </c>
      <c r="Y481">
        <v>540</v>
      </c>
      <c r="Z481" s="107">
        <v>43646</v>
      </c>
      <c r="AA481" s="108">
        <v>50.8</v>
      </c>
      <c r="AB481" t="s">
        <v>861</v>
      </c>
      <c r="AC481" s="98">
        <v>50.8</v>
      </c>
      <c r="AD481" t="s">
        <v>1310</v>
      </c>
      <c r="AE481">
        <v>2019</v>
      </c>
      <c r="AF481">
        <v>6</v>
      </c>
    </row>
    <row r="482" spans="1:32">
      <c r="A482" t="s">
        <v>1482</v>
      </c>
      <c r="B482" t="s">
        <v>1618</v>
      </c>
      <c r="C482" s="107">
        <v>43646</v>
      </c>
      <c r="D482" s="107">
        <v>43649</v>
      </c>
      <c r="E482" t="s">
        <v>138</v>
      </c>
      <c r="F482">
        <v>71535</v>
      </c>
      <c r="G482" t="s">
        <v>1493</v>
      </c>
      <c r="H482" t="s">
        <v>140</v>
      </c>
      <c r="I482">
        <v>30000</v>
      </c>
      <c r="J482">
        <v>33803</v>
      </c>
      <c r="K482">
        <v>1981</v>
      </c>
      <c r="L482">
        <v>11363</v>
      </c>
      <c r="M482" t="s">
        <v>141</v>
      </c>
      <c r="N482">
        <v>107539</v>
      </c>
      <c r="O482" t="s">
        <v>170</v>
      </c>
      <c r="P482" t="s">
        <v>1486</v>
      </c>
      <c r="U482" t="s">
        <v>1487</v>
      </c>
      <c r="V482" t="s">
        <v>1487</v>
      </c>
      <c r="X482" t="s">
        <v>1619</v>
      </c>
      <c r="Y482">
        <v>42</v>
      </c>
      <c r="Z482" s="107">
        <v>43646</v>
      </c>
      <c r="AA482" s="108">
        <v>619116</v>
      </c>
      <c r="AB482" t="s">
        <v>148</v>
      </c>
      <c r="AC482" s="98">
        <v>67.03</v>
      </c>
      <c r="AD482" t="s">
        <v>1489</v>
      </c>
      <c r="AE482">
        <v>2019</v>
      </c>
      <c r="AF482">
        <v>6</v>
      </c>
    </row>
    <row r="483" spans="1:32">
      <c r="A483" t="s">
        <v>1482</v>
      </c>
      <c r="B483" t="s">
        <v>1620</v>
      </c>
      <c r="C483" s="107">
        <v>43646</v>
      </c>
      <c r="D483" s="107">
        <v>43649</v>
      </c>
      <c r="E483" t="s">
        <v>138</v>
      </c>
      <c r="F483">
        <v>71540</v>
      </c>
      <c r="G483" t="s">
        <v>1501</v>
      </c>
      <c r="H483" t="s">
        <v>140</v>
      </c>
      <c r="I483">
        <v>30000</v>
      </c>
      <c r="J483">
        <v>33803</v>
      </c>
      <c r="K483">
        <v>1981</v>
      </c>
      <c r="L483">
        <v>11363</v>
      </c>
      <c r="M483" t="s">
        <v>141</v>
      </c>
      <c r="N483">
        <v>107539</v>
      </c>
      <c r="O483" t="s">
        <v>170</v>
      </c>
      <c r="P483" t="s">
        <v>1486</v>
      </c>
      <c r="U483" t="s">
        <v>1487</v>
      </c>
      <c r="V483" t="s">
        <v>1487</v>
      </c>
      <c r="X483" t="s">
        <v>1619</v>
      </c>
      <c r="Y483">
        <v>53</v>
      </c>
      <c r="Z483" s="107">
        <v>43646</v>
      </c>
      <c r="AA483" s="108">
        <v>264648</v>
      </c>
      <c r="AB483" t="s">
        <v>148</v>
      </c>
      <c r="AC483" s="98">
        <v>28.65</v>
      </c>
      <c r="AD483" t="s">
        <v>1489</v>
      </c>
      <c r="AE483">
        <v>2019</v>
      </c>
      <c r="AF483">
        <v>6</v>
      </c>
    </row>
    <row r="484" spans="1:32">
      <c r="A484" t="s">
        <v>1482</v>
      </c>
      <c r="B484" t="s">
        <v>1621</v>
      </c>
      <c r="C484" s="107">
        <v>43646</v>
      </c>
      <c r="D484" s="107">
        <v>43649</v>
      </c>
      <c r="E484" t="s">
        <v>138</v>
      </c>
      <c r="F484">
        <v>71550</v>
      </c>
      <c r="G484" t="s">
        <v>1499</v>
      </c>
      <c r="H484" t="s">
        <v>140</v>
      </c>
      <c r="I484">
        <v>30000</v>
      </c>
      <c r="J484">
        <v>33803</v>
      </c>
      <c r="K484">
        <v>1981</v>
      </c>
      <c r="L484">
        <v>11363</v>
      </c>
      <c r="M484" t="s">
        <v>141</v>
      </c>
      <c r="N484">
        <v>107539</v>
      </c>
      <c r="O484" t="s">
        <v>170</v>
      </c>
      <c r="P484" t="s">
        <v>1486</v>
      </c>
      <c r="U484" t="s">
        <v>1487</v>
      </c>
      <c r="V484" t="s">
        <v>1487</v>
      </c>
      <c r="X484" t="s">
        <v>1619</v>
      </c>
      <c r="Y484">
        <v>75</v>
      </c>
      <c r="Z484" s="107">
        <v>43646</v>
      </c>
      <c r="AA484" s="108">
        <v>413466</v>
      </c>
      <c r="AB484" t="s">
        <v>148</v>
      </c>
      <c r="AC484" s="98">
        <v>44.76</v>
      </c>
      <c r="AD484" t="s">
        <v>1489</v>
      </c>
      <c r="AE484">
        <v>2019</v>
      </c>
      <c r="AF484">
        <v>6</v>
      </c>
    </row>
    <row r="485" spans="1:32">
      <c r="A485" t="s">
        <v>1482</v>
      </c>
      <c r="B485" t="s">
        <v>1622</v>
      </c>
      <c r="C485" s="107">
        <v>43646</v>
      </c>
      <c r="D485" s="107">
        <v>43649</v>
      </c>
      <c r="E485" t="s">
        <v>138</v>
      </c>
      <c r="F485">
        <v>71520</v>
      </c>
      <c r="G485" t="s">
        <v>1491</v>
      </c>
      <c r="H485" t="s">
        <v>140</v>
      </c>
      <c r="I485">
        <v>30000</v>
      </c>
      <c r="J485">
        <v>33803</v>
      </c>
      <c r="K485">
        <v>1981</v>
      </c>
      <c r="L485">
        <v>11363</v>
      </c>
      <c r="M485" t="s">
        <v>141</v>
      </c>
      <c r="N485">
        <v>107539</v>
      </c>
      <c r="O485" t="s">
        <v>170</v>
      </c>
      <c r="P485" t="s">
        <v>1486</v>
      </c>
      <c r="U485" t="s">
        <v>1487</v>
      </c>
      <c r="V485" t="s">
        <v>1487</v>
      </c>
      <c r="X485" t="s">
        <v>1619</v>
      </c>
      <c r="Y485">
        <v>31</v>
      </c>
      <c r="Z485" s="107">
        <v>43646</v>
      </c>
      <c r="AA485" s="108">
        <v>461820</v>
      </c>
      <c r="AB485" t="s">
        <v>148</v>
      </c>
      <c r="AC485" s="98">
        <v>50</v>
      </c>
      <c r="AD485" t="s">
        <v>1489</v>
      </c>
      <c r="AE485">
        <v>2019</v>
      </c>
      <c r="AF485">
        <v>6</v>
      </c>
    </row>
    <row r="486" spans="1:32">
      <c r="A486" t="s">
        <v>1482</v>
      </c>
      <c r="B486" t="s">
        <v>1623</v>
      </c>
      <c r="C486" s="107">
        <v>43646</v>
      </c>
      <c r="D486" s="107">
        <v>43649</v>
      </c>
      <c r="E486" t="s">
        <v>138</v>
      </c>
      <c r="F486">
        <v>71592</v>
      </c>
      <c r="G486" t="s">
        <v>1579</v>
      </c>
      <c r="H486" t="s">
        <v>140</v>
      </c>
      <c r="I486">
        <v>30000</v>
      </c>
      <c r="J486">
        <v>33803</v>
      </c>
      <c r="K486">
        <v>1981</v>
      </c>
      <c r="L486">
        <v>11363</v>
      </c>
      <c r="M486" t="s">
        <v>141</v>
      </c>
      <c r="N486">
        <v>107539</v>
      </c>
      <c r="O486" t="s">
        <v>170</v>
      </c>
      <c r="P486" t="s">
        <v>1486</v>
      </c>
      <c r="U486" t="s">
        <v>1487</v>
      </c>
      <c r="V486" t="s">
        <v>1487</v>
      </c>
      <c r="X486" t="s">
        <v>1619</v>
      </c>
      <c r="Y486">
        <v>86</v>
      </c>
      <c r="Z486" s="107">
        <v>43646</v>
      </c>
      <c r="AA486" s="108">
        <v>891074</v>
      </c>
      <c r="AB486" t="s">
        <v>148</v>
      </c>
      <c r="AC486" s="98">
        <v>96.47</v>
      </c>
      <c r="AD486" t="s">
        <v>1489</v>
      </c>
      <c r="AE486">
        <v>2019</v>
      </c>
      <c r="AF486">
        <v>6</v>
      </c>
    </row>
    <row r="487" spans="1:32" hidden="1">
      <c r="A487" t="s">
        <v>1304</v>
      </c>
      <c r="B487" t="s">
        <v>1398</v>
      </c>
      <c r="C487" s="107">
        <v>43646</v>
      </c>
      <c r="D487" t="s">
        <v>995</v>
      </c>
      <c r="E487" t="s">
        <v>138</v>
      </c>
      <c r="F487">
        <v>54010</v>
      </c>
      <c r="G487" t="s">
        <v>1315</v>
      </c>
      <c r="H487" t="s">
        <v>140</v>
      </c>
      <c r="I487">
        <v>11300</v>
      </c>
      <c r="J487">
        <v>33801</v>
      </c>
      <c r="K487">
        <v>1981</v>
      </c>
      <c r="L487">
        <v>11363</v>
      </c>
      <c r="M487" t="s">
        <v>143</v>
      </c>
      <c r="N487">
        <v>107539</v>
      </c>
      <c r="O487" t="s">
        <v>143</v>
      </c>
      <c r="P487" t="s">
        <v>1316</v>
      </c>
      <c r="U487" t="s">
        <v>1397</v>
      </c>
      <c r="V487" t="s">
        <v>1349</v>
      </c>
      <c r="X487">
        <v>8109179</v>
      </c>
      <c r="Y487">
        <v>8230</v>
      </c>
      <c r="Z487" s="107">
        <v>43646</v>
      </c>
      <c r="AA487">
        <v>-50.8</v>
      </c>
      <c r="AB487" t="s">
        <v>861</v>
      </c>
      <c r="AC487">
        <v>-50.8</v>
      </c>
      <c r="AD487" t="s">
        <v>1310</v>
      </c>
      <c r="AE487">
        <v>2019</v>
      </c>
      <c r="AF487">
        <v>6</v>
      </c>
    </row>
    <row r="488" spans="1:32" hidden="1">
      <c r="A488" t="s">
        <v>1282</v>
      </c>
      <c r="B488" t="s">
        <v>1399</v>
      </c>
      <c r="C488" s="107">
        <v>43677</v>
      </c>
      <c r="D488" t="s">
        <v>1400</v>
      </c>
      <c r="E488" t="s">
        <v>138</v>
      </c>
      <c r="F488">
        <v>16108</v>
      </c>
      <c r="G488" t="s">
        <v>1284</v>
      </c>
      <c r="H488" t="s">
        <v>140</v>
      </c>
      <c r="I488">
        <v>30000</v>
      </c>
      <c r="J488">
        <v>33804</v>
      </c>
      <c r="K488">
        <v>1981</v>
      </c>
      <c r="L488">
        <v>11363</v>
      </c>
      <c r="M488" t="s">
        <v>141</v>
      </c>
      <c r="N488">
        <v>107539</v>
      </c>
      <c r="O488" t="s">
        <v>142</v>
      </c>
      <c r="P488" t="s">
        <v>1285</v>
      </c>
      <c r="Q488">
        <v>82780</v>
      </c>
      <c r="U488" t="s">
        <v>1401</v>
      </c>
      <c r="V488" t="s">
        <v>1401</v>
      </c>
      <c r="X488">
        <v>8112865</v>
      </c>
      <c r="Y488">
        <v>2</v>
      </c>
      <c r="Z488" s="107">
        <v>43677</v>
      </c>
      <c r="AA488">
        <v>0</v>
      </c>
      <c r="AB488" t="s">
        <v>148</v>
      </c>
      <c r="AC488">
        <v>2.48</v>
      </c>
      <c r="AD488" t="s">
        <v>1288</v>
      </c>
      <c r="AE488">
        <v>2019</v>
      </c>
      <c r="AF488">
        <v>7</v>
      </c>
    </row>
    <row r="489" spans="1:32" hidden="1">
      <c r="A489" t="s">
        <v>1282</v>
      </c>
      <c r="B489" t="s">
        <v>1402</v>
      </c>
      <c r="C489" s="107">
        <v>43677</v>
      </c>
      <c r="D489" t="s">
        <v>1400</v>
      </c>
      <c r="E489" t="s">
        <v>138</v>
      </c>
      <c r="F489">
        <v>56010</v>
      </c>
      <c r="G489" t="s">
        <v>1367</v>
      </c>
      <c r="H489" t="s">
        <v>140</v>
      </c>
      <c r="I489">
        <v>30000</v>
      </c>
      <c r="J489">
        <v>33804</v>
      </c>
      <c r="K489">
        <v>1981</v>
      </c>
      <c r="L489">
        <v>11363</v>
      </c>
      <c r="M489" t="s">
        <v>141</v>
      </c>
      <c r="N489">
        <v>107539</v>
      </c>
      <c r="O489" t="s">
        <v>142</v>
      </c>
      <c r="P489" t="s">
        <v>1285</v>
      </c>
      <c r="U489" t="s">
        <v>1401</v>
      </c>
      <c r="V489" t="s">
        <v>1401</v>
      </c>
      <c r="X489">
        <v>8112865</v>
      </c>
      <c r="Y489">
        <v>291</v>
      </c>
      <c r="Z489" s="107">
        <v>43677</v>
      </c>
      <c r="AA489">
        <v>0</v>
      </c>
      <c r="AB489" t="s">
        <v>148</v>
      </c>
      <c r="AC489">
        <v>-2.48</v>
      </c>
      <c r="AD489" t="s">
        <v>1288</v>
      </c>
      <c r="AE489">
        <v>2019</v>
      </c>
      <c r="AF489">
        <v>7</v>
      </c>
    </row>
    <row r="490" spans="1:32" hidden="1">
      <c r="A490" t="s">
        <v>1304</v>
      </c>
      <c r="B490" t="s">
        <v>1403</v>
      </c>
      <c r="C490" s="107">
        <v>43677</v>
      </c>
      <c r="D490" t="s">
        <v>1404</v>
      </c>
      <c r="E490" t="s">
        <v>138</v>
      </c>
      <c r="F490">
        <v>54010</v>
      </c>
      <c r="G490" t="s">
        <v>1315</v>
      </c>
      <c r="H490" t="s">
        <v>140</v>
      </c>
      <c r="I490">
        <v>11300</v>
      </c>
      <c r="J490">
        <v>33801</v>
      </c>
      <c r="K490">
        <v>1981</v>
      </c>
      <c r="L490">
        <v>11363</v>
      </c>
      <c r="M490" t="s">
        <v>143</v>
      </c>
      <c r="N490">
        <v>107539</v>
      </c>
      <c r="O490" t="s">
        <v>143</v>
      </c>
      <c r="P490" t="s">
        <v>1316</v>
      </c>
      <c r="U490" t="s">
        <v>1405</v>
      </c>
      <c r="V490" t="s">
        <v>1349</v>
      </c>
      <c r="X490">
        <v>8138702</v>
      </c>
      <c r="Y490">
        <v>1524</v>
      </c>
      <c r="Z490" s="107">
        <v>43677</v>
      </c>
      <c r="AA490">
        <v>-1204.81</v>
      </c>
      <c r="AB490" t="s">
        <v>861</v>
      </c>
      <c r="AC490">
        <v>-1204.81</v>
      </c>
      <c r="AD490" t="s">
        <v>1310</v>
      </c>
      <c r="AE490">
        <v>2019</v>
      </c>
      <c r="AF490">
        <v>7</v>
      </c>
    </row>
    <row r="491" spans="1:32">
      <c r="A491" t="s">
        <v>1482</v>
      </c>
      <c r="B491" t="s">
        <v>1624</v>
      </c>
      <c r="C491" s="107">
        <v>43646</v>
      </c>
      <c r="D491" s="107">
        <v>43649</v>
      </c>
      <c r="E491" t="s">
        <v>138</v>
      </c>
      <c r="F491">
        <v>71541</v>
      </c>
      <c r="G491" t="s">
        <v>1497</v>
      </c>
      <c r="H491" t="s">
        <v>140</v>
      </c>
      <c r="I491">
        <v>30000</v>
      </c>
      <c r="J491">
        <v>33803</v>
      </c>
      <c r="K491">
        <v>1981</v>
      </c>
      <c r="L491">
        <v>11363</v>
      </c>
      <c r="M491" t="s">
        <v>141</v>
      </c>
      <c r="N491">
        <v>107539</v>
      </c>
      <c r="O491" t="s">
        <v>170</v>
      </c>
      <c r="P491" t="s">
        <v>1486</v>
      </c>
      <c r="U491" t="s">
        <v>1487</v>
      </c>
      <c r="V491" t="s">
        <v>1487</v>
      </c>
      <c r="X491" t="s">
        <v>1619</v>
      </c>
      <c r="Y491">
        <v>64</v>
      </c>
      <c r="Z491" s="107">
        <v>43646</v>
      </c>
      <c r="AA491" s="108">
        <v>305138</v>
      </c>
      <c r="AB491" t="s">
        <v>148</v>
      </c>
      <c r="AC491" s="98">
        <v>33.04</v>
      </c>
      <c r="AD491" t="s">
        <v>1489</v>
      </c>
      <c r="AE491">
        <v>2019</v>
      </c>
      <c r="AF491">
        <v>6</v>
      </c>
    </row>
    <row r="492" spans="1:32">
      <c r="A492" t="s">
        <v>1482</v>
      </c>
      <c r="B492" t="s">
        <v>1625</v>
      </c>
      <c r="C492" s="107">
        <v>43646</v>
      </c>
      <c r="D492" s="107">
        <v>43649</v>
      </c>
      <c r="E492" t="s">
        <v>138</v>
      </c>
      <c r="F492">
        <v>71505</v>
      </c>
      <c r="G492" t="s">
        <v>1485</v>
      </c>
      <c r="H492" t="s">
        <v>140</v>
      </c>
      <c r="I492">
        <v>30000</v>
      </c>
      <c r="J492">
        <v>33803</v>
      </c>
      <c r="K492">
        <v>1981</v>
      </c>
      <c r="L492">
        <v>11363</v>
      </c>
      <c r="M492" t="s">
        <v>141</v>
      </c>
      <c r="N492">
        <v>107539</v>
      </c>
      <c r="O492" t="s">
        <v>170</v>
      </c>
      <c r="P492" t="s">
        <v>1486</v>
      </c>
      <c r="U492" t="s">
        <v>1487</v>
      </c>
      <c r="V492" t="s">
        <v>1487</v>
      </c>
      <c r="X492" t="s">
        <v>1619</v>
      </c>
      <c r="Y492">
        <v>20</v>
      </c>
      <c r="Z492" s="107">
        <v>43646</v>
      </c>
      <c r="AA492" s="108">
        <v>4961586</v>
      </c>
      <c r="AB492" t="s">
        <v>148</v>
      </c>
      <c r="AC492" s="98">
        <v>537.17999999999995</v>
      </c>
      <c r="AD492" t="s">
        <v>1489</v>
      </c>
      <c r="AE492">
        <v>2019</v>
      </c>
      <c r="AF492">
        <v>6</v>
      </c>
    </row>
    <row r="493" spans="1:32">
      <c r="A493" t="s">
        <v>1737</v>
      </c>
      <c r="B493" t="s">
        <v>1754</v>
      </c>
      <c r="C493" s="107">
        <v>43629</v>
      </c>
      <c r="D493" s="107">
        <v>43630</v>
      </c>
      <c r="E493" t="s">
        <v>138</v>
      </c>
      <c r="F493">
        <v>71615</v>
      </c>
      <c r="G493" t="s">
        <v>1739</v>
      </c>
      <c r="H493" t="s">
        <v>140</v>
      </c>
      <c r="I493">
        <v>30000</v>
      </c>
      <c r="J493">
        <v>33801</v>
      </c>
      <c r="K493">
        <v>1981</v>
      </c>
      <c r="L493">
        <v>11363</v>
      </c>
      <c r="M493" t="s">
        <v>141</v>
      </c>
      <c r="N493">
        <v>107539</v>
      </c>
      <c r="O493" t="s">
        <v>142</v>
      </c>
      <c r="P493" t="s">
        <v>157</v>
      </c>
      <c r="Q493">
        <v>1126174</v>
      </c>
      <c r="R493">
        <v>7000</v>
      </c>
      <c r="S493" t="s">
        <v>229</v>
      </c>
      <c r="U493" t="s">
        <v>1755</v>
      </c>
      <c r="V493" t="s">
        <v>1741</v>
      </c>
      <c r="X493" t="s">
        <v>1756</v>
      </c>
      <c r="Y493">
        <v>92</v>
      </c>
      <c r="Z493" s="107">
        <v>43629</v>
      </c>
      <c r="AA493" s="108">
        <v>119.64</v>
      </c>
      <c r="AB493" t="s">
        <v>861</v>
      </c>
      <c r="AC493" s="98">
        <v>119.64</v>
      </c>
      <c r="AD493" t="s">
        <v>1743</v>
      </c>
      <c r="AE493">
        <v>2019</v>
      </c>
      <c r="AF493">
        <v>6</v>
      </c>
    </row>
    <row r="494" spans="1:32">
      <c r="A494" t="s">
        <v>1737</v>
      </c>
      <c r="B494" t="s">
        <v>1757</v>
      </c>
      <c r="C494" s="107">
        <v>43629</v>
      </c>
      <c r="D494" s="107">
        <v>43630</v>
      </c>
      <c r="E494" t="s">
        <v>138</v>
      </c>
      <c r="F494">
        <v>71615</v>
      </c>
      <c r="G494" t="s">
        <v>1739</v>
      </c>
      <c r="H494" t="s">
        <v>140</v>
      </c>
      <c r="I494">
        <v>30000</v>
      </c>
      <c r="J494">
        <v>33801</v>
      </c>
      <c r="K494">
        <v>1981</v>
      </c>
      <c r="L494">
        <v>11363</v>
      </c>
      <c r="M494" t="s">
        <v>141</v>
      </c>
      <c r="N494">
        <v>107539</v>
      </c>
      <c r="O494" t="s">
        <v>142</v>
      </c>
      <c r="P494" t="s">
        <v>157</v>
      </c>
      <c r="Q494" t="s">
        <v>1751</v>
      </c>
      <c r="R494">
        <v>5270</v>
      </c>
      <c r="S494" t="s">
        <v>388</v>
      </c>
      <c r="U494" t="s">
        <v>1755</v>
      </c>
      <c r="V494" t="s">
        <v>1741</v>
      </c>
      <c r="X494" t="s">
        <v>1756</v>
      </c>
      <c r="Y494">
        <v>38</v>
      </c>
      <c r="Z494" s="107">
        <v>43629</v>
      </c>
      <c r="AA494" s="108">
        <v>119.64</v>
      </c>
      <c r="AB494" t="s">
        <v>861</v>
      </c>
      <c r="AC494" s="98">
        <v>119.64</v>
      </c>
      <c r="AD494" t="s">
        <v>1743</v>
      </c>
      <c r="AE494">
        <v>2019</v>
      </c>
      <c r="AF494">
        <v>6</v>
      </c>
    </row>
    <row r="495" spans="1:32">
      <c r="A495" t="s">
        <v>1737</v>
      </c>
      <c r="B495" t="s">
        <v>1758</v>
      </c>
      <c r="C495" s="107">
        <v>43633</v>
      </c>
      <c r="D495" s="107">
        <v>43636</v>
      </c>
      <c r="E495" t="s">
        <v>138</v>
      </c>
      <c r="F495">
        <v>71615</v>
      </c>
      <c r="G495" t="s">
        <v>1739</v>
      </c>
      <c r="H495" t="s">
        <v>140</v>
      </c>
      <c r="I495">
        <v>30000</v>
      </c>
      <c r="J495">
        <v>33803</v>
      </c>
      <c r="K495">
        <v>1981</v>
      </c>
      <c r="L495">
        <v>11363</v>
      </c>
      <c r="M495" t="s">
        <v>141</v>
      </c>
      <c r="N495">
        <v>107539</v>
      </c>
      <c r="O495" t="s">
        <v>170</v>
      </c>
      <c r="P495" t="s">
        <v>157</v>
      </c>
      <c r="Q495" t="s">
        <v>1759</v>
      </c>
      <c r="R495">
        <v>6643</v>
      </c>
      <c r="S495" t="s">
        <v>446</v>
      </c>
      <c r="U495" t="s">
        <v>1755</v>
      </c>
      <c r="V495" t="s">
        <v>1741</v>
      </c>
      <c r="X495" t="s">
        <v>1760</v>
      </c>
      <c r="Y495">
        <v>41</v>
      </c>
      <c r="Z495" s="107">
        <v>43633</v>
      </c>
      <c r="AA495" s="108">
        <v>545.66999999999996</v>
      </c>
      <c r="AB495" t="s">
        <v>861</v>
      </c>
      <c r="AC495" s="98">
        <v>545.66999999999996</v>
      </c>
      <c r="AD495" t="s">
        <v>1743</v>
      </c>
      <c r="AE495">
        <v>2019</v>
      </c>
      <c r="AF495">
        <v>6</v>
      </c>
    </row>
    <row r="496" spans="1:32">
      <c r="A496" t="s">
        <v>150</v>
      </c>
      <c r="B496" t="s">
        <v>952</v>
      </c>
      <c r="C496" s="107">
        <v>43648</v>
      </c>
      <c r="D496" s="107">
        <v>43649</v>
      </c>
      <c r="E496" t="s">
        <v>138</v>
      </c>
      <c r="F496">
        <v>72145</v>
      </c>
      <c r="G496" t="s">
        <v>734</v>
      </c>
      <c r="H496" t="s">
        <v>140</v>
      </c>
      <c r="I496">
        <v>30000</v>
      </c>
      <c r="J496">
        <v>33804</v>
      </c>
      <c r="K496">
        <v>1981</v>
      </c>
      <c r="L496">
        <v>11363</v>
      </c>
      <c r="M496" t="s">
        <v>141</v>
      </c>
      <c r="N496">
        <v>107539</v>
      </c>
      <c r="O496" t="s">
        <v>170</v>
      </c>
      <c r="P496" t="s">
        <v>143</v>
      </c>
      <c r="Q496" t="s">
        <v>953</v>
      </c>
      <c r="R496">
        <v>354</v>
      </c>
      <c r="S496" t="s">
        <v>722</v>
      </c>
      <c r="T496" t="s">
        <v>143</v>
      </c>
      <c r="U496" t="s">
        <v>954</v>
      </c>
      <c r="V496" t="s">
        <v>955</v>
      </c>
      <c r="X496" t="s">
        <v>956</v>
      </c>
      <c r="Y496">
        <v>39</v>
      </c>
      <c r="Z496" s="107">
        <v>43648</v>
      </c>
      <c r="AA496" s="108">
        <v>33000000</v>
      </c>
      <c r="AB496" t="s">
        <v>148</v>
      </c>
      <c r="AC496" s="98">
        <v>3575.3</v>
      </c>
      <c r="AD496" t="s">
        <v>149</v>
      </c>
      <c r="AE496">
        <v>2019</v>
      </c>
      <c r="AF496">
        <v>7</v>
      </c>
    </row>
    <row r="497" spans="1:32">
      <c r="A497" t="s">
        <v>134</v>
      </c>
      <c r="B497" t="s">
        <v>958</v>
      </c>
      <c r="C497" s="107">
        <v>43649</v>
      </c>
      <c r="D497" s="107">
        <v>43650</v>
      </c>
      <c r="E497" t="s">
        <v>138</v>
      </c>
      <c r="F497">
        <v>73104</v>
      </c>
      <c r="G497" t="s">
        <v>959</v>
      </c>
      <c r="H497" t="s">
        <v>140</v>
      </c>
      <c r="I497">
        <v>30000</v>
      </c>
      <c r="J497">
        <v>33803</v>
      </c>
      <c r="K497">
        <v>1981</v>
      </c>
      <c r="L497">
        <v>11363</v>
      </c>
      <c r="M497" t="s">
        <v>141</v>
      </c>
      <c r="N497">
        <v>107539</v>
      </c>
      <c r="O497" t="s">
        <v>170</v>
      </c>
      <c r="P497" t="s">
        <v>157</v>
      </c>
      <c r="Q497" t="s">
        <v>143</v>
      </c>
      <c r="R497">
        <v>7284</v>
      </c>
      <c r="S497" t="s">
        <v>960</v>
      </c>
      <c r="T497" t="s">
        <v>143</v>
      </c>
      <c r="U497" t="s">
        <v>961</v>
      </c>
      <c r="V497" t="s">
        <v>961</v>
      </c>
      <c r="X497" t="s">
        <v>962</v>
      </c>
      <c r="Y497">
        <v>29</v>
      </c>
      <c r="Z497" s="107">
        <v>43649</v>
      </c>
      <c r="AA497" s="108">
        <v>2500000</v>
      </c>
      <c r="AB497" t="s">
        <v>148</v>
      </c>
      <c r="AC497" s="98">
        <v>270.86</v>
      </c>
      <c r="AD497" t="s">
        <v>149</v>
      </c>
      <c r="AE497">
        <v>2019</v>
      </c>
      <c r="AF497">
        <v>7</v>
      </c>
    </row>
    <row r="498" spans="1:32">
      <c r="A498" t="s">
        <v>134</v>
      </c>
      <c r="B498" t="s">
        <v>963</v>
      </c>
      <c r="C498" s="107">
        <v>43649</v>
      </c>
      <c r="D498" s="107">
        <v>43650</v>
      </c>
      <c r="E498" t="s">
        <v>138</v>
      </c>
      <c r="F498">
        <v>71305</v>
      </c>
      <c r="G498" t="s">
        <v>169</v>
      </c>
      <c r="H498" t="s">
        <v>140</v>
      </c>
      <c r="I498">
        <v>30000</v>
      </c>
      <c r="J498">
        <v>33803</v>
      </c>
      <c r="K498">
        <v>1981</v>
      </c>
      <c r="L498">
        <v>11363</v>
      </c>
      <c r="M498" t="s">
        <v>141</v>
      </c>
      <c r="N498">
        <v>107539</v>
      </c>
      <c r="O498" t="s">
        <v>170</v>
      </c>
      <c r="P498" t="s">
        <v>157</v>
      </c>
      <c r="Q498" t="s">
        <v>143</v>
      </c>
      <c r="R498">
        <v>7075</v>
      </c>
      <c r="S498" t="s">
        <v>171</v>
      </c>
      <c r="T498" t="s">
        <v>143</v>
      </c>
      <c r="U498" t="s">
        <v>172</v>
      </c>
      <c r="V498" t="s">
        <v>964</v>
      </c>
      <c r="X498" t="s">
        <v>962</v>
      </c>
      <c r="Y498">
        <v>22</v>
      </c>
      <c r="Z498" s="107">
        <v>43649</v>
      </c>
      <c r="AA498" s="108">
        <v>36000000</v>
      </c>
      <c r="AB498" t="s">
        <v>148</v>
      </c>
      <c r="AC498" s="98">
        <v>3900.33</v>
      </c>
      <c r="AD498" t="s">
        <v>149</v>
      </c>
      <c r="AE498">
        <v>2019</v>
      </c>
      <c r="AF498">
        <v>7</v>
      </c>
    </row>
    <row r="499" spans="1:32" hidden="1">
      <c r="A499" t="s">
        <v>1304</v>
      </c>
      <c r="B499" t="s">
        <v>1416</v>
      </c>
      <c r="C499" t="s">
        <v>1412</v>
      </c>
      <c r="D499" s="107">
        <v>43724</v>
      </c>
      <c r="E499" t="s">
        <v>138</v>
      </c>
      <c r="F499">
        <v>54010</v>
      </c>
      <c r="G499" t="s">
        <v>1315</v>
      </c>
      <c r="H499" t="s">
        <v>140</v>
      </c>
      <c r="I499">
        <v>11300</v>
      </c>
      <c r="J499">
        <v>33801</v>
      </c>
      <c r="K499">
        <v>1981</v>
      </c>
      <c r="L499">
        <v>11363</v>
      </c>
      <c r="M499" t="s">
        <v>143</v>
      </c>
      <c r="N499">
        <v>107539</v>
      </c>
      <c r="O499" t="s">
        <v>143</v>
      </c>
      <c r="P499" t="s">
        <v>1316</v>
      </c>
      <c r="U499" t="s">
        <v>1413</v>
      </c>
      <c r="V499" t="s">
        <v>1349</v>
      </c>
      <c r="X499">
        <v>8169109</v>
      </c>
      <c r="Y499">
        <v>1042</v>
      </c>
      <c r="Z499" t="s">
        <v>1412</v>
      </c>
      <c r="AA499">
        <v>-1094.1400000000001</v>
      </c>
      <c r="AB499" t="s">
        <v>861</v>
      </c>
      <c r="AC499">
        <v>-1094.1400000000001</v>
      </c>
      <c r="AD499" t="s">
        <v>1310</v>
      </c>
      <c r="AE499">
        <v>2019</v>
      </c>
      <c r="AF499">
        <v>8</v>
      </c>
    </row>
    <row r="500" spans="1:32">
      <c r="A500" t="s">
        <v>134</v>
      </c>
      <c r="B500" t="s">
        <v>965</v>
      </c>
      <c r="C500" s="107">
        <v>43654</v>
      </c>
      <c r="D500" s="107">
        <v>43656</v>
      </c>
      <c r="E500" t="s">
        <v>138</v>
      </c>
      <c r="F500">
        <v>72425</v>
      </c>
      <c r="G500" t="s">
        <v>840</v>
      </c>
      <c r="H500" t="s">
        <v>140</v>
      </c>
      <c r="I500">
        <v>30000</v>
      </c>
      <c r="J500">
        <v>33803</v>
      </c>
      <c r="K500">
        <v>1981</v>
      </c>
      <c r="L500">
        <v>11363</v>
      </c>
      <c r="M500" t="s">
        <v>141</v>
      </c>
      <c r="N500">
        <v>107539</v>
      </c>
      <c r="O500" t="s">
        <v>142</v>
      </c>
      <c r="P500" t="s">
        <v>143</v>
      </c>
      <c r="Q500" t="s">
        <v>143</v>
      </c>
      <c r="R500">
        <v>2329</v>
      </c>
      <c r="S500" t="s">
        <v>267</v>
      </c>
      <c r="T500" t="s">
        <v>143</v>
      </c>
      <c r="U500" t="s">
        <v>966</v>
      </c>
      <c r="V500" t="s">
        <v>966</v>
      </c>
      <c r="X500" t="s">
        <v>967</v>
      </c>
      <c r="Y500">
        <v>66</v>
      </c>
      <c r="Z500" s="107">
        <v>43654</v>
      </c>
      <c r="AA500" s="108">
        <v>18008440</v>
      </c>
      <c r="AB500" t="s">
        <v>148</v>
      </c>
      <c r="AC500" s="98">
        <v>1951.08</v>
      </c>
      <c r="AD500" t="s">
        <v>149</v>
      </c>
      <c r="AE500">
        <v>2019</v>
      </c>
      <c r="AF500">
        <v>7</v>
      </c>
    </row>
    <row r="501" spans="1:32">
      <c r="A501" t="s">
        <v>134</v>
      </c>
      <c r="B501" t="s">
        <v>968</v>
      </c>
      <c r="C501" s="107">
        <v>43654</v>
      </c>
      <c r="D501" s="107">
        <v>43656</v>
      </c>
      <c r="E501" t="s">
        <v>138</v>
      </c>
      <c r="F501">
        <v>71405</v>
      </c>
      <c r="G501" t="s">
        <v>338</v>
      </c>
      <c r="H501" t="s">
        <v>140</v>
      </c>
      <c r="I501">
        <v>30000</v>
      </c>
      <c r="J501">
        <v>33803</v>
      </c>
      <c r="K501">
        <v>1981</v>
      </c>
      <c r="L501">
        <v>11363</v>
      </c>
      <c r="M501" t="s">
        <v>141</v>
      </c>
      <c r="N501">
        <v>107539</v>
      </c>
      <c r="O501" t="s">
        <v>170</v>
      </c>
      <c r="P501" t="s">
        <v>143</v>
      </c>
      <c r="Q501" t="s">
        <v>143</v>
      </c>
      <c r="R501">
        <v>6657</v>
      </c>
      <c r="S501" t="s">
        <v>423</v>
      </c>
      <c r="T501" t="s">
        <v>143</v>
      </c>
      <c r="U501" t="s">
        <v>969</v>
      </c>
      <c r="V501" t="s">
        <v>970</v>
      </c>
      <c r="X501" t="s">
        <v>967</v>
      </c>
      <c r="Y501">
        <v>45</v>
      </c>
      <c r="Z501" s="107">
        <v>43654</v>
      </c>
      <c r="AA501" s="108">
        <v>3460980</v>
      </c>
      <c r="AB501" t="s">
        <v>148</v>
      </c>
      <c r="AC501" s="98">
        <v>374.97</v>
      </c>
      <c r="AD501" t="s">
        <v>149</v>
      </c>
      <c r="AE501">
        <v>2019</v>
      </c>
      <c r="AF501">
        <v>7</v>
      </c>
    </row>
    <row r="502" spans="1:32">
      <c r="A502" t="s">
        <v>134</v>
      </c>
      <c r="B502" t="s">
        <v>971</v>
      </c>
      <c r="C502" s="107">
        <v>43656</v>
      </c>
      <c r="D502" s="107">
        <v>43657</v>
      </c>
      <c r="E502" t="s">
        <v>138</v>
      </c>
      <c r="F502">
        <v>72311</v>
      </c>
      <c r="G502" t="s">
        <v>227</v>
      </c>
      <c r="H502" t="s">
        <v>140</v>
      </c>
      <c r="I502">
        <v>30000</v>
      </c>
      <c r="J502">
        <v>33803</v>
      </c>
      <c r="K502">
        <v>1981</v>
      </c>
      <c r="L502">
        <v>11363</v>
      </c>
      <c r="M502" t="s">
        <v>141</v>
      </c>
      <c r="N502">
        <v>107539</v>
      </c>
      <c r="O502" t="s">
        <v>221</v>
      </c>
      <c r="P502" t="s">
        <v>157</v>
      </c>
      <c r="Q502" t="s">
        <v>143</v>
      </c>
      <c r="R502">
        <v>7075</v>
      </c>
      <c r="S502" t="s">
        <v>171</v>
      </c>
      <c r="T502" t="s">
        <v>143</v>
      </c>
      <c r="U502" t="s">
        <v>972</v>
      </c>
      <c r="V502" t="s">
        <v>973</v>
      </c>
      <c r="X502" t="s">
        <v>974</v>
      </c>
      <c r="Y502">
        <v>9</v>
      </c>
      <c r="Z502" s="107">
        <v>43656</v>
      </c>
      <c r="AA502" s="108">
        <v>910000</v>
      </c>
      <c r="AB502" t="s">
        <v>148</v>
      </c>
      <c r="AC502" s="98">
        <v>98.59</v>
      </c>
      <c r="AD502" t="s">
        <v>149</v>
      </c>
      <c r="AE502">
        <v>2019</v>
      </c>
      <c r="AF502">
        <v>7</v>
      </c>
    </row>
    <row r="503" spans="1:32" hidden="1">
      <c r="A503" t="s">
        <v>1304</v>
      </c>
      <c r="B503" t="s">
        <v>1423</v>
      </c>
      <c r="C503" t="s">
        <v>1412</v>
      </c>
      <c r="D503" s="107">
        <v>43732</v>
      </c>
      <c r="E503" t="s">
        <v>138</v>
      </c>
      <c r="F503">
        <v>54010</v>
      </c>
      <c r="G503" t="s">
        <v>1315</v>
      </c>
      <c r="H503" t="s">
        <v>140</v>
      </c>
      <c r="I503">
        <v>11300</v>
      </c>
      <c r="J503">
        <v>33801</v>
      </c>
      <c r="K503">
        <v>1981</v>
      </c>
      <c r="L503">
        <v>11363</v>
      </c>
      <c r="M503" t="s">
        <v>143</v>
      </c>
      <c r="N503">
        <v>107539</v>
      </c>
      <c r="O503" t="s">
        <v>143</v>
      </c>
      <c r="P503" t="s">
        <v>1316</v>
      </c>
      <c r="U503" t="s">
        <v>1424</v>
      </c>
      <c r="V503" t="s">
        <v>1349</v>
      </c>
      <c r="X503">
        <v>8178407</v>
      </c>
      <c r="Y503">
        <v>1179</v>
      </c>
      <c r="Z503" t="s">
        <v>1412</v>
      </c>
      <c r="AA503">
        <v>-16.79</v>
      </c>
      <c r="AB503" t="s">
        <v>861</v>
      </c>
      <c r="AC503">
        <v>-16.79</v>
      </c>
      <c r="AD503" t="s">
        <v>1310</v>
      </c>
      <c r="AE503">
        <v>2019</v>
      </c>
      <c r="AF503">
        <v>8</v>
      </c>
    </row>
    <row r="504" spans="1:32">
      <c r="A504" t="s">
        <v>134</v>
      </c>
      <c r="B504" t="s">
        <v>975</v>
      </c>
      <c r="C504" s="107">
        <v>43658</v>
      </c>
      <c r="D504" s="107">
        <v>43661</v>
      </c>
      <c r="E504" t="s">
        <v>138</v>
      </c>
      <c r="F504">
        <v>73410</v>
      </c>
      <c r="G504" t="s">
        <v>440</v>
      </c>
      <c r="H504" t="s">
        <v>140</v>
      </c>
      <c r="I504">
        <v>30000</v>
      </c>
      <c r="J504">
        <v>33804</v>
      </c>
      <c r="K504">
        <v>1981</v>
      </c>
      <c r="L504">
        <v>11363</v>
      </c>
      <c r="M504" t="s">
        <v>141</v>
      </c>
      <c r="N504">
        <v>107539</v>
      </c>
      <c r="O504" t="s">
        <v>170</v>
      </c>
      <c r="P504" t="s">
        <v>143</v>
      </c>
      <c r="Q504" t="s">
        <v>143</v>
      </c>
      <c r="R504">
        <v>7339</v>
      </c>
      <c r="S504" t="s">
        <v>786</v>
      </c>
      <c r="T504" t="s">
        <v>143</v>
      </c>
      <c r="U504" t="s">
        <v>976</v>
      </c>
      <c r="V504" t="s">
        <v>976</v>
      </c>
      <c r="X504" t="s">
        <v>977</v>
      </c>
      <c r="Y504">
        <v>3</v>
      </c>
      <c r="Z504" s="107">
        <v>43658</v>
      </c>
      <c r="AA504" s="108">
        <v>1235000</v>
      </c>
      <c r="AB504" t="s">
        <v>148</v>
      </c>
      <c r="AC504" s="98">
        <v>133.80000000000001</v>
      </c>
      <c r="AD504" t="s">
        <v>149</v>
      </c>
      <c r="AE504">
        <v>2019</v>
      </c>
      <c r="AF504">
        <v>7</v>
      </c>
    </row>
    <row r="505" spans="1:32">
      <c r="A505" t="s">
        <v>134</v>
      </c>
      <c r="B505" t="s">
        <v>978</v>
      </c>
      <c r="C505" s="107">
        <v>43668</v>
      </c>
      <c r="D505" s="107">
        <v>43669</v>
      </c>
      <c r="E505" t="s">
        <v>138</v>
      </c>
      <c r="F505">
        <v>71305</v>
      </c>
      <c r="G505" t="s">
        <v>169</v>
      </c>
      <c r="H505" t="s">
        <v>140</v>
      </c>
      <c r="I505">
        <v>30000</v>
      </c>
      <c r="J505">
        <v>33803</v>
      </c>
      <c r="K505">
        <v>1981</v>
      </c>
      <c r="L505">
        <v>11363</v>
      </c>
      <c r="M505" t="s">
        <v>141</v>
      </c>
      <c r="N505">
        <v>107539</v>
      </c>
      <c r="O505" t="s">
        <v>142</v>
      </c>
      <c r="P505" t="s">
        <v>143</v>
      </c>
      <c r="Q505" t="s">
        <v>143</v>
      </c>
      <c r="R505">
        <v>7295</v>
      </c>
      <c r="S505" t="s">
        <v>418</v>
      </c>
      <c r="T505" t="s">
        <v>143</v>
      </c>
      <c r="U505" t="s">
        <v>979</v>
      </c>
      <c r="V505" t="s">
        <v>980</v>
      </c>
      <c r="X505" t="s">
        <v>981</v>
      </c>
      <c r="Y505">
        <v>28</v>
      </c>
      <c r="Z505" s="107">
        <v>43668</v>
      </c>
      <c r="AA505" s="108">
        <v>4380000</v>
      </c>
      <c r="AB505" t="s">
        <v>148</v>
      </c>
      <c r="AC505" s="98">
        <v>474.54</v>
      </c>
      <c r="AD505" t="s">
        <v>149</v>
      </c>
      <c r="AE505">
        <v>2019</v>
      </c>
      <c r="AF505">
        <v>7</v>
      </c>
    </row>
    <row r="506" spans="1:32">
      <c r="A506" t="s">
        <v>134</v>
      </c>
      <c r="B506" t="s">
        <v>982</v>
      </c>
      <c r="C506" s="107">
        <v>43668</v>
      </c>
      <c r="D506" s="107">
        <v>43669</v>
      </c>
      <c r="E506" t="s">
        <v>138</v>
      </c>
      <c r="F506">
        <v>71305</v>
      </c>
      <c r="G506" t="s">
        <v>169</v>
      </c>
      <c r="H506" t="s">
        <v>140</v>
      </c>
      <c r="I506">
        <v>30000</v>
      </c>
      <c r="J506">
        <v>33803</v>
      </c>
      <c r="K506">
        <v>1981</v>
      </c>
      <c r="L506">
        <v>11363</v>
      </c>
      <c r="M506" t="s">
        <v>141</v>
      </c>
      <c r="N506">
        <v>107539</v>
      </c>
      <c r="O506" t="s">
        <v>142</v>
      </c>
      <c r="P506" t="s">
        <v>143</v>
      </c>
      <c r="Q506" t="s">
        <v>143</v>
      </c>
      <c r="R506">
        <v>6673</v>
      </c>
      <c r="S506" t="s">
        <v>398</v>
      </c>
      <c r="T506" t="s">
        <v>143</v>
      </c>
      <c r="U506" t="s">
        <v>979</v>
      </c>
      <c r="V506" t="s">
        <v>980</v>
      </c>
      <c r="X506" t="s">
        <v>981</v>
      </c>
      <c r="Y506">
        <v>23</v>
      </c>
      <c r="Z506" s="107">
        <v>43668</v>
      </c>
      <c r="AA506" s="108">
        <v>4380000</v>
      </c>
      <c r="AB506" t="s">
        <v>148</v>
      </c>
      <c r="AC506" s="98">
        <v>474.54</v>
      </c>
      <c r="AD506" t="s">
        <v>149</v>
      </c>
      <c r="AE506">
        <v>2019</v>
      </c>
      <c r="AF506">
        <v>7</v>
      </c>
    </row>
    <row r="507" spans="1:32">
      <c r="A507" t="s">
        <v>134</v>
      </c>
      <c r="B507" t="s">
        <v>983</v>
      </c>
      <c r="C507" s="107">
        <v>43668</v>
      </c>
      <c r="D507" s="107">
        <v>43669</v>
      </c>
      <c r="E507" t="s">
        <v>138</v>
      </c>
      <c r="F507">
        <v>71620</v>
      </c>
      <c r="G507" t="s">
        <v>220</v>
      </c>
      <c r="H507" t="s">
        <v>140</v>
      </c>
      <c r="I507">
        <v>30000</v>
      </c>
      <c r="J507">
        <v>33803</v>
      </c>
      <c r="K507">
        <v>1981</v>
      </c>
      <c r="L507">
        <v>11363</v>
      </c>
      <c r="M507" t="s">
        <v>141</v>
      </c>
      <c r="N507">
        <v>107539</v>
      </c>
      <c r="O507" t="s">
        <v>142</v>
      </c>
      <c r="P507" t="s">
        <v>143</v>
      </c>
      <c r="Q507" t="s">
        <v>143</v>
      </c>
      <c r="R507">
        <v>388</v>
      </c>
      <c r="S507" t="s">
        <v>631</v>
      </c>
      <c r="T507" t="s">
        <v>143</v>
      </c>
      <c r="U507" t="s">
        <v>979</v>
      </c>
      <c r="V507" t="s">
        <v>980</v>
      </c>
      <c r="X507" t="s">
        <v>981</v>
      </c>
      <c r="Y507">
        <v>34</v>
      </c>
      <c r="Z507" s="107">
        <v>43668</v>
      </c>
      <c r="AA507" s="108">
        <v>4380000</v>
      </c>
      <c r="AB507" t="s">
        <v>148</v>
      </c>
      <c r="AC507" s="98">
        <v>474.54</v>
      </c>
      <c r="AD507" t="s">
        <v>149</v>
      </c>
      <c r="AE507">
        <v>2019</v>
      </c>
      <c r="AF507">
        <v>7</v>
      </c>
    </row>
    <row r="508" spans="1:32">
      <c r="A508" t="s">
        <v>134</v>
      </c>
      <c r="B508" t="s">
        <v>984</v>
      </c>
      <c r="C508" s="107">
        <v>43668</v>
      </c>
      <c r="D508" s="107">
        <v>43669</v>
      </c>
      <c r="E508" t="s">
        <v>138</v>
      </c>
      <c r="F508">
        <v>71305</v>
      </c>
      <c r="G508" t="s">
        <v>169</v>
      </c>
      <c r="H508" t="s">
        <v>140</v>
      </c>
      <c r="I508">
        <v>30000</v>
      </c>
      <c r="J508">
        <v>33803</v>
      </c>
      <c r="K508">
        <v>1981</v>
      </c>
      <c r="L508">
        <v>11363</v>
      </c>
      <c r="M508" t="s">
        <v>141</v>
      </c>
      <c r="N508">
        <v>107539</v>
      </c>
      <c r="O508" t="s">
        <v>142</v>
      </c>
      <c r="P508" t="s">
        <v>143</v>
      </c>
      <c r="Q508" t="s">
        <v>143</v>
      </c>
      <c r="R508">
        <v>829</v>
      </c>
      <c r="S508" t="s">
        <v>393</v>
      </c>
      <c r="T508" t="s">
        <v>143</v>
      </c>
      <c r="U508" t="s">
        <v>979</v>
      </c>
      <c r="V508" t="s">
        <v>980</v>
      </c>
      <c r="X508" t="s">
        <v>981</v>
      </c>
      <c r="Y508">
        <v>24</v>
      </c>
      <c r="Z508" s="107">
        <v>43668</v>
      </c>
      <c r="AA508" s="108">
        <v>4380000</v>
      </c>
      <c r="AB508" t="s">
        <v>148</v>
      </c>
      <c r="AC508" s="98">
        <v>474.54</v>
      </c>
      <c r="AD508" t="s">
        <v>149</v>
      </c>
      <c r="AE508">
        <v>2019</v>
      </c>
      <c r="AF508">
        <v>7</v>
      </c>
    </row>
    <row r="509" spans="1:32">
      <c r="A509" t="s">
        <v>134</v>
      </c>
      <c r="B509" t="s">
        <v>985</v>
      </c>
      <c r="C509" s="107">
        <v>43668</v>
      </c>
      <c r="D509" s="107">
        <v>43669</v>
      </c>
      <c r="E509" t="s">
        <v>138</v>
      </c>
      <c r="F509">
        <v>71305</v>
      </c>
      <c r="G509" t="s">
        <v>169</v>
      </c>
      <c r="H509" t="s">
        <v>140</v>
      </c>
      <c r="I509">
        <v>30000</v>
      </c>
      <c r="J509">
        <v>33803</v>
      </c>
      <c r="K509">
        <v>1981</v>
      </c>
      <c r="L509">
        <v>11363</v>
      </c>
      <c r="M509" t="s">
        <v>141</v>
      </c>
      <c r="N509">
        <v>107539</v>
      </c>
      <c r="O509" t="s">
        <v>142</v>
      </c>
      <c r="P509" t="s">
        <v>143</v>
      </c>
      <c r="Q509" t="s">
        <v>143</v>
      </c>
      <c r="R509">
        <v>6559</v>
      </c>
      <c r="S509" t="s">
        <v>400</v>
      </c>
      <c r="T509" t="s">
        <v>143</v>
      </c>
      <c r="U509" t="s">
        <v>979</v>
      </c>
      <c r="V509" t="s">
        <v>986</v>
      </c>
      <c r="X509" t="s">
        <v>981</v>
      </c>
      <c r="Y509">
        <v>25</v>
      </c>
      <c r="Z509" s="107">
        <v>43668</v>
      </c>
      <c r="AA509" s="108">
        <v>4380000</v>
      </c>
      <c r="AB509" t="s">
        <v>148</v>
      </c>
      <c r="AC509" s="98">
        <v>474.54</v>
      </c>
      <c r="AD509" t="s">
        <v>149</v>
      </c>
      <c r="AE509">
        <v>2019</v>
      </c>
      <c r="AF509">
        <v>7</v>
      </c>
    </row>
    <row r="510" spans="1:32" hidden="1">
      <c r="A510" t="s">
        <v>1304</v>
      </c>
      <c r="B510" t="s">
        <v>1434</v>
      </c>
      <c r="C510" s="107">
        <v>43738</v>
      </c>
      <c r="D510" s="107">
        <v>43763</v>
      </c>
      <c r="E510" t="s">
        <v>138</v>
      </c>
      <c r="F510">
        <v>54010</v>
      </c>
      <c r="G510" t="s">
        <v>1315</v>
      </c>
      <c r="H510" t="s">
        <v>140</v>
      </c>
      <c r="I510">
        <v>11300</v>
      </c>
      <c r="J510">
        <v>33801</v>
      </c>
      <c r="K510">
        <v>1981</v>
      </c>
      <c r="L510">
        <v>11363</v>
      </c>
      <c r="M510" t="s">
        <v>143</v>
      </c>
      <c r="N510">
        <v>107539</v>
      </c>
      <c r="O510" t="s">
        <v>143</v>
      </c>
      <c r="P510" t="s">
        <v>1316</v>
      </c>
      <c r="U510" t="s">
        <v>1430</v>
      </c>
      <c r="V510" t="s">
        <v>1349</v>
      </c>
      <c r="X510">
        <v>8226164</v>
      </c>
      <c r="Y510">
        <v>856</v>
      </c>
      <c r="Z510" s="107">
        <v>43738</v>
      </c>
      <c r="AA510">
        <v>-4039.74</v>
      </c>
      <c r="AB510" t="s">
        <v>861</v>
      </c>
      <c r="AC510">
        <v>-4039.74</v>
      </c>
      <c r="AD510" t="s">
        <v>1310</v>
      </c>
      <c r="AE510">
        <v>2019</v>
      </c>
      <c r="AF510">
        <v>9</v>
      </c>
    </row>
    <row r="511" spans="1:32">
      <c r="A511" t="s">
        <v>134</v>
      </c>
      <c r="B511" t="s">
        <v>987</v>
      </c>
      <c r="C511" s="107">
        <v>43668</v>
      </c>
      <c r="D511" s="107">
        <v>43669</v>
      </c>
      <c r="E511" t="s">
        <v>138</v>
      </c>
      <c r="F511">
        <v>71305</v>
      </c>
      <c r="G511" t="s">
        <v>169</v>
      </c>
      <c r="H511" t="s">
        <v>140</v>
      </c>
      <c r="I511">
        <v>30000</v>
      </c>
      <c r="J511">
        <v>33803</v>
      </c>
      <c r="K511">
        <v>1981</v>
      </c>
      <c r="L511">
        <v>11363</v>
      </c>
      <c r="M511" t="s">
        <v>141</v>
      </c>
      <c r="N511">
        <v>107539</v>
      </c>
      <c r="O511" t="s">
        <v>142</v>
      </c>
      <c r="P511" t="s">
        <v>143</v>
      </c>
      <c r="Q511" t="s">
        <v>143</v>
      </c>
      <c r="R511">
        <v>7346</v>
      </c>
      <c r="S511" t="s">
        <v>543</v>
      </c>
      <c r="T511" t="s">
        <v>143</v>
      </c>
      <c r="U511" t="s">
        <v>988</v>
      </c>
      <c r="V511" t="s">
        <v>989</v>
      </c>
      <c r="X511" t="s">
        <v>981</v>
      </c>
      <c r="Y511">
        <v>26</v>
      </c>
      <c r="Z511" s="107">
        <v>43668</v>
      </c>
      <c r="AA511" s="108">
        <v>4380000</v>
      </c>
      <c r="AB511" t="s">
        <v>148</v>
      </c>
      <c r="AC511" s="98">
        <v>474.54</v>
      </c>
      <c r="AD511" t="s">
        <v>149</v>
      </c>
      <c r="AE511">
        <v>2019</v>
      </c>
      <c r="AF511">
        <v>7</v>
      </c>
    </row>
    <row r="512" spans="1:32">
      <c r="A512" t="s">
        <v>134</v>
      </c>
      <c r="B512" t="s">
        <v>990</v>
      </c>
      <c r="C512" s="107">
        <v>43668</v>
      </c>
      <c r="D512" s="107">
        <v>43669</v>
      </c>
      <c r="E512" t="s">
        <v>138</v>
      </c>
      <c r="F512">
        <v>71305</v>
      </c>
      <c r="G512" t="s">
        <v>169</v>
      </c>
      <c r="H512" t="s">
        <v>140</v>
      </c>
      <c r="I512">
        <v>30000</v>
      </c>
      <c r="J512">
        <v>33803</v>
      </c>
      <c r="K512">
        <v>1981</v>
      </c>
      <c r="L512">
        <v>11363</v>
      </c>
      <c r="M512" t="s">
        <v>141</v>
      </c>
      <c r="N512">
        <v>107539</v>
      </c>
      <c r="O512" t="s">
        <v>142</v>
      </c>
      <c r="P512" t="s">
        <v>143</v>
      </c>
      <c r="Q512" t="s">
        <v>143</v>
      </c>
      <c r="R512">
        <v>3477</v>
      </c>
      <c r="S512" t="s">
        <v>404</v>
      </c>
      <c r="T512" t="s">
        <v>143</v>
      </c>
      <c r="U512" t="s">
        <v>988</v>
      </c>
      <c r="V512" t="s">
        <v>989</v>
      </c>
      <c r="X512" t="s">
        <v>981</v>
      </c>
      <c r="Y512">
        <v>27</v>
      </c>
      <c r="Z512" s="107">
        <v>43668</v>
      </c>
      <c r="AA512" s="108">
        <v>4380000</v>
      </c>
      <c r="AB512" t="s">
        <v>148</v>
      </c>
      <c r="AC512" s="98">
        <v>474.54</v>
      </c>
      <c r="AD512" t="s">
        <v>149</v>
      </c>
      <c r="AE512">
        <v>2019</v>
      </c>
      <c r="AF512">
        <v>7</v>
      </c>
    </row>
    <row r="513" spans="1:32">
      <c r="A513" t="s">
        <v>134</v>
      </c>
      <c r="B513" t="s">
        <v>991</v>
      </c>
      <c r="C513" s="107">
        <v>43668</v>
      </c>
      <c r="D513" s="107">
        <v>43669</v>
      </c>
      <c r="E513" t="s">
        <v>138</v>
      </c>
      <c r="F513">
        <v>71305</v>
      </c>
      <c r="G513" t="s">
        <v>169</v>
      </c>
      <c r="H513" t="s">
        <v>140</v>
      </c>
      <c r="I513">
        <v>30000</v>
      </c>
      <c r="J513">
        <v>33803</v>
      </c>
      <c r="K513">
        <v>1981</v>
      </c>
      <c r="L513">
        <v>11363</v>
      </c>
      <c r="M513" t="s">
        <v>141</v>
      </c>
      <c r="N513">
        <v>107539</v>
      </c>
      <c r="O513" t="s">
        <v>142</v>
      </c>
      <c r="P513" t="s">
        <v>143</v>
      </c>
      <c r="Q513" t="s">
        <v>143</v>
      </c>
      <c r="R513">
        <v>6643</v>
      </c>
      <c r="S513" t="s">
        <v>446</v>
      </c>
      <c r="T513" t="s">
        <v>143</v>
      </c>
      <c r="U513" t="s">
        <v>988</v>
      </c>
      <c r="V513" t="s">
        <v>989</v>
      </c>
      <c r="X513" t="s">
        <v>981</v>
      </c>
      <c r="Y513">
        <v>31</v>
      </c>
      <c r="Z513" s="107">
        <v>43668</v>
      </c>
      <c r="AA513" s="108">
        <v>4380000</v>
      </c>
      <c r="AB513" t="s">
        <v>148</v>
      </c>
      <c r="AC513" s="98">
        <v>474.54</v>
      </c>
      <c r="AD513" t="s">
        <v>149</v>
      </c>
      <c r="AE513">
        <v>2019</v>
      </c>
      <c r="AF513">
        <v>7</v>
      </c>
    </row>
    <row r="514" spans="1:32" hidden="1">
      <c r="A514" t="s">
        <v>1304</v>
      </c>
      <c r="B514" t="s">
        <v>1439</v>
      </c>
      <c r="C514" s="107">
        <v>43769</v>
      </c>
      <c r="D514" s="107">
        <v>43792</v>
      </c>
      <c r="E514" t="s">
        <v>138</v>
      </c>
      <c r="F514">
        <v>54010</v>
      </c>
      <c r="G514" t="s">
        <v>1315</v>
      </c>
      <c r="H514" t="s">
        <v>140</v>
      </c>
      <c r="I514">
        <v>11300</v>
      </c>
      <c r="J514">
        <v>33801</v>
      </c>
      <c r="K514">
        <v>1981</v>
      </c>
      <c r="L514">
        <v>11363</v>
      </c>
      <c r="M514" t="s">
        <v>143</v>
      </c>
      <c r="N514">
        <v>107539</v>
      </c>
      <c r="O514" t="s">
        <v>143</v>
      </c>
      <c r="P514" t="s">
        <v>1316</v>
      </c>
      <c r="U514" t="s">
        <v>1436</v>
      </c>
      <c r="V514" t="s">
        <v>1349</v>
      </c>
      <c r="X514">
        <v>8270911</v>
      </c>
      <c r="Y514">
        <v>389</v>
      </c>
      <c r="Z514" s="107">
        <v>43769</v>
      </c>
      <c r="AA514">
        <v>-1933.3</v>
      </c>
      <c r="AB514" t="s">
        <v>861</v>
      </c>
      <c r="AC514">
        <v>-1933.3</v>
      </c>
      <c r="AD514" t="s">
        <v>1310</v>
      </c>
      <c r="AE514">
        <v>2019</v>
      </c>
      <c r="AF514">
        <v>10</v>
      </c>
    </row>
    <row r="515" spans="1:32">
      <c r="A515" t="s">
        <v>134</v>
      </c>
      <c r="B515" t="s">
        <v>992</v>
      </c>
      <c r="C515" s="107">
        <v>43668</v>
      </c>
      <c r="D515" s="107">
        <v>43669</v>
      </c>
      <c r="E515" t="s">
        <v>138</v>
      </c>
      <c r="F515">
        <v>71305</v>
      </c>
      <c r="G515" t="s">
        <v>169</v>
      </c>
      <c r="H515" t="s">
        <v>140</v>
      </c>
      <c r="I515">
        <v>30000</v>
      </c>
      <c r="J515">
        <v>33850</v>
      </c>
      <c r="K515">
        <v>1981</v>
      </c>
      <c r="L515">
        <v>11363</v>
      </c>
      <c r="M515" t="s">
        <v>141</v>
      </c>
      <c r="N515">
        <v>107539</v>
      </c>
      <c r="O515" t="s">
        <v>142</v>
      </c>
      <c r="P515" t="s">
        <v>143</v>
      </c>
      <c r="Q515" t="s">
        <v>143</v>
      </c>
      <c r="R515">
        <v>2189</v>
      </c>
      <c r="S515" t="s">
        <v>605</v>
      </c>
      <c r="T515" t="s">
        <v>143</v>
      </c>
      <c r="U515" t="s">
        <v>988</v>
      </c>
      <c r="V515" t="s">
        <v>988</v>
      </c>
      <c r="X515" t="s">
        <v>981</v>
      </c>
      <c r="Y515">
        <v>32</v>
      </c>
      <c r="Z515" s="107">
        <v>43668</v>
      </c>
      <c r="AA515" s="108">
        <v>4380000</v>
      </c>
      <c r="AB515" t="s">
        <v>148</v>
      </c>
      <c r="AC515" s="98">
        <v>474.54</v>
      </c>
      <c r="AD515" t="s">
        <v>149</v>
      </c>
      <c r="AE515">
        <v>2019</v>
      </c>
      <c r="AF515">
        <v>7</v>
      </c>
    </row>
    <row r="516" spans="1:32">
      <c r="A516" t="s">
        <v>134</v>
      </c>
      <c r="B516" t="s">
        <v>993</v>
      </c>
      <c r="C516" s="107">
        <v>43668</v>
      </c>
      <c r="D516" s="107">
        <v>43669</v>
      </c>
      <c r="E516" t="s">
        <v>138</v>
      </c>
      <c r="F516">
        <v>71305</v>
      </c>
      <c r="G516" t="s">
        <v>169</v>
      </c>
      <c r="H516" t="s">
        <v>140</v>
      </c>
      <c r="I516">
        <v>30000</v>
      </c>
      <c r="J516">
        <v>33803</v>
      </c>
      <c r="K516">
        <v>1981</v>
      </c>
      <c r="L516">
        <v>11363</v>
      </c>
      <c r="M516" t="s">
        <v>141</v>
      </c>
      <c r="N516">
        <v>107539</v>
      </c>
      <c r="O516" t="s">
        <v>142</v>
      </c>
      <c r="P516" t="s">
        <v>143</v>
      </c>
      <c r="Q516" t="s">
        <v>143</v>
      </c>
      <c r="R516">
        <v>7345</v>
      </c>
      <c r="S516" t="s">
        <v>546</v>
      </c>
      <c r="T516" t="s">
        <v>143</v>
      </c>
      <c r="U516" t="s">
        <v>988</v>
      </c>
      <c r="V516" t="s">
        <v>988</v>
      </c>
      <c r="X516" t="s">
        <v>981</v>
      </c>
      <c r="Y516">
        <v>33</v>
      </c>
      <c r="Z516" s="107">
        <v>43668</v>
      </c>
      <c r="AA516" s="108">
        <v>4380000</v>
      </c>
      <c r="AB516" t="s">
        <v>148</v>
      </c>
      <c r="AC516" s="98">
        <v>474.54</v>
      </c>
      <c r="AD516" t="s">
        <v>149</v>
      </c>
      <c r="AE516">
        <v>2019</v>
      </c>
      <c r="AF516">
        <v>7</v>
      </c>
    </row>
    <row r="517" spans="1:32">
      <c r="A517" t="s">
        <v>1282</v>
      </c>
      <c r="B517" t="s">
        <v>1389</v>
      </c>
      <c r="C517" s="107">
        <v>43669</v>
      </c>
      <c r="D517" s="107">
        <v>43669</v>
      </c>
      <c r="E517" t="s">
        <v>138</v>
      </c>
      <c r="F517">
        <v>75705</v>
      </c>
      <c r="G517" t="s">
        <v>1341</v>
      </c>
      <c r="H517" t="s">
        <v>140</v>
      </c>
      <c r="I517">
        <v>30000</v>
      </c>
      <c r="J517">
        <v>33803</v>
      </c>
      <c r="K517">
        <v>1981</v>
      </c>
      <c r="L517">
        <v>11363</v>
      </c>
      <c r="M517" t="s">
        <v>141</v>
      </c>
      <c r="N517">
        <v>107539</v>
      </c>
      <c r="O517" t="s">
        <v>170</v>
      </c>
      <c r="P517" t="s">
        <v>1285</v>
      </c>
      <c r="U517" t="s">
        <v>1390</v>
      </c>
      <c r="V517" t="s">
        <v>1341</v>
      </c>
      <c r="X517">
        <v>8094995</v>
      </c>
      <c r="Y517">
        <v>1</v>
      </c>
      <c r="Z517" s="107">
        <v>43669</v>
      </c>
      <c r="AA517" s="108">
        <v>40</v>
      </c>
      <c r="AB517" t="s">
        <v>861</v>
      </c>
      <c r="AC517" s="98">
        <v>40</v>
      </c>
      <c r="AD517" t="s">
        <v>1295</v>
      </c>
      <c r="AE517">
        <v>2019</v>
      </c>
      <c r="AF517">
        <v>7</v>
      </c>
    </row>
    <row r="518" spans="1:32" hidden="1">
      <c r="A518" t="s">
        <v>1304</v>
      </c>
      <c r="B518" t="s">
        <v>1445</v>
      </c>
      <c r="C518" s="107">
        <v>43799</v>
      </c>
      <c r="D518" t="s">
        <v>1442</v>
      </c>
      <c r="E518" t="s">
        <v>138</v>
      </c>
      <c r="F518">
        <v>54010</v>
      </c>
      <c r="G518" t="s">
        <v>1315</v>
      </c>
      <c r="H518" t="s">
        <v>140</v>
      </c>
      <c r="I518">
        <v>11300</v>
      </c>
      <c r="J518">
        <v>33801</v>
      </c>
      <c r="K518">
        <v>1981</v>
      </c>
      <c r="L518">
        <v>11363</v>
      </c>
      <c r="M518" t="s">
        <v>143</v>
      </c>
      <c r="N518">
        <v>107539</v>
      </c>
      <c r="O518" t="s">
        <v>143</v>
      </c>
      <c r="P518" t="s">
        <v>1316</v>
      </c>
      <c r="U518" t="s">
        <v>1443</v>
      </c>
      <c r="V518" t="s">
        <v>1349</v>
      </c>
      <c r="X518">
        <v>8308028</v>
      </c>
      <c r="Y518">
        <v>2314</v>
      </c>
      <c r="Z518" s="107">
        <v>43799</v>
      </c>
      <c r="AA518">
        <v>-1746.53</v>
      </c>
      <c r="AB518" t="s">
        <v>861</v>
      </c>
      <c r="AC518">
        <v>-1746.53</v>
      </c>
      <c r="AD518" t="s">
        <v>1310</v>
      </c>
      <c r="AE518">
        <v>2019</v>
      </c>
      <c r="AF518">
        <v>11</v>
      </c>
    </row>
    <row r="519" spans="1:32">
      <c r="A519" t="s">
        <v>1304</v>
      </c>
      <c r="B519" t="s">
        <v>1406</v>
      </c>
      <c r="C519" s="107">
        <v>43677</v>
      </c>
      <c r="D519" t="s">
        <v>1404</v>
      </c>
      <c r="E519" t="s">
        <v>138</v>
      </c>
      <c r="F519">
        <v>75105</v>
      </c>
      <c r="G519" t="s">
        <v>1306</v>
      </c>
      <c r="H519" t="s">
        <v>140</v>
      </c>
      <c r="I519">
        <v>30000</v>
      </c>
      <c r="J519">
        <v>33804</v>
      </c>
      <c r="K519">
        <v>1981</v>
      </c>
      <c r="L519">
        <v>11363</v>
      </c>
      <c r="M519" t="s">
        <v>141</v>
      </c>
      <c r="N519">
        <v>107539</v>
      </c>
      <c r="O519" t="s">
        <v>170</v>
      </c>
      <c r="P519" t="s">
        <v>1307</v>
      </c>
      <c r="U519" t="s">
        <v>1405</v>
      </c>
      <c r="V519" t="s">
        <v>1347</v>
      </c>
      <c r="X519">
        <v>8138702</v>
      </c>
      <c r="Y519">
        <v>1523</v>
      </c>
      <c r="Z519" s="107">
        <v>43677</v>
      </c>
      <c r="AA519" s="108">
        <v>259.64</v>
      </c>
      <c r="AB519" t="s">
        <v>861</v>
      </c>
      <c r="AC519" s="98">
        <v>259.64</v>
      </c>
      <c r="AD519" t="s">
        <v>1310</v>
      </c>
      <c r="AE519">
        <v>2019</v>
      </c>
      <c r="AF519">
        <v>7</v>
      </c>
    </row>
    <row r="520" spans="1:32" hidden="1">
      <c r="A520" t="s">
        <v>1282</v>
      </c>
      <c r="B520" t="s">
        <v>1448</v>
      </c>
      <c r="C520" t="s">
        <v>1218</v>
      </c>
      <c r="D520" s="107">
        <v>43836</v>
      </c>
      <c r="E520" t="s">
        <v>138</v>
      </c>
      <c r="F520">
        <v>16108</v>
      </c>
      <c r="G520" t="s">
        <v>1284</v>
      </c>
      <c r="H520" t="s">
        <v>140</v>
      </c>
      <c r="I520">
        <v>30000</v>
      </c>
      <c r="J520">
        <v>33803</v>
      </c>
      <c r="K520">
        <v>1981</v>
      </c>
      <c r="L520">
        <v>11363</v>
      </c>
      <c r="M520" t="s">
        <v>141</v>
      </c>
      <c r="N520">
        <v>107539</v>
      </c>
      <c r="O520" t="s">
        <v>142</v>
      </c>
      <c r="P520" t="s">
        <v>1285</v>
      </c>
      <c r="Q520">
        <v>852160</v>
      </c>
      <c r="U520" t="s">
        <v>1447</v>
      </c>
      <c r="V520" t="s">
        <v>1447</v>
      </c>
      <c r="X520">
        <v>8342522</v>
      </c>
      <c r="Y520">
        <v>93</v>
      </c>
      <c r="Z520" t="s">
        <v>1218</v>
      </c>
      <c r="AA520">
        <v>0</v>
      </c>
      <c r="AB520" t="s">
        <v>148</v>
      </c>
      <c r="AC520">
        <v>-0.01</v>
      </c>
      <c r="AD520" t="s">
        <v>1288</v>
      </c>
      <c r="AE520">
        <v>2019</v>
      </c>
      <c r="AF520">
        <v>12</v>
      </c>
    </row>
    <row r="521" spans="1:32" hidden="1">
      <c r="A521" t="s">
        <v>1304</v>
      </c>
      <c r="B521" t="s">
        <v>1449</v>
      </c>
      <c r="C521" t="s">
        <v>1218</v>
      </c>
      <c r="D521" s="107">
        <v>43850</v>
      </c>
      <c r="E521" t="s">
        <v>138</v>
      </c>
      <c r="F521">
        <v>54010</v>
      </c>
      <c r="G521" t="s">
        <v>1315</v>
      </c>
      <c r="H521" t="s">
        <v>140</v>
      </c>
      <c r="I521">
        <v>11300</v>
      </c>
      <c r="J521">
        <v>33801</v>
      </c>
      <c r="K521">
        <v>1981</v>
      </c>
      <c r="L521">
        <v>11363</v>
      </c>
      <c r="M521" t="s">
        <v>143</v>
      </c>
      <c r="N521">
        <v>107539</v>
      </c>
      <c r="O521" t="s">
        <v>143</v>
      </c>
      <c r="P521" t="s">
        <v>1316</v>
      </c>
      <c r="U521" t="s">
        <v>1450</v>
      </c>
      <c r="V521" t="s">
        <v>1349</v>
      </c>
      <c r="X521">
        <v>8362768</v>
      </c>
      <c r="Y521">
        <v>3497</v>
      </c>
      <c r="Z521" t="s">
        <v>1218</v>
      </c>
      <c r="AA521">
        <v>-191.31</v>
      </c>
      <c r="AB521" t="s">
        <v>861</v>
      </c>
      <c r="AC521">
        <v>-191.31</v>
      </c>
      <c r="AD521" t="s">
        <v>1310</v>
      </c>
      <c r="AE521">
        <v>2019</v>
      </c>
      <c r="AF521">
        <v>12</v>
      </c>
    </row>
    <row r="522" spans="1:32">
      <c r="A522" t="s">
        <v>1304</v>
      </c>
      <c r="B522" t="s">
        <v>1407</v>
      </c>
      <c r="C522" s="107">
        <v>43677</v>
      </c>
      <c r="D522" t="s">
        <v>1404</v>
      </c>
      <c r="E522" t="s">
        <v>138</v>
      </c>
      <c r="F522">
        <v>75105</v>
      </c>
      <c r="G522" t="s">
        <v>1306</v>
      </c>
      <c r="H522" t="s">
        <v>140</v>
      </c>
      <c r="I522">
        <v>30000</v>
      </c>
      <c r="J522">
        <v>33803</v>
      </c>
      <c r="K522">
        <v>1981</v>
      </c>
      <c r="L522">
        <v>11363</v>
      </c>
      <c r="M522" t="s">
        <v>141</v>
      </c>
      <c r="N522">
        <v>107539</v>
      </c>
      <c r="O522" t="s">
        <v>142</v>
      </c>
      <c r="P522" t="s">
        <v>1307</v>
      </c>
      <c r="U522" t="s">
        <v>1405</v>
      </c>
      <c r="V522" t="s">
        <v>1347</v>
      </c>
      <c r="X522">
        <v>8138702</v>
      </c>
      <c r="Y522">
        <v>1521</v>
      </c>
      <c r="Z522" s="107">
        <v>43677</v>
      </c>
      <c r="AA522" s="108">
        <v>523.98</v>
      </c>
      <c r="AB522" t="s">
        <v>861</v>
      </c>
      <c r="AC522" s="98">
        <v>523.98</v>
      </c>
      <c r="AD522" t="s">
        <v>1310</v>
      </c>
      <c r="AE522">
        <v>2019</v>
      </c>
      <c r="AF522">
        <v>7</v>
      </c>
    </row>
    <row r="523" spans="1:32">
      <c r="A523" t="s">
        <v>1304</v>
      </c>
      <c r="B523" t="s">
        <v>1408</v>
      </c>
      <c r="C523" s="107">
        <v>43677</v>
      </c>
      <c r="D523" t="s">
        <v>1404</v>
      </c>
      <c r="E523" t="s">
        <v>138</v>
      </c>
      <c r="F523">
        <v>75105</v>
      </c>
      <c r="G523" t="s">
        <v>1306</v>
      </c>
      <c r="H523" t="s">
        <v>140</v>
      </c>
      <c r="I523">
        <v>30000</v>
      </c>
      <c r="J523">
        <v>33803</v>
      </c>
      <c r="K523">
        <v>1981</v>
      </c>
      <c r="L523">
        <v>11363</v>
      </c>
      <c r="M523" t="s">
        <v>141</v>
      </c>
      <c r="N523">
        <v>107539</v>
      </c>
      <c r="O523" t="s">
        <v>221</v>
      </c>
      <c r="P523" t="s">
        <v>1307</v>
      </c>
      <c r="U523" t="s">
        <v>1405</v>
      </c>
      <c r="V523" t="s">
        <v>1347</v>
      </c>
      <c r="X523">
        <v>8138702</v>
      </c>
      <c r="Y523">
        <v>1522</v>
      </c>
      <c r="Z523" s="107">
        <v>43677</v>
      </c>
      <c r="AA523" s="108">
        <v>6.9</v>
      </c>
      <c r="AB523" t="s">
        <v>861</v>
      </c>
      <c r="AC523" s="98">
        <v>6.9</v>
      </c>
      <c r="AD523" t="s">
        <v>1310</v>
      </c>
      <c r="AE523">
        <v>2019</v>
      </c>
      <c r="AF523">
        <v>7</v>
      </c>
    </row>
    <row r="524" spans="1:32">
      <c r="A524" t="s">
        <v>1304</v>
      </c>
      <c r="B524" t="s">
        <v>1409</v>
      </c>
      <c r="C524" s="107">
        <v>43677</v>
      </c>
      <c r="D524" t="s">
        <v>1404</v>
      </c>
      <c r="E524" t="s">
        <v>138</v>
      </c>
      <c r="F524">
        <v>75105</v>
      </c>
      <c r="G524" t="s">
        <v>1306</v>
      </c>
      <c r="H524" t="s">
        <v>140</v>
      </c>
      <c r="I524">
        <v>30000</v>
      </c>
      <c r="J524">
        <v>33850</v>
      </c>
      <c r="K524">
        <v>1981</v>
      </c>
      <c r="L524">
        <v>11363</v>
      </c>
      <c r="M524" t="s">
        <v>141</v>
      </c>
      <c r="N524">
        <v>107539</v>
      </c>
      <c r="O524" t="s">
        <v>142</v>
      </c>
      <c r="P524" t="s">
        <v>1307</v>
      </c>
      <c r="U524" t="s">
        <v>1405</v>
      </c>
      <c r="V524" t="s">
        <v>1347</v>
      </c>
      <c r="X524">
        <v>8138702</v>
      </c>
      <c r="Y524">
        <v>1520</v>
      </c>
      <c r="Z524" s="107">
        <v>43677</v>
      </c>
      <c r="AA524" s="108">
        <v>33.22</v>
      </c>
      <c r="AB524" t="s">
        <v>861</v>
      </c>
      <c r="AC524" s="98">
        <v>33.22</v>
      </c>
      <c r="AD524" t="s">
        <v>1310</v>
      </c>
      <c r="AE524">
        <v>2019</v>
      </c>
      <c r="AF524">
        <v>7</v>
      </c>
    </row>
    <row r="525" spans="1:32">
      <c r="A525" t="s">
        <v>1304</v>
      </c>
      <c r="B525" t="s">
        <v>1410</v>
      </c>
      <c r="C525" s="107">
        <v>43677</v>
      </c>
      <c r="D525" t="s">
        <v>1404</v>
      </c>
      <c r="E525" t="s">
        <v>138</v>
      </c>
      <c r="F525">
        <v>75105</v>
      </c>
      <c r="G525" t="s">
        <v>1306</v>
      </c>
      <c r="H525" t="s">
        <v>140</v>
      </c>
      <c r="I525">
        <v>30000</v>
      </c>
      <c r="J525">
        <v>33803</v>
      </c>
      <c r="K525">
        <v>1981</v>
      </c>
      <c r="L525">
        <v>11363</v>
      </c>
      <c r="M525" t="s">
        <v>141</v>
      </c>
      <c r="N525">
        <v>107539</v>
      </c>
      <c r="O525" t="s">
        <v>170</v>
      </c>
      <c r="P525" t="s">
        <v>1307</v>
      </c>
      <c r="U525" t="s">
        <v>1405</v>
      </c>
      <c r="V525" t="s">
        <v>1347</v>
      </c>
      <c r="X525">
        <v>8138702</v>
      </c>
      <c r="Y525">
        <v>1519</v>
      </c>
      <c r="Z525" s="107">
        <v>43677</v>
      </c>
      <c r="AA525" s="108">
        <v>381.07</v>
      </c>
      <c r="AB525" t="s">
        <v>861</v>
      </c>
      <c r="AC525" s="98">
        <v>381.07</v>
      </c>
      <c r="AD525" t="s">
        <v>1310</v>
      </c>
      <c r="AE525">
        <v>2019</v>
      </c>
      <c r="AF525">
        <v>7</v>
      </c>
    </row>
    <row r="526" spans="1:32" hidden="1">
      <c r="A526" t="s">
        <v>1304</v>
      </c>
      <c r="B526" t="s">
        <v>1455</v>
      </c>
      <c r="C526" t="s">
        <v>1218</v>
      </c>
      <c r="D526" s="107">
        <v>43850</v>
      </c>
      <c r="E526" t="s">
        <v>138</v>
      </c>
      <c r="F526">
        <v>54010</v>
      </c>
      <c r="G526" t="s">
        <v>1315</v>
      </c>
      <c r="H526" t="s">
        <v>140</v>
      </c>
      <c r="I526">
        <v>11300</v>
      </c>
      <c r="J526">
        <v>33801</v>
      </c>
      <c r="K526">
        <v>1981</v>
      </c>
      <c r="L526">
        <v>11363</v>
      </c>
      <c r="M526" t="s">
        <v>143</v>
      </c>
      <c r="N526">
        <v>107539</v>
      </c>
      <c r="O526" t="s">
        <v>143</v>
      </c>
      <c r="P526" t="s">
        <v>1316</v>
      </c>
      <c r="U526" t="s">
        <v>1450</v>
      </c>
      <c r="V526" t="s">
        <v>1349</v>
      </c>
      <c r="X526">
        <v>8362768</v>
      </c>
      <c r="Y526">
        <v>3498</v>
      </c>
      <c r="Z526" t="s">
        <v>1218</v>
      </c>
      <c r="AA526">
        <v>-3309.96</v>
      </c>
      <c r="AB526" t="s">
        <v>861</v>
      </c>
      <c r="AC526">
        <v>-3309.96</v>
      </c>
      <c r="AD526" t="s">
        <v>1310</v>
      </c>
      <c r="AE526">
        <v>2019</v>
      </c>
      <c r="AF526">
        <v>12</v>
      </c>
    </row>
    <row r="527" spans="1:32">
      <c r="A527" t="s">
        <v>1482</v>
      </c>
      <c r="B527" t="s">
        <v>1626</v>
      </c>
      <c r="C527" s="107">
        <v>43677</v>
      </c>
      <c r="D527" t="s">
        <v>1627</v>
      </c>
      <c r="E527" t="s">
        <v>138</v>
      </c>
      <c r="F527">
        <v>71520</v>
      </c>
      <c r="G527" t="s">
        <v>1491</v>
      </c>
      <c r="H527" t="s">
        <v>140</v>
      </c>
      <c r="I527">
        <v>30000</v>
      </c>
      <c r="J527">
        <v>33803</v>
      </c>
      <c r="K527">
        <v>1981</v>
      </c>
      <c r="L527">
        <v>11363</v>
      </c>
      <c r="M527" t="s">
        <v>141</v>
      </c>
      <c r="N527">
        <v>107539</v>
      </c>
      <c r="O527" t="s">
        <v>170</v>
      </c>
      <c r="P527" t="s">
        <v>1486</v>
      </c>
      <c r="U527" t="s">
        <v>1487</v>
      </c>
      <c r="V527" t="s">
        <v>1487</v>
      </c>
      <c r="X527" t="s">
        <v>1628</v>
      </c>
      <c r="Y527">
        <v>37</v>
      </c>
      <c r="Z527" s="107">
        <v>43677</v>
      </c>
      <c r="AA527" s="108">
        <v>461500</v>
      </c>
      <c r="AB527" t="s">
        <v>148</v>
      </c>
      <c r="AC527" s="98">
        <v>50</v>
      </c>
      <c r="AD527" t="s">
        <v>1489</v>
      </c>
      <c r="AE527">
        <v>2019</v>
      </c>
      <c r="AF527">
        <v>7</v>
      </c>
    </row>
    <row r="528" spans="1:32" hidden="1">
      <c r="A528" t="s">
        <v>1304</v>
      </c>
      <c r="B528" t="s">
        <v>1459</v>
      </c>
      <c r="C528" s="107">
        <v>43861</v>
      </c>
      <c r="D528" s="107">
        <v>43913</v>
      </c>
      <c r="E528" t="s">
        <v>138</v>
      </c>
      <c r="F528">
        <v>54010</v>
      </c>
      <c r="G528" t="s">
        <v>1315</v>
      </c>
      <c r="H528" t="s">
        <v>140</v>
      </c>
      <c r="I528">
        <v>11300</v>
      </c>
      <c r="J528">
        <v>33801</v>
      </c>
      <c r="K528">
        <v>1981</v>
      </c>
      <c r="L528">
        <v>11363</v>
      </c>
      <c r="M528" t="s">
        <v>143</v>
      </c>
      <c r="N528">
        <v>107539</v>
      </c>
      <c r="O528" t="s">
        <v>143</v>
      </c>
      <c r="P528" t="s">
        <v>1316</v>
      </c>
      <c r="U528" t="s">
        <v>1457</v>
      </c>
      <c r="V528" t="s">
        <v>1460</v>
      </c>
      <c r="X528">
        <v>8448616</v>
      </c>
      <c r="Y528">
        <v>1981</v>
      </c>
      <c r="Z528" s="107">
        <v>43861</v>
      </c>
      <c r="AA528">
        <v>-1.0900000000000001</v>
      </c>
      <c r="AB528" t="s">
        <v>861</v>
      </c>
      <c r="AC528">
        <v>-1.0900000000000001</v>
      </c>
      <c r="AD528" t="s">
        <v>1310</v>
      </c>
      <c r="AE528">
        <v>2020</v>
      </c>
      <c r="AF528">
        <v>1</v>
      </c>
    </row>
    <row r="529" spans="1:32">
      <c r="A529" t="s">
        <v>1482</v>
      </c>
      <c r="B529" t="s">
        <v>1629</v>
      </c>
      <c r="C529" s="107">
        <v>43677</v>
      </c>
      <c r="D529" t="s">
        <v>1627</v>
      </c>
      <c r="E529" t="s">
        <v>138</v>
      </c>
      <c r="F529">
        <v>71592</v>
      </c>
      <c r="G529" t="s">
        <v>1579</v>
      </c>
      <c r="H529" t="s">
        <v>140</v>
      </c>
      <c r="I529">
        <v>30000</v>
      </c>
      <c r="J529">
        <v>33803</v>
      </c>
      <c r="K529">
        <v>1981</v>
      </c>
      <c r="L529">
        <v>11363</v>
      </c>
      <c r="M529" t="s">
        <v>141</v>
      </c>
      <c r="N529">
        <v>107539</v>
      </c>
      <c r="O529" t="s">
        <v>170</v>
      </c>
      <c r="P529" t="s">
        <v>1486</v>
      </c>
      <c r="U529" t="s">
        <v>1487</v>
      </c>
      <c r="V529" t="s">
        <v>1487</v>
      </c>
      <c r="X529" t="s">
        <v>1628</v>
      </c>
      <c r="Y529">
        <v>99</v>
      </c>
      <c r="Z529" s="107">
        <v>43677</v>
      </c>
      <c r="AA529" s="108">
        <v>890968</v>
      </c>
      <c r="AB529" t="s">
        <v>148</v>
      </c>
      <c r="AC529" s="98">
        <v>96.53</v>
      </c>
      <c r="AD529" t="s">
        <v>1489</v>
      </c>
      <c r="AE529">
        <v>2019</v>
      </c>
      <c r="AF529">
        <v>7</v>
      </c>
    </row>
    <row r="530" spans="1:32" hidden="1">
      <c r="A530" t="s">
        <v>1304</v>
      </c>
      <c r="B530" t="s">
        <v>1465</v>
      </c>
      <c r="C530" t="s">
        <v>1462</v>
      </c>
      <c r="D530" t="s">
        <v>1463</v>
      </c>
      <c r="E530" t="s">
        <v>138</v>
      </c>
      <c r="F530">
        <v>54010</v>
      </c>
      <c r="G530" t="s">
        <v>1315</v>
      </c>
      <c r="H530" t="s">
        <v>140</v>
      </c>
      <c r="I530">
        <v>11300</v>
      </c>
      <c r="J530">
        <v>33801</v>
      </c>
      <c r="K530">
        <v>1981</v>
      </c>
      <c r="L530">
        <v>11363</v>
      </c>
      <c r="M530" t="s">
        <v>143</v>
      </c>
      <c r="N530">
        <v>107539</v>
      </c>
      <c r="O530" t="s">
        <v>143</v>
      </c>
      <c r="P530" t="s">
        <v>1316</v>
      </c>
      <c r="U530" t="s">
        <v>1464</v>
      </c>
      <c r="V530" t="s">
        <v>1460</v>
      </c>
      <c r="X530">
        <v>8510742</v>
      </c>
      <c r="Y530">
        <v>3361</v>
      </c>
      <c r="Z530" t="s">
        <v>1462</v>
      </c>
      <c r="AA530">
        <v>-416.63</v>
      </c>
      <c r="AB530" t="s">
        <v>861</v>
      </c>
      <c r="AC530">
        <v>-416.63</v>
      </c>
      <c r="AD530" t="s">
        <v>1310</v>
      </c>
      <c r="AE530">
        <v>2020</v>
      </c>
      <c r="AF530">
        <v>5</v>
      </c>
    </row>
    <row r="531" spans="1:32" hidden="1">
      <c r="A531" t="s">
        <v>1304</v>
      </c>
      <c r="B531" t="s">
        <v>1466</v>
      </c>
      <c r="C531" s="107">
        <v>44099</v>
      </c>
      <c r="D531" s="107">
        <v>44100</v>
      </c>
      <c r="E531" t="s">
        <v>138</v>
      </c>
      <c r="F531">
        <v>54010</v>
      </c>
      <c r="G531" t="s">
        <v>1315</v>
      </c>
      <c r="H531" t="s">
        <v>140</v>
      </c>
      <c r="I531">
        <v>11300</v>
      </c>
      <c r="J531">
        <v>33801</v>
      </c>
      <c r="K531">
        <v>1981</v>
      </c>
      <c r="L531">
        <v>11363</v>
      </c>
      <c r="M531" t="s">
        <v>143</v>
      </c>
      <c r="N531">
        <v>107539</v>
      </c>
      <c r="O531" t="s">
        <v>143</v>
      </c>
      <c r="P531" t="s">
        <v>1316</v>
      </c>
      <c r="U531" t="s">
        <v>1467</v>
      </c>
      <c r="V531" t="s">
        <v>1460</v>
      </c>
      <c r="X531">
        <v>8662444</v>
      </c>
      <c r="Y531">
        <v>3254</v>
      </c>
      <c r="Z531" s="107">
        <v>44099</v>
      </c>
      <c r="AA531">
        <v>-365.4</v>
      </c>
      <c r="AB531" t="s">
        <v>861</v>
      </c>
      <c r="AC531">
        <v>-365.4</v>
      </c>
      <c r="AD531" t="s">
        <v>1310</v>
      </c>
      <c r="AE531">
        <v>2020</v>
      </c>
      <c r="AF531">
        <v>9</v>
      </c>
    </row>
    <row r="532" spans="1:32">
      <c r="A532" t="s">
        <v>1482</v>
      </c>
      <c r="B532" t="s">
        <v>1630</v>
      </c>
      <c r="C532" s="107">
        <v>43677</v>
      </c>
      <c r="D532" t="s">
        <v>1627</v>
      </c>
      <c r="E532" t="s">
        <v>138</v>
      </c>
      <c r="F532">
        <v>71535</v>
      </c>
      <c r="G532" t="s">
        <v>1493</v>
      </c>
      <c r="H532" t="s">
        <v>140</v>
      </c>
      <c r="I532">
        <v>30000</v>
      </c>
      <c r="J532">
        <v>33803</v>
      </c>
      <c r="K532">
        <v>1981</v>
      </c>
      <c r="L532">
        <v>11363</v>
      </c>
      <c r="M532" t="s">
        <v>141</v>
      </c>
      <c r="N532">
        <v>107539</v>
      </c>
      <c r="O532" t="s">
        <v>170</v>
      </c>
      <c r="P532" t="s">
        <v>1486</v>
      </c>
      <c r="U532" t="s">
        <v>1487</v>
      </c>
      <c r="V532" t="s">
        <v>1487</v>
      </c>
      <c r="X532" t="s">
        <v>1628</v>
      </c>
      <c r="Y532">
        <v>49</v>
      </c>
      <c r="Z532" s="107">
        <v>43677</v>
      </c>
      <c r="AA532" s="108">
        <v>618687</v>
      </c>
      <c r="AB532" t="s">
        <v>148</v>
      </c>
      <c r="AC532" s="98">
        <v>67.03</v>
      </c>
      <c r="AD532" t="s">
        <v>1489</v>
      </c>
      <c r="AE532">
        <v>2019</v>
      </c>
      <c r="AF532">
        <v>7</v>
      </c>
    </row>
    <row r="533" spans="1:32">
      <c r="A533" t="s">
        <v>1482</v>
      </c>
      <c r="B533" t="s">
        <v>1631</v>
      </c>
      <c r="C533" s="107">
        <v>43677</v>
      </c>
      <c r="D533" t="s">
        <v>1627</v>
      </c>
      <c r="E533" t="s">
        <v>138</v>
      </c>
      <c r="F533">
        <v>71540</v>
      </c>
      <c r="G533" t="s">
        <v>1501</v>
      </c>
      <c r="H533" t="s">
        <v>140</v>
      </c>
      <c r="I533">
        <v>30000</v>
      </c>
      <c r="J533">
        <v>33803</v>
      </c>
      <c r="K533">
        <v>1981</v>
      </c>
      <c r="L533">
        <v>11363</v>
      </c>
      <c r="M533" t="s">
        <v>141</v>
      </c>
      <c r="N533">
        <v>107539</v>
      </c>
      <c r="O533" t="s">
        <v>170</v>
      </c>
      <c r="P533" t="s">
        <v>1486</v>
      </c>
      <c r="U533" t="s">
        <v>1487</v>
      </c>
      <c r="V533" t="s">
        <v>1487</v>
      </c>
      <c r="X533" t="s">
        <v>1628</v>
      </c>
      <c r="Y533">
        <v>61</v>
      </c>
      <c r="Z533" s="107">
        <v>43677</v>
      </c>
      <c r="AA533" s="108">
        <v>264563</v>
      </c>
      <c r="AB533" t="s">
        <v>148</v>
      </c>
      <c r="AC533" s="98">
        <v>28.66</v>
      </c>
      <c r="AD533" t="s">
        <v>1489</v>
      </c>
      <c r="AE533">
        <v>2019</v>
      </c>
      <c r="AF533">
        <v>7</v>
      </c>
    </row>
    <row r="534" spans="1:32" hidden="1">
      <c r="A534" t="s">
        <v>1304</v>
      </c>
      <c r="B534" t="s">
        <v>1473</v>
      </c>
      <c r="C534" s="107">
        <v>44104</v>
      </c>
      <c r="D534" s="107">
        <v>44123</v>
      </c>
      <c r="E534" t="s">
        <v>138</v>
      </c>
      <c r="F534">
        <v>54010</v>
      </c>
      <c r="G534" t="s">
        <v>1315</v>
      </c>
      <c r="H534" t="s">
        <v>140</v>
      </c>
      <c r="I534">
        <v>11300</v>
      </c>
      <c r="J534">
        <v>33801</v>
      </c>
      <c r="K534">
        <v>1981</v>
      </c>
      <c r="L534">
        <v>11363</v>
      </c>
      <c r="M534" t="s">
        <v>143</v>
      </c>
      <c r="N534">
        <v>107539</v>
      </c>
      <c r="O534" t="s">
        <v>143</v>
      </c>
      <c r="P534" t="s">
        <v>1316</v>
      </c>
      <c r="U534" t="s">
        <v>1474</v>
      </c>
      <c r="V534" t="s">
        <v>1460</v>
      </c>
      <c r="X534">
        <v>8690170</v>
      </c>
      <c r="Y534">
        <v>449</v>
      </c>
      <c r="Z534" s="107">
        <v>44104</v>
      </c>
      <c r="AA534">
        <v>-27.65</v>
      </c>
      <c r="AB534" t="s">
        <v>861</v>
      </c>
      <c r="AC534">
        <v>-27.65</v>
      </c>
      <c r="AD534" t="s">
        <v>1310</v>
      </c>
      <c r="AE534">
        <v>2020</v>
      </c>
      <c r="AF534">
        <v>9</v>
      </c>
    </row>
    <row r="535" spans="1:32">
      <c r="A535" t="s">
        <v>1482</v>
      </c>
      <c r="B535" t="s">
        <v>1632</v>
      </c>
      <c r="C535" s="107">
        <v>43677</v>
      </c>
      <c r="D535" t="s">
        <v>1627</v>
      </c>
      <c r="E535" t="s">
        <v>138</v>
      </c>
      <c r="F535">
        <v>71541</v>
      </c>
      <c r="G535" t="s">
        <v>1497</v>
      </c>
      <c r="H535" t="s">
        <v>140</v>
      </c>
      <c r="I535">
        <v>30000</v>
      </c>
      <c r="J535">
        <v>33803</v>
      </c>
      <c r="K535">
        <v>1981</v>
      </c>
      <c r="L535">
        <v>11363</v>
      </c>
      <c r="M535" t="s">
        <v>141</v>
      </c>
      <c r="N535">
        <v>107539</v>
      </c>
      <c r="O535" t="s">
        <v>170</v>
      </c>
      <c r="P535" t="s">
        <v>1486</v>
      </c>
      <c r="U535" t="s">
        <v>1487</v>
      </c>
      <c r="V535" t="s">
        <v>1487</v>
      </c>
      <c r="X535" t="s">
        <v>1628</v>
      </c>
      <c r="Y535">
        <v>73</v>
      </c>
      <c r="Z535" s="107">
        <v>43677</v>
      </c>
      <c r="AA535" s="108">
        <v>305138</v>
      </c>
      <c r="AB535" t="s">
        <v>148</v>
      </c>
      <c r="AC535" s="98">
        <v>33.06</v>
      </c>
      <c r="AD535" t="s">
        <v>1489</v>
      </c>
      <c r="AE535">
        <v>2019</v>
      </c>
      <c r="AF535">
        <v>7</v>
      </c>
    </row>
    <row r="536" spans="1:32" hidden="1">
      <c r="A536" t="s">
        <v>1304</v>
      </c>
      <c r="B536" t="s">
        <v>1476</v>
      </c>
      <c r="C536" s="107">
        <v>44120</v>
      </c>
      <c r="D536" s="107">
        <v>44123</v>
      </c>
      <c r="E536" t="s">
        <v>138</v>
      </c>
      <c r="F536">
        <v>54010</v>
      </c>
      <c r="G536" t="s">
        <v>1315</v>
      </c>
      <c r="H536" t="s">
        <v>140</v>
      </c>
      <c r="I536">
        <v>11300</v>
      </c>
      <c r="J536">
        <v>33801</v>
      </c>
      <c r="K536">
        <v>1981</v>
      </c>
      <c r="L536">
        <v>11363</v>
      </c>
      <c r="M536" t="s">
        <v>143</v>
      </c>
      <c r="N536">
        <v>107539</v>
      </c>
      <c r="O536" t="s">
        <v>143</v>
      </c>
      <c r="P536" t="s">
        <v>1316</v>
      </c>
      <c r="U536" t="s">
        <v>1477</v>
      </c>
      <c r="V536" t="s">
        <v>1460</v>
      </c>
      <c r="X536">
        <v>8690178</v>
      </c>
      <c r="Y536">
        <v>3510</v>
      </c>
      <c r="Z536" s="107">
        <v>44120</v>
      </c>
      <c r="AA536">
        <v>-609</v>
      </c>
      <c r="AB536" t="s">
        <v>861</v>
      </c>
      <c r="AC536">
        <v>-609</v>
      </c>
      <c r="AD536" t="s">
        <v>1310</v>
      </c>
      <c r="AE536">
        <v>2020</v>
      </c>
      <c r="AF536">
        <v>10</v>
      </c>
    </row>
    <row r="537" spans="1:32">
      <c r="A537" t="s">
        <v>1482</v>
      </c>
      <c r="B537" t="s">
        <v>1633</v>
      </c>
      <c r="C537" s="107">
        <v>43677</v>
      </c>
      <c r="D537" t="s">
        <v>1627</v>
      </c>
      <c r="E537" t="s">
        <v>138</v>
      </c>
      <c r="F537">
        <v>71550</v>
      </c>
      <c r="G537" t="s">
        <v>1499</v>
      </c>
      <c r="H537" t="s">
        <v>140</v>
      </c>
      <c r="I537">
        <v>30000</v>
      </c>
      <c r="J537">
        <v>33803</v>
      </c>
      <c r="K537">
        <v>1981</v>
      </c>
      <c r="L537">
        <v>11363</v>
      </c>
      <c r="M537" t="s">
        <v>141</v>
      </c>
      <c r="N537">
        <v>107539</v>
      </c>
      <c r="O537" t="s">
        <v>170</v>
      </c>
      <c r="P537" t="s">
        <v>1486</v>
      </c>
      <c r="U537" t="s">
        <v>1487</v>
      </c>
      <c r="V537" t="s">
        <v>1487</v>
      </c>
      <c r="X537" t="s">
        <v>1628</v>
      </c>
      <c r="Y537">
        <v>85</v>
      </c>
      <c r="Z537" s="107">
        <v>43677</v>
      </c>
      <c r="AA537" s="108">
        <v>413466</v>
      </c>
      <c r="AB537" t="s">
        <v>148</v>
      </c>
      <c r="AC537" s="98">
        <v>44.8</v>
      </c>
      <c r="AD537" t="s">
        <v>1489</v>
      </c>
      <c r="AE537">
        <v>2019</v>
      </c>
      <c r="AF537">
        <v>7</v>
      </c>
    </row>
    <row r="538" spans="1:32">
      <c r="A538" t="s">
        <v>1482</v>
      </c>
      <c r="B538" t="s">
        <v>1634</v>
      </c>
      <c r="C538" s="107">
        <v>43677</v>
      </c>
      <c r="D538" t="s">
        <v>1627</v>
      </c>
      <c r="E538" t="s">
        <v>138</v>
      </c>
      <c r="F538">
        <v>71505</v>
      </c>
      <c r="G538" t="s">
        <v>1485</v>
      </c>
      <c r="H538" t="s">
        <v>140</v>
      </c>
      <c r="I538">
        <v>30000</v>
      </c>
      <c r="J538">
        <v>33803</v>
      </c>
      <c r="K538">
        <v>1981</v>
      </c>
      <c r="L538">
        <v>11363</v>
      </c>
      <c r="M538" t="s">
        <v>141</v>
      </c>
      <c r="N538">
        <v>107539</v>
      </c>
      <c r="O538" t="s">
        <v>170</v>
      </c>
      <c r="P538" t="s">
        <v>1486</v>
      </c>
      <c r="U538" t="s">
        <v>1487</v>
      </c>
      <c r="V538" t="s">
        <v>1487</v>
      </c>
      <c r="X538" t="s">
        <v>1628</v>
      </c>
      <c r="Y538">
        <v>23</v>
      </c>
      <c r="Z538" s="107">
        <v>43677</v>
      </c>
      <c r="AA538" s="108">
        <v>4961586</v>
      </c>
      <c r="AB538" t="s">
        <v>148</v>
      </c>
      <c r="AC538" s="98">
        <v>537.54999999999995</v>
      </c>
      <c r="AD538" t="s">
        <v>1489</v>
      </c>
      <c r="AE538">
        <v>2019</v>
      </c>
      <c r="AF538">
        <v>7</v>
      </c>
    </row>
    <row r="539" spans="1:32" hidden="1">
      <c r="A539" t="s">
        <v>1304</v>
      </c>
      <c r="B539" t="s">
        <v>1481</v>
      </c>
      <c r="C539" s="107">
        <v>44135</v>
      </c>
      <c r="D539" s="107">
        <v>44150</v>
      </c>
      <c r="E539" t="s">
        <v>138</v>
      </c>
      <c r="F539">
        <v>54010</v>
      </c>
      <c r="G539" t="s">
        <v>1315</v>
      </c>
      <c r="H539" t="s">
        <v>140</v>
      </c>
      <c r="I539">
        <v>11300</v>
      </c>
      <c r="J539">
        <v>33801</v>
      </c>
      <c r="K539">
        <v>1981</v>
      </c>
      <c r="L539">
        <v>11363</v>
      </c>
      <c r="M539" t="s">
        <v>143</v>
      </c>
      <c r="N539">
        <v>107539</v>
      </c>
      <c r="O539" t="s">
        <v>143</v>
      </c>
      <c r="P539" t="s">
        <v>1316</v>
      </c>
      <c r="U539" t="s">
        <v>1480</v>
      </c>
      <c r="V539" t="s">
        <v>1460</v>
      </c>
      <c r="X539">
        <v>8727720</v>
      </c>
      <c r="Y539">
        <v>2031</v>
      </c>
      <c r="Z539" s="107">
        <v>44135</v>
      </c>
      <c r="AA539">
        <v>-243.6</v>
      </c>
      <c r="AB539" t="s">
        <v>861</v>
      </c>
      <c r="AC539">
        <v>-243.6</v>
      </c>
      <c r="AD539" t="s">
        <v>1310</v>
      </c>
      <c r="AE539">
        <v>2020</v>
      </c>
      <c r="AF539">
        <v>10</v>
      </c>
    </row>
    <row r="540" spans="1:32">
      <c r="A540" t="s">
        <v>1737</v>
      </c>
      <c r="B540" t="s">
        <v>1761</v>
      </c>
      <c r="C540" s="107">
        <v>43676</v>
      </c>
      <c r="D540" s="107">
        <v>43676</v>
      </c>
      <c r="E540" t="s">
        <v>138</v>
      </c>
      <c r="F540">
        <v>71615</v>
      </c>
      <c r="G540" t="s">
        <v>1739</v>
      </c>
      <c r="H540" t="s">
        <v>140</v>
      </c>
      <c r="I540">
        <v>30000</v>
      </c>
      <c r="J540">
        <v>33803</v>
      </c>
      <c r="K540">
        <v>1981</v>
      </c>
      <c r="L540">
        <v>11363</v>
      </c>
      <c r="M540" t="s">
        <v>141</v>
      </c>
      <c r="N540">
        <v>107539</v>
      </c>
      <c r="O540" t="s">
        <v>142</v>
      </c>
      <c r="P540" t="s">
        <v>157</v>
      </c>
      <c r="Q540">
        <v>885547</v>
      </c>
      <c r="R540">
        <v>4086</v>
      </c>
      <c r="S540" t="s">
        <v>289</v>
      </c>
      <c r="U540" t="s">
        <v>1740</v>
      </c>
      <c r="V540" t="s">
        <v>1741</v>
      </c>
      <c r="X540" t="s">
        <v>1762</v>
      </c>
      <c r="Y540">
        <v>104</v>
      </c>
      <c r="Z540" s="107">
        <v>43676</v>
      </c>
      <c r="AA540" s="108">
        <v>605.09</v>
      </c>
      <c r="AB540" t="s">
        <v>861</v>
      </c>
      <c r="AC540" s="98">
        <v>605.09</v>
      </c>
      <c r="AD540" t="s">
        <v>1743</v>
      </c>
      <c r="AE540">
        <v>2019</v>
      </c>
      <c r="AF540">
        <v>7</v>
      </c>
    </row>
    <row r="541" spans="1:32">
      <c r="A541" t="s">
        <v>1737</v>
      </c>
      <c r="B541" t="s">
        <v>1763</v>
      </c>
      <c r="C541" s="107">
        <v>43676</v>
      </c>
      <c r="D541" s="107">
        <v>43676</v>
      </c>
      <c r="E541" t="s">
        <v>138</v>
      </c>
      <c r="F541">
        <v>71635</v>
      </c>
      <c r="G541" t="s">
        <v>1748</v>
      </c>
      <c r="H541" t="s">
        <v>140</v>
      </c>
      <c r="I541">
        <v>30000</v>
      </c>
      <c r="J541">
        <v>33803</v>
      </c>
      <c r="K541">
        <v>1981</v>
      </c>
      <c r="L541">
        <v>11363</v>
      </c>
      <c r="M541" t="s">
        <v>141</v>
      </c>
      <c r="N541">
        <v>107539</v>
      </c>
      <c r="O541" t="s">
        <v>142</v>
      </c>
      <c r="P541" t="s">
        <v>157</v>
      </c>
      <c r="Q541">
        <v>885547</v>
      </c>
      <c r="R541">
        <v>4086</v>
      </c>
      <c r="S541" t="s">
        <v>289</v>
      </c>
      <c r="U541" t="s">
        <v>1749</v>
      </c>
      <c r="V541" t="s">
        <v>1741</v>
      </c>
      <c r="X541" t="s">
        <v>1762</v>
      </c>
      <c r="Y541">
        <v>136</v>
      </c>
      <c r="Z541" s="107">
        <v>43676</v>
      </c>
      <c r="AA541" s="108">
        <v>53.36</v>
      </c>
      <c r="AB541" t="s">
        <v>861</v>
      </c>
      <c r="AC541" s="98">
        <v>53.36</v>
      </c>
      <c r="AD541" t="s">
        <v>1743</v>
      </c>
      <c r="AE541">
        <v>2019</v>
      </c>
      <c r="AF541">
        <v>7</v>
      </c>
    </row>
    <row r="542" spans="1:32">
      <c r="A542" t="s">
        <v>1737</v>
      </c>
      <c r="B542" t="s">
        <v>1764</v>
      </c>
      <c r="C542" s="107">
        <v>43676</v>
      </c>
      <c r="D542" s="107">
        <v>43676</v>
      </c>
      <c r="E542" t="s">
        <v>138</v>
      </c>
      <c r="F542">
        <v>71615</v>
      </c>
      <c r="G542" t="s">
        <v>1739</v>
      </c>
      <c r="H542" t="s">
        <v>140</v>
      </c>
      <c r="I542">
        <v>30000</v>
      </c>
      <c r="J542">
        <v>33803</v>
      </c>
      <c r="K542">
        <v>1981</v>
      </c>
      <c r="L542">
        <v>11363</v>
      </c>
      <c r="M542" t="s">
        <v>141</v>
      </c>
      <c r="N542">
        <v>107539</v>
      </c>
      <c r="O542" t="s">
        <v>142</v>
      </c>
      <c r="P542" t="s">
        <v>157</v>
      </c>
      <c r="Q542" t="s">
        <v>1765</v>
      </c>
      <c r="R542">
        <v>3293</v>
      </c>
      <c r="S542" t="s">
        <v>1766</v>
      </c>
      <c r="U542" t="s">
        <v>1740</v>
      </c>
      <c r="V542" t="s">
        <v>1741</v>
      </c>
      <c r="X542" t="s">
        <v>1762</v>
      </c>
      <c r="Y542">
        <v>58</v>
      </c>
      <c r="Z542" s="107">
        <v>43676</v>
      </c>
      <c r="AA542" s="108">
        <v>605.09</v>
      </c>
      <c r="AB542" t="s">
        <v>861</v>
      </c>
      <c r="AC542" s="98">
        <v>605.09</v>
      </c>
      <c r="AD542" t="s">
        <v>1743</v>
      </c>
      <c r="AE542">
        <v>2019</v>
      </c>
      <c r="AF542">
        <v>7</v>
      </c>
    </row>
    <row r="543" spans="1:32">
      <c r="A543" t="s">
        <v>134</v>
      </c>
      <c r="B543" t="s">
        <v>813</v>
      </c>
      <c r="C543" t="s">
        <v>814</v>
      </c>
      <c r="D543" t="s">
        <v>815</v>
      </c>
      <c r="E543" t="s">
        <v>138</v>
      </c>
      <c r="F543">
        <v>71305</v>
      </c>
      <c r="G543" t="s">
        <v>169</v>
      </c>
      <c r="H543" t="s">
        <v>140</v>
      </c>
      <c r="I543">
        <v>30000</v>
      </c>
      <c r="J543">
        <v>33803</v>
      </c>
      <c r="K543">
        <v>1981</v>
      </c>
      <c r="L543">
        <v>11363</v>
      </c>
      <c r="M543" t="s">
        <v>141</v>
      </c>
      <c r="N543">
        <v>107539</v>
      </c>
      <c r="O543" t="s">
        <v>142</v>
      </c>
      <c r="P543" t="s">
        <v>143</v>
      </c>
      <c r="Q543" t="s">
        <v>143</v>
      </c>
      <c r="R543">
        <v>1311</v>
      </c>
      <c r="S543" t="s">
        <v>402</v>
      </c>
      <c r="T543" t="s">
        <v>143</v>
      </c>
      <c r="U543" t="s">
        <v>807</v>
      </c>
      <c r="V543" t="s">
        <v>807</v>
      </c>
      <c r="X543" t="s">
        <v>816</v>
      </c>
      <c r="Y543">
        <v>3</v>
      </c>
      <c r="Z543" t="s">
        <v>814</v>
      </c>
      <c r="AA543" s="108">
        <v>-4380000</v>
      </c>
      <c r="AB543" t="s">
        <v>148</v>
      </c>
      <c r="AC543" s="98">
        <v>-478.59</v>
      </c>
      <c r="AD543" t="s">
        <v>149</v>
      </c>
      <c r="AE543">
        <v>2019</v>
      </c>
      <c r="AF543">
        <v>8</v>
      </c>
    </row>
    <row r="544" spans="1:32">
      <c r="A544" t="s">
        <v>134</v>
      </c>
      <c r="B544" t="s">
        <v>935</v>
      </c>
      <c r="C544" t="s">
        <v>814</v>
      </c>
      <c r="D544" t="s">
        <v>815</v>
      </c>
      <c r="E544" t="s">
        <v>138</v>
      </c>
      <c r="F544">
        <v>71305</v>
      </c>
      <c r="G544" t="s">
        <v>169</v>
      </c>
      <c r="H544" t="s">
        <v>140</v>
      </c>
      <c r="I544">
        <v>30000</v>
      </c>
      <c r="J544">
        <v>33803</v>
      </c>
      <c r="K544">
        <v>1981</v>
      </c>
      <c r="L544">
        <v>11363</v>
      </c>
      <c r="M544" t="s">
        <v>141</v>
      </c>
      <c r="N544">
        <v>107539</v>
      </c>
      <c r="O544" t="s">
        <v>142</v>
      </c>
      <c r="P544" t="s">
        <v>143</v>
      </c>
      <c r="Q544" t="s">
        <v>143</v>
      </c>
      <c r="R544">
        <v>1311</v>
      </c>
      <c r="S544" t="s">
        <v>402</v>
      </c>
      <c r="T544" t="s">
        <v>143</v>
      </c>
      <c r="U544" t="s">
        <v>932</v>
      </c>
      <c r="V544" t="s">
        <v>933</v>
      </c>
      <c r="X544" t="s">
        <v>816</v>
      </c>
      <c r="Y544">
        <v>4</v>
      </c>
      <c r="Z544" t="s">
        <v>814</v>
      </c>
      <c r="AA544" s="108">
        <v>-4380000</v>
      </c>
      <c r="AB544" t="s">
        <v>148</v>
      </c>
      <c r="AC544" s="98">
        <v>-474.21</v>
      </c>
      <c r="AD544" t="s">
        <v>149</v>
      </c>
      <c r="AE544">
        <v>2019</v>
      </c>
      <c r="AF544">
        <v>8</v>
      </c>
    </row>
    <row r="545" spans="1:32">
      <c r="A545" t="s">
        <v>134</v>
      </c>
      <c r="B545" t="s">
        <v>994</v>
      </c>
      <c r="C545" t="s">
        <v>995</v>
      </c>
      <c r="D545" t="s">
        <v>996</v>
      </c>
      <c r="E545" t="s">
        <v>138</v>
      </c>
      <c r="F545">
        <v>74525</v>
      </c>
      <c r="G545" t="s">
        <v>920</v>
      </c>
      <c r="H545" t="s">
        <v>140</v>
      </c>
      <c r="I545">
        <v>30000</v>
      </c>
      <c r="J545">
        <v>33804</v>
      </c>
      <c r="K545">
        <v>1981</v>
      </c>
      <c r="L545">
        <v>11363</v>
      </c>
      <c r="M545" t="s">
        <v>141</v>
      </c>
      <c r="N545">
        <v>107539</v>
      </c>
      <c r="O545" t="s">
        <v>221</v>
      </c>
      <c r="P545" t="s">
        <v>143</v>
      </c>
      <c r="Q545" t="s">
        <v>143</v>
      </c>
      <c r="R545">
        <v>6404</v>
      </c>
      <c r="S545" t="s">
        <v>236</v>
      </c>
      <c r="T545" t="s">
        <v>143</v>
      </c>
      <c r="U545" t="s">
        <v>997</v>
      </c>
      <c r="V545" t="s">
        <v>997</v>
      </c>
      <c r="X545" t="s">
        <v>998</v>
      </c>
      <c r="Y545">
        <v>17</v>
      </c>
      <c r="Z545" t="s">
        <v>995</v>
      </c>
      <c r="AA545" s="108">
        <v>1200000</v>
      </c>
      <c r="AB545" t="s">
        <v>148</v>
      </c>
      <c r="AC545" s="98">
        <v>130.01</v>
      </c>
      <c r="AD545" t="s">
        <v>149</v>
      </c>
      <c r="AE545">
        <v>2019</v>
      </c>
      <c r="AF545">
        <v>8</v>
      </c>
    </row>
    <row r="546" spans="1:32">
      <c r="A546" t="s">
        <v>134</v>
      </c>
      <c r="B546" t="s">
        <v>999</v>
      </c>
      <c r="C546" t="s">
        <v>995</v>
      </c>
      <c r="D546" t="s">
        <v>996</v>
      </c>
      <c r="E546" t="s">
        <v>138</v>
      </c>
      <c r="F546">
        <v>71405</v>
      </c>
      <c r="G546" t="s">
        <v>338</v>
      </c>
      <c r="H546" t="s">
        <v>140</v>
      </c>
      <c r="I546">
        <v>30000</v>
      </c>
      <c r="J546">
        <v>33804</v>
      </c>
      <c r="K546">
        <v>1981</v>
      </c>
      <c r="L546">
        <v>11363</v>
      </c>
      <c r="M546" t="s">
        <v>141</v>
      </c>
      <c r="N546">
        <v>107539</v>
      </c>
      <c r="O546" t="s">
        <v>170</v>
      </c>
      <c r="P546" t="s">
        <v>143</v>
      </c>
      <c r="Q546" t="s">
        <v>143</v>
      </c>
      <c r="R546">
        <v>6657</v>
      </c>
      <c r="S546" t="s">
        <v>423</v>
      </c>
      <c r="T546" t="s">
        <v>143</v>
      </c>
      <c r="U546" t="s">
        <v>223</v>
      </c>
      <c r="V546" t="s">
        <v>1000</v>
      </c>
      <c r="X546" t="s">
        <v>998</v>
      </c>
      <c r="Y546">
        <v>14</v>
      </c>
      <c r="Z546" t="s">
        <v>995</v>
      </c>
      <c r="AA546" s="108">
        <v>3980127</v>
      </c>
      <c r="AB546" t="s">
        <v>148</v>
      </c>
      <c r="AC546" s="98">
        <v>431.22</v>
      </c>
      <c r="AD546" t="s">
        <v>149</v>
      </c>
      <c r="AE546">
        <v>2019</v>
      </c>
      <c r="AF546">
        <v>8</v>
      </c>
    </row>
    <row r="547" spans="1:32">
      <c r="A547" t="s">
        <v>134</v>
      </c>
      <c r="B547" t="s">
        <v>1001</v>
      </c>
      <c r="C547" t="s">
        <v>1002</v>
      </c>
      <c r="D547" t="s">
        <v>815</v>
      </c>
      <c r="E547" t="s">
        <v>138</v>
      </c>
      <c r="F547">
        <v>72425</v>
      </c>
      <c r="G547" t="s">
        <v>840</v>
      </c>
      <c r="H547" t="s">
        <v>140</v>
      </c>
      <c r="I547">
        <v>30000</v>
      </c>
      <c r="J547">
        <v>33803</v>
      </c>
      <c r="K547">
        <v>1981</v>
      </c>
      <c r="L547">
        <v>11363</v>
      </c>
      <c r="M547" t="s">
        <v>141</v>
      </c>
      <c r="N547">
        <v>107539</v>
      </c>
      <c r="O547" t="s">
        <v>170</v>
      </c>
      <c r="P547" t="s">
        <v>157</v>
      </c>
      <c r="Q547" t="s">
        <v>143</v>
      </c>
      <c r="R547">
        <v>2329</v>
      </c>
      <c r="S547" t="s">
        <v>267</v>
      </c>
      <c r="T547" t="s">
        <v>143</v>
      </c>
      <c r="U547" t="s">
        <v>223</v>
      </c>
      <c r="V547" t="s">
        <v>1003</v>
      </c>
      <c r="X547" t="s">
        <v>1004</v>
      </c>
      <c r="Y547">
        <v>83</v>
      </c>
      <c r="Z547" t="s">
        <v>1002</v>
      </c>
      <c r="AA547" s="108">
        <v>144068</v>
      </c>
      <c r="AB547" t="s">
        <v>148</v>
      </c>
      <c r="AC547" s="98">
        <v>15.61</v>
      </c>
      <c r="AD547" t="s">
        <v>149</v>
      </c>
      <c r="AE547">
        <v>2019</v>
      </c>
      <c r="AF547">
        <v>8</v>
      </c>
    </row>
    <row r="548" spans="1:32">
      <c r="A548" t="s">
        <v>134</v>
      </c>
      <c r="B548" t="s">
        <v>1005</v>
      </c>
      <c r="C548" t="s">
        <v>1006</v>
      </c>
      <c r="D548" t="s">
        <v>1007</v>
      </c>
      <c r="E548" t="s">
        <v>138</v>
      </c>
      <c r="F548">
        <v>76135</v>
      </c>
      <c r="G548" t="s">
        <v>195</v>
      </c>
      <c r="H548" t="s">
        <v>140</v>
      </c>
      <c r="I548">
        <v>30000</v>
      </c>
      <c r="J548">
        <v>33803</v>
      </c>
      <c r="K548">
        <v>1981</v>
      </c>
      <c r="L548">
        <v>11363</v>
      </c>
      <c r="M548" t="s">
        <v>141</v>
      </c>
      <c r="N548">
        <v>107539</v>
      </c>
      <c r="O548" t="s">
        <v>170</v>
      </c>
      <c r="P548" t="s">
        <v>157</v>
      </c>
      <c r="Q548" t="s">
        <v>143</v>
      </c>
      <c r="R548">
        <v>2329</v>
      </c>
      <c r="S548" t="s">
        <v>267</v>
      </c>
      <c r="T548" t="s">
        <v>143</v>
      </c>
      <c r="U548" t="s">
        <v>195</v>
      </c>
      <c r="V548" t="s">
        <v>1003</v>
      </c>
      <c r="X548" t="s">
        <v>1008</v>
      </c>
      <c r="Y548">
        <v>253</v>
      </c>
      <c r="Z548" t="s">
        <v>1006</v>
      </c>
      <c r="AA548" s="108">
        <v>0</v>
      </c>
      <c r="AB548" t="s">
        <v>148</v>
      </c>
      <c r="AC548" s="98">
        <v>0</v>
      </c>
      <c r="AD548" t="s">
        <v>149</v>
      </c>
      <c r="AE548">
        <v>2019</v>
      </c>
      <c r="AF548">
        <v>8</v>
      </c>
    </row>
    <row r="549" spans="1:32">
      <c r="A549" t="s">
        <v>134</v>
      </c>
      <c r="B549" t="s">
        <v>1009</v>
      </c>
      <c r="C549" t="s">
        <v>1006</v>
      </c>
      <c r="D549" t="s">
        <v>1010</v>
      </c>
      <c r="E549" t="s">
        <v>138</v>
      </c>
      <c r="F549">
        <v>71305</v>
      </c>
      <c r="G549" t="s">
        <v>169</v>
      </c>
      <c r="H549" t="s">
        <v>140</v>
      </c>
      <c r="I549">
        <v>30000</v>
      </c>
      <c r="J549">
        <v>33803</v>
      </c>
      <c r="K549">
        <v>1981</v>
      </c>
      <c r="L549">
        <v>11363</v>
      </c>
      <c r="M549" t="s">
        <v>141</v>
      </c>
      <c r="N549">
        <v>107539</v>
      </c>
      <c r="O549" t="s">
        <v>142</v>
      </c>
      <c r="P549" t="s">
        <v>143</v>
      </c>
      <c r="Q549" t="s">
        <v>143</v>
      </c>
      <c r="R549">
        <v>7295</v>
      </c>
      <c r="S549" t="s">
        <v>418</v>
      </c>
      <c r="T549" t="s">
        <v>143</v>
      </c>
      <c r="U549" t="s">
        <v>1011</v>
      </c>
      <c r="V549" t="s">
        <v>1012</v>
      </c>
      <c r="X549" t="s">
        <v>1013</v>
      </c>
      <c r="Y549">
        <v>32</v>
      </c>
      <c r="Z549" t="s">
        <v>1006</v>
      </c>
      <c r="AA549" s="108">
        <v>4380000</v>
      </c>
      <c r="AB549" t="s">
        <v>148</v>
      </c>
      <c r="AC549" s="98">
        <v>474.54</v>
      </c>
      <c r="AD549" t="s">
        <v>149</v>
      </c>
      <c r="AE549">
        <v>2019</v>
      </c>
      <c r="AF549">
        <v>8</v>
      </c>
    </row>
    <row r="550" spans="1:32">
      <c r="A550" t="s">
        <v>134</v>
      </c>
      <c r="B550" t="s">
        <v>1014</v>
      </c>
      <c r="C550" t="s">
        <v>1006</v>
      </c>
      <c r="D550" t="s">
        <v>1010</v>
      </c>
      <c r="E550" t="s">
        <v>138</v>
      </c>
      <c r="F550">
        <v>71305</v>
      </c>
      <c r="G550" t="s">
        <v>169</v>
      </c>
      <c r="H550" t="s">
        <v>140</v>
      </c>
      <c r="I550">
        <v>30000</v>
      </c>
      <c r="J550">
        <v>33803</v>
      </c>
      <c r="K550">
        <v>1981</v>
      </c>
      <c r="L550">
        <v>11363</v>
      </c>
      <c r="M550" t="s">
        <v>141</v>
      </c>
      <c r="N550">
        <v>107539</v>
      </c>
      <c r="O550" t="s">
        <v>142</v>
      </c>
      <c r="P550" t="s">
        <v>143</v>
      </c>
      <c r="Q550" t="s">
        <v>143</v>
      </c>
      <c r="R550">
        <v>1453</v>
      </c>
      <c r="S550" t="s">
        <v>398</v>
      </c>
      <c r="T550" t="s">
        <v>143</v>
      </c>
      <c r="U550" t="s">
        <v>1015</v>
      </c>
      <c r="V550" t="s">
        <v>1015</v>
      </c>
      <c r="X550" t="s">
        <v>1013</v>
      </c>
      <c r="Y550">
        <v>33</v>
      </c>
      <c r="Z550" t="s">
        <v>1006</v>
      </c>
      <c r="AA550" s="108">
        <v>4380000</v>
      </c>
      <c r="AB550" t="s">
        <v>148</v>
      </c>
      <c r="AC550" s="98">
        <v>474.54</v>
      </c>
      <c r="AD550" t="s">
        <v>149</v>
      </c>
      <c r="AE550">
        <v>2019</v>
      </c>
      <c r="AF550">
        <v>8</v>
      </c>
    </row>
    <row r="551" spans="1:32">
      <c r="A551" t="s">
        <v>134</v>
      </c>
      <c r="B551" t="s">
        <v>1016</v>
      </c>
      <c r="C551" t="s">
        <v>1006</v>
      </c>
      <c r="D551" t="s">
        <v>1010</v>
      </c>
      <c r="E551" t="s">
        <v>138</v>
      </c>
      <c r="F551">
        <v>71305</v>
      </c>
      <c r="G551" t="s">
        <v>169</v>
      </c>
      <c r="H551" t="s">
        <v>140</v>
      </c>
      <c r="I551">
        <v>30000</v>
      </c>
      <c r="J551">
        <v>33803</v>
      </c>
      <c r="K551">
        <v>1981</v>
      </c>
      <c r="L551">
        <v>11363</v>
      </c>
      <c r="M551" t="s">
        <v>141</v>
      </c>
      <c r="N551">
        <v>107539</v>
      </c>
      <c r="O551" t="s">
        <v>142</v>
      </c>
      <c r="P551" t="s">
        <v>143</v>
      </c>
      <c r="Q551" t="s">
        <v>143</v>
      </c>
      <c r="R551">
        <v>7363</v>
      </c>
      <c r="S551" t="s">
        <v>631</v>
      </c>
      <c r="T551" t="s">
        <v>143</v>
      </c>
      <c r="U551" t="s">
        <v>1015</v>
      </c>
      <c r="V551" t="s">
        <v>1015</v>
      </c>
      <c r="X551" t="s">
        <v>1013</v>
      </c>
      <c r="Y551">
        <v>34</v>
      </c>
      <c r="Z551" t="s">
        <v>1006</v>
      </c>
      <c r="AA551" s="108">
        <v>4380000</v>
      </c>
      <c r="AB551" t="s">
        <v>148</v>
      </c>
      <c r="AC551" s="98">
        <v>474.54</v>
      </c>
      <c r="AD551" t="s">
        <v>149</v>
      </c>
      <c r="AE551">
        <v>2019</v>
      </c>
      <c r="AF551">
        <v>8</v>
      </c>
    </row>
    <row r="552" spans="1:32">
      <c r="A552" t="s">
        <v>134</v>
      </c>
      <c r="B552" t="s">
        <v>1017</v>
      </c>
      <c r="C552" t="s">
        <v>1006</v>
      </c>
      <c r="D552" t="s">
        <v>1010</v>
      </c>
      <c r="E552" t="s">
        <v>138</v>
      </c>
      <c r="F552">
        <v>71305</v>
      </c>
      <c r="G552" t="s">
        <v>169</v>
      </c>
      <c r="H552" t="s">
        <v>140</v>
      </c>
      <c r="I552">
        <v>30000</v>
      </c>
      <c r="J552">
        <v>33803</v>
      </c>
      <c r="K552">
        <v>1981</v>
      </c>
      <c r="L552">
        <v>11363</v>
      </c>
      <c r="M552" t="s">
        <v>141</v>
      </c>
      <c r="N552">
        <v>107539</v>
      </c>
      <c r="O552" t="s">
        <v>142</v>
      </c>
      <c r="P552" t="s">
        <v>143</v>
      </c>
      <c r="Q552" t="s">
        <v>143</v>
      </c>
      <c r="R552">
        <v>829</v>
      </c>
      <c r="S552" t="s">
        <v>393</v>
      </c>
      <c r="T552" t="s">
        <v>143</v>
      </c>
      <c r="U552" t="s">
        <v>1015</v>
      </c>
      <c r="V552" t="s">
        <v>1015</v>
      </c>
      <c r="X552" t="s">
        <v>1013</v>
      </c>
      <c r="Y552">
        <v>35</v>
      </c>
      <c r="Z552" t="s">
        <v>1006</v>
      </c>
      <c r="AA552" s="108">
        <v>4380000</v>
      </c>
      <c r="AB552" t="s">
        <v>148</v>
      </c>
      <c r="AC552" s="98">
        <v>474.54</v>
      </c>
      <c r="AD552" t="s">
        <v>149</v>
      </c>
      <c r="AE552">
        <v>2019</v>
      </c>
      <c r="AF552">
        <v>8</v>
      </c>
    </row>
    <row r="553" spans="1:32">
      <c r="A553" t="s">
        <v>134</v>
      </c>
      <c r="B553" t="s">
        <v>1018</v>
      </c>
      <c r="C553" t="s">
        <v>1006</v>
      </c>
      <c r="D553" t="s">
        <v>1010</v>
      </c>
      <c r="E553" t="s">
        <v>138</v>
      </c>
      <c r="F553">
        <v>71305</v>
      </c>
      <c r="G553" t="s">
        <v>169</v>
      </c>
      <c r="H553" t="s">
        <v>140</v>
      </c>
      <c r="I553">
        <v>30000</v>
      </c>
      <c r="J553">
        <v>33803</v>
      </c>
      <c r="K553">
        <v>1981</v>
      </c>
      <c r="L553">
        <v>11363</v>
      </c>
      <c r="M553" t="s">
        <v>141</v>
      </c>
      <c r="N553">
        <v>107539</v>
      </c>
      <c r="O553" t="s">
        <v>142</v>
      </c>
      <c r="P553" t="s">
        <v>143</v>
      </c>
      <c r="Q553" t="s">
        <v>143</v>
      </c>
      <c r="R553">
        <v>6559</v>
      </c>
      <c r="S553" t="s">
        <v>400</v>
      </c>
      <c r="T553" t="s">
        <v>143</v>
      </c>
      <c r="U553" t="s">
        <v>1015</v>
      </c>
      <c r="V553" t="s">
        <v>1015</v>
      </c>
      <c r="X553" t="s">
        <v>1013</v>
      </c>
      <c r="Y553">
        <v>36</v>
      </c>
      <c r="Z553" t="s">
        <v>1006</v>
      </c>
      <c r="AA553" s="108">
        <v>4380000</v>
      </c>
      <c r="AB553" t="s">
        <v>148</v>
      </c>
      <c r="AC553" s="98">
        <v>474.54</v>
      </c>
      <c r="AD553" t="s">
        <v>149</v>
      </c>
      <c r="AE553">
        <v>2019</v>
      </c>
      <c r="AF553">
        <v>8</v>
      </c>
    </row>
    <row r="554" spans="1:32">
      <c r="A554" t="s">
        <v>134</v>
      </c>
      <c r="B554" t="s">
        <v>1019</v>
      </c>
      <c r="C554" t="s">
        <v>1006</v>
      </c>
      <c r="D554" t="s">
        <v>1010</v>
      </c>
      <c r="E554" t="s">
        <v>138</v>
      </c>
      <c r="F554">
        <v>71305</v>
      </c>
      <c r="G554" t="s">
        <v>169</v>
      </c>
      <c r="H554" t="s">
        <v>140</v>
      </c>
      <c r="I554">
        <v>30000</v>
      </c>
      <c r="J554">
        <v>33803</v>
      </c>
      <c r="K554">
        <v>1981</v>
      </c>
      <c r="L554">
        <v>11363</v>
      </c>
      <c r="M554" t="s">
        <v>141</v>
      </c>
      <c r="N554">
        <v>107539</v>
      </c>
      <c r="O554" t="s">
        <v>142</v>
      </c>
      <c r="P554" t="s">
        <v>143</v>
      </c>
      <c r="Q554" t="s">
        <v>143</v>
      </c>
      <c r="R554">
        <v>7346</v>
      </c>
      <c r="S554" t="s">
        <v>543</v>
      </c>
      <c r="T554" t="s">
        <v>143</v>
      </c>
      <c r="U554" t="s">
        <v>1015</v>
      </c>
      <c r="V554" t="s">
        <v>1015</v>
      </c>
      <c r="X554" t="s">
        <v>1013</v>
      </c>
      <c r="Y554">
        <v>27</v>
      </c>
      <c r="Z554" t="s">
        <v>1006</v>
      </c>
      <c r="AA554" s="108">
        <v>4380000</v>
      </c>
      <c r="AB554" t="s">
        <v>148</v>
      </c>
      <c r="AC554" s="98">
        <v>474.54</v>
      </c>
      <c r="AD554" t="s">
        <v>149</v>
      </c>
      <c r="AE554">
        <v>2019</v>
      </c>
      <c r="AF554">
        <v>8</v>
      </c>
    </row>
    <row r="555" spans="1:32">
      <c r="A555" t="s">
        <v>134</v>
      </c>
      <c r="B555" t="s">
        <v>1020</v>
      </c>
      <c r="C555" t="s">
        <v>1006</v>
      </c>
      <c r="D555" t="s">
        <v>1010</v>
      </c>
      <c r="E555" t="s">
        <v>138</v>
      </c>
      <c r="F555">
        <v>71305</v>
      </c>
      <c r="G555" t="s">
        <v>169</v>
      </c>
      <c r="H555" t="s">
        <v>140</v>
      </c>
      <c r="I555">
        <v>30000</v>
      </c>
      <c r="J555">
        <v>33803</v>
      </c>
      <c r="K555">
        <v>1981</v>
      </c>
      <c r="L555">
        <v>11363</v>
      </c>
      <c r="M555" t="s">
        <v>141</v>
      </c>
      <c r="N555">
        <v>107539</v>
      </c>
      <c r="O555" t="s">
        <v>142</v>
      </c>
      <c r="P555" t="s">
        <v>143</v>
      </c>
      <c r="Q555" t="s">
        <v>143</v>
      </c>
      <c r="R555">
        <v>3477</v>
      </c>
      <c r="S555" t="s">
        <v>404</v>
      </c>
      <c r="T555" t="s">
        <v>143</v>
      </c>
      <c r="U555" t="s">
        <v>1015</v>
      </c>
      <c r="V555" t="s">
        <v>1015</v>
      </c>
      <c r="X555" t="s">
        <v>1013</v>
      </c>
      <c r="Y555">
        <v>28</v>
      </c>
      <c r="Z555" t="s">
        <v>1006</v>
      </c>
      <c r="AA555" s="108">
        <v>4380000</v>
      </c>
      <c r="AB555" t="s">
        <v>148</v>
      </c>
      <c r="AC555" s="98">
        <v>474.54</v>
      </c>
      <c r="AD555" t="s">
        <v>149</v>
      </c>
      <c r="AE555">
        <v>2019</v>
      </c>
      <c r="AF555">
        <v>8</v>
      </c>
    </row>
    <row r="556" spans="1:32">
      <c r="A556" t="s">
        <v>134</v>
      </c>
      <c r="B556" t="s">
        <v>1021</v>
      </c>
      <c r="C556" t="s">
        <v>1006</v>
      </c>
      <c r="D556" t="s">
        <v>1010</v>
      </c>
      <c r="E556" t="s">
        <v>138</v>
      </c>
      <c r="F556">
        <v>71305</v>
      </c>
      <c r="G556" t="s">
        <v>169</v>
      </c>
      <c r="H556" t="s">
        <v>140</v>
      </c>
      <c r="I556">
        <v>30000</v>
      </c>
      <c r="J556">
        <v>33803</v>
      </c>
      <c r="K556">
        <v>1981</v>
      </c>
      <c r="L556">
        <v>11363</v>
      </c>
      <c r="M556" t="s">
        <v>141</v>
      </c>
      <c r="N556">
        <v>107539</v>
      </c>
      <c r="O556" t="s">
        <v>142</v>
      </c>
      <c r="P556" t="s">
        <v>143</v>
      </c>
      <c r="Q556" t="s">
        <v>143</v>
      </c>
      <c r="R556">
        <v>6643</v>
      </c>
      <c r="S556" t="s">
        <v>446</v>
      </c>
      <c r="T556" t="s">
        <v>143</v>
      </c>
      <c r="U556" t="s">
        <v>1015</v>
      </c>
      <c r="V556" t="s">
        <v>1015</v>
      </c>
      <c r="X556" t="s">
        <v>1013</v>
      </c>
      <c r="Y556">
        <v>29</v>
      </c>
      <c r="Z556" t="s">
        <v>1006</v>
      </c>
      <c r="AA556" s="108">
        <v>4380000</v>
      </c>
      <c r="AB556" t="s">
        <v>148</v>
      </c>
      <c r="AC556" s="98">
        <v>474.54</v>
      </c>
      <c r="AD556" t="s">
        <v>149</v>
      </c>
      <c r="AE556">
        <v>2019</v>
      </c>
      <c r="AF556">
        <v>8</v>
      </c>
    </row>
    <row r="557" spans="1:32">
      <c r="A557" t="s">
        <v>134</v>
      </c>
      <c r="B557" t="s">
        <v>1022</v>
      </c>
      <c r="C557" t="s">
        <v>1006</v>
      </c>
      <c r="D557" t="s">
        <v>1010</v>
      </c>
      <c r="E557" t="s">
        <v>138</v>
      </c>
      <c r="F557">
        <v>71305</v>
      </c>
      <c r="G557" t="s">
        <v>169</v>
      </c>
      <c r="H557" t="s">
        <v>140</v>
      </c>
      <c r="I557">
        <v>30000</v>
      </c>
      <c r="J557">
        <v>33801</v>
      </c>
      <c r="K557">
        <v>1981</v>
      </c>
      <c r="L557">
        <v>11363</v>
      </c>
      <c r="M557" t="s">
        <v>141</v>
      </c>
      <c r="N557">
        <v>107539</v>
      </c>
      <c r="O557" t="s">
        <v>142</v>
      </c>
      <c r="P557" t="s">
        <v>143</v>
      </c>
      <c r="Q557" t="s">
        <v>143</v>
      </c>
      <c r="R557">
        <v>2189</v>
      </c>
      <c r="S557" t="s">
        <v>605</v>
      </c>
      <c r="T557" t="s">
        <v>143</v>
      </c>
      <c r="U557" t="s">
        <v>1015</v>
      </c>
      <c r="V557" t="s">
        <v>1015</v>
      </c>
      <c r="X557" t="s">
        <v>1013</v>
      </c>
      <c r="Y557">
        <v>30</v>
      </c>
      <c r="Z557" t="s">
        <v>1006</v>
      </c>
      <c r="AA557" s="108">
        <v>4380000</v>
      </c>
      <c r="AB557" t="s">
        <v>148</v>
      </c>
      <c r="AC557" s="98">
        <v>474.54</v>
      </c>
      <c r="AD557" t="s">
        <v>149</v>
      </c>
      <c r="AE557">
        <v>2019</v>
      </c>
      <c r="AF557">
        <v>8</v>
      </c>
    </row>
    <row r="558" spans="1:32">
      <c r="A558" t="s">
        <v>134</v>
      </c>
      <c r="B558" t="s">
        <v>1023</v>
      </c>
      <c r="C558" t="s">
        <v>1006</v>
      </c>
      <c r="D558" t="s">
        <v>1010</v>
      </c>
      <c r="E558" t="s">
        <v>138</v>
      </c>
      <c r="F558">
        <v>71305</v>
      </c>
      <c r="G558" t="s">
        <v>169</v>
      </c>
      <c r="H558" t="s">
        <v>140</v>
      </c>
      <c r="I558">
        <v>30000</v>
      </c>
      <c r="J558">
        <v>33803</v>
      </c>
      <c r="K558">
        <v>1981</v>
      </c>
      <c r="L558">
        <v>11363</v>
      </c>
      <c r="M558" t="s">
        <v>141</v>
      </c>
      <c r="N558">
        <v>107539</v>
      </c>
      <c r="O558" t="s">
        <v>142</v>
      </c>
      <c r="P558" t="s">
        <v>143</v>
      </c>
      <c r="Q558" t="s">
        <v>143</v>
      </c>
      <c r="R558">
        <v>7345</v>
      </c>
      <c r="S558" t="s">
        <v>546</v>
      </c>
      <c r="T558" t="s">
        <v>143</v>
      </c>
      <c r="U558" t="s">
        <v>1024</v>
      </c>
      <c r="V558" t="s">
        <v>1024</v>
      </c>
      <c r="X558" t="s">
        <v>1013</v>
      </c>
      <c r="Y558">
        <v>31</v>
      </c>
      <c r="Z558" t="s">
        <v>1006</v>
      </c>
      <c r="AA558" s="108">
        <v>4380000</v>
      </c>
      <c r="AB558" t="s">
        <v>148</v>
      </c>
      <c r="AC558" s="98">
        <v>474.54</v>
      </c>
      <c r="AD558" t="s">
        <v>149</v>
      </c>
      <c r="AE558">
        <v>2019</v>
      </c>
      <c r="AF558">
        <v>8</v>
      </c>
    </row>
    <row r="559" spans="1:32">
      <c r="A559" t="s">
        <v>1304</v>
      </c>
      <c r="B559" t="s">
        <v>1411</v>
      </c>
      <c r="C559" t="s">
        <v>1412</v>
      </c>
      <c r="D559" s="107">
        <v>43724</v>
      </c>
      <c r="E559" t="s">
        <v>138</v>
      </c>
      <c r="F559">
        <v>75105</v>
      </c>
      <c r="G559" t="s">
        <v>1306</v>
      </c>
      <c r="H559" t="s">
        <v>140</v>
      </c>
      <c r="I559">
        <v>30000</v>
      </c>
      <c r="J559">
        <v>33801</v>
      </c>
      <c r="K559">
        <v>1981</v>
      </c>
      <c r="L559">
        <v>11363</v>
      </c>
      <c r="M559" t="s">
        <v>141</v>
      </c>
      <c r="N559">
        <v>107539</v>
      </c>
      <c r="O559" t="s">
        <v>142</v>
      </c>
      <c r="P559" t="s">
        <v>1307</v>
      </c>
      <c r="U559" t="s">
        <v>1413</v>
      </c>
      <c r="V559" t="s">
        <v>1347</v>
      </c>
      <c r="X559">
        <v>8169109</v>
      </c>
      <c r="Y559">
        <v>1039</v>
      </c>
      <c r="Z559" t="s">
        <v>1412</v>
      </c>
      <c r="AA559" s="108">
        <v>33.22</v>
      </c>
      <c r="AB559" t="s">
        <v>861</v>
      </c>
      <c r="AC559" s="98">
        <v>33.22</v>
      </c>
      <c r="AD559" t="s">
        <v>1310</v>
      </c>
      <c r="AE559">
        <v>2019</v>
      </c>
      <c r="AF559">
        <v>8</v>
      </c>
    </row>
    <row r="560" spans="1:32">
      <c r="A560" t="s">
        <v>1304</v>
      </c>
      <c r="B560" t="s">
        <v>1414</v>
      </c>
      <c r="C560" t="s">
        <v>1412</v>
      </c>
      <c r="D560" s="107">
        <v>43724</v>
      </c>
      <c r="E560" t="s">
        <v>138</v>
      </c>
      <c r="F560">
        <v>75105</v>
      </c>
      <c r="G560" t="s">
        <v>1306</v>
      </c>
      <c r="H560" t="s">
        <v>140</v>
      </c>
      <c r="I560">
        <v>30000</v>
      </c>
      <c r="J560">
        <v>33803</v>
      </c>
      <c r="K560">
        <v>1981</v>
      </c>
      <c r="L560">
        <v>11363</v>
      </c>
      <c r="M560" t="s">
        <v>141</v>
      </c>
      <c r="N560">
        <v>107539</v>
      </c>
      <c r="O560" t="s">
        <v>170</v>
      </c>
      <c r="P560" t="s">
        <v>1307</v>
      </c>
      <c r="U560" t="s">
        <v>1413</v>
      </c>
      <c r="V560" t="s">
        <v>1347</v>
      </c>
      <c r="X560">
        <v>8169109</v>
      </c>
      <c r="Y560">
        <v>1037</v>
      </c>
      <c r="Z560" t="s">
        <v>1412</v>
      </c>
      <c r="AA560" s="108">
        <v>751.27</v>
      </c>
      <c r="AB560" t="s">
        <v>861</v>
      </c>
      <c r="AC560" s="98">
        <v>751.27</v>
      </c>
      <c r="AD560" t="s">
        <v>1310</v>
      </c>
      <c r="AE560">
        <v>2019</v>
      </c>
      <c r="AF560">
        <v>8</v>
      </c>
    </row>
    <row r="561" spans="1:32">
      <c r="A561" t="s">
        <v>1304</v>
      </c>
      <c r="B561" t="s">
        <v>1415</v>
      </c>
      <c r="C561" t="s">
        <v>1412</v>
      </c>
      <c r="D561" s="107">
        <v>43724</v>
      </c>
      <c r="E561" t="s">
        <v>138</v>
      </c>
      <c r="F561">
        <v>75105</v>
      </c>
      <c r="G561" t="s">
        <v>1306</v>
      </c>
      <c r="H561" t="s">
        <v>140</v>
      </c>
      <c r="I561">
        <v>30000</v>
      </c>
      <c r="J561">
        <v>33804</v>
      </c>
      <c r="K561">
        <v>1981</v>
      </c>
      <c r="L561">
        <v>11363</v>
      </c>
      <c r="M561" t="s">
        <v>141</v>
      </c>
      <c r="N561">
        <v>107539</v>
      </c>
      <c r="O561" t="s">
        <v>170</v>
      </c>
      <c r="P561" t="s">
        <v>1307</v>
      </c>
      <c r="U561" t="s">
        <v>1413</v>
      </c>
      <c r="V561" t="s">
        <v>1347</v>
      </c>
      <c r="X561">
        <v>8169109</v>
      </c>
      <c r="Y561">
        <v>1040</v>
      </c>
      <c r="Z561" t="s">
        <v>1412</v>
      </c>
      <c r="AA561" s="108">
        <v>30.19</v>
      </c>
      <c r="AB561" t="s">
        <v>861</v>
      </c>
      <c r="AC561" s="98">
        <v>30.19</v>
      </c>
      <c r="AD561" t="s">
        <v>1310</v>
      </c>
      <c r="AE561">
        <v>2019</v>
      </c>
      <c r="AF561">
        <v>8</v>
      </c>
    </row>
    <row r="562" spans="1:32">
      <c r="A562" t="s">
        <v>1304</v>
      </c>
      <c r="B562" t="s">
        <v>1417</v>
      </c>
      <c r="C562" t="s">
        <v>1412</v>
      </c>
      <c r="D562" s="107">
        <v>43724</v>
      </c>
      <c r="E562" t="s">
        <v>138</v>
      </c>
      <c r="F562">
        <v>75105</v>
      </c>
      <c r="G562" t="s">
        <v>1306</v>
      </c>
      <c r="H562" t="s">
        <v>140</v>
      </c>
      <c r="I562">
        <v>30000</v>
      </c>
      <c r="J562">
        <v>33804</v>
      </c>
      <c r="K562">
        <v>1981</v>
      </c>
      <c r="L562">
        <v>11363</v>
      </c>
      <c r="M562" t="s">
        <v>141</v>
      </c>
      <c r="N562">
        <v>107539</v>
      </c>
      <c r="O562" t="s">
        <v>221</v>
      </c>
      <c r="P562" t="s">
        <v>1307</v>
      </c>
      <c r="U562" t="s">
        <v>1413</v>
      </c>
      <c r="V562" t="s">
        <v>1347</v>
      </c>
      <c r="X562">
        <v>8169109</v>
      </c>
      <c r="Y562">
        <v>1041</v>
      </c>
      <c r="Z562" t="s">
        <v>1412</v>
      </c>
      <c r="AA562" s="108">
        <v>9.1</v>
      </c>
      <c r="AB562" t="s">
        <v>861</v>
      </c>
      <c r="AC562" s="98">
        <v>9.1</v>
      </c>
      <c r="AD562" t="s">
        <v>1310</v>
      </c>
      <c r="AE562">
        <v>2019</v>
      </c>
      <c r="AF562">
        <v>8</v>
      </c>
    </row>
    <row r="563" spans="1:32">
      <c r="A563" t="s">
        <v>1304</v>
      </c>
      <c r="B563" t="s">
        <v>1418</v>
      </c>
      <c r="C563" t="s">
        <v>1412</v>
      </c>
      <c r="D563" s="107">
        <v>43724</v>
      </c>
      <c r="E563" t="s">
        <v>138</v>
      </c>
      <c r="F563">
        <v>75105</v>
      </c>
      <c r="G563" t="s">
        <v>1306</v>
      </c>
      <c r="H563" t="s">
        <v>140</v>
      </c>
      <c r="I563">
        <v>30000</v>
      </c>
      <c r="J563">
        <v>33803</v>
      </c>
      <c r="K563">
        <v>1981</v>
      </c>
      <c r="L563">
        <v>11363</v>
      </c>
      <c r="M563" t="s">
        <v>141</v>
      </c>
      <c r="N563">
        <v>107539</v>
      </c>
      <c r="O563" t="s">
        <v>142</v>
      </c>
      <c r="P563" t="s">
        <v>1307</v>
      </c>
      <c r="U563" t="s">
        <v>1413</v>
      </c>
      <c r="V563" t="s">
        <v>1347</v>
      </c>
      <c r="X563">
        <v>8169109</v>
      </c>
      <c r="Y563">
        <v>1038</v>
      </c>
      <c r="Z563" t="s">
        <v>1412</v>
      </c>
      <c r="AA563" s="108">
        <v>270.37</v>
      </c>
      <c r="AB563" t="s">
        <v>861</v>
      </c>
      <c r="AC563" s="98">
        <v>270.37</v>
      </c>
      <c r="AD563" t="s">
        <v>1310</v>
      </c>
      <c r="AE563">
        <v>2019</v>
      </c>
      <c r="AF563">
        <v>8</v>
      </c>
    </row>
    <row r="564" spans="1:32">
      <c r="A564" t="s">
        <v>1282</v>
      </c>
      <c r="B564" t="s">
        <v>1419</v>
      </c>
      <c r="C564" t="s">
        <v>1420</v>
      </c>
      <c r="D564" s="107">
        <v>43726</v>
      </c>
      <c r="E564" t="s">
        <v>138</v>
      </c>
      <c r="F564">
        <v>71360</v>
      </c>
      <c r="G564" t="s">
        <v>1292</v>
      </c>
      <c r="H564" t="s">
        <v>140</v>
      </c>
      <c r="I564">
        <v>30000</v>
      </c>
      <c r="J564">
        <v>33803</v>
      </c>
      <c r="K564">
        <v>1981</v>
      </c>
      <c r="L564">
        <v>11363</v>
      </c>
      <c r="M564" t="s">
        <v>141</v>
      </c>
      <c r="N564">
        <v>107539</v>
      </c>
      <c r="O564" t="s">
        <v>170</v>
      </c>
      <c r="P564" t="s">
        <v>1285</v>
      </c>
      <c r="U564" t="s">
        <v>1421</v>
      </c>
      <c r="V564" t="s">
        <v>1422</v>
      </c>
      <c r="X564">
        <v>8171173</v>
      </c>
      <c r="Y564">
        <v>6502</v>
      </c>
      <c r="Z564" t="s">
        <v>1420</v>
      </c>
      <c r="AA564" s="108">
        <v>239.87</v>
      </c>
      <c r="AB564" t="s">
        <v>861</v>
      </c>
      <c r="AC564" s="98">
        <v>239.87</v>
      </c>
      <c r="AD564" t="s">
        <v>1295</v>
      </c>
      <c r="AE564">
        <v>2019</v>
      </c>
      <c r="AF564">
        <v>8</v>
      </c>
    </row>
    <row r="565" spans="1:32">
      <c r="A565" t="s">
        <v>1304</v>
      </c>
      <c r="B565" t="s">
        <v>1425</v>
      </c>
      <c r="C565" t="s">
        <v>1412</v>
      </c>
      <c r="D565" s="107">
        <v>43732</v>
      </c>
      <c r="E565" t="s">
        <v>138</v>
      </c>
      <c r="F565">
        <v>75105</v>
      </c>
      <c r="G565" t="s">
        <v>1306</v>
      </c>
      <c r="H565" t="s">
        <v>140</v>
      </c>
      <c r="I565">
        <v>30000</v>
      </c>
      <c r="J565">
        <v>33803</v>
      </c>
      <c r="K565">
        <v>1981</v>
      </c>
      <c r="L565">
        <v>11363</v>
      </c>
      <c r="M565" t="s">
        <v>141</v>
      </c>
      <c r="N565">
        <v>107539</v>
      </c>
      <c r="O565" t="s">
        <v>170</v>
      </c>
      <c r="P565" t="s">
        <v>1307</v>
      </c>
      <c r="U565" t="s">
        <v>1424</v>
      </c>
      <c r="V565" t="s">
        <v>1347</v>
      </c>
      <c r="X565">
        <v>8178407</v>
      </c>
      <c r="Y565">
        <v>1178</v>
      </c>
      <c r="Z565" t="s">
        <v>1412</v>
      </c>
      <c r="AA565" s="108">
        <v>16.79</v>
      </c>
      <c r="AB565" t="s">
        <v>861</v>
      </c>
      <c r="AC565" s="98">
        <v>16.79</v>
      </c>
      <c r="AD565" t="s">
        <v>1310</v>
      </c>
      <c r="AE565">
        <v>2019</v>
      </c>
      <c r="AF565">
        <v>8</v>
      </c>
    </row>
    <row r="566" spans="1:32">
      <c r="A566" t="s">
        <v>1482</v>
      </c>
      <c r="B566" t="s">
        <v>1635</v>
      </c>
      <c r="C566" t="s">
        <v>1412</v>
      </c>
      <c r="D566" t="s">
        <v>1412</v>
      </c>
      <c r="E566" t="s">
        <v>138</v>
      </c>
      <c r="F566">
        <v>71505</v>
      </c>
      <c r="G566" t="s">
        <v>1485</v>
      </c>
      <c r="H566" t="s">
        <v>140</v>
      </c>
      <c r="I566">
        <v>30000</v>
      </c>
      <c r="J566">
        <v>33803</v>
      </c>
      <c r="K566">
        <v>1981</v>
      </c>
      <c r="L566">
        <v>11363</v>
      </c>
      <c r="M566" t="s">
        <v>141</v>
      </c>
      <c r="N566">
        <v>107539</v>
      </c>
      <c r="O566" t="s">
        <v>170</v>
      </c>
      <c r="P566" t="s">
        <v>1486</v>
      </c>
      <c r="U566" t="s">
        <v>1487</v>
      </c>
      <c r="V566" t="s">
        <v>1487</v>
      </c>
      <c r="X566" t="s">
        <v>1636</v>
      </c>
      <c r="Y566">
        <v>21</v>
      </c>
      <c r="Z566" t="s">
        <v>1412</v>
      </c>
      <c r="AA566" s="108">
        <v>4961586</v>
      </c>
      <c r="AB566" t="s">
        <v>148</v>
      </c>
      <c r="AC566" s="98">
        <v>537.54999999999995</v>
      </c>
      <c r="AD566" t="s">
        <v>1489</v>
      </c>
      <c r="AE566">
        <v>2019</v>
      </c>
      <c r="AF566">
        <v>8</v>
      </c>
    </row>
    <row r="567" spans="1:32">
      <c r="A567" t="s">
        <v>1482</v>
      </c>
      <c r="B567" t="s">
        <v>1637</v>
      </c>
      <c r="C567" t="s">
        <v>1412</v>
      </c>
      <c r="D567" t="s">
        <v>1412</v>
      </c>
      <c r="E567" t="s">
        <v>138</v>
      </c>
      <c r="F567">
        <v>71520</v>
      </c>
      <c r="G567" t="s">
        <v>1491</v>
      </c>
      <c r="H567" t="s">
        <v>140</v>
      </c>
      <c r="I567">
        <v>30000</v>
      </c>
      <c r="J567">
        <v>33803</v>
      </c>
      <c r="K567">
        <v>1981</v>
      </c>
      <c r="L567">
        <v>11363</v>
      </c>
      <c r="M567" t="s">
        <v>141</v>
      </c>
      <c r="N567">
        <v>107539</v>
      </c>
      <c r="O567" t="s">
        <v>170</v>
      </c>
      <c r="P567" t="s">
        <v>1486</v>
      </c>
      <c r="U567" t="s">
        <v>1487</v>
      </c>
      <c r="V567" t="s">
        <v>1487</v>
      </c>
      <c r="X567" t="s">
        <v>1636</v>
      </c>
      <c r="Y567">
        <v>33</v>
      </c>
      <c r="Z567" t="s">
        <v>1412</v>
      </c>
      <c r="AA567" s="108">
        <v>461500</v>
      </c>
      <c r="AB567" t="s">
        <v>148</v>
      </c>
      <c r="AC567" s="98">
        <v>50</v>
      </c>
      <c r="AD567" t="s">
        <v>1489</v>
      </c>
      <c r="AE567">
        <v>2019</v>
      </c>
      <c r="AF567">
        <v>8</v>
      </c>
    </row>
    <row r="568" spans="1:32">
      <c r="A568" t="s">
        <v>1482</v>
      </c>
      <c r="B568" t="s">
        <v>1638</v>
      </c>
      <c r="C568" t="s">
        <v>1412</v>
      </c>
      <c r="D568" t="s">
        <v>1412</v>
      </c>
      <c r="E568" t="s">
        <v>138</v>
      </c>
      <c r="F568">
        <v>71550</v>
      </c>
      <c r="G568" t="s">
        <v>1499</v>
      </c>
      <c r="H568" t="s">
        <v>140</v>
      </c>
      <c r="I568">
        <v>30000</v>
      </c>
      <c r="J568">
        <v>33803</v>
      </c>
      <c r="K568">
        <v>1981</v>
      </c>
      <c r="L568">
        <v>11363</v>
      </c>
      <c r="M568" t="s">
        <v>141</v>
      </c>
      <c r="N568">
        <v>107539</v>
      </c>
      <c r="O568" t="s">
        <v>170</v>
      </c>
      <c r="P568" t="s">
        <v>1486</v>
      </c>
      <c r="U568" t="s">
        <v>1487</v>
      </c>
      <c r="V568" t="s">
        <v>1487</v>
      </c>
      <c r="X568" t="s">
        <v>1636</v>
      </c>
      <c r="Y568">
        <v>81</v>
      </c>
      <c r="Z568" t="s">
        <v>1412</v>
      </c>
      <c r="AA568" s="108">
        <v>413466</v>
      </c>
      <c r="AB568" t="s">
        <v>148</v>
      </c>
      <c r="AC568" s="98">
        <v>44.8</v>
      </c>
      <c r="AD568" t="s">
        <v>1489</v>
      </c>
      <c r="AE568">
        <v>2019</v>
      </c>
      <c r="AF568">
        <v>8</v>
      </c>
    </row>
    <row r="569" spans="1:32">
      <c r="A569" t="s">
        <v>1482</v>
      </c>
      <c r="B569" t="s">
        <v>1639</v>
      </c>
      <c r="C569" t="s">
        <v>1412</v>
      </c>
      <c r="D569" t="s">
        <v>1412</v>
      </c>
      <c r="E569" t="s">
        <v>138</v>
      </c>
      <c r="F569">
        <v>71535</v>
      </c>
      <c r="G569" t="s">
        <v>1493</v>
      </c>
      <c r="H569" t="s">
        <v>140</v>
      </c>
      <c r="I569">
        <v>30000</v>
      </c>
      <c r="J569">
        <v>33803</v>
      </c>
      <c r="K569">
        <v>1981</v>
      </c>
      <c r="L569">
        <v>11363</v>
      </c>
      <c r="M569" t="s">
        <v>141</v>
      </c>
      <c r="N569">
        <v>107539</v>
      </c>
      <c r="O569" t="s">
        <v>170</v>
      </c>
      <c r="P569" t="s">
        <v>1486</v>
      </c>
      <c r="U569" t="s">
        <v>1487</v>
      </c>
      <c r="V569" t="s">
        <v>1487</v>
      </c>
      <c r="X569" t="s">
        <v>1636</v>
      </c>
      <c r="Y569">
        <v>45</v>
      </c>
      <c r="Z569" t="s">
        <v>1412</v>
      </c>
      <c r="AA569" s="108">
        <v>618687</v>
      </c>
      <c r="AB569" t="s">
        <v>148</v>
      </c>
      <c r="AC569" s="98">
        <v>67.03</v>
      </c>
      <c r="AD569" t="s">
        <v>1489</v>
      </c>
      <c r="AE569">
        <v>2019</v>
      </c>
      <c r="AF569">
        <v>8</v>
      </c>
    </row>
    <row r="570" spans="1:32">
      <c r="A570" t="s">
        <v>1482</v>
      </c>
      <c r="B570" t="s">
        <v>1640</v>
      </c>
      <c r="C570" t="s">
        <v>1412</v>
      </c>
      <c r="D570" t="s">
        <v>1412</v>
      </c>
      <c r="E570" t="s">
        <v>138</v>
      </c>
      <c r="F570">
        <v>71541</v>
      </c>
      <c r="G570" t="s">
        <v>1497</v>
      </c>
      <c r="H570" t="s">
        <v>140</v>
      </c>
      <c r="I570">
        <v>30000</v>
      </c>
      <c r="J570">
        <v>33803</v>
      </c>
      <c r="K570">
        <v>1981</v>
      </c>
      <c r="L570">
        <v>11363</v>
      </c>
      <c r="M570" t="s">
        <v>141</v>
      </c>
      <c r="N570">
        <v>107539</v>
      </c>
      <c r="O570" t="s">
        <v>170</v>
      </c>
      <c r="P570" t="s">
        <v>1486</v>
      </c>
      <c r="U570" t="s">
        <v>1487</v>
      </c>
      <c r="V570" t="s">
        <v>1487</v>
      </c>
      <c r="X570" t="s">
        <v>1636</v>
      </c>
      <c r="Y570">
        <v>69</v>
      </c>
      <c r="Z570" t="s">
        <v>1412</v>
      </c>
      <c r="AA570" s="108">
        <v>305138</v>
      </c>
      <c r="AB570" t="s">
        <v>148</v>
      </c>
      <c r="AC570" s="98">
        <v>33.06</v>
      </c>
      <c r="AD570" t="s">
        <v>1489</v>
      </c>
      <c r="AE570">
        <v>2019</v>
      </c>
      <c r="AF570">
        <v>8</v>
      </c>
    </row>
    <row r="571" spans="1:32">
      <c r="A571" t="s">
        <v>1482</v>
      </c>
      <c r="B571" t="s">
        <v>1641</v>
      </c>
      <c r="C571" t="s">
        <v>1412</v>
      </c>
      <c r="D571" t="s">
        <v>1412</v>
      </c>
      <c r="E571" t="s">
        <v>138</v>
      </c>
      <c r="F571">
        <v>71592</v>
      </c>
      <c r="G571" t="s">
        <v>1579</v>
      </c>
      <c r="H571" t="s">
        <v>140</v>
      </c>
      <c r="I571">
        <v>30000</v>
      </c>
      <c r="J571">
        <v>33803</v>
      </c>
      <c r="K571">
        <v>1981</v>
      </c>
      <c r="L571">
        <v>11363</v>
      </c>
      <c r="M571" t="s">
        <v>141</v>
      </c>
      <c r="N571">
        <v>107539</v>
      </c>
      <c r="O571" t="s">
        <v>170</v>
      </c>
      <c r="P571" t="s">
        <v>1486</v>
      </c>
      <c r="U571" t="s">
        <v>1487</v>
      </c>
      <c r="V571" t="s">
        <v>1487</v>
      </c>
      <c r="X571" t="s">
        <v>1636</v>
      </c>
      <c r="Y571">
        <v>93</v>
      </c>
      <c r="Z571" t="s">
        <v>1412</v>
      </c>
      <c r="AA571" s="108">
        <v>890968</v>
      </c>
      <c r="AB571" t="s">
        <v>148</v>
      </c>
      <c r="AC571" s="98">
        <v>96.53</v>
      </c>
      <c r="AD571" t="s">
        <v>1489</v>
      </c>
      <c r="AE571">
        <v>2019</v>
      </c>
      <c r="AF571">
        <v>8</v>
      </c>
    </row>
    <row r="572" spans="1:32">
      <c r="A572" t="s">
        <v>1482</v>
      </c>
      <c r="B572" t="s">
        <v>1642</v>
      </c>
      <c r="C572" t="s">
        <v>1412</v>
      </c>
      <c r="D572" t="s">
        <v>1412</v>
      </c>
      <c r="E572" t="s">
        <v>138</v>
      </c>
      <c r="F572">
        <v>71540</v>
      </c>
      <c r="G572" t="s">
        <v>1501</v>
      </c>
      <c r="H572" t="s">
        <v>140</v>
      </c>
      <c r="I572">
        <v>30000</v>
      </c>
      <c r="J572">
        <v>33803</v>
      </c>
      <c r="K572">
        <v>1981</v>
      </c>
      <c r="L572">
        <v>11363</v>
      </c>
      <c r="M572" t="s">
        <v>141</v>
      </c>
      <c r="N572">
        <v>107539</v>
      </c>
      <c r="O572" t="s">
        <v>170</v>
      </c>
      <c r="P572" t="s">
        <v>1486</v>
      </c>
      <c r="U572" t="s">
        <v>1487</v>
      </c>
      <c r="V572" t="s">
        <v>1487</v>
      </c>
      <c r="X572" t="s">
        <v>1636</v>
      </c>
      <c r="Y572">
        <v>57</v>
      </c>
      <c r="Z572" t="s">
        <v>1412</v>
      </c>
      <c r="AA572" s="108">
        <v>264563</v>
      </c>
      <c r="AB572" t="s">
        <v>148</v>
      </c>
      <c r="AC572" s="98">
        <v>28.66</v>
      </c>
      <c r="AD572" t="s">
        <v>1489</v>
      </c>
      <c r="AE572">
        <v>2019</v>
      </c>
      <c r="AF572">
        <v>8</v>
      </c>
    </row>
    <row r="573" spans="1:32">
      <c r="A573" t="s">
        <v>1282</v>
      </c>
      <c r="B573" t="s">
        <v>1713</v>
      </c>
      <c r="C573" t="s">
        <v>1412</v>
      </c>
      <c r="D573" s="107">
        <v>43709</v>
      </c>
      <c r="E573" t="s">
        <v>138</v>
      </c>
      <c r="F573">
        <v>72405</v>
      </c>
      <c r="G573" t="s">
        <v>1714</v>
      </c>
      <c r="H573" t="s">
        <v>140</v>
      </c>
      <c r="I573">
        <v>30000</v>
      </c>
      <c r="J573">
        <v>33803</v>
      </c>
      <c r="K573">
        <v>1981</v>
      </c>
      <c r="L573">
        <v>11363</v>
      </c>
      <c r="M573" t="s">
        <v>141</v>
      </c>
      <c r="N573">
        <v>107539</v>
      </c>
      <c r="O573" t="s">
        <v>170</v>
      </c>
      <c r="P573" t="s">
        <v>1688</v>
      </c>
      <c r="U573" t="s">
        <v>1711</v>
      </c>
      <c r="V573">
        <v>10506</v>
      </c>
      <c r="X573" t="s">
        <v>1712</v>
      </c>
      <c r="Y573">
        <v>17</v>
      </c>
      <c r="Z573" t="s">
        <v>1412</v>
      </c>
      <c r="AA573" s="108">
        <v>91000000</v>
      </c>
      <c r="AB573" t="s">
        <v>148</v>
      </c>
      <c r="AC573" s="98">
        <v>9859.15</v>
      </c>
      <c r="AD573" t="s">
        <v>1691</v>
      </c>
      <c r="AE573">
        <v>2019</v>
      </c>
      <c r="AF573">
        <v>8</v>
      </c>
    </row>
    <row r="574" spans="1:32">
      <c r="A574" t="s">
        <v>1737</v>
      </c>
      <c r="B574" t="s">
        <v>1767</v>
      </c>
      <c r="C574" t="s">
        <v>1010</v>
      </c>
      <c r="D574" t="s">
        <v>1768</v>
      </c>
      <c r="E574" t="s">
        <v>138</v>
      </c>
      <c r="F574">
        <v>71620</v>
      </c>
      <c r="G574" t="s">
        <v>1769</v>
      </c>
      <c r="H574" t="s">
        <v>140</v>
      </c>
      <c r="I574">
        <v>30000</v>
      </c>
      <c r="J574">
        <v>33803</v>
      </c>
      <c r="K574">
        <v>1981</v>
      </c>
      <c r="L574">
        <v>11363</v>
      </c>
      <c r="M574" t="s">
        <v>141</v>
      </c>
      <c r="N574">
        <v>107539</v>
      </c>
      <c r="O574" t="s">
        <v>142</v>
      </c>
      <c r="P574" t="s">
        <v>157</v>
      </c>
      <c r="Q574" t="s">
        <v>1759</v>
      </c>
      <c r="R574">
        <v>6643</v>
      </c>
      <c r="S574" t="s">
        <v>446</v>
      </c>
      <c r="U574" t="s">
        <v>1755</v>
      </c>
      <c r="V574" t="s">
        <v>1741</v>
      </c>
      <c r="X574" t="s">
        <v>1770</v>
      </c>
      <c r="Y574">
        <v>3</v>
      </c>
      <c r="Z574" t="s">
        <v>1010</v>
      </c>
      <c r="AA574" s="108">
        <v>251.89</v>
      </c>
      <c r="AB574" t="s">
        <v>861</v>
      </c>
      <c r="AC574" s="98">
        <v>251.89</v>
      </c>
      <c r="AD574" t="s">
        <v>1743</v>
      </c>
      <c r="AE574">
        <v>2019</v>
      </c>
      <c r="AF574">
        <v>8</v>
      </c>
    </row>
    <row r="575" spans="1:32">
      <c r="A575" t="s">
        <v>1737</v>
      </c>
      <c r="B575" t="s">
        <v>1771</v>
      </c>
      <c r="C575" t="s">
        <v>1010</v>
      </c>
      <c r="D575" t="s">
        <v>1768</v>
      </c>
      <c r="E575" t="s">
        <v>138</v>
      </c>
      <c r="F575">
        <v>72311</v>
      </c>
      <c r="G575" t="s">
        <v>1772</v>
      </c>
      <c r="H575" t="s">
        <v>140</v>
      </c>
      <c r="I575">
        <v>30000</v>
      </c>
      <c r="J575">
        <v>33803</v>
      </c>
      <c r="K575">
        <v>1981</v>
      </c>
      <c r="L575">
        <v>11363</v>
      </c>
      <c r="M575" t="s">
        <v>141</v>
      </c>
      <c r="N575">
        <v>107539</v>
      </c>
      <c r="O575" t="s">
        <v>142</v>
      </c>
      <c r="P575" t="s">
        <v>157</v>
      </c>
      <c r="Q575" t="s">
        <v>1759</v>
      </c>
      <c r="R575">
        <v>6643</v>
      </c>
      <c r="S575" t="s">
        <v>446</v>
      </c>
      <c r="U575" t="s">
        <v>1755</v>
      </c>
      <c r="V575" t="s">
        <v>1741</v>
      </c>
      <c r="X575" t="s">
        <v>1770</v>
      </c>
      <c r="Y575">
        <v>73</v>
      </c>
      <c r="Z575" t="s">
        <v>1010</v>
      </c>
      <c r="AA575" s="108">
        <v>292.52999999999997</v>
      </c>
      <c r="AB575" t="s">
        <v>861</v>
      </c>
      <c r="AC575" s="98">
        <v>292.52999999999997</v>
      </c>
      <c r="AD575" t="s">
        <v>1743</v>
      </c>
      <c r="AE575">
        <v>2019</v>
      </c>
      <c r="AF575">
        <v>8</v>
      </c>
    </row>
    <row r="576" spans="1:32">
      <c r="A576" t="s">
        <v>150</v>
      </c>
      <c r="B576" t="s">
        <v>1025</v>
      </c>
      <c r="C576" s="107">
        <v>43710</v>
      </c>
      <c r="D576" s="107">
        <v>43711</v>
      </c>
      <c r="E576" t="s">
        <v>138</v>
      </c>
      <c r="F576">
        <v>71205</v>
      </c>
      <c r="G576" t="s">
        <v>1026</v>
      </c>
      <c r="H576" t="s">
        <v>140</v>
      </c>
      <c r="I576">
        <v>30000</v>
      </c>
      <c r="J576">
        <v>33803</v>
      </c>
      <c r="K576">
        <v>1981</v>
      </c>
      <c r="L576">
        <v>11363</v>
      </c>
      <c r="M576" t="s">
        <v>141</v>
      </c>
      <c r="N576">
        <v>107539</v>
      </c>
      <c r="O576" t="s">
        <v>170</v>
      </c>
      <c r="P576" t="s">
        <v>143</v>
      </c>
      <c r="Q576" t="s">
        <v>1027</v>
      </c>
      <c r="R576">
        <v>7415</v>
      </c>
      <c r="S576" t="s">
        <v>857</v>
      </c>
      <c r="T576">
        <v>86121</v>
      </c>
      <c r="U576" t="s">
        <v>1028</v>
      </c>
      <c r="V576" t="s">
        <v>1029</v>
      </c>
      <c r="X576" t="s">
        <v>1030</v>
      </c>
      <c r="Y576">
        <v>7</v>
      </c>
      <c r="Z576" s="107">
        <v>43710</v>
      </c>
      <c r="AA576" s="108">
        <v>17146.77</v>
      </c>
      <c r="AB576" t="s">
        <v>861</v>
      </c>
      <c r="AC576" s="98">
        <v>17146.77</v>
      </c>
      <c r="AD576" t="s">
        <v>149</v>
      </c>
      <c r="AE576">
        <v>2019</v>
      </c>
      <c r="AF576">
        <v>9</v>
      </c>
    </row>
    <row r="577" spans="1:32">
      <c r="A577" t="s">
        <v>134</v>
      </c>
      <c r="B577" t="s">
        <v>1032</v>
      </c>
      <c r="C577" s="107">
        <v>43710</v>
      </c>
      <c r="D577" s="107">
        <v>43711</v>
      </c>
      <c r="E577" t="s">
        <v>138</v>
      </c>
      <c r="F577">
        <v>72405</v>
      </c>
      <c r="G577" t="s">
        <v>749</v>
      </c>
      <c r="H577" t="s">
        <v>140</v>
      </c>
      <c r="I577">
        <v>30000</v>
      </c>
      <c r="J577">
        <v>33803</v>
      </c>
      <c r="K577">
        <v>1981</v>
      </c>
      <c r="L577">
        <v>11363</v>
      </c>
      <c r="M577" t="s">
        <v>141</v>
      </c>
      <c r="N577">
        <v>107539</v>
      </c>
      <c r="O577" t="s">
        <v>170</v>
      </c>
      <c r="P577" t="s">
        <v>157</v>
      </c>
      <c r="Q577" t="s">
        <v>143</v>
      </c>
      <c r="R577">
        <v>6311</v>
      </c>
      <c r="S577" t="s">
        <v>1033</v>
      </c>
      <c r="T577" t="s">
        <v>143</v>
      </c>
      <c r="U577" t="s">
        <v>1034</v>
      </c>
      <c r="V577" t="s">
        <v>1035</v>
      </c>
      <c r="X577" t="s">
        <v>1030</v>
      </c>
      <c r="Y577">
        <v>10</v>
      </c>
      <c r="Z577" s="107">
        <v>43710</v>
      </c>
      <c r="AA577" s="108">
        <v>91000000</v>
      </c>
      <c r="AB577" t="s">
        <v>148</v>
      </c>
      <c r="AC577" s="98">
        <v>9845.82</v>
      </c>
      <c r="AD577" t="s">
        <v>149</v>
      </c>
      <c r="AE577">
        <v>2019</v>
      </c>
      <c r="AF577">
        <v>9</v>
      </c>
    </row>
    <row r="578" spans="1:32">
      <c r="A578" t="s">
        <v>134</v>
      </c>
      <c r="B578" t="s">
        <v>1036</v>
      </c>
      <c r="C578" s="107">
        <v>43710</v>
      </c>
      <c r="D578" s="107">
        <v>43711</v>
      </c>
      <c r="E578" t="s">
        <v>138</v>
      </c>
      <c r="F578">
        <v>71305</v>
      </c>
      <c r="G578" t="s">
        <v>169</v>
      </c>
      <c r="H578" t="s">
        <v>140</v>
      </c>
      <c r="I578">
        <v>30000</v>
      </c>
      <c r="J578">
        <v>33803</v>
      </c>
      <c r="K578">
        <v>1981</v>
      </c>
      <c r="L578">
        <v>11363</v>
      </c>
      <c r="M578" t="s">
        <v>141</v>
      </c>
      <c r="N578">
        <v>107539</v>
      </c>
      <c r="O578" t="s">
        <v>170</v>
      </c>
      <c r="P578" t="s">
        <v>157</v>
      </c>
      <c r="Q578" t="s">
        <v>143</v>
      </c>
      <c r="R578">
        <v>7075</v>
      </c>
      <c r="S578" t="s">
        <v>171</v>
      </c>
      <c r="T578" t="s">
        <v>143</v>
      </c>
      <c r="U578" t="s">
        <v>172</v>
      </c>
      <c r="V578" t="s">
        <v>1037</v>
      </c>
      <c r="X578" t="s">
        <v>1030</v>
      </c>
      <c r="Y578">
        <v>8</v>
      </c>
      <c r="Z578" s="107">
        <v>43710</v>
      </c>
      <c r="AA578" s="108">
        <v>36000000</v>
      </c>
      <c r="AB578" t="s">
        <v>148</v>
      </c>
      <c r="AC578" s="98">
        <v>3895.05</v>
      </c>
      <c r="AD578" t="s">
        <v>149</v>
      </c>
      <c r="AE578">
        <v>2019</v>
      </c>
      <c r="AF578">
        <v>9</v>
      </c>
    </row>
    <row r="579" spans="1:32">
      <c r="A579" t="s">
        <v>134</v>
      </c>
      <c r="B579" t="s">
        <v>1038</v>
      </c>
      <c r="C579" s="107">
        <v>43711</v>
      </c>
      <c r="D579" s="107">
        <v>43713</v>
      </c>
      <c r="E579" t="s">
        <v>138</v>
      </c>
      <c r="F579">
        <v>71405</v>
      </c>
      <c r="G579" t="s">
        <v>338</v>
      </c>
      <c r="H579" t="s">
        <v>140</v>
      </c>
      <c r="I579">
        <v>30000</v>
      </c>
      <c r="J579">
        <v>33803</v>
      </c>
      <c r="K579">
        <v>1981</v>
      </c>
      <c r="L579">
        <v>11363</v>
      </c>
      <c r="M579" t="s">
        <v>141</v>
      </c>
      <c r="N579">
        <v>107539</v>
      </c>
      <c r="O579" t="s">
        <v>170</v>
      </c>
      <c r="P579" t="s">
        <v>143</v>
      </c>
      <c r="Q579" t="s">
        <v>143</v>
      </c>
      <c r="R579">
        <v>6657</v>
      </c>
      <c r="S579" t="s">
        <v>423</v>
      </c>
      <c r="T579" t="s">
        <v>143</v>
      </c>
      <c r="U579" t="s">
        <v>1039</v>
      </c>
      <c r="V579" t="s">
        <v>1040</v>
      </c>
      <c r="X579" t="s">
        <v>1041</v>
      </c>
      <c r="Y579">
        <v>8</v>
      </c>
      <c r="Z579" s="107">
        <v>43711</v>
      </c>
      <c r="AA579" s="108">
        <v>3807078</v>
      </c>
      <c r="AB579" t="s">
        <v>148</v>
      </c>
      <c r="AC579" s="98">
        <v>411.91</v>
      </c>
      <c r="AD579" t="s">
        <v>149</v>
      </c>
      <c r="AE579">
        <v>2019</v>
      </c>
      <c r="AF579">
        <v>9</v>
      </c>
    </row>
    <row r="580" spans="1:32">
      <c r="A580" t="s">
        <v>134</v>
      </c>
      <c r="B580" t="s">
        <v>1042</v>
      </c>
      <c r="C580" s="107">
        <v>43712</v>
      </c>
      <c r="D580" s="107">
        <v>43720</v>
      </c>
      <c r="E580" t="s">
        <v>138</v>
      </c>
      <c r="F580">
        <v>72425</v>
      </c>
      <c r="G580" t="s">
        <v>840</v>
      </c>
      <c r="H580" t="s">
        <v>140</v>
      </c>
      <c r="I580">
        <v>30000</v>
      </c>
      <c r="J580">
        <v>33803</v>
      </c>
      <c r="K580">
        <v>1981</v>
      </c>
      <c r="L580">
        <v>11363</v>
      </c>
      <c r="M580" t="s">
        <v>141</v>
      </c>
      <c r="N580">
        <v>107539</v>
      </c>
      <c r="O580" t="s">
        <v>170</v>
      </c>
      <c r="P580" t="s">
        <v>157</v>
      </c>
      <c r="Q580" t="s">
        <v>143</v>
      </c>
      <c r="R580">
        <v>2329</v>
      </c>
      <c r="S580" t="s">
        <v>267</v>
      </c>
      <c r="T580" t="s">
        <v>143</v>
      </c>
      <c r="U580" t="s">
        <v>223</v>
      </c>
      <c r="V580" t="s">
        <v>1043</v>
      </c>
      <c r="X580" t="s">
        <v>1044</v>
      </c>
      <c r="Y580">
        <v>86</v>
      </c>
      <c r="Z580" s="107">
        <v>43712</v>
      </c>
      <c r="AA580" s="108">
        <v>144068</v>
      </c>
      <c r="AB580" t="s">
        <v>148</v>
      </c>
      <c r="AC580" s="98">
        <v>15.59</v>
      </c>
      <c r="AD580" t="s">
        <v>149</v>
      </c>
      <c r="AE580">
        <v>2019</v>
      </c>
      <c r="AF580">
        <v>9</v>
      </c>
    </row>
    <row r="581" spans="1:32">
      <c r="A581" t="s">
        <v>134</v>
      </c>
      <c r="B581" t="s">
        <v>1045</v>
      </c>
      <c r="C581" s="107">
        <v>43719</v>
      </c>
      <c r="D581" s="107">
        <v>43720</v>
      </c>
      <c r="E581" t="s">
        <v>138</v>
      </c>
      <c r="F581">
        <v>76135</v>
      </c>
      <c r="G581" t="s">
        <v>195</v>
      </c>
      <c r="H581" t="s">
        <v>140</v>
      </c>
      <c r="I581">
        <v>30000</v>
      </c>
      <c r="J581">
        <v>33803</v>
      </c>
      <c r="K581">
        <v>1981</v>
      </c>
      <c r="L581">
        <v>11363</v>
      </c>
      <c r="M581" t="s">
        <v>141</v>
      </c>
      <c r="N581">
        <v>107539</v>
      </c>
      <c r="O581" t="s">
        <v>170</v>
      </c>
      <c r="P581" t="s">
        <v>157</v>
      </c>
      <c r="Q581" t="s">
        <v>143</v>
      </c>
      <c r="R581">
        <v>2329</v>
      </c>
      <c r="S581" t="s">
        <v>267</v>
      </c>
      <c r="T581" t="s">
        <v>143</v>
      </c>
      <c r="U581" t="s">
        <v>195</v>
      </c>
      <c r="V581" t="s">
        <v>1043</v>
      </c>
      <c r="X581" t="s">
        <v>1046</v>
      </c>
      <c r="Y581">
        <v>254</v>
      </c>
      <c r="Z581" s="107">
        <v>43719</v>
      </c>
      <c r="AA581" s="108">
        <v>0</v>
      </c>
      <c r="AB581" t="s">
        <v>148</v>
      </c>
      <c r="AC581" s="98">
        <v>0</v>
      </c>
      <c r="AD581" t="s">
        <v>149</v>
      </c>
      <c r="AE581">
        <v>2019</v>
      </c>
      <c r="AF581">
        <v>9</v>
      </c>
    </row>
    <row r="582" spans="1:32">
      <c r="A582" t="s">
        <v>134</v>
      </c>
      <c r="B582" t="s">
        <v>1047</v>
      </c>
      <c r="C582" s="107">
        <v>43713</v>
      </c>
      <c r="D582" s="107">
        <v>43714</v>
      </c>
      <c r="E582" t="s">
        <v>138</v>
      </c>
      <c r="F582">
        <v>72505</v>
      </c>
      <c r="G582" t="s">
        <v>176</v>
      </c>
      <c r="H582" t="s">
        <v>140</v>
      </c>
      <c r="I582">
        <v>30000</v>
      </c>
      <c r="J582">
        <v>33804</v>
      </c>
      <c r="K582">
        <v>1981</v>
      </c>
      <c r="L582">
        <v>11363</v>
      </c>
      <c r="M582" t="s">
        <v>141</v>
      </c>
      <c r="N582">
        <v>107539</v>
      </c>
      <c r="O582" t="s">
        <v>1048</v>
      </c>
      <c r="P582" t="s">
        <v>157</v>
      </c>
      <c r="Q582" t="s">
        <v>143</v>
      </c>
      <c r="R582">
        <v>254</v>
      </c>
      <c r="S582" t="s">
        <v>835</v>
      </c>
      <c r="T582" t="s">
        <v>143</v>
      </c>
      <c r="U582" t="s">
        <v>191</v>
      </c>
      <c r="V582" t="s">
        <v>1049</v>
      </c>
      <c r="X582" t="s">
        <v>1050</v>
      </c>
      <c r="Y582">
        <v>48</v>
      </c>
      <c r="Z582" s="107">
        <v>43713</v>
      </c>
      <c r="AA582" s="108">
        <v>7726500</v>
      </c>
      <c r="AB582" t="s">
        <v>148</v>
      </c>
      <c r="AC582" s="98">
        <v>835.98</v>
      </c>
      <c r="AD582" t="s">
        <v>149</v>
      </c>
      <c r="AE582">
        <v>2019</v>
      </c>
      <c r="AF582">
        <v>9</v>
      </c>
    </row>
    <row r="583" spans="1:32">
      <c r="A583" t="s">
        <v>134</v>
      </c>
      <c r="B583" t="s">
        <v>1051</v>
      </c>
      <c r="C583" s="107">
        <v>43720</v>
      </c>
      <c r="D583" s="107">
        <v>43721</v>
      </c>
      <c r="E583" t="s">
        <v>138</v>
      </c>
      <c r="F583">
        <v>71620</v>
      </c>
      <c r="G583" t="s">
        <v>220</v>
      </c>
      <c r="H583" t="s">
        <v>140</v>
      </c>
      <c r="I583">
        <v>30000</v>
      </c>
      <c r="J583">
        <v>33803</v>
      </c>
      <c r="K583">
        <v>1981</v>
      </c>
      <c r="L583">
        <v>11363</v>
      </c>
      <c r="M583" t="s">
        <v>141</v>
      </c>
      <c r="N583">
        <v>107539</v>
      </c>
      <c r="O583" t="s">
        <v>170</v>
      </c>
      <c r="P583" t="s">
        <v>143</v>
      </c>
      <c r="Q583" t="s">
        <v>143</v>
      </c>
      <c r="R583">
        <v>3697</v>
      </c>
      <c r="S583" t="s">
        <v>1052</v>
      </c>
      <c r="T583" t="s">
        <v>143</v>
      </c>
      <c r="U583" t="s">
        <v>1053</v>
      </c>
      <c r="V583" t="s">
        <v>1054</v>
      </c>
      <c r="X583" t="s">
        <v>1055</v>
      </c>
      <c r="Y583">
        <v>9</v>
      </c>
      <c r="Z583" s="107">
        <v>43720</v>
      </c>
      <c r="AA583" s="108">
        <v>84000000</v>
      </c>
      <c r="AB583" t="s">
        <v>148</v>
      </c>
      <c r="AC583" s="98">
        <v>9088.4500000000007</v>
      </c>
      <c r="AD583" t="s">
        <v>149</v>
      </c>
      <c r="AE583">
        <v>2019</v>
      </c>
      <c r="AF583">
        <v>9</v>
      </c>
    </row>
    <row r="584" spans="1:32">
      <c r="A584" t="s">
        <v>134</v>
      </c>
      <c r="B584" t="s">
        <v>1056</v>
      </c>
      <c r="C584" s="107">
        <v>43724</v>
      </c>
      <c r="D584" s="107">
        <v>43726</v>
      </c>
      <c r="E584" t="s">
        <v>138</v>
      </c>
      <c r="F584">
        <v>71305</v>
      </c>
      <c r="G584" t="s">
        <v>169</v>
      </c>
      <c r="H584" t="s">
        <v>140</v>
      </c>
      <c r="I584">
        <v>30000</v>
      </c>
      <c r="J584">
        <v>33803</v>
      </c>
      <c r="K584">
        <v>1981</v>
      </c>
      <c r="L584">
        <v>11363</v>
      </c>
      <c r="M584" t="s">
        <v>141</v>
      </c>
      <c r="N584">
        <v>107539</v>
      </c>
      <c r="O584" t="s">
        <v>142</v>
      </c>
      <c r="P584" t="s">
        <v>143</v>
      </c>
      <c r="Q584" t="s">
        <v>143</v>
      </c>
      <c r="R584">
        <v>7295</v>
      </c>
      <c r="S584" t="s">
        <v>418</v>
      </c>
      <c r="T584" t="s">
        <v>143</v>
      </c>
      <c r="U584" t="s">
        <v>1057</v>
      </c>
      <c r="V584" t="s">
        <v>1058</v>
      </c>
      <c r="X584" t="s">
        <v>1059</v>
      </c>
      <c r="Y584">
        <v>31</v>
      </c>
      <c r="Z584" s="107">
        <v>43724</v>
      </c>
      <c r="AA584" s="108">
        <v>4380000</v>
      </c>
      <c r="AB584" t="s">
        <v>148</v>
      </c>
      <c r="AC584" s="98">
        <v>473.9</v>
      </c>
      <c r="AD584" t="s">
        <v>149</v>
      </c>
      <c r="AE584">
        <v>2019</v>
      </c>
      <c r="AF584">
        <v>9</v>
      </c>
    </row>
    <row r="585" spans="1:32">
      <c r="A585" t="s">
        <v>134</v>
      </c>
      <c r="B585" t="s">
        <v>1060</v>
      </c>
      <c r="C585" s="107">
        <v>43724</v>
      </c>
      <c r="D585" s="107">
        <v>43726</v>
      </c>
      <c r="E585" t="s">
        <v>138</v>
      </c>
      <c r="F585">
        <v>71305</v>
      </c>
      <c r="G585" t="s">
        <v>169</v>
      </c>
      <c r="H585" t="s">
        <v>140</v>
      </c>
      <c r="I585">
        <v>30000</v>
      </c>
      <c r="J585">
        <v>33803</v>
      </c>
      <c r="K585">
        <v>1981</v>
      </c>
      <c r="L585">
        <v>11363</v>
      </c>
      <c r="M585" t="s">
        <v>141</v>
      </c>
      <c r="N585">
        <v>107539</v>
      </c>
      <c r="O585" t="s">
        <v>142</v>
      </c>
      <c r="P585" t="s">
        <v>143</v>
      </c>
      <c r="Q585" t="s">
        <v>143</v>
      </c>
      <c r="R585">
        <v>1453</v>
      </c>
      <c r="S585" t="s">
        <v>398</v>
      </c>
      <c r="T585" t="s">
        <v>143</v>
      </c>
      <c r="U585" t="s">
        <v>1061</v>
      </c>
      <c r="V585" t="s">
        <v>1062</v>
      </c>
      <c r="X585" t="s">
        <v>1059</v>
      </c>
      <c r="Y585">
        <v>27</v>
      </c>
      <c r="Z585" s="107">
        <v>43724</v>
      </c>
      <c r="AA585" s="108">
        <v>4380000</v>
      </c>
      <c r="AB585" t="s">
        <v>148</v>
      </c>
      <c r="AC585" s="98">
        <v>473.9</v>
      </c>
      <c r="AD585" t="s">
        <v>149</v>
      </c>
      <c r="AE585">
        <v>2019</v>
      </c>
      <c r="AF585">
        <v>9</v>
      </c>
    </row>
    <row r="586" spans="1:32">
      <c r="A586" t="s">
        <v>134</v>
      </c>
      <c r="B586" t="s">
        <v>1063</v>
      </c>
      <c r="C586" s="107">
        <v>43724</v>
      </c>
      <c r="D586" s="107">
        <v>43726</v>
      </c>
      <c r="E586" t="s">
        <v>138</v>
      </c>
      <c r="F586">
        <v>71305</v>
      </c>
      <c r="G586" t="s">
        <v>169</v>
      </c>
      <c r="H586" t="s">
        <v>140</v>
      </c>
      <c r="I586">
        <v>30000</v>
      </c>
      <c r="J586">
        <v>33803</v>
      </c>
      <c r="K586">
        <v>1981</v>
      </c>
      <c r="L586">
        <v>11363</v>
      </c>
      <c r="M586" t="s">
        <v>141</v>
      </c>
      <c r="N586">
        <v>107539</v>
      </c>
      <c r="O586" t="s">
        <v>142</v>
      </c>
      <c r="P586" t="s">
        <v>143</v>
      </c>
      <c r="Q586" t="s">
        <v>143</v>
      </c>
      <c r="R586">
        <v>388</v>
      </c>
      <c r="S586" t="s">
        <v>631</v>
      </c>
      <c r="T586" t="s">
        <v>143</v>
      </c>
      <c r="U586" t="s">
        <v>1064</v>
      </c>
      <c r="V586" t="s">
        <v>1065</v>
      </c>
      <c r="X586" t="s">
        <v>1059</v>
      </c>
      <c r="Y586">
        <v>28</v>
      </c>
      <c r="Z586" s="107">
        <v>43724</v>
      </c>
      <c r="AA586" s="108">
        <v>4380000</v>
      </c>
      <c r="AB586" t="s">
        <v>148</v>
      </c>
      <c r="AC586" s="98">
        <v>473.9</v>
      </c>
      <c r="AD586" t="s">
        <v>149</v>
      </c>
      <c r="AE586">
        <v>2019</v>
      </c>
      <c r="AF586">
        <v>9</v>
      </c>
    </row>
    <row r="587" spans="1:32">
      <c r="A587" t="s">
        <v>134</v>
      </c>
      <c r="B587" t="s">
        <v>1066</v>
      </c>
      <c r="C587" s="107">
        <v>43724</v>
      </c>
      <c r="D587" s="107">
        <v>43726</v>
      </c>
      <c r="E587" t="s">
        <v>138</v>
      </c>
      <c r="F587">
        <v>71305</v>
      </c>
      <c r="G587" t="s">
        <v>169</v>
      </c>
      <c r="H587" t="s">
        <v>140</v>
      </c>
      <c r="I587">
        <v>30000</v>
      </c>
      <c r="J587">
        <v>33803</v>
      </c>
      <c r="K587">
        <v>1981</v>
      </c>
      <c r="L587">
        <v>11363</v>
      </c>
      <c r="M587" t="s">
        <v>141</v>
      </c>
      <c r="N587">
        <v>107539</v>
      </c>
      <c r="O587" t="s">
        <v>142</v>
      </c>
      <c r="P587" t="s">
        <v>143</v>
      </c>
      <c r="Q587" t="s">
        <v>143</v>
      </c>
      <c r="R587">
        <v>829</v>
      </c>
      <c r="S587" t="s">
        <v>393</v>
      </c>
      <c r="T587" t="s">
        <v>143</v>
      </c>
      <c r="U587" t="s">
        <v>1064</v>
      </c>
      <c r="V587" t="s">
        <v>1065</v>
      </c>
      <c r="X587" t="s">
        <v>1059</v>
      </c>
      <c r="Y587">
        <v>29</v>
      </c>
      <c r="Z587" s="107">
        <v>43724</v>
      </c>
      <c r="AA587" s="108">
        <v>4380000</v>
      </c>
      <c r="AB587" t="s">
        <v>148</v>
      </c>
      <c r="AC587" s="98">
        <v>473.9</v>
      </c>
      <c r="AD587" t="s">
        <v>149</v>
      </c>
      <c r="AE587">
        <v>2019</v>
      </c>
      <c r="AF587">
        <v>9</v>
      </c>
    </row>
    <row r="588" spans="1:32">
      <c r="A588" t="s">
        <v>134</v>
      </c>
      <c r="B588" t="s">
        <v>1067</v>
      </c>
      <c r="C588" s="107">
        <v>43724</v>
      </c>
      <c r="D588" s="107">
        <v>43726</v>
      </c>
      <c r="E588" t="s">
        <v>138</v>
      </c>
      <c r="F588">
        <v>71305</v>
      </c>
      <c r="G588" t="s">
        <v>169</v>
      </c>
      <c r="H588" t="s">
        <v>140</v>
      </c>
      <c r="I588">
        <v>30000</v>
      </c>
      <c r="J588">
        <v>33803</v>
      </c>
      <c r="K588">
        <v>1981</v>
      </c>
      <c r="L588">
        <v>11363</v>
      </c>
      <c r="M588" t="s">
        <v>141</v>
      </c>
      <c r="N588">
        <v>107539</v>
      </c>
      <c r="O588" t="s">
        <v>142</v>
      </c>
      <c r="P588" t="s">
        <v>143</v>
      </c>
      <c r="Q588" t="s">
        <v>143</v>
      </c>
      <c r="R588">
        <v>2969</v>
      </c>
      <c r="S588" t="s">
        <v>400</v>
      </c>
      <c r="T588" t="s">
        <v>143</v>
      </c>
      <c r="U588" t="s">
        <v>1061</v>
      </c>
      <c r="V588" t="s">
        <v>1062</v>
      </c>
      <c r="X588" t="s">
        <v>1059</v>
      </c>
      <c r="Y588">
        <v>30</v>
      </c>
      <c r="Z588" s="107">
        <v>43724</v>
      </c>
      <c r="AA588" s="108">
        <v>4380000</v>
      </c>
      <c r="AB588" t="s">
        <v>148</v>
      </c>
      <c r="AC588" s="98">
        <v>473.9</v>
      </c>
      <c r="AD588" t="s">
        <v>149</v>
      </c>
      <c r="AE588">
        <v>2019</v>
      </c>
      <c r="AF588">
        <v>9</v>
      </c>
    </row>
    <row r="589" spans="1:32">
      <c r="A589" t="s">
        <v>134</v>
      </c>
      <c r="B589" t="s">
        <v>1068</v>
      </c>
      <c r="C589" s="107">
        <v>43724</v>
      </c>
      <c r="D589" s="107">
        <v>43726</v>
      </c>
      <c r="E589" t="s">
        <v>138</v>
      </c>
      <c r="F589">
        <v>71305</v>
      </c>
      <c r="G589" t="s">
        <v>169</v>
      </c>
      <c r="H589" t="s">
        <v>140</v>
      </c>
      <c r="I589">
        <v>30000</v>
      </c>
      <c r="J589">
        <v>33803</v>
      </c>
      <c r="K589">
        <v>1981</v>
      </c>
      <c r="L589">
        <v>11363</v>
      </c>
      <c r="M589" t="s">
        <v>141</v>
      </c>
      <c r="N589">
        <v>107539</v>
      </c>
      <c r="O589" t="s">
        <v>142</v>
      </c>
      <c r="P589" t="s">
        <v>143</v>
      </c>
      <c r="Q589" t="s">
        <v>143</v>
      </c>
      <c r="R589">
        <v>7346</v>
      </c>
      <c r="S589" t="s">
        <v>543</v>
      </c>
      <c r="T589" t="s">
        <v>143</v>
      </c>
      <c r="U589" t="s">
        <v>1061</v>
      </c>
      <c r="V589" t="s">
        <v>1062</v>
      </c>
      <c r="X589" t="s">
        <v>1059</v>
      </c>
      <c r="Y589">
        <v>22</v>
      </c>
      <c r="Z589" s="107">
        <v>43724</v>
      </c>
      <c r="AA589" s="108">
        <v>4380000</v>
      </c>
      <c r="AB589" t="s">
        <v>148</v>
      </c>
      <c r="AC589" s="98">
        <v>473.9</v>
      </c>
      <c r="AD589" t="s">
        <v>149</v>
      </c>
      <c r="AE589">
        <v>2019</v>
      </c>
      <c r="AF589">
        <v>9</v>
      </c>
    </row>
    <row r="590" spans="1:32">
      <c r="A590" t="s">
        <v>134</v>
      </c>
      <c r="B590" t="s">
        <v>1069</v>
      </c>
      <c r="C590" s="107">
        <v>43724</v>
      </c>
      <c r="D590" s="107">
        <v>43726</v>
      </c>
      <c r="E590" t="s">
        <v>138</v>
      </c>
      <c r="F590">
        <v>71305</v>
      </c>
      <c r="G590" t="s">
        <v>169</v>
      </c>
      <c r="H590" t="s">
        <v>140</v>
      </c>
      <c r="I590">
        <v>30000</v>
      </c>
      <c r="J590">
        <v>33803</v>
      </c>
      <c r="K590">
        <v>1981</v>
      </c>
      <c r="L590">
        <v>11363</v>
      </c>
      <c r="M590" t="s">
        <v>141</v>
      </c>
      <c r="N590">
        <v>107539</v>
      </c>
      <c r="O590" t="s">
        <v>142</v>
      </c>
      <c r="P590" t="s">
        <v>143</v>
      </c>
      <c r="Q590" t="s">
        <v>143</v>
      </c>
      <c r="R590">
        <v>3477</v>
      </c>
      <c r="S590" t="s">
        <v>404</v>
      </c>
      <c r="T590" t="s">
        <v>143</v>
      </c>
      <c r="U590" t="s">
        <v>1061</v>
      </c>
      <c r="V590" t="s">
        <v>1062</v>
      </c>
      <c r="X590" t="s">
        <v>1059</v>
      </c>
      <c r="Y590">
        <v>23</v>
      </c>
      <c r="Z590" s="107">
        <v>43724</v>
      </c>
      <c r="AA590" s="108">
        <v>4380000</v>
      </c>
      <c r="AB590" t="s">
        <v>148</v>
      </c>
      <c r="AC590" s="98">
        <v>473.9</v>
      </c>
      <c r="AD590" t="s">
        <v>149</v>
      </c>
      <c r="AE590">
        <v>2019</v>
      </c>
      <c r="AF590">
        <v>9</v>
      </c>
    </row>
    <row r="591" spans="1:32">
      <c r="A591" t="s">
        <v>134</v>
      </c>
      <c r="B591" t="s">
        <v>1070</v>
      </c>
      <c r="C591" s="107">
        <v>43724</v>
      </c>
      <c r="D591" s="107">
        <v>43726</v>
      </c>
      <c r="E591" t="s">
        <v>138</v>
      </c>
      <c r="F591">
        <v>71305</v>
      </c>
      <c r="G591" t="s">
        <v>169</v>
      </c>
      <c r="H591" t="s">
        <v>140</v>
      </c>
      <c r="I591">
        <v>30000</v>
      </c>
      <c r="J591">
        <v>33803</v>
      </c>
      <c r="K591">
        <v>1981</v>
      </c>
      <c r="L591">
        <v>11363</v>
      </c>
      <c r="M591" t="s">
        <v>141</v>
      </c>
      <c r="N591">
        <v>107539</v>
      </c>
      <c r="O591" t="s">
        <v>142</v>
      </c>
      <c r="P591" t="s">
        <v>143</v>
      </c>
      <c r="Q591" t="s">
        <v>143</v>
      </c>
      <c r="R591">
        <v>6643</v>
      </c>
      <c r="S591" t="s">
        <v>446</v>
      </c>
      <c r="T591" t="s">
        <v>143</v>
      </c>
      <c r="U591" t="s">
        <v>1064</v>
      </c>
      <c r="V591" t="s">
        <v>1065</v>
      </c>
      <c r="X591" t="s">
        <v>1059</v>
      </c>
      <c r="Y591">
        <v>24</v>
      </c>
      <c r="Z591" s="107">
        <v>43724</v>
      </c>
      <c r="AA591" s="108">
        <v>4380000</v>
      </c>
      <c r="AB591" t="s">
        <v>148</v>
      </c>
      <c r="AC591" s="98">
        <v>473.9</v>
      </c>
      <c r="AD591" t="s">
        <v>149</v>
      </c>
      <c r="AE591">
        <v>2019</v>
      </c>
      <c r="AF591">
        <v>9</v>
      </c>
    </row>
    <row r="592" spans="1:32">
      <c r="A592" t="s">
        <v>134</v>
      </c>
      <c r="B592" t="s">
        <v>1071</v>
      </c>
      <c r="C592" s="107">
        <v>43724</v>
      </c>
      <c r="D592" s="107">
        <v>43726</v>
      </c>
      <c r="E592" t="s">
        <v>138</v>
      </c>
      <c r="F592">
        <v>71305</v>
      </c>
      <c r="G592" t="s">
        <v>169</v>
      </c>
      <c r="H592" t="s">
        <v>140</v>
      </c>
      <c r="I592">
        <v>30000</v>
      </c>
      <c r="J592">
        <v>33803</v>
      </c>
      <c r="K592">
        <v>1981</v>
      </c>
      <c r="L592">
        <v>11363</v>
      </c>
      <c r="M592" t="s">
        <v>141</v>
      </c>
      <c r="N592">
        <v>107539</v>
      </c>
      <c r="O592" t="s">
        <v>142</v>
      </c>
      <c r="P592" t="s">
        <v>143</v>
      </c>
      <c r="Q592" t="s">
        <v>143</v>
      </c>
      <c r="R592">
        <v>2189</v>
      </c>
      <c r="S592" t="s">
        <v>605</v>
      </c>
      <c r="T592" t="s">
        <v>143</v>
      </c>
      <c r="U592" t="s">
        <v>1061</v>
      </c>
      <c r="V592" t="s">
        <v>1062</v>
      </c>
      <c r="X592" t="s">
        <v>1059</v>
      </c>
      <c r="Y592">
        <v>25</v>
      </c>
      <c r="Z592" s="107">
        <v>43724</v>
      </c>
      <c r="AA592" s="108">
        <v>4380000</v>
      </c>
      <c r="AB592" t="s">
        <v>148</v>
      </c>
      <c r="AC592" s="98">
        <v>473.9</v>
      </c>
      <c r="AD592" t="s">
        <v>149</v>
      </c>
      <c r="AE592">
        <v>2019</v>
      </c>
      <c r="AF592">
        <v>9</v>
      </c>
    </row>
    <row r="593" spans="1:32">
      <c r="A593" t="s">
        <v>134</v>
      </c>
      <c r="B593" t="s">
        <v>1072</v>
      </c>
      <c r="C593" s="107">
        <v>43724</v>
      </c>
      <c r="D593" s="107">
        <v>43726</v>
      </c>
      <c r="E593" t="s">
        <v>138</v>
      </c>
      <c r="F593">
        <v>71305</v>
      </c>
      <c r="G593" t="s">
        <v>169</v>
      </c>
      <c r="H593" t="s">
        <v>140</v>
      </c>
      <c r="I593">
        <v>30000</v>
      </c>
      <c r="J593">
        <v>33803</v>
      </c>
      <c r="K593">
        <v>1981</v>
      </c>
      <c r="L593">
        <v>11363</v>
      </c>
      <c r="M593" t="s">
        <v>141</v>
      </c>
      <c r="N593">
        <v>107539</v>
      </c>
      <c r="O593" t="s">
        <v>142</v>
      </c>
      <c r="P593" t="s">
        <v>143</v>
      </c>
      <c r="Q593" t="s">
        <v>143</v>
      </c>
      <c r="R593">
        <v>7345</v>
      </c>
      <c r="S593" t="s">
        <v>546</v>
      </c>
      <c r="T593" t="s">
        <v>143</v>
      </c>
      <c r="U593" t="s">
        <v>1061</v>
      </c>
      <c r="V593" t="s">
        <v>1062</v>
      </c>
      <c r="X593" t="s">
        <v>1059</v>
      </c>
      <c r="Y593">
        <v>26</v>
      </c>
      <c r="Z593" s="107">
        <v>43724</v>
      </c>
      <c r="AA593" s="108">
        <v>4380000</v>
      </c>
      <c r="AB593" t="s">
        <v>148</v>
      </c>
      <c r="AC593" s="98">
        <v>473.9</v>
      </c>
      <c r="AD593" t="s">
        <v>149</v>
      </c>
      <c r="AE593">
        <v>2019</v>
      </c>
      <c r="AF593">
        <v>9</v>
      </c>
    </row>
    <row r="594" spans="1:32">
      <c r="A594" t="s">
        <v>1282</v>
      </c>
      <c r="B594" t="s">
        <v>1426</v>
      </c>
      <c r="C594" s="107">
        <v>43709</v>
      </c>
      <c r="D594" s="107">
        <v>43746</v>
      </c>
      <c r="E594" t="s">
        <v>138</v>
      </c>
      <c r="F594">
        <v>71360</v>
      </c>
      <c r="G594" t="s">
        <v>1292</v>
      </c>
      <c r="H594" t="s">
        <v>140</v>
      </c>
      <c r="I594">
        <v>30000</v>
      </c>
      <c r="J594">
        <v>33803</v>
      </c>
      <c r="K594">
        <v>1981</v>
      </c>
      <c r="L594">
        <v>11363</v>
      </c>
      <c r="M594" t="s">
        <v>141</v>
      </c>
      <c r="N594">
        <v>107539</v>
      </c>
      <c r="O594" t="s">
        <v>170</v>
      </c>
      <c r="P594" t="s">
        <v>1285</v>
      </c>
      <c r="U594" t="s">
        <v>1427</v>
      </c>
      <c r="V594" t="s">
        <v>1428</v>
      </c>
      <c r="X594">
        <v>8192560</v>
      </c>
      <c r="Y594">
        <v>6675</v>
      </c>
      <c r="Z594" s="107">
        <v>43709</v>
      </c>
      <c r="AA594" s="108">
        <v>239.55</v>
      </c>
      <c r="AB594" t="s">
        <v>861</v>
      </c>
      <c r="AC594" s="98">
        <v>239.55</v>
      </c>
      <c r="AD594" t="s">
        <v>1295</v>
      </c>
      <c r="AE594">
        <v>2019</v>
      </c>
      <c r="AF594">
        <v>9</v>
      </c>
    </row>
    <row r="595" spans="1:32">
      <c r="A595" t="s">
        <v>1304</v>
      </c>
      <c r="B595" t="s">
        <v>1429</v>
      </c>
      <c r="C595" s="107">
        <v>43738</v>
      </c>
      <c r="D595" s="107">
        <v>43763</v>
      </c>
      <c r="E595" t="s">
        <v>138</v>
      </c>
      <c r="F595">
        <v>75105</v>
      </c>
      <c r="G595" t="s">
        <v>1306</v>
      </c>
      <c r="H595" t="s">
        <v>140</v>
      </c>
      <c r="I595">
        <v>30000</v>
      </c>
      <c r="J595">
        <v>33801</v>
      </c>
      <c r="K595">
        <v>1981</v>
      </c>
      <c r="L595">
        <v>11363</v>
      </c>
      <c r="M595" t="s">
        <v>141</v>
      </c>
      <c r="N595">
        <v>107539</v>
      </c>
      <c r="O595" t="s">
        <v>170</v>
      </c>
      <c r="P595" t="s">
        <v>1307</v>
      </c>
      <c r="U595" t="s">
        <v>1430</v>
      </c>
      <c r="V595" t="s">
        <v>1347</v>
      </c>
      <c r="X595">
        <v>8226164</v>
      </c>
      <c r="Y595">
        <v>854</v>
      </c>
      <c r="Z595" s="107">
        <v>43738</v>
      </c>
      <c r="AA595" s="108">
        <v>930.37</v>
      </c>
      <c r="AB595" t="s">
        <v>861</v>
      </c>
      <c r="AC595" s="98">
        <v>930.37</v>
      </c>
      <c r="AD595" t="s">
        <v>1310</v>
      </c>
      <c r="AE595">
        <v>2019</v>
      </c>
      <c r="AF595">
        <v>9</v>
      </c>
    </row>
    <row r="596" spans="1:32">
      <c r="A596" t="s">
        <v>1304</v>
      </c>
      <c r="B596" t="s">
        <v>1431</v>
      </c>
      <c r="C596" s="107">
        <v>43738</v>
      </c>
      <c r="D596" s="107">
        <v>43763</v>
      </c>
      <c r="E596" t="s">
        <v>138</v>
      </c>
      <c r="F596">
        <v>75105</v>
      </c>
      <c r="G596" t="s">
        <v>1306</v>
      </c>
      <c r="H596" t="s">
        <v>140</v>
      </c>
      <c r="I596">
        <v>30000</v>
      </c>
      <c r="J596">
        <v>33803</v>
      </c>
      <c r="K596">
        <v>1981</v>
      </c>
      <c r="L596">
        <v>11363</v>
      </c>
      <c r="M596" t="s">
        <v>141</v>
      </c>
      <c r="N596">
        <v>107539</v>
      </c>
      <c r="O596" t="s">
        <v>142</v>
      </c>
      <c r="P596" t="s">
        <v>1307</v>
      </c>
      <c r="U596" t="s">
        <v>1430</v>
      </c>
      <c r="V596" t="s">
        <v>1347</v>
      </c>
      <c r="X596">
        <v>8226164</v>
      </c>
      <c r="Y596">
        <v>853</v>
      </c>
      <c r="Z596" s="107">
        <v>43738</v>
      </c>
      <c r="AA596" s="108">
        <v>331.73</v>
      </c>
      <c r="AB596" t="s">
        <v>861</v>
      </c>
      <c r="AC596" s="98">
        <v>331.73</v>
      </c>
      <c r="AD596" t="s">
        <v>1310</v>
      </c>
      <c r="AE596">
        <v>2019</v>
      </c>
      <c r="AF596">
        <v>9</v>
      </c>
    </row>
    <row r="597" spans="1:32">
      <c r="A597" t="s">
        <v>1304</v>
      </c>
      <c r="B597" t="s">
        <v>1432</v>
      </c>
      <c r="C597" s="107">
        <v>43738</v>
      </c>
      <c r="D597" s="107">
        <v>43763</v>
      </c>
      <c r="E597" t="s">
        <v>138</v>
      </c>
      <c r="F597">
        <v>75105</v>
      </c>
      <c r="G597" t="s">
        <v>1306</v>
      </c>
      <c r="H597" t="s">
        <v>140</v>
      </c>
      <c r="I597">
        <v>30000</v>
      </c>
      <c r="J597">
        <v>33803</v>
      </c>
      <c r="K597">
        <v>1981</v>
      </c>
      <c r="L597">
        <v>11363</v>
      </c>
      <c r="M597" t="s">
        <v>141</v>
      </c>
      <c r="N597">
        <v>107539</v>
      </c>
      <c r="O597" t="s">
        <v>170</v>
      </c>
      <c r="P597" t="s">
        <v>1307</v>
      </c>
      <c r="U597" t="s">
        <v>1430</v>
      </c>
      <c r="V597" t="s">
        <v>1347</v>
      </c>
      <c r="X597">
        <v>8226164</v>
      </c>
      <c r="Y597">
        <v>852</v>
      </c>
      <c r="Z597" s="107">
        <v>43738</v>
      </c>
      <c r="AA597" s="108">
        <v>2719.13</v>
      </c>
      <c r="AB597" t="s">
        <v>861</v>
      </c>
      <c r="AC597" s="98">
        <v>2719.13</v>
      </c>
      <c r="AD597" t="s">
        <v>1310</v>
      </c>
      <c r="AE597">
        <v>2019</v>
      </c>
      <c r="AF597">
        <v>9</v>
      </c>
    </row>
    <row r="598" spans="1:32">
      <c r="A598" t="s">
        <v>1304</v>
      </c>
      <c r="B598" t="s">
        <v>1433</v>
      </c>
      <c r="C598" s="107">
        <v>43738</v>
      </c>
      <c r="D598" s="107">
        <v>43763</v>
      </c>
      <c r="E598" t="s">
        <v>138</v>
      </c>
      <c r="F598">
        <v>75105</v>
      </c>
      <c r="G598" t="s">
        <v>1306</v>
      </c>
      <c r="H598" t="s">
        <v>140</v>
      </c>
      <c r="I598">
        <v>30000</v>
      </c>
      <c r="J598">
        <v>33804</v>
      </c>
      <c r="K598">
        <v>1981</v>
      </c>
      <c r="L598">
        <v>11363</v>
      </c>
      <c r="M598" t="s">
        <v>141</v>
      </c>
      <c r="N598">
        <v>107539</v>
      </c>
      <c r="O598" t="s">
        <v>1048</v>
      </c>
      <c r="P598" t="s">
        <v>1307</v>
      </c>
      <c r="U598" t="s">
        <v>1430</v>
      </c>
      <c r="V598" t="s">
        <v>1347</v>
      </c>
      <c r="X598">
        <v>8226164</v>
      </c>
      <c r="Y598">
        <v>855</v>
      </c>
      <c r="Z598" s="107">
        <v>43738</v>
      </c>
      <c r="AA598" s="108">
        <v>58.52</v>
      </c>
      <c r="AB598" t="s">
        <v>861</v>
      </c>
      <c r="AC598" s="98">
        <v>58.52</v>
      </c>
      <c r="AD598" t="s">
        <v>1310</v>
      </c>
      <c r="AE598">
        <v>2019</v>
      </c>
      <c r="AF598">
        <v>9</v>
      </c>
    </row>
    <row r="599" spans="1:32">
      <c r="A599" t="s">
        <v>1482</v>
      </c>
      <c r="B599" t="s">
        <v>1643</v>
      </c>
      <c r="C599" s="107">
        <v>43738</v>
      </c>
      <c r="D599" s="107">
        <v>43742</v>
      </c>
      <c r="E599" t="s">
        <v>138</v>
      </c>
      <c r="F599">
        <v>71541</v>
      </c>
      <c r="G599" t="s">
        <v>1497</v>
      </c>
      <c r="H599" t="s">
        <v>140</v>
      </c>
      <c r="I599">
        <v>30000</v>
      </c>
      <c r="J599">
        <v>33803</v>
      </c>
      <c r="K599">
        <v>1981</v>
      </c>
      <c r="L599">
        <v>11363</v>
      </c>
      <c r="M599" t="s">
        <v>141</v>
      </c>
      <c r="N599">
        <v>107539</v>
      </c>
      <c r="O599" t="s">
        <v>170</v>
      </c>
      <c r="P599" t="s">
        <v>1486</v>
      </c>
      <c r="U599" t="s">
        <v>1487</v>
      </c>
      <c r="V599" t="s">
        <v>1487</v>
      </c>
      <c r="X599" t="s">
        <v>1644</v>
      </c>
      <c r="Y599">
        <v>69</v>
      </c>
      <c r="Z599" s="107">
        <v>43738</v>
      </c>
      <c r="AA599" s="108">
        <v>750026</v>
      </c>
      <c r="AB599" t="s">
        <v>148</v>
      </c>
      <c r="AC599" s="98">
        <v>81.150000000000006</v>
      </c>
      <c r="AD599" t="s">
        <v>1489</v>
      </c>
      <c r="AE599">
        <v>2019</v>
      </c>
      <c r="AF599">
        <v>9</v>
      </c>
    </row>
    <row r="600" spans="1:32">
      <c r="A600" t="s">
        <v>1482</v>
      </c>
      <c r="B600" t="s">
        <v>1645</v>
      </c>
      <c r="C600" s="107">
        <v>43738</v>
      </c>
      <c r="D600" s="107">
        <v>43742</v>
      </c>
      <c r="E600" t="s">
        <v>138</v>
      </c>
      <c r="F600">
        <v>71505</v>
      </c>
      <c r="G600" t="s">
        <v>1485</v>
      </c>
      <c r="H600" t="s">
        <v>140</v>
      </c>
      <c r="I600">
        <v>30000</v>
      </c>
      <c r="J600">
        <v>33803</v>
      </c>
      <c r="K600">
        <v>1981</v>
      </c>
      <c r="L600">
        <v>11363</v>
      </c>
      <c r="M600" t="s">
        <v>141</v>
      </c>
      <c r="N600">
        <v>107539</v>
      </c>
      <c r="O600" t="s">
        <v>170</v>
      </c>
      <c r="P600" t="s">
        <v>1486</v>
      </c>
      <c r="U600" t="s">
        <v>1487</v>
      </c>
      <c r="V600" t="s">
        <v>1487</v>
      </c>
      <c r="X600" t="s">
        <v>1644</v>
      </c>
      <c r="Y600">
        <v>21</v>
      </c>
      <c r="Z600" s="107">
        <v>43738</v>
      </c>
      <c r="AA600" s="108">
        <v>12195570</v>
      </c>
      <c r="AB600" t="s">
        <v>148</v>
      </c>
      <c r="AC600" s="98">
        <v>1319.51</v>
      </c>
      <c r="AD600" t="s">
        <v>1489</v>
      </c>
      <c r="AE600">
        <v>2019</v>
      </c>
      <c r="AF600">
        <v>9</v>
      </c>
    </row>
    <row r="601" spans="1:32">
      <c r="A601" t="s">
        <v>1482</v>
      </c>
      <c r="B601" t="s">
        <v>1646</v>
      </c>
      <c r="C601" s="107">
        <v>43738</v>
      </c>
      <c r="D601" s="107">
        <v>43742</v>
      </c>
      <c r="E601" t="s">
        <v>138</v>
      </c>
      <c r="F601">
        <v>71592</v>
      </c>
      <c r="G601" t="s">
        <v>1579</v>
      </c>
      <c r="H601" t="s">
        <v>140</v>
      </c>
      <c r="I601">
        <v>30000</v>
      </c>
      <c r="J601">
        <v>33803</v>
      </c>
      <c r="K601">
        <v>1981</v>
      </c>
      <c r="L601">
        <v>11363</v>
      </c>
      <c r="M601" t="s">
        <v>141</v>
      </c>
      <c r="N601">
        <v>107539</v>
      </c>
      <c r="O601" t="s">
        <v>170</v>
      </c>
      <c r="P601" t="s">
        <v>1486</v>
      </c>
      <c r="U601" t="s">
        <v>1487</v>
      </c>
      <c r="V601" t="s">
        <v>1487</v>
      </c>
      <c r="X601" t="s">
        <v>1644</v>
      </c>
      <c r="Y601">
        <v>93</v>
      </c>
      <c r="Z601" s="107">
        <v>43738</v>
      </c>
      <c r="AA601" s="108">
        <v>1967799</v>
      </c>
      <c r="AB601" t="s">
        <v>148</v>
      </c>
      <c r="AC601" s="98">
        <v>212.91</v>
      </c>
      <c r="AD601" t="s">
        <v>1489</v>
      </c>
      <c r="AE601">
        <v>2019</v>
      </c>
      <c r="AF601">
        <v>9</v>
      </c>
    </row>
    <row r="602" spans="1:32">
      <c r="A602" t="s">
        <v>1482</v>
      </c>
      <c r="B602" t="s">
        <v>1647</v>
      </c>
      <c r="C602" s="107">
        <v>43738</v>
      </c>
      <c r="D602" s="107">
        <v>43742</v>
      </c>
      <c r="E602" t="s">
        <v>138</v>
      </c>
      <c r="F602">
        <v>71520</v>
      </c>
      <c r="G602" t="s">
        <v>1491</v>
      </c>
      <c r="H602" t="s">
        <v>140</v>
      </c>
      <c r="I602">
        <v>30000</v>
      </c>
      <c r="J602">
        <v>33803</v>
      </c>
      <c r="K602">
        <v>1981</v>
      </c>
      <c r="L602">
        <v>11363</v>
      </c>
      <c r="M602" t="s">
        <v>141</v>
      </c>
      <c r="N602">
        <v>107539</v>
      </c>
      <c r="O602" t="s">
        <v>170</v>
      </c>
      <c r="P602" t="s">
        <v>1486</v>
      </c>
      <c r="U602" t="s">
        <v>1487</v>
      </c>
      <c r="V602" t="s">
        <v>1487</v>
      </c>
      <c r="X602" t="s">
        <v>1644</v>
      </c>
      <c r="Y602">
        <v>33</v>
      </c>
      <c r="Z602" s="107">
        <v>43738</v>
      </c>
      <c r="AA602" s="108">
        <v>462125</v>
      </c>
      <c r="AB602" t="s">
        <v>148</v>
      </c>
      <c r="AC602" s="98">
        <v>50</v>
      </c>
      <c r="AD602" t="s">
        <v>1489</v>
      </c>
      <c r="AE602">
        <v>2019</v>
      </c>
      <c r="AF602">
        <v>9</v>
      </c>
    </row>
    <row r="603" spans="1:32">
      <c r="A603" t="s">
        <v>1482</v>
      </c>
      <c r="B603" t="s">
        <v>1648</v>
      </c>
      <c r="C603" s="107">
        <v>43738</v>
      </c>
      <c r="D603" s="107">
        <v>43742</v>
      </c>
      <c r="E603" t="s">
        <v>138</v>
      </c>
      <c r="F603">
        <v>71550</v>
      </c>
      <c r="G603" t="s">
        <v>1499</v>
      </c>
      <c r="H603" t="s">
        <v>140</v>
      </c>
      <c r="I603">
        <v>30000</v>
      </c>
      <c r="J603">
        <v>33803</v>
      </c>
      <c r="K603">
        <v>1981</v>
      </c>
      <c r="L603">
        <v>11363</v>
      </c>
      <c r="M603" t="s">
        <v>141</v>
      </c>
      <c r="N603">
        <v>107539</v>
      </c>
      <c r="O603" t="s">
        <v>170</v>
      </c>
      <c r="P603" t="s">
        <v>1486</v>
      </c>
      <c r="U603" t="s">
        <v>1487</v>
      </c>
      <c r="V603" t="s">
        <v>1487</v>
      </c>
      <c r="X603" t="s">
        <v>1644</v>
      </c>
      <c r="Y603">
        <v>81</v>
      </c>
      <c r="Z603" s="107">
        <v>43738</v>
      </c>
      <c r="AA603" s="108">
        <v>1016304</v>
      </c>
      <c r="AB603" t="s">
        <v>148</v>
      </c>
      <c r="AC603" s="98">
        <v>109.96</v>
      </c>
      <c r="AD603" t="s">
        <v>1489</v>
      </c>
      <c r="AE603">
        <v>2019</v>
      </c>
      <c r="AF603">
        <v>9</v>
      </c>
    </row>
    <row r="604" spans="1:32">
      <c r="A604" t="s">
        <v>1482</v>
      </c>
      <c r="B604" t="s">
        <v>1649</v>
      </c>
      <c r="C604" s="107">
        <v>43738</v>
      </c>
      <c r="D604" s="107">
        <v>43742</v>
      </c>
      <c r="E604" t="s">
        <v>138</v>
      </c>
      <c r="F604">
        <v>71540</v>
      </c>
      <c r="G604" t="s">
        <v>1501</v>
      </c>
      <c r="H604" t="s">
        <v>140</v>
      </c>
      <c r="I604">
        <v>30000</v>
      </c>
      <c r="J604">
        <v>33803</v>
      </c>
      <c r="K604">
        <v>1981</v>
      </c>
      <c r="L604">
        <v>11363</v>
      </c>
      <c r="M604" t="s">
        <v>141</v>
      </c>
      <c r="N604">
        <v>107539</v>
      </c>
      <c r="O604" t="s">
        <v>170</v>
      </c>
      <c r="P604" t="s">
        <v>1486</v>
      </c>
      <c r="U604" t="s">
        <v>1487</v>
      </c>
      <c r="V604" t="s">
        <v>1487</v>
      </c>
      <c r="X604" t="s">
        <v>1644</v>
      </c>
      <c r="Y604">
        <v>57</v>
      </c>
      <c r="Z604" s="107">
        <v>43738</v>
      </c>
      <c r="AA604" s="108">
        <v>471772</v>
      </c>
      <c r="AB604" t="s">
        <v>148</v>
      </c>
      <c r="AC604" s="98">
        <v>51.04</v>
      </c>
      <c r="AD604" t="s">
        <v>1489</v>
      </c>
      <c r="AE604">
        <v>2019</v>
      </c>
      <c r="AF604">
        <v>9</v>
      </c>
    </row>
    <row r="605" spans="1:32">
      <c r="A605" t="s">
        <v>1482</v>
      </c>
      <c r="B605" t="s">
        <v>1650</v>
      </c>
      <c r="C605" s="107">
        <v>43738</v>
      </c>
      <c r="D605" s="107">
        <v>43742</v>
      </c>
      <c r="E605" t="s">
        <v>138</v>
      </c>
      <c r="F605">
        <v>71535</v>
      </c>
      <c r="G605" t="s">
        <v>1493</v>
      </c>
      <c r="H605" t="s">
        <v>140</v>
      </c>
      <c r="I605">
        <v>30000</v>
      </c>
      <c r="J605">
        <v>33803</v>
      </c>
      <c r="K605">
        <v>1981</v>
      </c>
      <c r="L605">
        <v>11363</v>
      </c>
      <c r="M605" t="s">
        <v>141</v>
      </c>
      <c r="N605">
        <v>107539</v>
      </c>
      <c r="O605" t="s">
        <v>170</v>
      </c>
      <c r="P605" t="s">
        <v>1486</v>
      </c>
      <c r="U605" t="s">
        <v>1487</v>
      </c>
      <c r="V605" t="s">
        <v>1487</v>
      </c>
      <c r="X605" t="s">
        <v>1644</v>
      </c>
      <c r="Y605">
        <v>45</v>
      </c>
      <c r="Z605" s="107">
        <v>43738</v>
      </c>
      <c r="AA605" s="108">
        <v>619525</v>
      </c>
      <c r="AB605" t="s">
        <v>148</v>
      </c>
      <c r="AC605" s="98">
        <v>67.03</v>
      </c>
      <c r="AD605" t="s">
        <v>1489</v>
      </c>
      <c r="AE605">
        <v>2019</v>
      </c>
      <c r="AF605">
        <v>9</v>
      </c>
    </row>
    <row r="606" spans="1:32">
      <c r="A606" t="s">
        <v>1282</v>
      </c>
      <c r="B606" t="s">
        <v>1715</v>
      </c>
      <c r="C606" s="107">
        <v>43709</v>
      </c>
      <c r="D606" s="107">
        <v>43709</v>
      </c>
      <c r="E606" t="s">
        <v>138</v>
      </c>
      <c r="F606">
        <v>72405</v>
      </c>
      <c r="G606" t="s">
        <v>1714</v>
      </c>
      <c r="H606" t="s">
        <v>140</v>
      </c>
      <c r="I606">
        <v>30000</v>
      </c>
      <c r="J606">
        <v>33803</v>
      </c>
      <c r="K606">
        <v>1981</v>
      </c>
      <c r="L606">
        <v>11363</v>
      </c>
      <c r="M606" t="s">
        <v>141</v>
      </c>
      <c r="N606">
        <v>107539</v>
      </c>
      <c r="O606" t="s">
        <v>170</v>
      </c>
      <c r="P606" t="s">
        <v>1688</v>
      </c>
      <c r="U606" t="s">
        <v>1716</v>
      </c>
      <c r="V606">
        <v>10506</v>
      </c>
      <c r="X606" t="s">
        <v>1717</v>
      </c>
      <c r="Y606">
        <v>44</v>
      </c>
      <c r="Z606" s="107">
        <v>43709</v>
      </c>
      <c r="AA606" s="108">
        <v>-91000000</v>
      </c>
      <c r="AB606" t="s">
        <v>148</v>
      </c>
      <c r="AC606" s="98">
        <v>-9859.15</v>
      </c>
      <c r="AD606" t="s">
        <v>1691</v>
      </c>
      <c r="AE606">
        <v>2019</v>
      </c>
      <c r="AF606">
        <v>9</v>
      </c>
    </row>
    <row r="607" spans="1:32">
      <c r="A607" t="s">
        <v>1737</v>
      </c>
      <c r="B607" t="s">
        <v>1773</v>
      </c>
      <c r="C607" s="107">
        <v>43723</v>
      </c>
      <c r="D607" s="107">
        <v>43723</v>
      </c>
      <c r="E607" t="s">
        <v>138</v>
      </c>
      <c r="F607">
        <v>71615</v>
      </c>
      <c r="G607" t="s">
        <v>1739</v>
      </c>
      <c r="H607" t="s">
        <v>140</v>
      </c>
      <c r="I607">
        <v>30000</v>
      </c>
      <c r="J607">
        <v>33803</v>
      </c>
      <c r="K607">
        <v>1981</v>
      </c>
      <c r="L607">
        <v>11363</v>
      </c>
      <c r="M607" t="s">
        <v>141</v>
      </c>
      <c r="N607">
        <v>107539</v>
      </c>
      <c r="O607" t="s">
        <v>170</v>
      </c>
      <c r="P607" t="s">
        <v>157</v>
      </c>
      <c r="Q607">
        <v>1126174</v>
      </c>
      <c r="R607">
        <v>7000</v>
      </c>
      <c r="S607" t="s">
        <v>229</v>
      </c>
      <c r="U607" t="s">
        <v>1774</v>
      </c>
      <c r="V607" t="s">
        <v>1741</v>
      </c>
      <c r="X607" t="s">
        <v>1775</v>
      </c>
      <c r="Y607">
        <v>2744</v>
      </c>
      <c r="Z607" s="107">
        <v>43723</v>
      </c>
      <c r="AA607" s="108">
        <v>2056.37</v>
      </c>
      <c r="AB607" t="s">
        <v>861</v>
      </c>
      <c r="AC607" s="98">
        <v>2056.37</v>
      </c>
      <c r="AD607" t="s">
        <v>1743</v>
      </c>
      <c r="AE607">
        <v>2019</v>
      </c>
      <c r="AF607">
        <v>9</v>
      </c>
    </row>
    <row r="608" spans="1:32">
      <c r="A608" t="s">
        <v>1737</v>
      </c>
      <c r="B608" t="s">
        <v>1776</v>
      </c>
      <c r="C608" s="107">
        <v>43723</v>
      </c>
      <c r="D608" s="107">
        <v>43723</v>
      </c>
      <c r="E608" t="s">
        <v>138</v>
      </c>
      <c r="F608">
        <v>71615</v>
      </c>
      <c r="G608" t="s">
        <v>1739</v>
      </c>
      <c r="H608" t="s">
        <v>140</v>
      </c>
      <c r="I608">
        <v>30000</v>
      </c>
      <c r="J608">
        <v>33801</v>
      </c>
      <c r="K608">
        <v>1981</v>
      </c>
      <c r="L608">
        <v>11363</v>
      </c>
      <c r="M608" t="s">
        <v>141</v>
      </c>
      <c r="N608">
        <v>107539</v>
      </c>
      <c r="O608" t="s">
        <v>170</v>
      </c>
      <c r="P608" t="s">
        <v>157</v>
      </c>
      <c r="Q608" t="s">
        <v>1751</v>
      </c>
      <c r="R608">
        <v>5270</v>
      </c>
      <c r="S608" t="s">
        <v>388</v>
      </c>
      <c r="U608" t="s">
        <v>1774</v>
      </c>
      <c r="V608" t="s">
        <v>1741</v>
      </c>
      <c r="X608" t="s">
        <v>1775</v>
      </c>
      <c r="Y608">
        <v>2667</v>
      </c>
      <c r="Z608" s="107">
        <v>43723</v>
      </c>
      <c r="AA608" s="108">
        <v>2056.37</v>
      </c>
      <c r="AB608" t="s">
        <v>861</v>
      </c>
      <c r="AC608" s="98">
        <v>2056.37</v>
      </c>
      <c r="AD608" t="s">
        <v>1743</v>
      </c>
      <c r="AE608">
        <v>2019</v>
      </c>
      <c r="AF608">
        <v>9</v>
      </c>
    </row>
    <row r="609" spans="1:32">
      <c r="A609" t="s">
        <v>1737</v>
      </c>
      <c r="B609" t="s">
        <v>1777</v>
      </c>
      <c r="C609" s="107">
        <v>43723</v>
      </c>
      <c r="D609" s="107">
        <v>43723</v>
      </c>
      <c r="E609" t="s">
        <v>138</v>
      </c>
      <c r="F609">
        <v>71620</v>
      </c>
      <c r="G609" t="s">
        <v>1769</v>
      </c>
      <c r="H609" t="s">
        <v>140</v>
      </c>
      <c r="I609">
        <v>30000</v>
      </c>
      <c r="J609">
        <v>33803</v>
      </c>
      <c r="K609">
        <v>1981</v>
      </c>
      <c r="L609">
        <v>11363</v>
      </c>
      <c r="M609" t="s">
        <v>141</v>
      </c>
      <c r="N609">
        <v>107539</v>
      </c>
      <c r="O609" t="s">
        <v>170</v>
      </c>
      <c r="P609" t="s">
        <v>157</v>
      </c>
      <c r="Q609" t="s">
        <v>1745</v>
      </c>
      <c r="R609">
        <v>7075</v>
      </c>
      <c r="S609" t="s">
        <v>171</v>
      </c>
      <c r="U609" t="s">
        <v>1774</v>
      </c>
      <c r="V609" t="s">
        <v>1741</v>
      </c>
      <c r="X609" t="s">
        <v>1775</v>
      </c>
      <c r="Y609">
        <v>2745</v>
      </c>
      <c r="Z609" s="107">
        <v>43723</v>
      </c>
      <c r="AA609" s="108">
        <v>2056.37</v>
      </c>
      <c r="AB609" t="s">
        <v>861</v>
      </c>
      <c r="AC609" s="98">
        <v>2056.37</v>
      </c>
      <c r="AD609" t="s">
        <v>1743</v>
      </c>
      <c r="AE609">
        <v>2019</v>
      </c>
      <c r="AF609">
        <v>9</v>
      </c>
    </row>
    <row r="610" spans="1:32">
      <c r="A610" t="s">
        <v>1737</v>
      </c>
      <c r="B610" t="s">
        <v>1778</v>
      </c>
      <c r="C610" s="107">
        <v>43723</v>
      </c>
      <c r="D610" s="107">
        <v>43723</v>
      </c>
      <c r="E610" t="s">
        <v>138</v>
      </c>
      <c r="F610">
        <v>71620</v>
      </c>
      <c r="G610" t="s">
        <v>1769</v>
      </c>
      <c r="H610" t="s">
        <v>140</v>
      </c>
      <c r="I610">
        <v>30000</v>
      </c>
      <c r="J610">
        <v>33803</v>
      </c>
      <c r="K610">
        <v>1981</v>
      </c>
      <c r="L610">
        <v>11363</v>
      </c>
      <c r="M610" t="s">
        <v>141</v>
      </c>
      <c r="N610">
        <v>107539</v>
      </c>
      <c r="O610" t="s">
        <v>170</v>
      </c>
      <c r="P610" t="s">
        <v>157</v>
      </c>
      <c r="Q610" t="s">
        <v>1753</v>
      </c>
      <c r="R610">
        <v>6657</v>
      </c>
      <c r="S610" t="s">
        <v>423</v>
      </c>
      <c r="U610" t="s">
        <v>1774</v>
      </c>
      <c r="V610" t="s">
        <v>1741</v>
      </c>
      <c r="X610" t="s">
        <v>1775</v>
      </c>
      <c r="Y610">
        <v>2716</v>
      </c>
      <c r="Z610" s="107">
        <v>43723</v>
      </c>
      <c r="AA610" s="108">
        <v>2056.37</v>
      </c>
      <c r="AB610" t="s">
        <v>861</v>
      </c>
      <c r="AC610" s="98">
        <v>2056.37</v>
      </c>
      <c r="AD610" t="s">
        <v>1743</v>
      </c>
      <c r="AE610">
        <v>2019</v>
      </c>
      <c r="AF610">
        <v>9</v>
      </c>
    </row>
    <row r="611" spans="1:32">
      <c r="A611" t="s">
        <v>1737</v>
      </c>
      <c r="B611" t="s">
        <v>1779</v>
      </c>
      <c r="C611" s="107">
        <v>43723</v>
      </c>
      <c r="D611" s="107">
        <v>43723</v>
      </c>
      <c r="E611" t="s">
        <v>138</v>
      </c>
      <c r="F611">
        <v>71615</v>
      </c>
      <c r="G611" t="s">
        <v>1739</v>
      </c>
      <c r="H611" t="s">
        <v>140</v>
      </c>
      <c r="I611">
        <v>30000</v>
      </c>
      <c r="J611">
        <v>33801</v>
      </c>
      <c r="K611">
        <v>1981</v>
      </c>
      <c r="L611">
        <v>11363</v>
      </c>
      <c r="M611" t="s">
        <v>141</v>
      </c>
      <c r="N611">
        <v>107539</v>
      </c>
      <c r="O611" t="s">
        <v>170</v>
      </c>
      <c r="P611" t="s">
        <v>157</v>
      </c>
      <c r="Q611" t="s">
        <v>1780</v>
      </c>
      <c r="R611">
        <v>7346</v>
      </c>
      <c r="S611" t="s">
        <v>543</v>
      </c>
      <c r="U611" t="s">
        <v>1774</v>
      </c>
      <c r="V611" t="s">
        <v>1741</v>
      </c>
      <c r="X611" t="s">
        <v>1775</v>
      </c>
      <c r="Y611">
        <v>2653</v>
      </c>
      <c r="Z611" s="107">
        <v>43723</v>
      </c>
      <c r="AA611" s="108">
        <v>2207.1999999999998</v>
      </c>
      <c r="AB611" t="s">
        <v>861</v>
      </c>
      <c r="AC611" s="98">
        <v>2207.1999999999998</v>
      </c>
      <c r="AD611" t="s">
        <v>1743</v>
      </c>
      <c r="AE611">
        <v>2019</v>
      </c>
      <c r="AF611">
        <v>9</v>
      </c>
    </row>
    <row r="612" spans="1:32">
      <c r="A612" t="s">
        <v>1737</v>
      </c>
      <c r="B612" t="s">
        <v>1781</v>
      </c>
      <c r="C612" s="107">
        <v>43723</v>
      </c>
      <c r="D612" s="107">
        <v>43723</v>
      </c>
      <c r="E612" t="s">
        <v>138</v>
      </c>
      <c r="F612">
        <v>71615</v>
      </c>
      <c r="G612" t="s">
        <v>1739</v>
      </c>
      <c r="H612" t="s">
        <v>140</v>
      </c>
      <c r="I612">
        <v>30000</v>
      </c>
      <c r="J612">
        <v>33801</v>
      </c>
      <c r="K612">
        <v>1981</v>
      </c>
      <c r="L612">
        <v>11363</v>
      </c>
      <c r="M612" t="s">
        <v>141</v>
      </c>
      <c r="N612">
        <v>107539</v>
      </c>
      <c r="O612" t="s">
        <v>170</v>
      </c>
      <c r="P612" t="s">
        <v>157</v>
      </c>
      <c r="Q612" t="s">
        <v>1759</v>
      </c>
      <c r="R612">
        <v>6643</v>
      </c>
      <c r="S612" t="s">
        <v>446</v>
      </c>
      <c r="U612" t="s">
        <v>1774</v>
      </c>
      <c r="V612" t="s">
        <v>1741</v>
      </c>
      <c r="X612" t="s">
        <v>1775</v>
      </c>
      <c r="Y612">
        <v>2698</v>
      </c>
      <c r="Z612" s="107">
        <v>43723</v>
      </c>
      <c r="AA612" s="108">
        <v>2207.1999999999998</v>
      </c>
      <c r="AB612" t="s">
        <v>861</v>
      </c>
      <c r="AC612" s="98">
        <v>2207.1999999999998</v>
      </c>
      <c r="AD612" t="s">
        <v>1743</v>
      </c>
      <c r="AE612">
        <v>2019</v>
      </c>
      <c r="AF612">
        <v>9</v>
      </c>
    </row>
    <row r="613" spans="1:32">
      <c r="A613" t="s">
        <v>1737</v>
      </c>
      <c r="B613" t="s">
        <v>1782</v>
      </c>
      <c r="C613" s="107">
        <v>43723</v>
      </c>
      <c r="D613" s="107">
        <v>43723</v>
      </c>
      <c r="E613" t="s">
        <v>138</v>
      </c>
      <c r="F613">
        <v>71615</v>
      </c>
      <c r="G613" t="s">
        <v>1739</v>
      </c>
      <c r="H613" t="s">
        <v>140</v>
      </c>
      <c r="I613">
        <v>30000</v>
      </c>
      <c r="J613">
        <v>33801</v>
      </c>
      <c r="K613">
        <v>1981</v>
      </c>
      <c r="L613">
        <v>11363</v>
      </c>
      <c r="M613" t="s">
        <v>141</v>
      </c>
      <c r="N613">
        <v>107539</v>
      </c>
      <c r="O613" t="s">
        <v>170</v>
      </c>
      <c r="P613" t="s">
        <v>157</v>
      </c>
      <c r="Q613" t="s">
        <v>1783</v>
      </c>
      <c r="R613">
        <v>6327</v>
      </c>
      <c r="S613" t="s">
        <v>631</v>
      </c>
      <c r="U613" t="s">
        <v>1774</v>
      </c>
      <c r="V613" t="s">
        <v>1741</v>
      </c>
      <c r="X613" t="s">
        <v>1775</v>
      </c>
      <c r="Y613">
        <v>2628</v>
      </c>
      <c r="Z613" s="107">
        <v>43723</v>
      </c>
      <c r="AA613" s="108">
        <v>2207.1999999999998</v>
      </c>
      <c r="AB613" t="s">
        <v>861</v>
      </c>
      <c r="AC613" s="98">
        <v>2207.1999999999998</v>
      </c>
      <c r="AD613" t="s">
        <v>1743</v>
      </c>
      <c r="AE613">
        <v>2019</v>
      </c>
      <c r="AF613">
        <v>9</v>
      </c>
    </row>
    <row r="614" spans="1:32">
      <c r="A614" t="s">
        <v>1737</v>
      </c>
      <c r="B614" t="s">
        <v>1784</v>
      </c>
      <c r="C614" s="107">
        <v>43723</v>
      </c>
      <c r="D614" s="107">
        <v>43723</v>
      </c>
      <c r="E614" t="s">
        <v>138</v>
      </c>
      <c r="F614">
        <v>71615</v>
      </c>
      <c r="G614" t="s">
        <v>1739</v>
      </c>
      <c r="H614" t="s">
        <v>140</v>
      </c>
      <c r="I614">
        <v>30000</v>
      </c>
      <c r="J614">
        <v>33801</v>
      </c>
      <c r="K614">
        <v>1981</v>
      </c>
      <c r="L614">
        <v>11363</v>
      </c>
      <c r="M614" t="s">
        <v>141</v>
      </c>
      <c r="N614">
        <v>107539</v>
      </c>
      <c r="O614" t="s">
        <v>170</v>
      </c>
      <c r="P614" t="s">
        <v>157</v>
      </c>
      <c r="Q614" t="s">
        <v>1785</v>
      </c>
      <c r="R614">
        <v>6191</v>
      </c>
      <c r="S614" t="s">
        <v>309</v>
      </c>
      <c r="U614" t="s">
        <v>1774</v>
      </c>
      <c r="V614" t="s">
        <v>1741</v>
      </c>
      <c r="X614" t="s">
        <v>1775</v>
      </c>
      <c r="Y614">
        <v>2802</v>
      </c>
      <c r="Z614" s="107">
        <v>43723</v>
      </c>
      <c r="AA614" s="108">
        <v>2207.1999999999998</v>
      </c>
      <c r="AB614" t="s">
        <v>861</v>
      </c>
      <c r="AC614" s="98">
        <v>2207.1999999999998</v>
      </c>
      <c r="AD614" t="s">
        <v>1743</v>
      </c>
      <c r="AE614">
        <v>2019</v>
      </c>
      <c r="AF614">
        <v>9</v>
      </c>
    </row>
    <row r="615" spans="1:32">
      <c r="A615" t="s">
        <v>1737</v>
      </c>
      <c r="B615" t="s">
        <v>1786</v>
      </c>
      <c r="C615" s="107">
        <v>43723</v>
      </c>
      <c r="D615" s="107">
        <v>43723</v>
      </c>
      <c r="E615" t="s">
        <v>138</v>
      </c>
      <c r="F615">
        <v>71615</v>
      </c>
      <c r="G615" t="s">
        <v>1739</v>
      </c>
      <c r="H615" t="s">
        <v>140</v>
      </c>
      <c r="I615">
        <v>30000</v>
      </c>
      <c r="J615">
        <v>33801</v>
      </c>
      <c r="K615">
        <v>1981</v>
      </c>
      <c r="L615">
        <v>11363</v>
      </c>
      <c r="M615" t="s">
        <v>141</v>
      </c>
      <c r="N615">
        <v>107539</v>
      </c>
      <c r="O615" t="s">
        <v>170</v>
      </c>
      <c r="P615" t="s">
        <v>157</v>
      </c>
      <c r="Q615" t="s">
        <v>1787</v>
      </c>
      <c r="R615">
        <v>2969</v>
      </c>
      <c r="S615" t="s">
        <v>400</v>
      </c>
      <c r="U615" t="s">
        <v>1774</v>
      </c>
      <c r="V615" t="s">
        <v>1741</v>
      </c>
      <c r="X615" t="s">
        <v>1775</v>
      </c>
      <c r="Y615">
        <v>2630</v>
      </c>
      <c r="Z615" s="107">
        <v>43723</v>
      </c>
      <c r="AA615" s="108">
        <v>2207.1999999999998</v>
      </c>
      <c r="AB615" t="s">
        <v>861</v>
      </c>
      <c r="AC615" s="98">
        <v>2207.1999999999998</v>
      </c>
      <c r="AD615" t="s">
        <v>1743</v>
      </c>
      <c r="AE615">
        <v>2019</v>
      </c>
      <c r="AF615">
        <v>9</v>
      </c>
    </row>
    <row r="616" spans="1:32">
      <c r="A616" t="s">
        <v>1737</v>
      </c>
      <c r="B616" t="s">
        <v>1788</v>
      </c>
      <c r="C616" s="107">
        <v>43723</v>
      </c>
      <c r="D616" s="107">
        <v>43723</v>
      </c>
      <c r="E616" t="s">
        <v>138</v>
      </c>
      <c r="F616">
        <v>71635</v>
      </c>
      <c r="G616" t="s">
        <v>1748</v>
      </c>
      <c r="H616" t="s">
        <v>140</v>
      </c>
      <c r="I616">
        <v>30000</v>
      </c>
      <c r="J616">
        <v>33801</v>
      </c>
      <c r="K616">
        <v>1981</v>
      </c>
      <c r="L616">
        <v>11363</v>
      </c>
      <c r="M616" t="s">
        <v>141</v>
      </c>
      <c r="N616">
        <v>107539</v>
      </c>
      <c r="O616" t="s">
        <v>170</v>
      </c>
      <c r="P616" t="s">
        <v>157</v>
      </c>
      <c r="Q616" t="s">
        <v>1745</v>
      </c>
      <c r="R616">
        <v>7075</v>
      </c>
      <c r="S616" t="s">
        <v>171</v>
      </c>
      <c r="U616" t="s">
        <v>1749</v>
      </c>
      <c r="V616" t="s">
        <v>1741</v>
      </c>
      <c r="X616" t="s">
        <v>1775</v>
      </c>
      <c r="Y616">
        <v>729</v>
      </c>
      <c r="Z616" s="107">
        <v>43723</v>
      </c>
      <c r="AA616" s="108">
        <v>198.56</v>
      </c>
      <c r="AB616" t="s">
        <v>861</v>
      </c>
      <c r="AC616" s="98">
        <v>198.56</v>
      </c>
      <c r="AD616" t="s">
        <v>1743</v>
      </c>
      <c r="AE616">
        <v>2019</v>
      </c>
      <c r="AF616">
        <v>9</v>
      </c>
    </row>
    <row r="617" spans="1:32">
      <c r="A617" t="s">
        <v>134</v>
      </c>
      <c r="B617" t="s">
        <v>1073</v>
      </c>
      <c r="C617" s="107">
        <v>43743</v>
      </c>
      <c r="D617" s="107">
        <v>43744</v>
      </c>
      <c r="E617" t="s">
        <v>138</v>
      </c>
      <c r="F617">
        <v>72405</v>
      </c>
      <c r="G617" t="s">
        <v>749</v>
      </c>
      <c r="H617" t="s">
        <v>140</v>
      </c>
      <c r="I617">
        <v>30000</v>
      </c>
      <c r="J617">
        <v>33804</v>
      </c>
      <c r="K617">
        <v>1981</v>
      </c>
      <c r="L617">
        <v>11363</v>
      </c>
      <c r="M617" t="s">
        <v>141</v>
      </c>
      <c r="N617">
        <v>107539</v>
      </c>
      <c r="O617" t="s">
        <v>1048</v>
      </c>
      <c r="P617" t="s">
        <v>157</v>
      </c>
      <c r="Q617" t="s">
        <v>143</v>
      </c>
      <c r="R617">
        <v>6311</v>
      </c>
      <c r="S617" t="s">
        <v>1033</v>
      </c>
      <c r="T617" t="s">
        <v>143</v>
      </c>
      <c r="U617" t="s">
        <v>1074</v>
      </c>
      <c r="V617" t="s">
        <v>1075</v>
      </c>
      <c r="X617" t="s">
        <v>1076</v>
      </c>
      <c r="Y617">
        <v>6</v>
      </c>
      <c r="Z617" s="107">
        <v>43743</v>
      </c>
      <c r="AA617" s="108">
        <v>15000000</v>
      </c>
      <c r="AB617" t="s">
        <v>148</v>
      </c>
      <c r="AC617" s="98">
        <v>1625.14</v>
      </c>
      <c r="AD617" t="s">
        <v>149</v>
      </c>
      <c r="AE617">
        <v>2019</v>
      </c>
      <c r="AF617">
        <v>10</v>
      </c>
    </row>
    <row r="618" spans="1:32">
      <c r="A618" t="s">
        <v>134</v>
      </c>
      <c r="B618" t="s">
        <v>1077</v>
      </c>
      <c r="C618" s="107">
        <v>43745</v>
      </c>
      <c r="D618" s="107">
        <v>43746</v>
      </c>
      <c r="E618" t="s">
        <v>138</v>
      </c>
      <c r="F618">
        <v>76135</v>
      </c>
      <c r="G618" t="s">
        <v>195</v>
      </c>
      <c r="H618" t="s">
        <v>140</v>
      </c>
      <c r="I618">
        <v>30000</v>
      </c>
      <c r="J618">
        <v>33804</v>
      </c>
      <c r="K618">
        <v>1981</v>
      </c>
      <c r="L618">
        <v>11363</v>
      </c>
      <c r="M618" t="s">
        <v>141</v>
      </c>
      <c r="N618">
        <v>107539</v>
      </c>
      <c r="O618" t="s">
        <v>1048</v>
      </c>
      <c r="P618" t="s">
        <v>157</v>
      </c>
      <c r="Q618" t="s">
        <v>143</v>
      </c>
      <c r="R618">
        <v>6311</v>
      </c>
      <c r="S618" t="s">
        <v>1033</v>
      </c>
      <c r="T618" t="s">
        <v>143</v>
      </c>
      <c r="U618" t="s">
        <v>195</v>
      </c>
      <c r="V618" t="s">
        <v>1075</v>
      </c>
      <c r="X618" t="s">
        <v>1078</v>
      </c>
      <c r="Y618">
        <v>70</v>
      </c>
      <c r="Z618" s="107">
        <v>43745</v>
      </c>
      <c r="AA618" s="108">
        <v>0</v>
      </c>
      <c r="AB618" t="s">
        <v>148</v>
      </c>
      <c r="AC618" s="98">
        <v>-0.01</v>
      </c>
      <c r="AD618" t="s">
        <v>149</v>
      </c>
      <c r="AE618">
        <v>2019</v>
      </c>
      <c r="AF618">
        <v>10</v>
      </c>
    </row>
    <row r="619" spans="1:32">
      <c r="A619" t="s">
        <v>134</v>
      </c>
      <c r="B619" t="s">
        <v>1079</v>
      </c>
      <c r="C619" s="107">
        <v>43747</v>
      </c>
      <c r="D619" s="107">
        <v>43749</v>
      </c>
      <c r="E619" t="s">
        <v>138</v>
      </c>
      <c r="F619">
        <v>71405</v>
      </c>
      <c r="G619" t="s">
        <v>338</v>
      </c>
      <c r="H619" t="s">
        <v>140</v>
      </c>
      <c r="I619">
        <v>30000</v>
      </c>
      <c r="J619">
        <v>33803</v>
      </c>
      <c r="K619">
        <v>1981</v>
      </c>
      <c r="L619">
        <v>11363</v>
      </c>
      <c r="M619" t="s">
        <v>141</v>
      </c>
      <c r="N619">
        <v>107539</v>
      </c>
      <c r="O619" t="s">
        <v>170</v>
      </c>
      <c r="P619" t="s">
        <v>143</v>
      </c>
      <c r="Q619" t="s">
        <v>143</v>
      </c>
      <c r="R619">
        <v>6657</v>
      </c>
      <c r="S619" t="s">
        <v>423</v>
      </c>
      <c r="T619" t="s">
        <v>143</v>
      </c>
      <c r="U619" t="s">
        <v>1080</v>
      </c>
      <c r="V619" t="s">
        <v>1080</v>
      </c>
      <c r="X619" t="s">
        <v>1081</v>
      </c>
      <c r="Y619">
        <v>8</v>
      </c>
      <c r="Z619" s="107">
        <v>43747</v>
      </c>
      <c r="AA619" s="108">
        <v>4499274</v>
      </c>
      <c r="AB619" t="s">
        <v>148</v>
      </c>
      <c r="AC619" s="98">
        <v>487.46</v>
      </c>
      <c r="AD619" t="s">
        <v>149</v>
      </c>
      <c r="AE619">
        <v>2019</v>
      </c>
      <c r="AF619">
        <v>10</v>
      </c>
    </row>
    <row r="620" spans="1:32">
      <c r="A620" t="s">
        <v>134</v>
      </c>
      <c r="B620" t="s">
        <v>1082</v>
      </c>
      <c r="C620" s="107">
        <v>43747</v>
      </c>
      <c r="D620" s="107">
        <v>43749</v>
      </c>
      <c r="E620" t="s">
        <v>138</v>
      </c>
      <c r="F620">
        <v>74505</v>
      </c>
      <c r="G620" t="s">
        <v>256</v>
      </c>
      <c r="H620" t="s">
        <v>140</v>
      </c>
      <c r="I620">
        <v>30000</v>
      </c>
      <c r="J620">
        <v>33803</v>
      </c>
      <c r="K620">
        <v>1981</v>
      </c>
      <c r="L620">
        <v>11363</v>
      </c>
      <c r="M620" t="s">
        <v>141</v>
      </c>
      <c r="N620">
        <v>107539</v>
      </c>
      <c r="O620" t="s">
        <v>170</v>
      </c>
      <c r="P620" t="s">
        <v>143</v>
      </c>
      <c r="Q620" t="s">
        <v>143</v>
      </c>
      <c r="R620">
        <v>3834</v>
      </c>
      <c r="S620" t="s">
        <v>257</v>
      </c>
      <c r="T620" t="s">
        <v>143</v>
      </c>
      <c r="U620" t="s">
        <v>1083</v>
      </c>
      <c r="V620" t="s">
        <v>1083</v>
      </c>
      <c r="X620" t="s">
        <v>1081</v>
      </c>
      <c r="Y620">
        <v>11</v>
      </c>
      <c r="Z620" s="107">
        <v>43747</v>
      </c>
      <c r="AA620" s="108">
        <v>2825880</v>
      </c>
      <c r="AB620" t="s">
        <v>148</v>
      </c>
      <c r="AC620" s="98">
        <v>306.16000000000003</v>
      </c>
      <c r="AD620" t="s">
        <v>149</v>
      </c>
      <c r="AE620">
        <v>2019</v>
      </c>
      <c r="AF620">
        <v>10</v>
      </c>
    </row>
    <row r="621" spans="1:32">
      <c r="A621" t="s">
        <v>134</v>
      </c>
      <c r="B621" t="s">
        <v>1084</v>
      </c>
      <c r="C621" s="107">
        <v>43760</v>
      </c>
      <c r="D621" s="107">
        <v>43762</v>
      </c>
      <c r="E621" t="s">
        <v>138</v>
      </c>
      <c r="F621">
        <v>71305</v>
      </c>
      <c r="G621" t="s">
        <v>169</v>
      </c>
      <c r="H621" t="s">
        <v>140</v>
      </c>
      <c r="I621">
        <v>30000</v>
      </c>
      <c r="J621">
        <v>33803</v>
      </c>
      <c r="K621">
        <v>1981</v>
      </c>
      <c r="L621">
        <v>11363</v>
      </c>
      <c r="M621" t="s">
        <v>141</v>
      </c>
      <c r="N621">
        <v>107539</v>
      </c>
      <c r="O621" t="s">
        <v>142</v>
      </c>
      <c r="P621" t="s">
        <v>143</v>
      </c>
      <c r="Q621" t="s">
        <v>143</v>
      </c>
      <c r="R621">
        <v>1453</v>
      </c>
      <c r="S621" t="s">
        <v>398</v>
      </c>
      <c r="T621" t="s">
        <v>143</v>
      </c>
      <c r="U621" t="s">
        <v>1085</v>
      </c>
      <c r="V621" t="s">
        <v>1086</v>
      </c>
      <c r="X621" t="s">
        <v>1087</v>
      </c>
      <c r="Y621">
        <v>33</v>
      </c>
      <c r="Z621" s="107">
        <v>43760</v>
      </c>
      <c r="AA621" s="108">
        <v>4380000</v>
      </c>
      <c r="AB621" t="s">
        <v>148</v>
      </c>
      <c r="AC621" s="98">
        <v>474.54</v>
      </c>
      <c r="AD621" t="s">
        <v>149</v>
      </c>
      <c r="AE621">
        <v>2019</v>
      </c>
      <c r="AF621">
        <v>10</v>
      </c>
    </row>
    <row r="622" spans="1:32">
      <c r="A622" t="s">
        <v>134</v>
      </c>
      <c r="B622" t="s">
        <v>1088</v>
      </c>
      <c r="C622" s="107">
        <v>43760</v>
      </c>
      <c r="D622" s="107">
        <v>43762</v>
      </c>
      <c r="E622" t="s">
        <v>138</v>
      </c>
      <c r="F622">
        <v>71305</v>
      </c>
      <c r="G622" t="s">
        <v>169</v>
      </c>
      <c r="H622" t="s">
        <v>140</v>
      </c>
      <c r="I622">
        <v>30000</v>
      </c>
      <c r="J622">
        <v>33803</v>
      </c>
      <c r="K622">
        <v>1981</v>
      </c>
      <c r="L622">
        <v>11363</v>
      </c>
      <c r="M622" t="s">
        <v>141</v>
      </c>
      <c r="N622">
        <v>107539</v>
      </c>
      <c r="O622" t="s">
        <v>142</v>
      </c>
      <c r="P622" t="s">
        <v>143</v>
      </c>
      <c r="Q622" t="s">
        <v>143</v>
      </c>
      <c r="R622">
        <v>829</v>
      </c>
      <c r="S622" t="s">
        <v>393</v>
      </c>
      <c r="T622" t="s">
        <v>143</v>
      </c>
      <c r="U622" t="s">
        <v>1085</v>
      </c>
      <c r="V622" t="s">
        <v>1086</v>
      </c>
      <c r="X622" t="s">
        <v>1087</v>
      </c>
      <c r="Y622">
        <v>34</v>
      </c>
      <c r="Z622" s="107">
        <v>43760</v>
      </c>
      <c r="AA622" s="108">
        <v>4380000</v>
      </c>
      <c r="AB622" t="s">
        <v>148</v>
      </c>
      <c r="AC622" s="98">
        <v>474.54</v>
      </c>
      <c r="AD622" t="s">
        <v>149</v>
      </c>
      <c r="AE622">
        <v>2019</v>
      </c>
      <c r="AF622">
        <v>10</v>
      </c>
    </row>
    <row r="623" spans="1:32">
      <c r="A623" t="s">
        <v>134</v>
      </c>
      <c r="B623" t="s">
        <v>1089</v>
      </c>
      <c r="C623" s="107">
        <v>43760</v>
      </c>
      <c r="D623" s="107">
        <v>43762</v>
      </c>
      <c r="E623" t="s">
        <v>138</v>
      </c>
      <c r="F623">
        <v>71305</v>
      </c>
      <c r="G623" t="s">
        <v>169</v>
      </c>
      <c r="H623" t="s">
        <v>140</v>
      </c>
      <c r="I623">
        <v>30000</v>
      </c>
      <c r="J623">
        <v>33803</v>
      </c>
      <c r="K623">
        <v>1981</v>
      </c>
      <c r="L623">
        <v>11363</v>
      </c>
      <c r="M623" t="s">
        <v>141</v>
      </c>
      <c r="N623">
        <v>107539</v>
      </c>
      <c r="O623" t="s">
        <v>142</v>
      </c>
      <c r="P623" t="s">
        <v>143</v>
      </c>
      <c r="Q623" t="s">
        <v>143</v>
      </c>
      <c r="R623">
        <v>3477</v>
      </c>
      <c r="S623" t="s">
        <v>404</v>
      </c>
      <c r="T623" t="s">
        <v>143</v>
      </c>
      <c r="U623" t="s">
        <v>1085</v>
      </c>
      <c r="V623" t="s">
        <v>1086</v>
      </c>
      <c r="X623" t="s">
        <v>1087</v>
      </c>
      <c r="Y623">
        <v>25</v>
      </c>
      <c r="Z623" s="107">
        <v>43760</v>
      </c>
      <c r="AA623" s="108">
        <v>4380000</v>
      </c>
      <c r="AB623" t="s">
        <v>148</v>
      </c>
      <c r="AC623" s="98">
        <v>474.54</v>
      </c>
      <c r="AD623" t="s">
        <v>149</v>
      </c>
      <c r="AE623">
        <v>2019</v>
      </c>
      <c r="AF623">
        <v>10</v>
      </c>
    </row>
    <row r="624" spans="1:32">
      <c r="A624" t="s">
        <v>134</v>
      </c>
      <c r="B624" t="s">
        <v>1090</v>
      </c>
      <c r="C624" s="107">
        <v>43760</v>
      </c>
      <c r="D624" s="107">
        <v>43762</v>
      </c>
      <c r="E624" t="s">
        <v>138</v>
      </c>
      <c r="F624">
        <v>71305</v>
      </c>
      <c r="G624" t="s">
        <v>169</v>
      </c>
      <c r="H624" t="s">
        <v>140</v>
      </c>
      <c r="I624">
        <v>30000</v>
      </c>
      <c r="J624">
        <v>33803</v>
      </c>
      <c r="K624">
        <v>1981</v>
      </c>
      <c r="L624">
        <v>11363</v>
      </c>
      <c r="M624" t="s">
        <v>141</v>
      </c>
      <c r="N624">
        <v>107539</v>
      </c>
      <c r="O624" t="s">
        <v>142</v>
      </c>
      <c r="P624" t="s">
        <v>143</v>
      </c>
      <c r="Q624" t="s">
        <v>143</v>
      </c>
      <c r="R624">
        <v>6643</v>
      </c>
      <c r="S624" t="s">
        <v>446</v>
      </c>
      <c r="T624" t="s">
        <v>143</v>
      </c>
      <c r="U624" t="s">
        <v>1085</v>
      </c>
      <c r="V624" t="s">
        <v>1086</v>
      </c>
      <c r="X624" t="s">
        <v>1087</v>
      </c>
      <c r="Y624">
        <v>26</v>
      </c>
      <c r="Z624" s="107">
        <v>43760</v>
      </c>
      <c r="AA624" s="108">
        <v>4380000</v>
      </c>
      <c r="AB624" t="s">
        <v>148</v>
      </c>
      <c r="AC624" s="98">
        <v>474.54</v>
      </c>
      <c r="AD624" t="s">
        <v>149</v>
      </c>
      <c r="AE624">
        <v>2019</v>
      </c>
      <c r="AF624">
        <v>10</v>
      </c>
    </row>
    <row r="625" spans="1:32">
      <c r="A625" t="s">
        <v>134</v>
      </c>
      <c r="B625" t="s">
        <v>1091</v>
      </c>
      <c r="C625" s="107">
        <v>43760</v>
      </c>
      <c r="D625" s="107">
        <v>43762</v>
      </c>
      <c r="E625" t="s">
        <v>138</v>
      </c>
      <c r="F625">
        <v>71305</v>
      </c>
      <c r="G625" t="s">
        <v>169</v>
      </c>
      <c r="H625" t="s">
        <v>140</v>
      </c>
      <c r="I625">
        <v>30000</v>
      </c>
      <c r="J625">
        <v>33803</v>
      </c>
      <c r="K625">
        <v>1981</v>
      </c>
      <c r="L625">
        <v>11363</v>
      </c>
      <c r="M625" t="s">
        <v>141</v>
      </c>
      <c r="N625">
        <v>107539</v>
      </c>
      <c r="O625" t="s">
        <v>142</v>
      </c>
      <c r="P625" t="s">
        <v>143</v>
      </c>
      <c r="Q625" t="s">
        <v>143</v>
      </c>
      <c r="R625">
        <v>7345</v>
      </c>
      <c r="S625" t="s">
        <v>546</v>
      </c>
      <c r="T625" t="s">
        <v>143</v>
      </c>
      <c r="U625" t="s">
        <v>1085</v>
      </c>
      <c r="V625" t="s">
        <v>1086</v>
      </c>
      <c r="X625" t="s">
        <v>1087</v>
      </c>
      <c r="Y625">
        <v>27</v>
      </c>
      <c r="Z625" s="107">
        <v>43760</v>
      </c>
      <c r="AA625" s="108">
        <v>4380000</v>
      </c>
      <c r="AB625" t="s">
        <v>148</v>
      </c>
      <c r="AC625" s="98">
        <v>474.54</v>
      </c>
      <c r="AD625" t="s">
        <v>149</v>
      </c>
      <c r="AE625">
        <v>2019</v>
      </c>
      <c r="AF625">
        <v>10</v>
      </c>
    </row>
    <row r="626" spans="1:32">
      <c r="A626" t="s">
        <v>134</v>
      </c>
      <c r="B626" t="s">
        <v>1092</v>
      </c>
      <c r="C626" s="107">
        <v>43760</v>
      </c>
      <c r="D626" s="107">
        <v>43762</v>
      </c>
      <c r="E626" t="s">
        <v>138</v>
      </c>
      <c r="F626">
        <v>71305</v>
      </c>
      <c r="G626" t="s">
        <v>169</v>
      </c>
      <c r="H626" t="s">
        <v>140</v>
      </c>
      <c r="I626">
        <v>30000</v>
      </c>
      <c r="J626">
        <v>33803</v>
      </c>
      <c r="K626">
        <v>1981</v>
      </c>
      <c r="L626">
        <v>11363</v>
      </c>
      <c r="M626" t="s">
        <v>141</v>
      </c>
      <c r="N626">
        <v>107539</v>
      </c>
      <c r="O626" t="s">
        <v>142</v>
      </c>
      <c r="P626" t="s">
        <v>143</v>
      </c>
      <c r="Q626" t="s">
        <v>143</v>
      </c>
      <c r="R626">
        <v>4729</v>
      </c>
      <c r="S626" t="s">
        <v>396</v>
      </c>
      <c r="T626" t="s">
        <v>143</v>
      </c>
      <c r="U626" t="s">
        <v>1085</v>
      </c>
      <c r="V626" t="s">
        <v>1086</v>
      </c>
      <c r="X626" t="s">
        <v>1087</v>
      </c>
      <c r="Y626">
        <v>28</v>
      </c>
      <c r="Z626" s="107">
        <v>43760</v>
      </c>
      <c r="AA626" s="108">
        <v>4380000</v>
      </c>
      <c r="AB626" t="s">
        <v>148</v>
      </c>
      <c r="AC626" s="98">
        <v>474.54</v>
      </c>
      <c r="AD626" t="s">
        <v>149</v>
      </c>
      <c r="AE626">
        <v>2019</v>
      </c>
      <c r="AF626">
        <v>10</v>
      </c>
    </row>
    <row r="627" spans="1:32">
      <c r="A627" t="s">
        <v>134</v>
      </c>
      <c r="B627" t="s">
        <v>1093</v>
      </c>
      <c r="C627" s="107">
        <v>43760</v>
      </c>
      <c r="D627" s="107">
        <v>43762</v>
      </c>
      <c r="E627" t="s">
        <v>138</v>
      </c>
      <c r="F627">
        <v>71305</v>
      </c>
      <c r="G627" t="s">
        <v>169</v>
      </c>
      <c r="H627" t="s">
        <v>140</v>
      </c>
      <c r="I627">
        <v>30000</v>
      </c>
      <c r="J627">
        <v>33803</v>
      </c>
      <c r="K627">
        <v>1981</v>
      </c>
      <c r="L627">
        <v>11363</v>
      </c>
      <c r="M627" t="s">
        <v>141</v>
      </c>
      <c r="N627">
        <v>107539</v>
      </c>
      <c r="O627" t="s">
        <v>142</v>
      </c>
      <c r="P627" t="s">
        <v>143</v>
      </c>
      <c r="Q627" t="s">
        <v>143</v>
      </c>
      <c r="R627">
        <v>7295</v>
      </c>
      <c r="S627" t="s">
        <v>418</v>
      </c>
      <c r="T627" t="s">
        <v>143</v>
      </c>
      <c r="U627" t="s">
        <v>1085</v>
      </c>
      <c r="V627" t="s">
        <v>1086</v>
      </c>
      <c r="X627" t="s">
        <v>1087</v>
      </c>
      <c r="Y627">
        <v>29</v>
      </c>
      <c r="Z627" s="107">
        <v>43760</v>
      </c>
      <c r="AA627" s="108">
        <v>4380000</v>
      </c>
      <c r="AB627" t="s">
        <v>148</v>
      </c>
      <c r="AC627" s="98">
        <v>474.54</v>
      </c>
      <c r="AD627" t="s">
        <v>149</v>
      </c>
      <c r="AE627">
        <v>2019</v>
      </c>
      <c r="AF627">
        <v>10</v>
      </c>
    </row>
    <row r="628" spans="1:32">
      <c r="A628" t="s">
        <v>134</v>
      </c>
      <c r="B628" t="s">
        <v>1094</v>
      </c>
      <c r="C628" s="107">
        <v>43760</v>
      </c>
      <c r="D628" s="107">
        <v>43762</v>
      </c>
      <c r="E628" t="s">
        <v>138</v>
      </c>
      <c r="F628">
        <v>71305</v>
      </c>
      <c r="G628" t="s">
        <v>169</v>
      </c>
      <c r="H628" t="s">
        <v>140</v>
      </c>
      <c r="I628">
        <v>30000</v>
      </c>
      <c r="J628">
        <v>33803</v>
      </c>
      <c r="K628">
        <v>1981</v>
      </c>
      <c r="L628">
        <v>11363</v>
      </c>
      <c r="M628" t="s">
        <v>141</v>
      </c>
      <c r="N628">
        <v>107539</v>
      </c>
      <c r="O628" t="s">
        <v>142</v>
      </c>
      <c r="P628" t="s">
        <v>143</v>
      </c>
      <c r="Q628" t="s">
        <v>143</v>
      </c>
      <c r="R628">
        <v>6559</v>
      </c>
      <c r="S628" t="s">
        <v>400</v>
      </c>
      <c r="T628" t="s">
        <v>143</v>
      </c>
      <c r="U628" t="s">
        <v>1085</v>
      </c>
      <c r="V628" t="s">
        <v>1086</v>
      </c>
      <c r="X628" t="s">
        <v>1087</v>
      </c>
      <c r="Y628">
        <v>30</v>
      </c>
      <c r="Z628" s="107">
        <v>43760</v>
      </c>
      <c r="AA628" s="108">
        <v>4380000</v>
      </c>
      <c r="AB628" t="s">
        <v>148</v>
      </c>
      <c r="AC628" s="98">
        <v>474.54</v>
      </c>
      <c r="AD628" t="s">
        <v>149</v>
      </c>
      <c r="AE628">
        <v>2019</v>
      </c>
      <c r="AF628">
        <v>10</v>
      </c>
    </row>
    <row r="629" spans="1:32">
      <c r="A629" t="s">
        <v>134</v>
      </c>
      <c r="B629" t="s">
        <v>1095</v>
      </c>
      <c r="C629" s="107">
        <v>43760</v>
      </c>
      <c r="D629" s="107">
        <v>43762</v>
      </c>
      <c r="E629" t="s">
        <v>138</v>
      </c>
      <c r="F629">
        <v>71305</v>
      </c>
      <c r="G629" t="s">
        <v>169</v>
      </c>
      <c r="H629" t="s">
        <v>140</v>
      </c>
      <c r="I629">
        <v>30000</v>
      </c>
      <c r="J629">
        <v>33803</v>
      </c>
      <c r="K629">
        <v>1981</v>
      </c>
      <c r="L629">
        <v>11363</v>
      </c>
      <c r="M629" t="s">
        <v>141</v>
      </c>
      <c r="N629">
        <v>107539</v>
      </c>
      <c r="O629" t="s">
        <v>142</v>
      </c>
      <c r="P629" t="s">
        <v>143</v>
      </c>
      <c r="Q629" t="s">
        <v>143</v>
      </c>
      <c r="R629">
        <v>2189</v>
      </c>
      <c r="S629" t="s">
        <v>605</v>
      </c>
      <c r="T629" t="s">
        <v>143</v>
      </c>
      <c r="U629" t="s">
        <v>1085</v>
      </c>
      <c r="V629" t="s">
        <v>1086</v>
      </c>
      <c r="X629" t="s">
        <v>1087</v>
      </c>
      <c r="Y629">
        <v>31</v>
      </c>
      <c r="Z629" s="107">
        <v>43760</v>
      </c>
      <c r="AA629" s="108">
        <v>4380000</v>
      </c>
      <c r="AB629" t="s">
        <v>148</v>
      </c>
      <c r="AC629" s="98">
        <v>474.54</v>
      </c>
      <c r="AD629" t="s">
        <v>149</v>
      </c>
      <c r="AE629">
        <v>2019</v>
      </c>
      <c r="AF629">
        <v>10</v>
      </c>
    </row>
    <row r="630" spans="1:32">
      <c r="A630" t="s">
        <v>134</v>
      </c>
      <c r="B630" t="s">
        <v>1096</v>
      </c>
      <c r="C630" s="107">
        <v>43760</v>
      </c>
      <c r="D630" s="107">
        <v>43762</v>
      </c>
      <c r="E630" t="s">
        <v>138</v>
      </c>
      <c r="F630">
        <v>71305</v>
      </c>
      <c r="G630" t="s">
        <v>169</v>
      </c>
      <c r="H630" t="s">
        <v>140</v>
      </c>
      <c r="I630">
        <v>30000</v>
      </c>
      <c r="J630">
        <v>33803</v>
      </c>
      <c r="K630">
        <v>1981</v>
      </c>
      <c r="L630">
        <v>11363</v>
      </c>
      <c r="M630" t="s">
        <v>141</v>
      </c>
      <c r="N630">
        <v>107539</v>
      </c>
      <c r="O630" t="s">
        <v>142</v>
      </c>
      <c r="P630" t="s">
        <v>143</v>
      </c>
      <c r="Q630" t="s">
        <v>143</v>
      </c>
      <c r="R630">
        <v>7346</v>
      </c>
      <c r="S630" t="s">
        <v>543</v>
      </c>
      <c r="T630" t="s">
        <v>143</v>
      </c>
      <c r="U630" t="s">
        <v>1085</v>
      </c>
      <c r="V630" t="s">
        <v>1086</v>
      </c>
      <c r="X630" t="s">
        <v>1087</v>
      </c>
      <c r="Y630">
        <v>35</v>
      </c>
      <c r="Z630" s="107">
        <v>43760</v>
      </c>
      <c r="AA630" s="108">
        <v>4380000</v>
      </c>
      <c r="AB630" t="s">
        <v>148</v>
      </c>
      <c r="AC630" s="98">
        <v>474.54</v>
      </c>
      <c r="AD630" t="s">
        <v>149</v>
      </c>
      <c r="AE630">
        <v>2019</v>
      </c>
      <c r="AF630">
        <v>10</v>
      </c>
    </row>
    <row r="631" spans="1:32">
      <c r="A631" t="s">
        <v>134</v>
      </c>
      <c r="B631" t="s">
        <v>1097</v>
      </c>
      <c r="C631" s="107">
        <v>43762</v>
      </c>
      <c r="D631" s="107">
        <v>43763</v>
      </c>
      <c r="E631" t="s">
        <v>138</v>
      </c>
      <c r="F631">
        <v>75711</v>
      </c>
      <c r="G631" t="s">
        <v>348</v>
      </c>
      <c r="H631" t="s">
        <v>140</v>
      </c>
      <c r="I631">
        <v>30000</v>
      </c>
      <c r="J631">
        <v>33804</v>
      </c>
      <c r="K631">
        <v>1981</v>
      </c>
      <c r="L631">
        <v>11363</v>
      </c>
      <c r="M631" t="s">
        <v>141</v>
      </c>
      <c r="N631">
        <v>107539</v>
      </c>
      <c r="O631" t="s">
        <v>170</v>
      </c>
      <c r="P631" t="s">
        <v>143</v>
      </c>
      <c r="Q631" t="s">
        <v>143</v>
      </c>
      <c r="R631">
        <v>6404</v>
      </c>
      <c r="S631" t="s">
        <v>236</v>
      </c>
      <c r="T631" t="s">
        <v>143</v>
      </c>
      <c r="U631" t="s">
        <v>1098</v>
      </c>
      <c r="V631" t="s">
        <v>1099</v>
      </c>
      <c r="X631" t="s">
        <v>1100</v>
      </c>
      <c r="Y631">
        <v>24</v>
      </c>
      <c r="Z631" s="107">
        <v>43762</v>
      </c>
      <c r="AA631" s="108">
        <v>3650000</v>
      </c>
      <c r="AB631" t="s">
        <v>148</v>
      </c>
      <c r="AC631" s="98">
        <v>395.45</v>
      </c>
      <c r="AD631" t="s">
        <v>149</v>
      </c>
      <c r="AE631">
        <v>2019</v>
      </c>
      <c r="AF631">
        <v>10</v>
      </c>
    </row>
    <row r="632" spans="1:32">
      <c r="A632" t="s">
        <v>134</v>
      </c>
      <c r="B632" t="s">
        <v>1101</v>
      </c>
      <c r="C632" s="107">
        <v>43763</v>
      </c>
      <c r="D632" s="107">
        <v>43770</v>
      </c>
      <c r="E632" t="s">
        <v>138</v>
      </c>
      <c r="F632">
        <v>72425</v>
      </c>
      <c r="G632" t="s">
        <v>840</v>
      </c>
      <c r="H632" t="s">
        <v>140</v>
      </c>
      <c r="I632">
        <v>30000</v>
      </c>
      <c r="J632">
        <v>33803</v>
      </c>
      <c r="K632">
        <v>1981</v>
      </c>
      <c r="L632">
        <v>11363</v>
      </c>
      <c r="M632" t="s">
        <v>141</v>
      </c>
      <c r="N632">
        <v>107539</v>
      </c>
      <c r="O632" t="s">
        <v>170</v>
      </c>
      <c r="P632" t="s">
        <v>157</v>
      </c>
      <c r="Q632" t="s">
        <v>143</v>
      </c>
      <c r="R632">
        <v>2329</v>
      </c>
      <c r="S632" t="s">
        <v>267</v>
      </c>
      <c r="T632" t="s">
        <v>143</v>
      </c>
      <c r="U632" t="s">
        <v>223</v>
      </c>
      <c r="V632" t="s">
        <v>1102</v>
      </c>
      <c r="X632" t="s">
        <v>1103</v>
      </c>
      <c r="Y632">
        <v>61</v>
      </c>
      <c r="Z632" s="107">
        <v>43763</v>
      </c>
      <c r="AA632" s="108">
        <v>144068</v>
      </c>
      <c r="AB632" t="s">
        <v>148</v>
      </c>
      <c r="AC632" s="98">
        <v>15.61</v>
      </c>
      <c r="AD632" t="s">
        <v>149</v>
      </c>
      <c r="AE632">
        <v>2019</v>
      </c>
      <c r="AF632">
        <v>10</v>
      </c>
    </row>
    <row r="633" spans="1:32">
      <c r="A633" t="s">
        <v>134</v>
      </c>
      <c r="B633" t="s">
        <v>1111</v>
      </c>
      <c r="C633" s="107">
        <v>43767</v>
      </c>
      <c r="D633" s="107">
        <v>43770</v>
      </c>
      <c r="E633" t="s">
        <v>138</v>
      </c>
      <c r="F633">
        <v>72425</v>
      </c>
      <c r="G633" t="s">
        <v>840</v>
      </c>
      <c r="H633" t="s">
        <v>140</v>
      </c>
      <c r="I633">
        <v>30000</v>
      </c>
      <c r="J633">
        <v>33803</v>
      </c>
      <c r="K633">
        <v>1981</v>
      </c>
      <c r="L633">
        <v>11363</v>
      </c>
      <c r="M633" t="s">
        <v>141</v>
      </c>
      <c r="N633">
        <v>107539</v>
      </c>
      <c r="O633" t="s">
        <v>170</v>
      </c>
      <c r="P633" t="s">
        <v>143</v>
      </c>
      <c r="Q633" t="s">
        <v>143</v>
      </c>
      <c r="R633">
        <v>2329</v>
      </c>
      <c r="S633" t="s">
        <v>267</v>
      </c>
      <c r="T633" t="s">
        <v>143</v>
      </c>
      <c r="U633" t="s">
        <v>223</v>
      </c>
      <c r="V633" t="s">
        <v>1112</v>
      </c>
      <c r="X633" t="s">
        <v>1113</v>
      </c>
      <c r="Y633">
        <v>109</v>
      </c>
      <c r="Z633" s="107">
        <v>43767</v>
      </c>
      <c r="AA633" s="108">
        <v>144068</v>
      </c>
      <c r="AB633" t="s">
        <v>148</v>
      </c>
      <c r="AC633" s="98">
        <v>15.61</v>
      </c>
      <c r="AD633" t="s">
        <v>149</v>
      </c>
      <c r="AE633">
        <v>2019</v>
      </c>
      <c r="AF633">
        <v>10</v>
      </c>
    </row>
    <row r="634" spans="1:32">
      <c r="A634" t="s">
        <v>1304</v>
      </c>
      <c r="B634" t="s">
        <v>1435</v>
      </c>
      <c r="C634" s="107">
        <v>43769</v>
      </c>
      <c r="D634" s="107">
        <v>43792</v>
      </c>
      <c r="E634" t="s">
        <v>138</v>
      </c>
      <c r="F634">
        <v>75105</v>
      </c>
      <c r="G634" t="s">
        <v>1306</v>
      </c>
      <c r="H634" t="s">
        <v>140</v>
      </c>
      <c r="I634">
        <v>30000</v>
      </c>
      <c r="J634">
        <v>33803</v>
      </c>
      <c r="K634">
        <v>1981</v>
      </c>
      <c r="L634">
        <v>11363</v>
      </c>
      <c r="M634" t="s">
        <v>141</v>
      </c>
      <c r="N634">
        <v>107539</v>
      </c>
      <c r="O634" t="s">
        <v>142</v>
      </c>
      <c r="P634" t="s">
        <v>1307</v>
      </c>
      <c r="U634" t="s">
        <v>1436</v>
      </c>
      <c r="V634" t="s">
        <v>1347</v>
      </c>
      <c r="X634">
        <v>8270911</v>
      </c>
      <c r="Y634">
        <v>386</v>
      </c>
      <c r="Z634" s="107">
        <v>43769</v>
      </c>
      <c r="AA634" s="108">
        <v>1666.03</v>
      </c>
      <c r="AB634" t="s">
        <v>861</v>
      </c>
      <c r="AC634" s="98">
        <v>1666.03</v>
      </c>
      <c r="AD634" t="s">
        <v>1310</v>
      </c>
      <c r="AE634">
        <v>2019</v>
      </c>
      <c r="AF634">
        <v>10</v>
      </c>
    </row>
    <row r="635" spans="1:32">
      <c r="A635" t="s">
        <v>1304</v>
      </c>
      <c r="B635" t="s">
        <v>1437</v>
      </c>
      <c r="C635" s="107">
        <v>43769</v>
      </c>
      <c r="D635" s="107">
        <v>43792</v>
      </c>
      <c r="E635" t="s">
        <v>138</v>
      </c>
      <c r="F635">
        <v>75105</v>
      </c>
      <c r="G635" t="s">
        <v>1306</v>
      </c>
      <c r="H635" t="s">
        <v>140</v>
      </c>
      <c r="I635">
        <v>30000</v>
      </c>
      <c r="J635">
        <v>33804</v>
      </c>
      <c r="K635">
        <v>1981</v>
      </c>
      <c r="L635">
        <v>11363</v>
      </c>
      <c r="M635" t="s">
        <v>141</v>
      </c>
      <c r="N635">
        <v>107539</v>
      </c>
      <c r="O635" t="s">
        <v>1048</v>
      </c>
      <c r="P635" t="s">
        <v>1307</v>
      </c>
      <c r="U635" t="s">
        <v>1436</v>
      </c>
      <c r="V635" t="s">
        <v>1347</v>
      </c>
      <c r="X635">
        <v>8270911</v>
      </c>
      <c r="Y635">
        <v>387</v>
      </c>
      <c r="Z635" s="107">
        <v>43769</v>
      </c>
      <c r="AA635" s="108">
        <v>113.76</v>
      </c>
      <c r="AB635" t="s">
        <v>861</v>
      </c>
      <c r="AC635" s="98">
        <v>113.76</v>
      </c>
      <c r="AD635" t="s">
        <v>1310</v>
      </c>
      <c r="AE635">
        <v>2019</v>
      </c>
      <c r="AF635">
        <v>10</v>
      </c>
    </row>
    <row r="636" spans="1:32">
      <c r="A636" t="s">
        <v>1304</v>
      </c>
      <c r="B636" t="s">
        <v>1438</v>
      </c>
      <c r="C636" s="107">
        <v>43769</v>
      </c>
      <c r="D636" s="107">
        <v>43792</v>
      </c>
      <c r="E636" t="s">
        <v>138</v>
      </c>
      <c r="F636">
        <v>75105</v>
      </c>
      <c r="G636" t="s">
        <v>1306</v>
      </c>
      <c r="H636" t="s">
        <v>140</v>
      </c>
      <c r="I636">
        <v>30000</v>
      </c>
      <c r="J636">
        <v>33804</v>
      </c>
      <c r="K636">
        <v>1981</v>
      </c>
      <c r="L636">
        <v>11363</v>
      </c>
      <c r="M636" t="s">
        <v>141</v>
      </c>
      <c r="N636">
        <v>107539</v>
      </c>
      <c r="O636" t="s">
        <v>170</v>
      </c>
      <c r="P636" t="s">
        <v>1307</v>
      </c>
      <c r="U636" t="s">
        <v>1436</v>
      </c>
      <c r="V636" t="s">
        <v>1347</v>
      </c>
      <c r="X636">
        <v>8270911</v>
      </c>
      <c r="Y636">
        <v>388</v>
      </c>
      <c r="Z636" s="107">
        <v>43769</v>
      </c>
      <c r="AA636" s="108">
        <v>27.68</v>
      </c>
      <c r="AB636" t="s">
        <v>861</v>
      </c>
      <c r="AC636" s="98">
        <v>27.68</v>
      </c>
      <c r="AD636" t="s">
        <v>1310</v>
      </c>
      <c r="AE636">
        <v>2019</v>
      </c>
      <c r="AF636">
        <v>10</v>
      </c>
    </row>
    <row r="637" spans="1:32">
      <c r="A637" t="s">
        <v>1304</v>
      </c>
      <c r="B637" t="s">
        <v>1440</v>
      </c>
      <c r="C637" s="107">
        <v>43769</v>
      </c>
      <c r="D637" s="107">
        <v>43792</v>
      </c>
      <c r="E637" t="s">
        <v>138</v>
      </c>
      <c r="F637">
        <v>75105</v>
      </c>
      <c r="G637" t="s">
        <v>1306</v>
      </c>
      <c r="H637" t="s">
        <v>140</v>
      </c>
      <c r="I637">
        <v>30000</v>
      </c>
      <c r="J637">
        <v>33803</v>
      </c>
      <c r="K637">
        <v>1981</v>
      </c>
      <c r="L637">
        <v>11363</v>
      </c>
      <c r="M637" t="s">
        <v>141</v>
      </c>
      <c r="N637">
        <v>107539</v>
      </c>
      <c r="O637" t="s">
        <v>170</v>
      </c>
      <c r="P637" t="s">
        <v>1307</v>
      </c>
      <c r="U637" t="s">
        <v>1436</v>
      </c>
      <c r="V637" t="s">
        <v>1347</v>
      </c>
      <c r="X637">
        <v>8270911</v>
      </c>
      <c r="Y637">
        <v>385</v>
      </c>
      <c r="Z637" s="107">
        <v>43769</v>
      </c>
      <c r="AA637" s="108">
        <v>125.83</v>
      </c>
      <c r="AB637" t="s">
        <v>861</v>
      </c>
      <c r="AC637" s="98">
        <v>125.83</v>
      </c>
      <c r="AD637" t="s">
        <v>1310</v>
      </c>
      <c r="AE637">
        <v>2019</v>
      </c>
      <c r="AF637">
        <v>10</v>
      </c>
    </row>
    <row r="638" spans="1:32">
      <c r="A638" t="s">
        <v>1482</v>
      </c>
      <c r="B638" t="s">
        <v>1651</v>
      </c>
      <c r="C638" s="107">
        <v>43769</v>
      </c>
      <c r="D638" s="107">
        <v>43776</v>
      </c>
      <c r="E638" t="s">
        <v>138</v>
      </c>
      <c r="F638">
        <v>71592</v>
      </c>
      <c r="G638" t="s">
        <v>1579</v>
      </c>
      <c r="H638" t="s">
        <v>140</v>
      </c>
      <c r="I638">
        <v>30000</v>
      </c>
      <c r="J638">
        <v>33803</v>
      </c>
      <c r="K638">
        <v>1981</v>
      </c>
      <c r="L638">
        <v>11363</v>
      </c>
      <c r="M638" t="s">
        <v>141</v>
      </c>
      <c r="N638">
        <v>107539</v>
      </c>
      <c r="O638" t="s">
        <v>170</v>
      </c>
      <c r="P638" t="s">
        <v>1486</v>
      </c>
      <c r="U638" t="s">
        <v>1487</v>
      </c>
      <c r="V638" t="s">
        <v>1487</v>
      </c>
      <c r="X638" t="s">
        <v>1652</v>
      </c>
      <c r="Y638">
        <v>116</v>
      </c>
      <c r="Z638" s="107">
        <v>43769</v>
      </c>
      <c r="AA638" s="108">
        <v>1010593</v>
      </c>
      <c r="AB638" t="s">
        <v>148</v>
      </c>
      <c r="AC638" s="98">
        <v>109.49</v>
      </c>
      <c r="AD638" t="s">
        <v>1489</v>
      </c>
      <c r="AE638">
        <v>2019</v>
      </c>
      <c r="AF638">
        <v>10</v>
      </c>
    </row>
    <row r="639" spans="1:32">
      <c r="A639" t="s">
        <v>1482</v>
      </c>
      <c r="B639" t="s">
        <v>1653</v>
      </c>
      <c r="C639" s="107">
        <v>43769</v>
      </c>
      <c r="D639" s="107">
        <v>43776</v>
      </c>
      <c r="E639" t="s">
        <v>138</v>
      </c>
      <c r="F639">
        <v>71535</v>
      </c>
      <c r="G639" t="s">
        <v>1493</v>
      </c>
      <c r="H639" t="s">
        <v>140</v>
      </c>
      <c r="I639">
        <v>30000</v>
      </c>
      <c r="J639">
        <v>33803</v>
      </c>
      <c r="K639">
        <v>1981</v>
      </c>
      <c r="L639">
        <v>11363</v>
      </c>
      <c r="M639" t="s">
        <v>141</v>
      </c>
      <c r="N639">
        <v>107539</v>
      </c>
      <c r="O639" t="s">
        <v>170</v>
      </c>
      <c r="P639" t="s">
        <v>1486</v>
      </c>
      <c r="U639" t="s">
        <v>1487</v>
      </c>
      <c r="V639" t="s">
        <v>1487</v>
      </c>
      <c r="X639" t="s">
        <v>1652</v>
      </c>
      <c r="Y639">
        <v>52</v>
      </c>
      <c r="Z639" s="107">
        <v>43769</v>
      </c>
      <c r="AA639" s="108">
        <v>618687</v>
      </c>
      <c r="AB639" t="s">
        <v>148</v>
      </c>
      <c r="AC639" s="98">
        <v>67.03</v>
      </c>
      <c r="AD639" t="s">
        <v>1489</v>
      </c>
      <c r="AE639">
        <v>2019</v>
      </c>
      <c r="AF639">
        <v>10</v>
      </c>
    </row>
    <row r="640" spans="1:32">
      <c r="A640" t="s">
        <v>1482</v>
      </c>
      <c r="B640" t="s">
        <v>1654</v>
      </c>
      <c r="C640" s="107">
        <v>43769</v>
      </c>
      <c r="D640" s="107">
        <v>43776</v>
      </c>
      <c r="E640" t="s">
        <v>138</v>
      </c>
      <c r="F640">
        <v>71520</v>
      </c>
      <c r="G640" t="s">
        <v>1491</v>
      </c>
      <c r="H640" t="s">
        <v>140</v>
      </c>
      <c r="I640">
        <v>30000</v>
      </c>
      <c r="J640">
        <v>33803</v>
      </c>
      <c r="K640">
        <v>1981</v>
      </c>
      <c r="L640">
        <v>11363</v>
      </c>
      <c r="M640" t="s">
        <v>141</v>
      </c>
      <c r="N640">
        <v>107539</v>
      </c>
      <c r="O640" t="s">
        <v>170</v>
      </c>
      <c r="P640" t="s">
        <v>1486</v>
      </c>
      <c r="U640" t="s">
        <v>1487</v>
      </c>
      <c r="V640" t="s">
        <v>1487</v>
      </c>
      <c r="X640" t="s">
        <v>1652</v>
      </c>
      <c r="Y640">
        <v>37</v>
      </c>
      <c r="Z640" s="107">
        <v>43769</v>
      </c>
      <c r="AA640" s="108">
        <v>461500</v>
      </c>
      <c r="AB640" t="s">
        <v>148</v>
      </c>
      <c r="AC640" s="98">
        <v>50</v>
      </c>
      <c r="AD640" t="s">
        <v>1489</v>
      </c>
      <c r="AE640">
        <v>2019</v>
      </c>
      <c r="AF640">
        <v>10</v>
      </c>
    </row>
    <row r="641" spans="1:32">
      <c r="A641" t="s">
        <v>1482</v>
      </c>
      <c r="B641" t="s">
        <v>1655</v>
      </c>
      <c r="C641" s="107">
        <v>43769</v>
      </c>
      <c r="D641" s="107">
        <v>43776</v>
      </c>
      <c r="E641" t="s">
        <v>138</v>
      </c>
      <c r="F641">
        <v>71540</v>
      </c>
      <c r="G641" t="s">
        <v>1501</v>
      </c>
      <c r="H641" t="s">
        <v>140</v>
      </c>
      <c r="I641">
        <v>30000</v>
      </c>
      <c r="J641">
        <v>33803</v>
      </c>
      <c r="K641">
        <v>1981</v>
      </c>
      <c r="L641">
        <v>11363</v>
      </c>
      <c r="M641" t="s">
        <v>141</v>
      </c>
      <c r="N641">
        <v>107539</v>
      </c>
      <c r="O641" t="s">
        <v>170</v>
      </c>
      <c r="P641" t="s">
        <v>1486</v>
      </c>
      <c r="U641" t="s">
        <v>1487</v>
      </c>
      <c r="V641" t="s">
        <v>1487</v>
      </c>
      <c r="X641" t="s">
        <v>1652</v>
      </c>
      <c r="Y641">
        <v>67</v>
      </c>
      <c r="Z641" s="107">
        <v>43769</v>
      </c>
      <c r="AA641" s="108">
        <v>287568</v>
      </c>
      <c r="AB641" t="s">
        <v>148</v>
      </c>
      <c r="AC641" s="98">
        <v>31.16</v>
      </c>
      <c r="AD641" t="s">
        <v>1489</v>
      </c>
      <c r="AE641">
        <v>2019</v>
      </c>
      <c r="AF641">
        <v>10</v>
      </c>
    </row>
    <row r="642" spans="1:32">
      <c r="A642" t="s">
        <v>1482</v>
      </c>
      <c r="B642" t="s">
        <v>1656</v>
      </c>
      <c r="C642" s="107">
        <v>43769</v>
      </c>
      <c r="D642" s="107">
        <v>43776</v>
      </c>
      <c r="E642" t="s">
        <v>138</v>
      </c>
      <c r="F642">
        <v>71505</v>
      </c>
      <c r="G642" t="s">
        <v>1485</v>
      </c>
      <c r="H642" t="s">
        <v>140</v>
      </c>
      <c r="I642">
        <v>30000</v>
      </c>
      <c r="J642">
        <v>33803</v>
      </c>
      <c r="K642">
        <v>1981</v>
      </c>
      <c r="L642">
        <v>11363</v>
      </c>
      <c r="M642" t="s">
        <v>141</v>
      </c>
      <c r="N642">
        <v>107539</v>
      </c>
      <c r="O642" t="s">
        <v>170</v>
      </c>
      <c r="P642" t="s">
        <v>1486</v>
      </c>
      <c r="U642" t="s">
        <v>1487</v>
      </c>
      <c r="V642" t="s">
        <v>1487</v>
      </c>
      <c r="X642" t="s">
        <v>1652</v>
      </c>
      <c r="Y642">
        <v>22</v>
      </c>
      <c r="Z642" s="107">
        <v>43769</v>
      </c>
      <c r="AA642" s="108">
        <v>5765362</v>
      </c>
      <c r="AB642" t="s">
        <v>148</v>
      </c>
      <c r="AC642" s="98">
        <v>624.63</v>
      </c>
      <c r="AD642" t="s">
        <v>1489</v>
      </c>
      <c r="AE642">
        <v>2019</v>
      </c>
      <c r="AF642">
        <v>10</v>
      </c>
    </row>
    <row r="643" spans="1:32">
      <c r="A643" t="s">
        <v>1482</v>
      </c>
      <c r="B643" t="s">
        <v>1657</v>
      </c>
      <c r="C643" s="107">
        <v>43769</v>
      </c>
      <c r="D643" s="107">
        <v>43776</v>
      </c>
      <c r="E643" t="s">
        <v>138</v>
      </c>
      <c r="F643">
        <v>71550</v>
      </c>
      <c r="G643" t="s">
        <v>1499</v>
      </c>
      <c r="H643" t="s">
        <v>140</v>
      </c>
      <c r="I643">
        <v>30000</v>
      </c>
      <c r="J643">
        <v>33803</v>
      </c>
      <c r="K643">
        <v>1981</v>
      </c>
      <c r="L643">
        <v>11363</v>
      </c>
      <c r="M643" t="s">
        <v>141</v>
      </c>
      <c r="N643">
        <v>107539</v>
      </c>
      <c r="O643" t="s">
        <v>170</v>
      </c>
      <c r="P643" t="s">
        <v>1486</v>
      </c>
      <c r="U643" t="s">
        <v>1487</v>
      </c>
      <c r="V643" t="s">
        <v>1487</v>
      </c>
      <c r="X643" t="s">
        <v>1652</v>
      </c>
      <c r="Y643">
        <v>97</v>
      </c>
      <c r="Z643" s="107">
        <v>43769</v>
      </c>
      <c r="AA643" s="108">
        <v>480448</v>
      </c>
      <c r="AB643" t="s">
        <v>148</v>
      </c>
      <c r="AC643" s="98">
        <v>52.05</v>
      </c>
      <c r="AD643" t="s">
        <v>1489</v>
      </c>
      <c r="AE643">
        <v>2019</v>
      </c>
      <c r="AF643">
        <v>10</v>
      </c>
    </row>
    <row r="644" spans="1:32">
      <c r="A644" t="s">
        <v>1482</v>
      </c>
      <c r="B644" t="s">
        <v>1658</v>
      </c>
      <c r="C644" s="107">
        <v>43769</v>
      </c>
      <c r="D644" s="107">
        <v>43776</v>
      </c>
      <c r="E644" t="s">
        <v>138</v>
      </c>
      <c r="F644">
        <v>71541</v>
      </c>
      <c r="G644" t="s">
        <v>1497</v>
      </c>
      <c r="H644" t="s">
        <v>140</v>
      </c>
      <c r="I644">
        <v>30000</v>
      </c>
      <c r="J644">
        <v>33803</v>
      </c>
      <c r="K644">
        <v>1981</v>
      </c>
      <c r="L644">
        <v>11363</v>
      </c>
      <c r="M644" t="s">
        <v>141</v>
      </c>
      <c r="N644">
        <v>107539</v>
      </c>
      <c r="O644" t="s">
        <v>170</v>
      </c>
      <c r="P644" t="s">
        <v>1486</v>
      </c>
      <c r="U644" t="s">
        <v>1487</v>
      </c>
      <c r="V644" t="s">
        <v>1487</v>
      </c>
      <c r="X644" t="s">
        <v>1652</v>
      </c>
      <c r="Y644">
        <v>82</v>
      </c>
      <c r="Z644" s="107">
        <v>43769</v>
      </c>
      <c r="AA644" s="108">
        <v>354570</v>
      </c>
      <c r="AB644" t="s">
        <v>148</v>
      </c>
      <c r="AC644" s="98">
        <v>38.409999999999997</v>
      </c>
      <c r="AD644" t="s">
        <v>1489</v>
      </c>
      <c r="AE644">
        <v>2019</v>
      </c>
      <c r="AF644">
        <v>10</v>
      </c>
    </row>
    <row r="645" spans="1:32">
      <c r="A645" t="s">
        <v>1737</v>
      </c>
      <c r="B645" t="s">
        <v>1789</v>
      </c>
      <c r="C645" s="107">
        <v>43766</v>
      </c>
      <c r="D645" s="107">
        <v>43767</v>
      </c>
      <c r="E645" t="s">
        <v>138</v>
      </c>
      <c r="F645">
        <v>71615</v>
      </c>
      <c r="G645" t="s">
        <v>1739</v>
      </c>
      <c r="H645" t="s">
        <v>140</v>
      </c>
      <c r="I645">
        <v>30000</v>
      </c>
      <c r="J645">
        <v>33803</v>
      </c>
      <c r="K645">
        <v>1981</v>
      </c>
      <c r="L645">
        <v>11363</v>
      </c>
      <c r="M645" t="s">
        <v>141</v>
      </c>
      <c r="N645">
        <v>107539</v>
      </c>
      <c r="O645" t="s">
        <v>142</v>
      </c>
      <c r="P645" t="s">
        <v>157</v>
      </c>
      <c r="Q645" t="s">
        <v>1751</v>
      </c>
      <c r="R645">
        <v>5270</v>
      </c>
      <c r="S645" t="s">
        <v>388</v>
      </c>
      <c r="U645" t="s">
        <v>1740</v>
      </c>
      <c r="V645" t="s">
        <v>1741</v>
      </c>
      <c r="X645" t="s">
        <v>1790</v>
      </c>
      <c r="Y645">
        <v>213</v>
      </c>
      <c r="Z645" s="107">
        <v>43766</v>
      </c>
      <c r="AA645" s="108">
        <v>363.06</v>
      </c>
      <c r="AB645" t="s">
        <v>861</v>
      </c>
      <c r="AC645" s="98">
        <v>363.06</v>
      </c>
      <c r="AD645" t="s">
        <v>1743</v>
      </c>
      <c r="AE645">
        <v>2019</v>
      </c>
      <c r="AF645">
        <v>10</v>
      </c>
    </row>
    <row r="646" spans="1:32">
      <c r="A646" t="s">
        <v>1737</v>
      </c>
      <c r="B646" t="s">
        <v>1791</v>
      </c>
      <c r="C646" s="107">
        <v>43766</v>
      </c>
      <c r="D646" s="107">
        <v>43767</v>
      </c>
      <c r="E646" t="s">
        <v>138</v>
      </c>
      <c r="F646">
        <v>72311</v>
      </c>
      <c r="G646" t="s">
        <v>1772</v>
      </c>
      <c r="H646" t="s">
        <v>140</v>
      </c>
      <c r="I646">
        <v>30000</v>
      </c>
      <c r="J646">
        <v>33803</v>
      </c>
      <c r="K646">
        <v>1981</v>
      </c>
      <c r="L646">
        <v>11363</v>
      </c>
      <c r="M646" t="s">
        <v>141</v>
      </c>
      <c r="N646">
        <v>107539</v>
      </c>
      <c r="O646" t="s">
        <v>142</v>
      </c>
      <c r="P646" t="s">
        <v>157</v>
      </c>
      <c r="Q646" t="s">
        <v>1751</v>
      </c>
      <c r="R646">
        <v>5270</v>
      </c>
      <c r="S646" t="s">
        <v>388</v>
      </c>
      <c r="U646" t="s">
        <v>1749</v>
      </c>
      <c r="V646" t="s">
        <v>1741</v>
      </c>
      <c r="X646" t="s">
        <v>1790</v>
      </c>
      <c r="Y646">
        <v>185</v>
      </c>
      <c r="Z646" s="107">
        <v>43766</v>
      </c>
      <c r="AA646" s="108">
        <v>72.459999999999994</v>
      </c>
      <c r="AB646" t="s">
        <v>861</v>
      </c>
      <c r="AC646" s="98">
        <v>72.459999999999994</v>
      </c>
      <c r="AD646" t="s">
        <v>1743</v>
      </c>
      <c r="AE646">
        <v>2019</v>
      </c>
      <c r="AF646">
        <v>10</v>
      </c>
    </row>
    <row r="647" spans="1:32">
      <c r="A647" t="s">
        <v>1737</v>
      </c>
      <c r="B647" t="s">
        <v>1792</v>
      </c>
      <c r="C647" s="107">
        <v>43765</v>
      </c>
      <c r="D647" s="107">
        <v>43765</v>
      </c>
      <c r="E647" t="s">
        <v>138</v>
      </c>
      <c r="F647">
        <v>71615</v>
      </c>
      <c r="G647" t="s">
        <v>1739</v>
      </c>
      <c r="H647" t="s">
        <v>140</v>
      </c>
      <c r="I647">
        <v>30000</v>
      </c>
      <c r="J647">
        <v>33803</v>
      </c>
      <c r="K647">
        <v>1981</v>
      </c>
      <c r="L647">
        <v>11363</v>
      </c>
      <c r="M647" t="s">
        <v>141</v>
      </c>
      <c r="N647">
        <v>107539</v>
      </c>
      <c r="O647" t="s">
        <v>142</v>
      </c>
      <c r="P647" t="s">
        <v>157</v>
      </c>
      <c r="Q647">
        <v>885547</v>
      </c>
      <c r="R647">
        <v>4086</v>
      </c>
      <c r="S647" t="s">
        <v>289</v>
      </c>
      <c r="U647" t="s">
        <v>1774</v>
      </c>
      <c r="V647" t="s">
        <v>1741</v>
      </c>
      <c r="X647" t="s">
        <v>1793</v>
      </c>
      <c r="Y647">
        <v>1299</v>
      </c>
      <c r="Z647" s="107">
        <v>43765</v>
      </c>
      <c r="AA647" s="108">
        <v>1645</v>
      </c>
      <c r="AB647" t="s">
        <v>861</v>
      </c>
      <c r="AC647" s="98">
        <v>1645</v>
      </c>
      <c r="AD647" t="s">
        <v>1743</v>
      </c>
      <c r="AE647">
        <v>2019</v>
      </c>
      <c r="AF647">
        <v>10</v>
      </c>
    </row>
    <row r="648" spans="1:32">
      <c r="A648" t="s">
        <v>1737</v>
      </c>
      <c r="B648" t="s">
        <v>1794</v>
      </c>
      <c r="C648" s="107">
        <v>43765</v>
      </c>
      <c r="D648" s="107">
        <v>43765</v>
      </c>
      <c r="E648" t="s">
        <v>138</v>
      </c>
      <c r="F648">
        <v>71635</v>
      </c>
      <c r="G648" t="s">
        <v>1748</v>
      </c>
      <c r="H648" t="s">
        <v>140</v>
      </c>
      <c r="I648">
        <v>30000</v>
      </c>
      <c r="J648">
        <v>33803</v>
      </c>
      <c r="K648">
        <v>1981</v>
      </c>
      <c r="L648">
        <v>11363</v>
      </c>
      <c r="M648" t="s">
        <v>141</v>
      </c>
      <c r="N648">
        <v>107539</v>
      </c>
      <c r="O648" t="s">
        <v>142</v>
      </c>
      <c r="P648" t="s">
        <v>157</v>
      </c>
      <c r="Q648">
        <v>885547</v>
      </c>
      <c r="R648">
        <v>4086</v>
      </c>
      <c r="S648" t="s">
        <v>289</v>
      </c>
      <c r="U648" t="s">
        <v>1795</v>
      </c>
      <c r="V648" t="s">
        <v>1741</v>
      </c>
      <c r="X648" t="s">
        <v>1793</v>
      </c>
      <c r="Y648">
        <v>1375</v>
      </c>
      <c r="Z648" s="107">
        <v>43765</v>
      </c>
      <c r="AA648" s="108">
        <v>188</v>
      </c>
      <c r="AB648" t="s">
        <v>861</v>
      </c>
      <c r="AC648" s="98">
        <v>188</v>
      </c>
      <c r="AD648" t="s">
        <v>1743</v>
      </c>
      <c r="AE648">
        <v>2019</v>
      </c>
      <c r="AF648">
        <v>10</v>
      </c>
    </row>
    <row r="649" spans="1:32">
      <c r="A649" t="s">
        <v>1737</v>
      </c>
      <c r="B649" t="s">
        <v>1796</v>
      </c>
      <c r="C649" s="107">
        <v>43765</v>
      </c>
      <c r="D649" s="107">
        <v>43765</v>
      </c>
      <c r="E649" t="s">
        <v>138</v>
      </c>
      <c r="F649">
        <v>71605</v>
      </c>
      <c r="G649" t="s">
        <v>1797</v>
      </c>
      <c r="H649" t="s">
        <v>140</v>
      </c>
      <c r="I649">
        <v>30000</v>
      </c>
      <c r="J649">
        <v>33803</v>
      </c>
      <c r="K649">
        <v>1981</v>
      </c>
      <c r="L649">
        <v>11363</v>
      </c>
      <c r="M649" t="s">
        <v>141</v>
      </c>
      <c r="N649">
        <v>107539</v>
      </c>
      <c r="O649" t="s">
        <v>142</v>
      </c>
      <c r="P649" t="s">
        <v>157</v>
      </c>
      <c r="Q649">
        <v>885547</v>
      </c>
      <c r="R649">
        <v>126</v>
      </c>
      <c r="S649" t="s">
        <v>1798</v>
      </c>
      <c r="U649" t="s">
        <v>1799</v>
      </c>
      <c r="V649" t="s">
        <v>1741</v>
      </c>
      <c r="X649" t="s">
        <v>1793</v>
      </c>
      <c r="Y649">
        <v>1325</v>
      </c>
      <c r="Z649" s="107">
        <v>43765</v>
      </c>
      <c r="AA649" s="108">
        <v>1544.42</v>
      </c>
      <c r="AB649" t="s">
        <v>861</v>
      </c>
      <c r="AC649" s="98">
        <v>1544.42</v>
      </c>
      <c r="AD649" t="s">
        <v>1743</v>
      </c>
      <c r="AE649">
        <v>2019</v>
      </c>
      <c r="AF649">
        <v>10</v>
      </c>
    </row>
    <row r="650" spans="1:32">
      <c r="A650" t="s">
        <v>1737</v>
      </c>
      <c r="B650" t="s">
        <v>1800</v>
      </c>
      <c r="C650" s="107">
        <v>43765</v>
      </c>
      <c r="D650" s="107">
        <v>43765</v>
      </c>
      <c r="E650" t="s">
        <v>138</v>
      </c>
      <c r="F650">
        <v>71615</v>
      </c>
      <c r="G650" t="s">
        <v>1739</v>
      </c>
      <c r="H650" t="s">
        <v>140</v>
      </c>
      <c r="I650">
        <v>30000</v>
      </c>
      <c r="J650">
        <v>33803</v>
      </c>
      <c r="K650">
        <v>1981</v>
      </c>
      <c r="L650">
        <v>11363</v>
      </c>
      <c r="M650" t="s">
        <v>141</v>
      </c>
      <c r="N650">
        <v>107539</v>
      </c>
      <c r="O650" t="s">
        <v>142</v>
      </c>
      <c r="P650" t="s">
        <v>157</v>
      </c>
      <c r="Q650" t="s">
        <v>1801</v>
      </c>
      <c r="R650">
        <v>1453</v>
      </c>
      <c r="S650" t="s">
        <v>398</v>
      </c>
      <c r="U650" t="s">
        <v>1774</v>
      </c>
      <c r="V650" t="s">
        <v>1741</v>
      </c>
      <c r="X650" t="s">
        <v>1793</v>
      </c>
      <c r="Y650">
        <v>1275</v>
      </c>
      <c r="Z650" s="107">
        <v>43765</v>
      </c>
      <c r="AA650" s="108">
        <v>1316</v>
      </c>
      <c r="AB650" t="s">
        <v>861</v>
      </c>
      <c r="AC650" s="98">
        <v>1316</v>
      </c>
      <c r="AD650" t="s">
        <v>1743</v>
      </c>
      <c r="AE650">
        <v>2019</v>
      </c>
      <c r="AF650">
        <v>10</v>
      </c>
    </row>
    <row r="651" spans="1:32">
      <c r="A651" t="s">
        <v>1737</v>
      </c>
      <c r="B651" t="s">
        <v>1802</v>
      </c>
      <c r="C651" s="107">
        <v>43765</v>
      </c>
      <c r="D651" s="107">
        <v>43765</v>
      </c>
      <c r="E651" t="s">
        <v>138</v>
      </c>
      <c r="F651">
        <v>71635</v>
      </c>
      <c r="G651" t="s">
        <v>1748</v>
      </c>
      <c r="H651" t="s">
        <v>140</v>
      </c>
      <c r="I651">
        <v>30000</v>
      </c>
      <c r="J651">
        <v>33803</v>
      </c>
      <c r="K651">
        <v>1981</v>
      </c>
      <c r="L651">
        <v>11363</v>
      </c>
      <c r="M651" t="s">
        <v>141</v>
      </c>
      <c r="N651">
        <v>107539</v>
      </c>
      <c r="O651" t="s">
        <v>142</v>
      </c>
      <c r="P651" t="s">
        <v>157</v>
      </c>
      <c r="Q651" t="s">
        <v>1801</v>
      </c>
      <c r="R651">
        <v>1453</v>
      </c>
      <c r="S651" t="s">
        <v>398</v>
      </c>
      <c r="U651" t="s">
        <v>1795</v>
      </c>
      <c r="V651" t="s">
        <v>1741</v>
      </c>
      <c r="X651" t="s">
        <v>1793</v>
      </c>
      <c r="Y651">
        <v>1274</v>
      </c>
      <c r="Z651" s="107">
        <v>43765</v>
      </c>
      <c r="AA651" s="108">
        <v>188</v>
      </c>
      <c r="AB651" t="s">
        <v>861</v>
      </c>
      <c r="AC651" s="98">
        <v>188</v>
      </c>
      <c r="AD651" t="s">
        <v>1743</v>
      </c>
      <c r="AE651">
        <v>2019</v>
      </c>
      <c r="AF651">
        <v>10</v>
      </c>
    </row>
    <row r="652" spans="1:32">
      <c r="A652" t="s">
        <v>1737</v>
      </c>
      <c r="B652" t="s">
        <v>1803</v>
      </c>
      <c r="C652" s="107">
        <v>43765</v>
      </c>
      <c r="D652" s="107">
        <v>43765</v>
      </c>
      <c r="E652" t="s">
        <v>138</v>
      </c>
      <c r="F652">
        <v>71605</v>
      </c>
      <c r="G652" t="s">
        <v>1797</v>
      </c>
      <c r="H652" t="s">
        <v>140</v>
      </c>
      <c r="I652">
        <v>30000</v>
      </c>
      <c r="J652">
        <v>33803</v>
      </c>
      <c r="K652">
        <v>1981</v>
      </c>
      <c r="L652">
        <v>11363</v>
      </c>
      <c r="M652" t="s">
        <v>141</v>
      </c>
      <c r="N652">
        <v>107539</v>
      </c>
      <c r="O652" t="s">
        <v>142</v>
      </c>
      <c r="P652" t="s">
        <v>157</v>
      </c>
      <c r="Q652" t="s">
        <v>1801</v>
      </c>
      <c r="R652">
        <v>126</v>
      </c>
      <c r="S652" t="s">
        <v>1798</v>
      </c>
      <c r="U652" t="s">
        <v>1799</v>
      </c>
      <c r="V652" t="s">
        <v>1741</v>
      </c>
      <c r="X652" t="s">
        <v>1793</v>
      </c>
      <c r="Y652">
        <v>1213</v>
      </c>
      <c r="Z652" s="107">
        <v>43765</v>
      </c>
      <c r="AA652" s="108">
        <v>1544.42</v>
      </c>
      <c r="AB652" t="s">
        <v>861</v>
      </c>
      <c r="AC652" s="98">
        <v>1544.42</v>
      </c>
      <c r="AD652" t="s">
        <v>1743</v>
      </c>
      <c r="AE652">
        <v>2019</v>
      </c>
      <c r="AF652">
        <v>10</v>
      </c>
    </row>
    <row r="653" spans="1:32">
      <c r="A653" t="s">
        <v>1737</v>
      </c>
      <c r="B653" t="s">
        <v>1804</v>
      </c>
      <c r="C653" s="107">
        <v>43765</v>
      </c>
      <c r="D653" s="107">
        <v>43765</v>
      </c>
      <c r="E653" t="s">
        <v>138</v>
      </c>
      <c r="F653">
        <v>71615</v>
      </c>
      <c r="G653" t="s">
        <v>1739</v>
      </c>
      <c r="H653" t="s">
        <v>140</v>
      </c>
      <c r="I653">
        <v>30000</v>
      </c>
      <c r="J653">
        <v>33803</v>
      </c>
      <c r="K653">
        <v>1981</v>
      </c>
      <c r="L653">
        <v>11363</v>
      </c>
      <c r="M653" t="s">
        <v>141</v>
      </c>
      <c r="N653">
        <v>107539</v>
      </c>
      <c r="O653" t="s">
        <v>142</v>
      </c>
      <c r="P653" t="s">
        <v>157</v>
      </c>
      <c r="Q653" t="s">
        <v>1805</v>
      </c>
      <c r="R653">
        <v>7295</v>
      </c>
      <c r="S653" t="s">
        <v>418</v>
      </c>
      <c r="U653" t="s">
        <v>1774</v>
      </c>
      <c r="V653" t="s">
        <v>1741</v>
      </c>
      <c r="X653" t="s">
        <v>1793</v>
      </c>
      <c r="Y653">
        <v>1217</v>
      </c>
      <c r="Z653" s="107">
        <v>43765</v>
      </c>
      <c r="AA653" s="108">
        <v>1316</v>
      </c>
      <c r="AB653" t="s">
        <v>861</v>
      </c>
      <c r="AC653" s="98">
        <v>1316</v>
      </c>
      <c r="AD653" t="s">
        <v>1743</v>
      </c>
      <c r="AE653">
        <v>2019</v>
      </c>
      <c r="AF653">
        <v>10</v>
      </c>
    </row>
    <row r="654" spans="1:32">
      <c r="A654" t="s">
        <v>1737</v>
      </c>
      <c r="B654" t="s">
        <v>1806</v>
      </c>
      <c r="C654" s="107">
        <v>43765</v>
      </c>
      <c r="D654" s="107">
        <v>43765</v>
      </c>
      <c r="E654" t="s">
        <v>138</v>
      </c>
      <c r="F654">
        <v>71635</v>
      </c>
      <c r="G654" t="s">
        <v>1748</v>
      </c>
      <c r="H654" t="s">
        <v>140</v>
      </c>
      <c r="I654">
        <v>30000</v>
      </c>
      <c r="J654">
        <v>33803</v>
      </c>
      <c r="K654">
        <v>1981</v>
      </c>
      <c r="L654">
        <v>11363</v>
      </c>
      <c r="M654" t="s">
        <v>141</v>
      </c>
      <c r="N654">
        <v>107539</v>
      </c>
      <c r="O654" t="s">
        <v>142</v>
      </c>
      <c r="P654" t="s">
        <v>157</v>
      </c>
      <c r="Q654" t="s">
        <v>1805</v>
      </c>
      <c r="R654">
        <v>7295</v>
      </c>
      <c r="S654" t="s">
        <v>418</v>
      </c>
      <c r="U654" t="s">
        <v>1795</v>
      </c>
      <c r="V654" t="s">
        <v>1741</v>
      </c>
      <c r="X654" t="s">
        <v>1793</v>
      </c>
      <c r="Y654">
        <v>1248</v>
      </c>
      <c r="Z654" s="107">
        <v>43765</v>
      </c>
      <c r="AA654" s="108">
        <v>188</v>
      </c>
      <c r="AB654" t="s">
        <v>861</v>
      </c>
      <c r="AC654" s="98">
        <v>188</v>
      </c>
      <c r="AD654" t="s">
        <v>1743</v>
      </c>
      <c r="AE654">
        <v>2019</v>
      </c>
      <c r="AF654">
        <v>10</v>
      </c>
    </row>
    <row r="655" spans="1:32">
      <c r="A655" t="s">
        <v>1737</v>
      </c>
      <c r="B655" t="s">
        <v>1807</v>
      </c>
      <c r="C655" s="107">
        <v>43765</v>
      </c>
      <c r="D655" s="107">
        <v>43765</v>
      </c>
      <c r="E655" t="s">
        <v>138</v>
      </c>
      <c r="F655">
        <v>71605</v>
      </c>
      <c r="G655" t="s">
        <v>1797</v>
      </c>
      <c r="H655" t="s">
        <v>140</v>
      </c>
      <c r="I655">
        <v>30000</v>
      </c>
      <c r="J655">
        <v>33803</v>
      </c>
      <c r="K655">
        <v>1981</v>
      </c>
      <c r="L655">
        <v>11363</v>
      </c>
      <c r="M655" t="s">
        <v>141</v>
      </c>
      <c r="N655">
        <v>107539</v>
      </c>
      <c r="O655" t="s">
        <v>142</v>
      </c>
      <c r="P655" t="s">
        <v>157</v>
      </c>
      <c r="Q655" t="s">
        <v>1805</v>
      </c>
      <c r="R655">
        <v>126</v>
      </c>
      <c r="S655" t="s">
        <v>1798</v>
      </c>
      <c r="U655" t="s">
        <v>1799</v>
      </c>
      <c r="V655" t="s">
        <v>1741</v>
      </c>
      <c r="X655" t="s">
        <v>1793</v>
      </c>
      <c r="Y655">
        <v>1383</v>
      </c>
      <c r="Z655" s="107">
        <v>43765</v>
      </c>
      <c r="AA655" s="108">
        <v>1544.42</v>
      </c>
      <c r="AB655" t="s">
        <v>861</v>
      </c>
      <c r="AC655" s="98">
        <v>1544.42</v>
      </c>
      <c r="AD655" t="s">
        <v>1743</v>
      </c>
      <c r="AE655">
        <v>2019</v>
      </c>
      <c r="AF655">
        <v>10</v>
      </c>
    </row>
    <row r="656" spans="1:32">
      <c r="A656" t="s">
        <v>1737</v>
      </c>
      <c r="B656" t="s">
        <v>1808</v>
      </c>
      <c r="C656" s="107">
        <v>43765</v>
      </c>
      <c r="D656" s="107">
        <v>43765</v>
      </c>
      <c r="E656" t="s">
        <v>138</v>
      </c>
      <c r="F656">
        <v>71615</v>
      </c>
      <c r="G656" t="s">
        <v>1739</v>
      </c>
      <c r="H656" t="s">
        <v>140</v>
      </c>
      <c r="I656">
        <v>30000</v>
      </c>
      <c r="J656">
        <v>33803</v>
      </c>
      <c r="K656">
        <v>1981</v>
      </c>
      <c r="L656">
        <v>11363</v>
      </c>
      <c r="M656" t="s">
        <v>141</v>
      </c>
      <c r="N656">
        <v>107539</v>
      </c>
      <c r="O656" t="s">
        <v>142</v>
      </c>
      <c r="P656" t="s">
        <v>157</v>
      </c>
      <c r="Q656" t="s">
        <v>1809</v>
      </c>
      <c r="R656">
        <v>3477</v>
      </c>
      <c r="S656" t="s">
        <v>404</v>
      </c>
      <c r="U656" t="s">
        <v>1774</v>
      </c>
      <c r="V656" t="s">
        <v>1741</v>
      </c>
      <c r="X656" t="s">
        <v>1793</v>
      </c>
      <c r="Y656">
        <v>1219</v>
      </c>
      <c r="Z656" s="107">
        <v>43765</v>
      </c>
      <c r="AA656" s="108">
        <v>1316</v>
      </c>
      <c r="AB656" t="s">
        <v>861</v>
      </c>
      <c r="AC656" s="98">
        <v>1316</v>
      </c>
      <c r="AD656" t="s">
        <v>1743</v>
      </c>
      <c r="AE656">
        <v>2019</v>
      </c>
      <c r="AF656">
        <v>10</v>
      </c>
    </row>
    <row r="657" spans="1:32">
      <c r="A657" t="s">
        <v>1737</v>
      </c>
      <c r="B657" t="s">
        <v>1810</v>
      </c>
      <c r="C657" s="107">
        <v>43765</v>
      </c>
      <c r="D657" s="107">
        <v>43765</v>
      </c>
      <c r="E657" t="s">
        <v>138</v>
      </c>
      <c r="F657">
        <v>71635</v>
      </c>
      <c r="G657" t="s">
        <v>1748</v>
      </c>
      <c r="H657" t="s">
        <v>140</v>
      </c>
      <c r="I657">
        <v>30000</v>
      </c>
      <c r="J657">
        <v>33803</v>
      </c>
      <c r="K657">
        <v>1981</v>
      </c>
      <c r="L657">
        <v>11363</v>
      </c>
      <c r="M657" t="s">
        <v>141</v>
      </c>
      <c r="N657">
        <v>107539</v>
      </c>
      <c r="O657" t="s">
        <v>142</v>
      </c>
      <c r="P657" t="s">
        <v>157</v>
      </c>
      <c r="Q657" t="s">
        <v>1809</v>
      </c>
      <c r="R657">
        <v>3477</v>
      </c>
      <c r="S657" t="s">
        <v>404</v>
      </c>
      <c r="U657" t="s">
        <v>1795</v>
      </c>
      <c r="V657" t="s">
        <v>1741</v>
      </c>
      <c r="X657" t="s">
        <v>1793</v>
      </c>
      <c r="Y657">
        <v>1411</v>
      </c>
      <c r="Z657" s="107">
        <v>43765</v>
      </c>
      <c r="AA657" s="108">
        <v>188</v>
      </c>
      <c r="AB657" t="s">
        <v>861</v>
      </c>
      <c r="AC657" s="98">
        <v>188</v>
      </c>
      <c r="AD657" t="s">
        <v>1743</v>
      </c>
      <c r="AE657">
        <v>2019</v>
      </c>
      <c r="AF657">
        <v>10</v>
      </c>
    </row>
    <row r="658" spans="1:32">
      <c r="A658" t="s">
        <v>1737</v>
      </c>
      <c r="B658" t="s">
        <v>1811</v>
      </c>
      <c r="C658" s="107">
        <v>43765</v>
      </c>
      <c r="D658" s="107">
        <v>43765</v>
      </c>
      <c r="E658" t="s">
        <v>138</v>
      </c>
      <c r="F658">
        <v>71605</v>
      </c>
      <c r="G658" t="s">
        <v>1797</v>
      </c>
      <c r="H658" t="s">
        <v>140</v>
      </c>
      <c r="I658">
        <v>30000</v>
      </c>
      <c r="J658">
        <v>33803</v>
      </c>
      <c r="K658">
        <v>1981</v>
      </c>
      <c r="L658">
        <v>11363</v>
      </c>
      <c r="M658" t="s">
        <v>141</v>
      </c>
      <c r="N658">
        <v>107539</v>
      </c>
      <c r="O658" t="s">
        <v>142</v>
      </c>
      <c r="P658" t="s">
        <v>157</v>
      </c>
      <c r="Q658" t="s">
        <v>1809</v>
      </c>
      <c r="R658">
        <v>126</v>
      </c>
      <c r="S658" t="s">
        <v>1798</v>
      </c>
      <c r="U658" t="s">
        <v>1799</v>
      </c>
      <c r="V658" t="s">
        <v>1741</v>
      </c>
      <c r="X658" t="s">
        <v>1793</v>
      </c>
      <c r="Y658">
        <v>1284</v>
      </c>
      <c r="Z658" s="107">
        <v>43765</v>
      </c>
      <c r="AA658" s="108">
        <v>1544.42</v>
      </c>
      <c r="AB658" t="s">
        <v>861</v>
      </c>
      <c r="AC658" s="98">
        <v>1544.42</v>
      </c>
      <c r="AD658" t="s">
        <v>1743</v>
      </c>
      <c r="AE658">
        <v>2019</v>
      </c>
      <c r="AF658">
        <v>10</v>
      </c>
    </row>
    <row r="659" spans="1:32">
      <c r="A659" t="s">
        <v>1737</v>
      </c>
      <c r="B659" t="s">
        <v>1812</v>
      </c>
      <c r="C659" s="107">
        <v>43765</v>
      </c>
      <c r="D659" s="107">
        <v>43765</v>
      </c>
      <c r="E659" t="s">
        <v>138</v>
      </c>
      <c r="F659">
        <v>71615</v>
      </c>
      <c r="G659" t="s">
        <v>1739</v>
      </c>
      <c r="H659" t="s">
        <v>140</v>
      </c>
      <c r="I659">
        <v>30000</v>
      </c>
      <c r="J659">
        <v>33803</v>
      </c>
      <c r="K659">
        <v>1981</v>
      </c>
      <c r="L659">
        <v>11363</v>
      </c>
      <c r="M659" t="s">
        <v>141</v>
      </c>
      <c r="N659">
        <v>107539</v>
      </c>
      <c r="O659" t="s">
        <v>142</v>
      </c>
      <c r="P659" t="s">
        <v>157</v>
      </c>
      <c r="Q659" t="s">
        <v>1759</v>
      </c>
      <c r="R659">
        <v>6643</v>
      </c>
      <c r="S659" t="s">
        <v>446</v>
      </c>
      <c r="U659" t="s">
        <v>1774</v>
      </c>
      <c r="V659" t="s">
        <v>1741</v>
      </c>
      <c r="X659" t="s">
        <v>1793</v>
      </c>
      <c r="Y659">
        <v>1412</v>
      </c>
      <c r="Z659" s="107">
        <v>43765</v>
      </c>
      <c r="AA659" s="108">
        <v>1316</v>
      </c>
      <c r="AB659" t="s">
        <v>861</v>
      </c>
      <c r="AC659" s="98">
        <v>1316</v>
      </c>
      <c r="AD659" t="s">
        <v>1743</v>
      </c>
      <c r="AE659">
        <v>2019</v>
      </c>
      <c r="AF659">
        <v>10</v>
      </c>
    </row>
    <row r="660" spans="1:32">
      <c r="A660" t="s">
        <v>1737</v>
      </c>
      <c r="B660" t="s">
        <v>1813</v>
      </c>
      <c r="C660" s="107">
        <v>43765</v>
      </c>
      <c r="D660" s="107">
        <v>43765</v>
      </c>
      <c r="E660" t="s">
        <v>138</v>
      </c>
      <c r="F660">
        <v>71635</v>
      </c>
      <c r="G660" t="s">
        <v>1748</v>
      </c>
      <c r="H660" t="s">
        <v>140</v>
      </c>
      <c r="I660">
        <v>30000</v>
      </c>
      <c r="J660">
        <v>33803</v>
      </c>
      <c r="K660">
        <v>1981</v>
      </c>
      <c r="L660">
        <v>11363</v>
      </c>
      <c r="M660" t="s">
        <v>141</v>
      </c>
      <c r="N660">
        <v>107539</v>
      </c>
      <c r="O660" t="s">
        <v>142</v>
      </c>
      <c r="P660" t="s">
        <v>157</v>
      </c>
      <c r="Q660" t="s">
        <v>1759</v>
      </c>
      <c r="R660">
        <v>6643</v>
      </c>
      <c r="S660" t="s">
        <v>446</v>
      </c>
      <c r="U660" t="s">
        <v>1795</v>
      </c>
      <c r="V660" t="s">
        <v>1741</v>
      </c>
      <c r="X660" t="s">
        <v>1793</v>
      </c>
      <c r="Y660">
        <v>1361</v>
      </c>
      <c r="Z660" s="107">
        <v>43765</v>
      </c>
      <c r="AA660" s="108">
        <v>188</v>
      </c>
      <c r="AB660" t="s">
        <v>861</v>
      </c>
      <c r="AC660" s="98">
        <v>188</v>
      </c>
      <c r="AD660" t="s">
        <v>1743</v>
      </c>
      <c r="AE660">
        <v>2019</v>
      </c>
      <c r="AF660">
        <v>10</v>
      </c>
    </row>
    <row r="661" spans="1:32">
      <c r="A661" t="s">
        <v>1737</v>
      </c>
      <c r="B661" t="s">
        <v>1814</v>
      </c>
      <c r="C661" s="107">
        <v>43765</v>
      </c>
      <c r="D661" s="107">
        <v>43765</v>
      </c>
      <c r="E661" t="s">
        <v>138</v>
      </c>
      <c r="F661">
        <v>71605</v>
      </c>
      <c r="G661" t="s">
        <v>1797</v>
      </c>
      <c r="H661" t="s">
        <v>140</v>
      </c>
      <c r="I661">
        <v>30000</v>
      </c>
      <c r="J661">
        <v>33803</v>
      </c>
      <c r="K661">
        <v>1981</v>
      </c>
      <c r="L661">
        <v>11363</v>
      </c>
      <c r="M661" t="s">
        <v>141</v>
      </c>
      <c r="N661">
        <v>107539</v>
      </c>
      <c r="O661" t="s">
        <v>142</v>
      </c>
      <c r="P661" t="s">
        <v>157</v>
      </c>
      <c r="Q661" t="s">
        <v>1759</v>
      </c>
      <c r="R661">
        <v>126</v>
      </c>
      <c r="S661" t="s">
        <v>1798</v>
      </c>
      <c r="U661" t="s">
        <v>1799</v>
      </c>
      <c r="V661" t="s">
        <v>1741</v>
      </c>
      <c r="X661" t="s">
        <v>1793</v>
      </c>
      <c r="Y661">
        <v>1250</v>
      </c>
      <c r="Z661" s="107">
        <v>43765</v>
      </c>
      <c r="AA661" s="108">
        <v>1544.42</v>
      </c>
      <c r="AB661" t="s">
        <v>861</v>
      </c>
      <c r="AC661" s="98">
        <v>1544.42</v>
      </c>
      <c r="AD661" t="s">
        <v>1743</v>
      </c>
      <c r="AE661">
        <v>2019</v>
      </c>
      <c r="AF661">
        <v>10</v>
      </c>
    </row>
    <row r="662" spans="1:32">
      <c r="A662" t="s">
        <v>1737</v>
      </c>
      <c r="B662" t="s">
        <v>1815</v>
      </c>
      <c r="C662" s="107">
        <v>43765</v>
      </c>
      <c r="D662" s="107">
        <v>43765</v>
      </c>
      <c r="E662" t="s">
        <v>138</v>
      </c>
      <c r="F662">
        <v>71615</v>
      </c>
      <c r="G662" t="s">
        <v>1739</v>
      </c>
      <c r="H662" t="s">
        <v>140</v>
      </c>
      <c r="I662">
        <v>30000</v>
      </c>
      <c r="J662">
        <v>33803</v>
      </c>
      <c r="K662">
        <v>1981</v>
      </c>
      <c r="L662">
        <v>11363</v>
      </c>
      <c r="M662" t="s">
        <v>141</v>
      </c>
      <c r="N662">
        <v>107539</v>
      </c>
      <c r="O662" t="s">
        <v>142</v>
      </c>
      <c r="P662" t="s">
        <v>157</v>
      </c>
      <c r="Q662" t="s">
        <v>1816</v>
      </c>
      <c r="R662">
        <v>7345</v>
      </c>
      <c r="S662" t="s">
        <v>546</v>
      </c>
      <c r="U662" t="s">
        <v>1774</v>
      </c>
      <c r="V662" t="s">
        <v>1741</v>
      </c>
      <c r="X662" t="s">
        <v>1793</v>
      </c>
      <c r="Y662">
        <v>240</v>
      </c>
      <c r="Z662" s="107">
        <v>43765</v>
      </c>
      <c r="AA662" s="108">
        <v>1316</v>
      </c>
      <c r="AB662" t="s">
        <v>861</v>
      </c>
      <c r="AC662" s="98">
        <v>1316</v>
      </c>
      <c r="AD662" t="s">
        <v>1743</v>
      </c>
      <c r="AE662">
        <v>2019</v>
      </c>
      <c r="AF662">
        <v>10</v>
      </c>
    </row>
    <row r="663" spans="1:32">
      <c r="A663" t="s">
        <v>1737</v>
      </c>
      <c r="B663" t="s">
        <v>1817</v>
      </c>
      <c r="C663" s="107">
        <v>43765</v>
      </c>
      <c r="D663" s="107">
        <v>43765</v>
      </c>
      <c r="E663" t="s">
        <v>138</v>
      </c>
      <c r="F663">
        <v>71635</v>
      </c>
      <c r="G663" t="s">
        <v>1748</v>
      </c>
      <c r="H663" t="s">
        <v>140</v>
      </c>
      <c r="I663">
        <v>30000</v>
      </c>
      <c r="J663">
        <v>33803</v>
      </c>
      <c r="K663">
        <v>1981</v>
      </c>
      <c r="L663">
        <v>11363</v>
      </c>
      <c r="M663" t="s">
        <v>141</v>
      </c>
      <c r="N663">
        <v>107539</v>
      </c>
      <c r="O663" t="s">
        <v>142</v>
      </c>
      <c r="P663" t="s">
        <v>157</v>
      </c>
      <c r="Q663" t="s">
        <v>1816</v>
      </c>
      <c r="R663">
        <v>7345</v>
      </c>
      <c r="S663" t="s">
        <v>546</v>
      </c>
      <c r="U663" t="s">
        <v>1795</v>
      </c>
      <c r="V663" t="s">
        <v>1741</v>
      </c>
      <c r="X663" t="s">
        <v>1793</v>
      </c>
      <c r="Y663">
        <v>813</v>
      </c>
      <c r="Z663" s="107">
        <v>43765</v>
      </c>
      <c r="AA663" s="108">
        <v>188</v>
      </c>
      <c r="AB663" t="s">
        <v>861</v>
      </c>
      <c r="AC663" s="98">
        <v>188</v>
      </c>
      <c r="AD663" t="s">
        <v>1743</v>
      </c>
      <c r="AE663">
        <v>2019</v>
      </c>
      <c r="AF663">
        <v>10</v>
      </c>
    </row>
    <row r="664" spans="1:32">
      <c r="A664" t="s">
        <v>1737</v>
      </c>
      <c r="B664" t="s">
        <v>1818</v>
      </c>
      <c r="C664" s="107">
        <v>43765</v>
      </c>
      <c r="D664" s="107">
        <v>43765</v>
      </c>
      <c r="E664" t="s">
        <v>138</v>
      </c>
      <c r="F664">
        <v>71605</v>
      </c>
      <c r="G664" t="s">
        <v>1797</v>
      </c>
      <c r="H664" t="s">
        <v>140</v>
      </c>
      <c r="I664">
        <v>30000</v>
      </c>
      <c r="J664">
        <v>33803</v>
      </c>
      <c r="K664">
        <v>1981</v>
      </c>
      <c r="L664">
        <v>11363</v>
      </c>
      <c r="M664" t="s">
        <v>141</v>
      </c>
      <c r="N664">
        <v>107539</v>
      </c>
      <c r="O664" t="s">
        <v>142</v>
      </c>
      <c r="P664" t="s">
        <v>157</v>
      </c>
      <c r="Q664" t="s">
        <v>1816</v>
      </c>
      <c r="R664">
        <v>126</v>
      </c>
      <c r="S664" t="s">
        <v>1798</v>
      </c>
      <c r="U664" t="s">
        <v>1799</v>
      </c>
      <c r="V664" t="s">
        <v>1741</v>
      </c>
      <c r="X664" t="s">
        <v>1793</v>
      </c>
      <c r="Y664">
        <v>845</v>
      </c>
      <c r="Z664" s="107">
        <v>43765</v>
      </c>
      <c r="AA664" s="108">
        <v>1544.42</v>
      </c>
      <c r="AB664" t="s">
        <v>861</v>
      </c>
      <c r="AC664" s="98">
        <v>1544.42</v>
      </c>
      <c r="AD664" t="s">
        <v>1743</v>
      </c>
      <c r="AE664">
        <v>2019</v>
      </c>
      <c r="AF664">
        <v>10</v>
      </c>
    </row>
    <row r="665" spans="1:32">
      <c r="A665" t="s">
        <v>134</v>
      </c>
      <c r="B665" t="s">
        <v>1104</v>
      </c>
      <c r="C665" s="107">
        <v>43770</v>
      </c>
      <c r="D665" s="107">
        <v>43771</v>
      </c>
      <c r="E665" t="s">
        <v>138</v>
      </c>
      <c r="F665">
        <v>76135</v>
      </c>
      <c r="G665" t="s">
        <v>195</v>
      </c>
      <c r="H665" t="s">
        <v>140</v>
      </c>
      <c r="I665">
        <v>30000</v>
      </c>
      <c r="J665">
        <v>33803</v>
      </c>
      <c r="K665">
        <v>1981</v>
      </c>
      <c r="L665">
        <v>11363</v>
      </c>
      <c r="M665" t="s">
        <v>141</v>
      </c>
      <c r="N665">
        <v>107539</v>
      </c>
      <c r="O665" t="s">
        <v>170</v>
      </c>
      <c r="P665" t="s">
        <v>157</v>
      </c>
      <c r="Q665" t="s">
        <v>143</v>
      </c>
      <c r="R665">
        <v>2329</v>
      </c>
      <c r="S665" t="s">
        <v>267</v>
      </c>
      <c r="T665" t="s">
        <v>143</v>
      </c>
      <c r="U665" t="s">
        <v>195</v>
      </c>
      <c r="V665" t="s">
        <v>1102</v>
      </c>
      <c r="X665" t="s">
        <v>1105</v>
      </c>
      <c r="Y665">
        <v>605</v>
      </c>
      <c r="Z665" s="107">
        <v>43770</v>
      </c>
      <c r="AA665" s="108">
        <v>0</v>
      </c>
      <c r="AB665" t="s">
        <v>148</v>
      </c>
      <c r="AC665" s="98">
        <v>-0.02</v>
      </c>
      <c r="AD665" t="s">
        <v>149</v>
      </c>
      <c r="AE665">
        <v>2019</v>
      </c>
      <c r="AF665">
        <v>11</v>
      </c>
    </row>
    <row r="666" spans="1:32">
      <c r="A666" t="s">
        <v>134</v>
      </c>
      <c r="B666" t="s">
        <v>1114</v>
      </c>
      <c r="C666" s="107">
        <v>43770</v>
      </c>
      <c r="D666" s="107">
        <v>43771</v>
      </c>
      <c r="E666" t="s">
        <v>138</v>
      </c>
      <c r="F666">
        <v>76135</v>
      </c>
      <c r="G666" t="s">
        <v>195</v>
      </c>
      <c r="H666" t="s">
        <v>140</v>
      </c>
      <c r="I666">
        <v>30000</v>
      </c>
      <c r="J666">
        <v>33803</v>
      </c>
      <c r="K666">
        <v>1981</v>
      </c>
      <c r="L666">
        <v>11363</v>
      </c>
      <c r="M666" t="s">
        <v>141</v>
      </c>
      <c r="N666">
        <v>107539</v>
      </c>
      <c r="O666" t="s">
        <v>170</v>
      </c>
      <c r="P666" t="s">
        <v>143</v>
      </c>
      <c r="Q666" t="s">
        <v>143</v>
      </c>
      <c r="R666">
        <v>2329</v>
      </c>
      <c r="S666" t="s">
        <v>267</v>
      </c>
      <c r="T666" t="s">
        <v>143</v>
      </c>
      <c r="U666" t="s">
        <v>195</v>
      </c>
      <c r="V666" t="s">
        <v>1112</v>
      </c>
      <c r="X666" t="s">
        <v>1105</v>
      </c>
      <c r="Y666">
        <v>662</v>
      </c>
      <c r="Z666" s="107">
        <v>43770</v>
      </c>
      <c r="AA666" s="108">
        <v>0</v>
      </c>
      <c r="AB666" t="s">
        <v>148</v>
      </c>
      <c r="AC666" s="98">
        <v>-0.02</v>
      </c>
      <c r="AD666" t="s">
        <v>149</v>
      </c>
      <c r="AE666">
        <v>2019</v>
      </c>
      <c r="AF666">
        <v>11</v>
      </c>
    </row>
    <row r="667" spans="1:32">
      <c r="A667" t="s">
        <v>150</v>
      </c>
      <c r="B667" t="s">
        <v>1115</v>
      </c>
      <c r="C667" s="107">
        <v>43773</v>
      </c>
      <c r="D667" s="107">
        <v>43775</v>
      </c>
      <c r="E667" t="s">
        <v>138</v>
      </c>
      <c r="F667">
        <v>72145</v>
      </c>
      <c r="G667" t="s">
        <v>734</v>
      </c>
      <c r="H667" t="s">
        <v>140</v>
      </c>
      <c r="I667">
        <v>30000</v>
      </c>
      <c r="J667">
        <v>33803</v>
      </c>
      <c r="K667">
        <v>1981</v>
      </c>
      <c r="L667">
        <v>11363</v>
      </c>
      <c r="M667" t="s">
        <v>141</v>
      </c>
      <c r="N667">
        <v>107539</v>
      </c>
      <c r="O667" t="s">
        <v>142</v>
      </c>
      <c r="P667" t="s">
        <v>143</v>
      </c>
      <c r="Q667" t="s">
        <v>1116</v>
      </c>
      <c r="R667">
        <v>1633</v>
      </c>
      <c r="S667" t="s">
        <v>1107</v>
      </c>
      <c r="T667" t="s">
        <v>143</v>
      </c>
      <c r="U667" t="s">
        <v>1117</v>
      </c>
      <c r="V667" t="s">
        <v>1118</v>
      </c>
      <c r="X667" t="s">
        <v>1119</v>
      </c>
      <c r="Y667">
        <v>12</v>
      </c>
      <c r="Z667" s="107">
        <v>43773</v>
      </c>
      <c r="AA667" s="108">
        <v>73900000</v>
      </c>
      <c r="AB667" t="s">
        <v>148</v>
      </c>
      <c r="AC667" s="98">
        <v>8006.5</v>
      </c>
      <c r="AD667" t="s">
        <v>149</v>
      </c>
      <c r="AE667">
        <v>2019</v>
      </c>
      <c r="AF667">
        <v>11</v>
      </c>
    </row>
    <row r="668" spans="1:32">
      <c r="A668" t="s">
        <v>134</v>
      </c>
      <c r="B668" t="s">
        <v>1121</v>
      </c>
      <c r="C668" s="107">
        <v>43777</v>
      </c>
      <c r="D668" s="107">
        <v>43778</v>
      </c>
      <c r="E668" t="s">
        <v>138</v>
      </c>
      <c r="F668">
        <v>73410</v>
      </c>
      <c r="G668" t="s">
        <v>440</v>
      </c>
      <c r="H668" t="s">
        <v>140</v>
      </c>
      <c r="I668">
        <v>30000</v>
      </c>
      <c r="J668">
        <v>33803</v>
      </c>
      <c r="K668">
        <v>1981</v>
      </c>
      <c r="L668">
        <v>11363</v>
      </c>
      <c r="M668" t="s">
        <v>141</v>
      </c>
      <c r="N668">
        <v>107539</v>
      </c>
      <c r="O668" t="s">
        <v>142</v>
      </c>
      <c r="P668" t="s">
        <v>143</v>
      </c>
      <c r="Q668" t="s">
        <v>143</v>
      </c>
      <c r="R668">
        <v>7339</v>
      </c>
      <c r="S668" t="s">
        <v>786</v>
      </c>
      <c r="T668" t="s">
        <v>143</v>
      </c>
      <c r="U668" t="s">
        <v>1122</v>
      </c>
      <c r="V668" t="s">
        <v>1123</v>
      </c>
      <c r="X668" t="s">
        <v>1124</v>
      </c>
      <c r="Y668">
        <v>49</v>
      </c>
      <c r="Z668" s="107">
        <v>43777</v>
      </c>
      <c r="AA668" s="108">
        <v>3985000</v>
      </c>
      <c r="AB668" t="s">
        <v>148</v>
      </c>
      <c r="AC668" s="98">
        <v>431.28</v>
      </c>
      <c r="AD668" t="s">
        <v>149</v>
      </c>
      <c r="AE668">
        <v>2019</v>
      </c>
      <c r="AF668">
        <v>11</v>
      </c>
    </row>
    <row r="669" spans="1:32">
      <c r="A669" t="s">
        <v>134</v>
      </c>
      <c r="B669" t="s">
        <v>1125</v>
      </c>
      <c r="C669" s="107">
        <v>43781</v>
      </c>
      <c r="D669" s="107">
        <v>43782</v>
      </c>
      <c r="E669" t="s">
        <v>138</v>
      </c>
      <c r="F669">
        <v>71405</v>
      </c>
      <c r="G669" t="s">
        <v>338</v>
      </c>
      <c r="H669" t="s">
        <v>140</v>
      </c>
      <c r="I669">
        <v>30000</v>
      </c>
      <c r="J669">
        <v>33803</v>
      </c>
      <c r="K669">
        <v>1981</v>
      </c>
      <c r="L669">
        <v>11363</v>
      </c>
      <c r="M669" t="s">
        <v>141</v>
      </c>
      <c r="N669">
        <v>107539</v>
      </c>
      <c r="O669" t="s">
        <v>142</v>
      </c>
      <c r="P669" t="s">
        <v>143</v>
      </c>
      <c r="Q669" t="s">
        <v>143</v>
      </c>
      <c r="R669">
        <v>6657</v>
      </c>
      <c r="S669" t="s">
        <v>423</v>
      </c>
      <c r="T669" t="s">
        <v>143</v>
      </c>
      <c r="U669" t="s">
        <v>1126</v>
      </c>
      <c r="V669" t="s">
        <v>1126</v>
      </c>
      <c r="X669" t="s">
        <v>1127</v>
      </c>
      <c r="Y669">
        <v>15</v>
      </c>
      <c r="Z669" s="107">
        <v>43781</v>
      </c>
      <c r="AA669" s="108">
        <v>3980127</v>
      </c>
      <c r="AB669" t="s">
        <v>148</v>
      </c>
      <c r="AC669" s="98">
        <v>430.75</v>
      </c>
      <c r="AD669" t="s">
        <v>149</v>
      </c>
      <c r="AE669">
        <v>2019</v>
      </c>
      <c r="AF669">
        <v>11</v>
      </c>
    </row>
    <row r="670" spans="1:32">
      <c r="A670" t="s">
        <v>134</v>
      </c>
      <c r="B670" t="s">
        <v>1128</v>
      </c>
      <c r="C670" s="107">
        <v>43790</v>
      </c>
      <c r="D670" s="107">
        <v>43791</v>
      </c>
      <c r="E670" t="s">
        <v>138</v>
      </c>
      <c r="F670">
        <v>72445</v>
      </c>
      <c r="G670" t="s">
        <v>1129</v>
      </c>
      <c r="H670" t="s">
        <v>140</v>
      </c>
      <c r="I670">
        <v>30000</v>
      </c>
      <c r="J670">
        <v>33803</v>
      </c>
      <c r="K670">
        <v>1981</v>
      </c>
      <c r="L670">
        <v>11363</v>
      </c>
      <c r="M670" t="s">
        <v>141</v>
      </c>
      <c r="N670">
        <v>107539</v>
      </c>
      <c r="O670" t="s">
        <v>170</v>
      </c>
      <c r="P670" t="s">
        <v>143</v>
      </c>
      <c r="Q670" t="s">
        <v>143</v>
      </c>
      <c r="R670">
        <v>7519</v>
      </c>
      <c r="S670" t="s">
        <v>1130</v>
      </c>
      <c r="T670" t="s">
        <v>143</v>
      </c>
      <c r="U670" t="s">
        <v>1131</v>
      </c>
      <c r="V670" t="s">
        <v>1131</v>
      </c>
      <c r="X670" t="s">
        <v>1132</v>
      </c>
      <c r="Y670">
        <v>46</v>
      </c>
      <c r="Z670" s="107">
        <v>43790</v>
      </c>
      <c r="AA670" s="108">
        <v>24400000</v>
      </c>
      <c r="AB670" t="s">
        <v>148</v>
      </c>
      <c r="AC670" s="98">
        <v>2640.69</v>
      </c>
      <c r="AD670" t="s">
        <v>149</v>
      </c>
      <c r="AE670">
        <v>2019</v>
      </c>
      <c r="AF670">
        <v>11</v>
      </c>
    </row>
    <row r="671" spans="1:32">
      <c r="A671" t="s">
        <v>1304</v>
      </c>
      <c r="B671" t="s">
        <v>1441</v>
      </c>
      <c r="C671" s="107">
        <v>43799</v>
      </c>
      <c r="D671" t="s">
        <v>1442</v>
      </c>
      <c r="E671" t="s">
        <v>138</v>
      </c>
      <c r="F671">
        <v>75105</v>
      </c>
      <c r="G671" t="s">
        <v>1306</v>
      </c>
      <c r="H671" t="s">
        <v>140</v>
      </c>
      <c r="I671">
        <v>30000</v>
      </c>
      <c r="J671">
        <v>33803</v>
      </c>
      <c r="K671">
        <v>1981</v>
      </c>
      <c r="L671">
        <v>11363</v>
      </c>
      <c r="M671" t="s">
        <v>141</v>
      </c>
      <c r="N671">
        <v>107539</v>
      </c>
      <c r="O671" t="s">
        <v>170</v>
      </c>
      <c r="P671" t="s">
        <v>1307</v>
      </c>
      <c r="U671" t="s">
        <v>1443</v>
      </c>
      <c r="V671" t="s">
        <v>1347</v>
      </c>
      <c r="X671">
        <v>8308028</v>
      </c>
      <c r="Y671">
        <v>2312</v>
      </c>
      <c r="Z671" s="107">
        <v>43799</v>
      </c>
      <c r="AA671" s="108">
        <v>403.34</v>
      </c>
      <c r="AB671" t="s">
        <v>861</v>
      </c>
      <c r="AC671" s="98">
        <v>403.34</v>
      </c>
      <c r="AD671" t="s">
        <v>1310</v>
      </c>
      <c r="AE671">
        <v>2019</v>
      </c>
      <c r="AF671">
        <v>11</v>
      </c>
    </row>
    <row r="672" spans="1:32">
      <c r="A672" t="s">
        <v>1304</v>
      </c>
      <c r="B672" t="s">
        <v>1444</v>
      </c>
      <c r="C672" s="107">
        <v>43799</v>
      </c>
      <c r="D672" t="s">
        <v>1442</v>
      </c>
      <c r="E672" t="s">
        <v>138</v>
      </c>
      <c r="F672">
        <v>75105</v>
      </c>
      <c r="G672" t="s">
        <v>1306</v>
      </c>
      <c r="H672" t="s">
        <v>140</v>
      </c>
      <c r="I672">
        <v>30000</v>
      </c>
      <c r="J672">
        <v>33803</v>
      </c>
      <c r="K672">
        <v>1981</v>
      </c>
      <c r="L672">
        <v>11363</v>
      </c>
      <c r="M672" t="s">
        <v>141</v>
      </c>
      <c r="N672">
        <v>107539</v>
      </c>
      <c r="O672" t="s">
        <v>142</v>
      </c>
      <c r="P672" t="s">
        <v>1307</v>
      </c>
      <c r="U672" t="s">
        <v>1443</v>
      </c>
      <c r="V672" t="s">
        <v>1347</v>
      </c>
      <c r="X672">
        <v>8308028</v>
      </c>
      <c r="Y672">
        <v>2313</v>
      </c>
      <c r="Z672" s="107">
        <v>43799</v>
      </c>
      <c r="AA672" s="108">
        <v>1343.2</v>
      </c>
      <c r="AB672" t="s">
        <v>861</v>
      </c>
      <c r="AC672" s="98">
        <v>1343.2</v>
      </c>
      <c r="AD672" t="s">
        <v>1310</v>
      </c>
      <c r="AE672">
        <v>2019</v>
      </c>
      <c r="AF672">
        <v>11</v>
      </c>
    </row>
    <row r="673" spans="1:32">
      <c r="A673" t="s">
        <v>1482</v>
      </c>
      <c r="B673" t="s">
        <v>1659</v>
      </c>
      <c r="C673" s="107">
        <v>43799</v>
      </c>
      <c r="D673" t="s">
        <v>1660</v>
      </c>
      <c r="E673" t="s">
        <v>138</v>
      </c>
      <c r="F673">
        <v>71592</v>
      </c>
      <c r="G673" t="s">
        <v>1579</v>
      </c>
      <c r="H673" t="s">
        <v>140</v>
      </c>
      <c r="I673">
        <v>30000</v>
      </c>
      <c r="J673">
        <v>33803</v>
      </c>
      <c r="K673">
        <v>1981</v>
      </c>
      <c r="L673">
        <v>11363</v>
      </c>
      <c r="M673" t="s">
        <v>141</v>
      </c>
      <c r="N673">
        <v>107539</v>
      </c>
      <c r="O673" t="s">
        <v>170</v>
      </c>
      <c r="P673" t="s">
        <v>1486</v>
      </c>
      <c r="U673" t="s">
        <v>1487</v>
      </c>
      <c r="V673" t="s">
        <v>1487</v>
      </c>
      <c r="X673" t="s">
        <v>1661</v>
      </c>
      <c r="Y673">
        <v>122</v>
      </c>
      <c r="Z673" s="107">
        <v>43799</v>
      </c>
      <c r="AA673" s="108">
        <v>1010758</v>
      </c>
      <c r="AB673" t="s">
        <v>148</v>
      </c>
      <c r="AC673" s="98">
        <v>109.39</v>
      </c>
      <c r="AD673" t="s">
        <v>1489</v>
      </c>
      <c r="AE673">
        <v>2019</v>
      </c>
      <c r="AF673">
        <v>11</v>
      </c>
    </row>
    <row r="674" spans="1:32">
      <c r="A674" t="s">
        <v>1482</v>
      </c>
      <c r="B674" t="s">
        <v>1662</v>
      </c>
      <c r="C674" s="107">
        <v>43799</v>
      </c>
      <c r="D674" t="s">
        <v>1660</v>
      </c>
      <c r="E674" t="s">
        <v>138</v>
      </c>
      <c r="F674">
        <v>71505</v>
      </c>
      <c r="G674" t="s">
        <v>1485</v>
      </c>
      <c r="H674" t="s">
        <v>140</v>
      </c>
      <c r="I674">
        <v>30000</v>
      </c>
      <c r="J674">
        <v>33803</v>
      </c>
      <c r="K674">
        <v>1981</v>
      </c>
      <c r="L674">
        <v>11363</v>
      </c>
      <c r="M674" t="s">
        <v>141</v>
      </c>
      <c r="N674">
        <v>107539</v>
      </c>
      <c r="O674" t="s">
        <v>170</v>
      </c>
      <c r="P674" t="s">
        <v>1486</v>
      </c>
      <c r="U674" t="s">
        <v>1487</v>
      </c>
      <c r="V674" t="s">
        <v>1487</v>
      </c>
      <c r="X674" t="s">
        <v>1661</v>
      </c>
      <c r="Y674">
        <v>23</v>
      </c>
      <c r="Z674" s="107">
        <v>43799</v>
      </c>
      <c r="AA674" s="108">
        <v>5765362</v>
      </c>
      <c r="AB674" t="s">
        <v>148</v>
      </c>
      <c r="AC674" s="98">
        <v>623.96</v>
      </c>
      <c r="AD674" t="s">
        <v>1489</v>
      </c>
      <c r="AE674">
        <v>2019</v>
      </c>
      <c r="AF674">
        <v>11</v>
      </c>
    </row>
    <row r="675" spans="1:32">
      <c r="A675" t="s">
        <v>1482</v>
      </c>
      <c r="B675" t="s">
        <v>1663</v>
      </c>
      <c r="C675" s="107">
        <v>43799</v>
      </c>
      <c r="D675" t="s">
        <v>1660</v>
      </c>
      <c r="E675" t="s">
        <v>138</v>
      </c>
      <c r="F675">
        <v>71550</v>
      </c>
      <c r="G675" t="s">
        <v>1499</v>
      </c>
      <c r="H675" t="s">
        <v>140</v>
      </c>
      <c r="I675">
        <v>30000</v>
      </c>
      <c r="J675">
        <v>33803</v>
      </c>
      <c r="K675">
        <v>1981</v>
      </c>
      <c r="L675">
        <v>11363</v>
      </c>
      <c r="M675" t="s">
        <v>141</v>
      </c>
      <c r="N675">
        <v>107539</v>
      </c>
      <c r="O675" t="s">
        <v>170</v>
      </c>
      <c r="P675" t="s">
        <v>1486</v>
      </c>
      <c r="U675" t="s">
        <v>1487</v>
      </c>
      <c r="V675" t="s">
        <v>1487</v>
      </c>
      <c r="X675" t="s">
        <v>1661</v>
      </c>
      <c r="Y675">
        <v>102</v>
      </c>
      <c r="Z675" s="107">
        <v>43799</v>
      </c>
      <c r="AA675" s="108">
        <v>480448</v>
      </c>
      <c r="AB675" t="s">
        <v>148</v>
      </c>
      <c r="AC675" s="98">
        <v>52</v>
      </c>
      <c r="AD675" t="s">
        <v>1489</v>
      </c>
      <c r="AE675">
        <v>2019</v>
      </c>
      <c r="AF675">
        <v>11</v>
      </c>
    </row>
    <row r="676" spans="1:32">
      <c r="A676" t="s">
        <v>1482</v>
      </c>
      <c r="B676" t="s">
        <v>1664</v>
      </c>
      <c r="C676" s="107">
        <v>43799</v>
      </c>
      <c r="D676" t="s">
        <v>1660</v>
      </c>
      <c r="E676" t="s">
        <v>138</v>
      </c>
      <c r="F676">
        <v>71541</v>
      </c>
      <c r="G676" t="s">
        <v>1497</v>
      </c>
      <c r="H676" t="s">
        <v>140</v>
      </c>
      <c r="I676">
        <v>30000</v>
      </c>
      <c r="J676">
        <v>33803</v>
      </c>
      <c r="K676">
        <v>1981</v>
      </c>
      <c r="L676">
        <v>11363</v>
      </c>
      <c r="M676" t="s">
        <v>141</v>
      </c>
      <c r="N676">
        <v>107539</v>
      </c>
      <c r="O676" t="s">
        <v>170</v>
      </c>
      <c r="P676" t="s">
        <v>1486</v>
      </c>
      <c r="U676" t="s">
        <v>1487</v>
      </c>
      <c r="V676" t="s">
        <v>1487</v>
      </c>
      <c r="X676" t="s">
        <v>1661</v>
      </c>
      <c r="Y676">
        <v>86</v>
      </c>
      <c r="Z676" s="107">
        <v>43799</v>
      </c>
      <c r="AA676" s="108">
        <v>354570</v>
      </c>
      <c r="AB676" t="s">
        <v>148</v>
      </c>
      <c r="AC676" s="98">
        <v>38.369999999999997</v>
      </c>
      <c r="AD676" t="s">
        <v>1489</v>
      </c>
      <c r="AE676">
        <v>2019</v>
      </c>
      <c r="AF676">
        <v>11</v>
      </c>
    </row>
    <row r="677" spans="1:32">
      <c r="A677" t="s">
        <v>1482</v>
      </c>
      <c r="B677" t="s">
        <v>1665</v>
      </c>
      <c r="C677" s="107">
        <v>43799</v>
      </c>
      <c r="D677" t="s">
        <v>1660</v>
      </c>
      <c r="E677" t="s">
        <v>138</v>
      </c>
      <c r="F677">
        <v>71520</v>
      </c>
      <c r="G677" t="s">
        <v>1491</v>
      </c>
      <c r="H677" t="s">
        <v>140</v>
      </c>
      <c r="I677">
        <v>30000</v>
      </c>
      <c r="J677">
        <v>33803</v>
      </c>
      <c r="K677">
        <v>1981</v>
      </c>
      <c r="L677">
        <v>11363</v>
      </c>
      <c r="M677" t="s">
        <v>141</v>
      </c>
      <c r="N677">
        <v>107539</v>
      </c>
      <c r="O677" t="s">
        <v>170</v>
      </c>
      <c r="P677" t="s">
        <v>1486</v>
      </c>
      <c r="U677" t="s">
        <v>1487</v>
      </c>
      <c r="V677" t="s">
        <v>1487</v>
      </c>
      <c r="X677" t="s">
        <v>1661</v>
      </c>
      <c r="Y677">
        <v>39</v>
      </c>
      <c r="Z677" s="107">
        <v>43799</v>
      </c>
      <c r="AA677" s="108">
        <v>462000</v>
      </c>
      <c r="AB677" t="s">
        <v>148</v>
      </c>
      <c r="AC677" s="98">
        <v>50</v>
      </c>
      <c r="AD677" t="s">
        <v>1489</v>
      </c>
      <c r="AE677">
        <v>2019</v>
      </c>
      <c r="AF677">
        <v>11</v>
      </c>
    </row>
    <row r="678" spans="1:32">
      <c r="A678" t="s">
        <v>1482</v>
      </c>
      <c r="B678" t="s">
        <v>1666</v>
      </c>
      <c r="C678" s="107">
        <v>43799</v>
      </c>
      <c r="D678" t="s">
        <v>1660</v>
      </c>
      <c r="E678" t="s">
        <v>138</v>
      </c>
      <c r="F678">
        <v>71540</v>
      </c>
      <c r="G678" t="s">
        <v>1501</v>
      </c>
      <c r="H678" t="s">
        <v>140</v>
      </c>
      <c r="I678">
        <v>30000</v>
      </c>
      <c r="J678">
        <v>33803</v>
      </c>
      <c r="K678">
        <v>1981</v>
      </c>
      <c r="L678">
        <v>11363</v>
      </c>
      <c r="M678" t="s">
        <v>141</v>
      </c>
      <c r="N678">
        <v>107539</v>
      </c>
      <c r="O678" t="s">
        <v>170</v>
      </c>
      <c r="P678" t="s">
        <v>1486</v>
      </c>
      <c r="U678" t="s">
        <v>1487</v>
      </c>
      <c r="V678" t="s">
        <v>1487</v>
      </c>
      <c r="X678" t="s">
        <v>1661</v>
      </c>
      <c r="Y678">
        <v>71</v>
      </c>
      <c r="Z678" s="107">
        <v>43799</v>
      </c>
      <c r="AA678" s="108">
        <v>287701</v>
      </c>
      <c r="AB678" t="s">
        <v>148</v>
      </c>
      <c r="AC678" s="98">
        <v>31.14</v>
      </c>
      <c r="AD678" t="s">
        <v>1489</v>
      </c>
      <c r="AE678">
        <v>2019</v>
      </c>
      <c r="AF678">
        <v>11</v>
      </c>
    </row>
    <row r="679" spans="1:32">
      <c r="A679" t="s">
        <v>1482</v>
      </c>
      <c r="B679" t="s">
        <v>1667</v>
      </c>
      <c r="C679" s="107">
        <v>43799</v>
      </c>
      <c r="D679" t="s">
        <v>1660</v>
      </c>
      <c r="E679" t="s">
        <v>138</v>
      </c>
      <c r="F679">
        <v>71535</v>
      </c>
      <c r="G679" t="s">
        <v>1493</v>
      </c>
      <c r="H679" t="s">
        <v>140</v>
      </c>
      <c r="I679">
        <v>30000</v>
      </c>
      <c r="J679">
        <v>33803</v>
      </c>
      <c r="K679">
        <v>1981</v>
      </c>
      <c r="L679">
        <v>11363</v>
      </c>
      <c r="M679" t="s">
        <v>141</v>
      </c>
      <c r="N679">
        <v>107539</v>
      </c>
      <c r="O679" t="s">
        <v>170</v>
      </c>
      <c r="P679" t="s">
        <v>1486</v>
      </c>
      <c r="U679" t="s">
        <v>1487</v>
      </c>
      <c r="V679" t="s">
        <v>1487</v>
      </c>
      <c r="X679" t="s">
        <v>1661</v>
      </c>
      <c r="Y679">
        <v>55</v>
      </c>
      <c r="Z679" s="107">
        <v>43799</v>
      </c>
      <c r="AA679" s="108">
        <v>619357</v>
      </c>
      <c r="AB679" t="s">
        <v>148</v>
      </c>
      <c r="AC679" s="98">
        <v>67.03</v>
      </c>
      <c r="AD679" t="s">
        <v>1489</v>
      </c>
      <c r="AE679">
        <v>2019</v>
      </c>
      <c r="AF679">
        <v>11</v>
      </c>
    </row>
    <row r="680" spans="1:32">
      <c r="A680" t="s">
        <v>1737</v>
      </c>
      <c r="B680" t="s">
        <v>1819</v>
      </c>
      <c r="C680" s="107">
        <v>43780</v>
      </c>
      <c r="D680" s="107">
        <v>43780</v>
      </c>
      <c r="E680" t="s">
        <v>138</v>
      </c>
      <c r="F680">
        <v>71615</v>
      </c>
      <c r="G680" t="s">
        <v>1739</v>
      </c>
      <c r="H680" t="s">
        <v>140</v>
      </c>
      <c r="I680">
        <v>30000</v>
      </c>
      <c r="J680">
        <v>33803</v>
      </c>
      <c r="K680">
        <v>1981</v>
      </c>
      <c r="L680">
        <v>11363</v>
      </c>
      <c r="M680" t="s">
        <v>141</v>
      </c>
      <c r="N680">
        <v>107539</v>
      </c>
      <c r="O680" t="s">
        <v>142</v>
      </c>
      <c r="P680" t="s">
        <v>157</v>
      </c>
      <c r="Q680" t="s">
        <v>1745</v>
      </c>
      <c r="R680">
        <v>7075</v>
      </c>
      <c r="S680" t="s">
        <v>171</v>
      </c>
      <c r="U680" t="s">
        <v>1774</v>
      </c>
      <c r="V680" t="s">
        <v>1741</v>
      </c>
      <c r="X680" t="s">
        <v>1820</v>
      </c>
      <c r="Y680">
        <v>565</v>
      </c>
      <c r="Z680" s="107">
        <v>43780</v>
      </c>
      <c r="AA680" s="108">
        <v>570</v>
      </c>
      <c r="AB680" t="s">
        <v>861</v>
      </c>
      <c r="AC680" s="98">
        <v>570</v>
      </c>
      <c r="AD680" t="s">
        <v>1743</v>
      </c>
      <c r="AE680">
        <v>2019</v>
      </c>
      <c r="AF680">
        <v>11</v>
      </c>
    </row>
    <row r="681" spans="1:32">
      <c r="A681" t="s">
        <v>1737</v>
      </c>
      <c r="B681" t="s">
        <v>1821</v>
      </c>
      <c r="C681" s="107">
        <v>43780</v>
      </c>
      <c r="D681" s="107">
        <v>43780</v>
      </c>
      <c r="E681" t="s">
        <v>138</v>
      </c>
      <c r="F681">
        <v>71615</v>
      </c>
      <c r="G681" t="s">
        <v>1739</v>
      </c>
      <c r="H681" t="s">
        <v>140</v>
      </c>
      <c r="I681">
        <v>30000</v>
      </c>
      <c r="J681">
        <v>33803</v>
      </c>
      <c r="K681">
        <v>1981</v>
      </c>
      <c r="L681">
        <v>11363</v>
      </c>
      <c r="M681" t="s">
        <v>141</v>
      </c>
      <c r="N681">
        <v>107539</v>
      </c>
      <c r="O681" t="s">
        <v>142</v>
      </c>
      <c r="P681" t="s">
        <v>157</v>
      </c>
      <c r="Q681" t="s">
        <v>1745</v>
      </c>
      <c r="R681">
        <v>7075</v>
      </c>
      <c r="S681" t="s">
        <v>171</v>
      </c>
      <c r="U681" t="s">
        <v>1774</v>
      </c>
      <c r="V681" t="s">
        <v>1741</v>
      </c>
      <c r="X681" t="s">
        <v>1820</v>
      </c>
      <c r="Y681">
        <v>584</v>
      </c>
      <c r="Z681" s="107">
        <v>43780</v>
      </c>
      <c r="AA681" s="108">
        <v>188</v>
      </c>
      <c r="AB681" t="s">
        <v>861</v>
      </c>
      <c r="AC681" s="98">
        <v>188</v>
      </c>
      <c r="AD681" t="s">
        <v>1743</v>
      </c>
      <c r="AE681">
        <v>2019</v>
      </c>
      <c r="AF681">
        <v>11</v>
      </c>
    </row>
    <row r="682" spans="1:32">
      <c r="A682" t="s">
        <v>1737</v>
      </c>
      <c r="B682" t="s">
        <v>1822</v>
      </c>
      <c r="C682" s="107">
        <v>43780</v>
      </c>
      <c r="D682" s="107">
        <v>43780</v>
      </c>
      <c r="E682" t="s">
        <v>138</v>
      </c>
      <c r="F682">
        <v>71605</v>
      </c>
      <c r="G682" t="s">
        <v>1797</v>
      </c>
      <c r="H682" t="s">
        <v>140</v>
      </c>
      <c r="I682">
        <v>30000</v>
      </c>
      <c r="J682">
        <v>33803</v>
      </c>
      <c r="K682">
        <v>1981</v>
      </c>
      <c r="L682">
        <v>11363</v>
      </c>
      <c r="M682" t="s">
        <v>141</v>
      </c>
      <c r="N682">
        <v>107539</v>
      </c>
      <c r="O682" t="s">
        <v>142</v>
      </c>
      <c r="P682" t="s">
        <v>157</v>
      </c>
      <c r="Q682" t="s">
        <v>1745</v>
      </c>
      <c r="R682">
        <v>7147</v>
      </c>
      <c r="S682" t="s">
        <v>1823</v>
      </c>
      <c r="U682" t="s">
        <v>1799</v>
      </c>
      <c r="V682" t="s">
        <v>1741</v>
      </c>
      <c r="X682" t="s">
        <v>1820</v>
      </c>
      <c r="Y682">
        <v>1570</v>
      </c>
      <c r="Z682" s="107">
        <v>43780</v>
      </c>
      <c r="AA682" s="108">
        <v>1599.18</v>
      </c>
      <c r="AB682" t="s">
        <v>861</v>
      </c>
      <c r="AC682" s="98">
        <v>1599.18</v>
      </c>
      <c r="AD682" t="s">
        <v>1743</v>
      </c>
      <c r="AE682">
        <v>2019</v>
      </c>
      <c r="AF682">
        <v>11</v>
      </c>
    </row>
    <row r="683" spans="1:32">
      <c r="A683" t="s">
        <v>1737</v>
      </c>
      <c r="B683" t="s">
        <v>1824</v>
      </c>
      <c r="C683" s="107">
        <v>43780</v>
      </c>
      <c r="D683" s="107">
        <v>43780</v>
      </c>
      <c r="E683" t="s">
        <v>138</v>
      </c>
      <c r="F683">
        <v>71615</v>
      </c>
      <c r="G683" t="s">
        <v>1739</v>
      </c>
      <c r="H683" t="s">
        <v>140</v>
      </c>
      <c r="I683">
        <v>30000</v>
      </c>
      <c r="J683">
        <v>33803</v>
      </c>
      <c r="K683">
        <v>1981</v>
      </c>
      <c r="L683">
        <v>11363</v>
      </c>
      <c r="M683" t="s">
        <v>141</v>
      </c>
      <c r="N683">
        <v>107539</v>
      </c>
      <c r="O683" t="s">
        <v>142</v>
      </c>
      <c r="P683" t="s">
        <v>157</v>
      </c>
      <c r="Q683" t="s">
        <v>1825</v>
      </c>
      <c r="R683">
        <v>2189</v>
      </c>
      <c r="S683" t="s">
        <v>605</v>
      </c>
      <c r="U683" t="s">
        <v>1774</v>
      </c>
      <c r="V683" t="s">
        <v>1741</v>
      </c>
      <c r="X683" t="s">
        <v>1820</v>
      </c>
      <c r="Y683">
        <v>1601</v>
      </c>
      <c r="Z683" s="107">
        <v>43780</v>
      </c>
      <c r="AA683" s="108">
        <v>456</v>
      </c>
      <c r="AB683" t="s">
        <v>861</v>
      </c>
      <c r="AC683" s="98">
        <v>456</v>
      </c>
      <c r="AD683" t="s">
        <v>1743</v>
      </c>
      <c r="AE683">
        <v>2019</v>
      </c>
      <c r="AF683">
        <v>11</v>
      </c>
    </row>
    <row r="684" spans="1:32">
      <c r="A684" t="s">
        <v>1737</v>
      </c>
      <c r="B684" t="s">
        <v>1826</v>
      </c>
      <c r="C684" s="107">
        <v>43780</v>
      </c>
      <c r="D684" s="107">
        <v>43780</v>
      </c>
      <c r="E684" t="s">
        <v>138</v>
      </c>
      <c r="F684">
        <v>71615</v>
      </c>
      <c r="G684" t="s">
        <v>1739</v>
      </c>
      <c r="H684" t="s">
        <v>140</v>
      </c>
      <c r="I684">
        <v>30000</v>
      </c>
      <c r="J684">
        <v>33803</v>
      </c>
      <c r="K684">
        <v>1981</v>
      </c>
      <c r="L684">
        <v>11363</v>
      </c>
      <c r="M684" t="s">
        <v>141</v>
      </c>
      <c r="N684">
        <v>107539</v>
      </c>
      <c r="O684" t="s">
        <v>142</v>
      </c>
      <c r="P684" t="s">
        <v>157</v>
      </c>
      <c r="Q684" t="s">
        <v>1825</v>
      </c>
      <c r="R684">
        <v>2189</v>
      </c>
      <c r="S684" t="s">
        <v>605</v>
      </c>
      <c r="U684" t="s">
        <v>1774</v>
      </c>
      <c r="V684" t="s">
        <v>1741</v>
      </c>
      <c r="X684" t="s">
        <v>1820</v>
      </c>
      <c r="Y684">
        <v>579</v>
      </c>
      <c r="Z684" s="107">
        <v>43780</v>
      </c>
      <c r="AA684" s="108">
        <v>188</v>
      </c>
      <c r="AB684" t="s">
        <v>861</v>
      </c>
      <c r="AC684" s="98">
        <v>188</v>
      </c>
      <c r="AD684" t="s">
        <v>1743</v>
      </c>
      <c r="AE684">
        <v>2019</v>
      </c>
      <c r="AF684">
        <v>11</v>
      </c>
    </row>
    <row r="685" spans="1:32">
      <c r="A685" t="s">
        <v>1737</v>
      </c>
      <c r="B685" t="s">
        <v>1827</v>
      </c>
      <c r="C685" s="107">
        <v>43780</v>
      </c>
      <c r="D685" s="107">
        <v>43780</v>
      </c>
      <c r="E685" t="s">
        <v>138</v>
      </c>
      <c r="F685">
        <v>71605</v>
      </c>
      <c r="G685" t="s">
        <v>1797</v>
      </c>
      <c r="H685" t="s">
        <v>140</v>
      </c>
      <c r="I685">
        <v>30000</v>
      </c>
      <c r="J685">
        <v>33803</v>
      </c>
      <c r="K685">
        <v>1981</v>
      </c>
      <c r="L685">
        <v>11363</v>
      </c>
      <c r="M685" t="s">
        <v>141</v>
      </c>
      <c r="N685">
        <v>107539</v>
      </c>
      <c r="O685" t="s">
        <v>142</v>
      </c>
      <c r="P685" t="s">
        <v>157</v>
      </c>
      <c r="Q685" t="s">
        <v>1825</v>
      </c>
      <c r="R685">
        <v>7147</v>
      </c>
      <c r="S685" t="s">
        <v>1823</v>
      </c>
      <c r="U685" t="s">
        <v>1799</v>
      </c>
      <c r="V685" t="s">
        <v>1741</v>
      </c>
      <c r="X685" t="s">
        <v>1820</v>
      </c>
      <c r="Y685">
        <v>558</v>
      </c>
      <c r="Z685" s="107">
        <v>43780</v>
      </c>
      <c r="AA685" s="108">
        <v>1599.18</v>
      </c>
      <c r="AB685" t="s">
        <v>861</v>
      </c>
      <c r="AC685" s="98">
        <v>1599.18</v>
      </c>
      <c r="AD685" t="s">
        <v>1743</v>
      </c>
      <c r="AE685">
        <v>2019</v>
      </c>
      <c r="AF685">
        <v>11</v>
      </c>
    </row>
    <row r="686" spans="1:32">
      <c r="A686" t="s">
        <v>1737</v>
      </c>
      <c r="B686" t="s">
        <v>1828</v>
      </c>
      <c r="C686" s="107">
        <v>43780</v>
      </c>
      <c r="D686" s="107">
        <v>43780</v>
      </c>
      <c r="E686" t="s">
        <v>138</v>
      </c>
      <c r="F686">
        <v>71615</v>
      </c>
      <c r="G686" t="s">
        <v>1739</v>
      </c>
      <c r="H686" t="s">
        <v>140</v>
      </c>
      <c r="I686">
        <v>30000</v>
      </c>
      <c r="J686">
        <v>33803</v>
      </c>
      <c r="K686">
        <v>1981</v>
      </c>
      <c r="L686">
        <v>11363</v>
      </c>
      <c r="M686" t="s">
        <v>141</v>
      </c>
      <c r="N686">
        <v>107539</v>
      </c>
      <c r="O686" t="s">
        <v>142</v>
      </c>
      <c r="P686" t="s">
        <v>157</v>
      </c>
      <c r="Q686" t="s">
        <v>1787</v>
      </c>
      <c r="R686">
        <v>2969</v>
      </c>
      <c r="S686" t="s">
        <v>400</v>
      </c>
      <c r="U686" t="s">
        <v>1774</v>
      </c>
      <c r="V686" t="s">
        <v>1741</v>
      </c>
      <c r="X686" t="s">
        <v>1820</v>
      </c>
      <c r="Y686">
        <v>559</v>
      </c>
      <c r="Z686" s="107">
        <v>43780</v>
      </c>
      <c r="AA686" s="108">
        <v>456</v>
      </c>
      <c r="AB686" t="s">
        <v>861</v>
      </c>
      <c r="AC686" s="98">
        <v>456</v>
      </c>
      <c r="AD686" t="s">
        <v>1743</v>
      </c>
      <c r="AE686">
        <v>2019</v>
      </c>
      <c r="AF686">
        <v>11</v>
      </c>
    </row>
    <row r="687" spans="1:32">
      <c r="A687" t="s">
        <v>1737</v>
      </c>
      <c r="B687" t="s">
        <v>1829</v>
      </c>
      <c r="C687" s="107">
        <v>43780</v>
      </c>
      <c r="D687" s="107">
        <v>43780</v>
      </c>
      <c r="E687" t="s">
        <v>138</v>
      </c>
      <c r="F687">
        <v>71615</v>
      </c>
      <c r="G687" t="s">
        <v>1739</v>
      </c>
      <c r="H687" t="s">
        <v>140</v>
      </c>
      <c r="I687">
        <v>30000</v>
      </c>
      <c r="J687">
        <v>33803</v>
      </c>
      <c r="K687">
        <v>1981</v>
      </c>
      <c r="L687">
        <v>11363</v>
      </c>
      <c r="M687" t="s">
        <v>141</v>
      </c>
      <c r="N687">
        <v>107539</v>
      </c>
      <c r="O687" t="s">
        <v>142</v>
      </c>
      <c r="P687" t="s">
        <v>157</v>
      </c>
      <c r="Q687" t="s">
        <v>1787</v>
      </c>
      <c r="R687">
        <v>2969</v>
      </c>
      <c r="S687" t="s">
        <v>400</v>
      </c>
      <c r="U687" t="s">
        <v>1774</v>
      </c>
      <c r="V687" t="s">
        <v>1741</v>
      </c>
      <c r="X687" t="s">
        <v>1820</v>
      </c>
      <c r="Y687">
        <v>1587</v>
      </c>
      <c r="Z687" s="107">
        <v>43780</v>
      </c>
      <c r="AA687" s="108">
        <v>188</v>
      </c>
      <c r="AB687" t="s">
        <v>861</v>
      </c>
      <c r="AC687" s="98">
        <v>188</v>
      </c>
      <c r="AD687" t="s">
        <v>1743</v>
      </c>
      <c r="AE687">
        <v>2019</v>
      </c>
      <c r="AF687">
        <v>11</v>
      </c>
    </row>
    <row r="688" spans="1:32">
      <c r="A688" t="s">
        <v>1737</v>
      </c>
      <c r="B688" t="s">
        <v>1830</v>
      </c>
      <c r="C688" s="107">
        <v>43780</v>
      </c>
      <c r="D688" s="107">
        <v>43780</v>
      </c>
      <c r="E688" t="s">
        <v>138</v>
      </c>
      <c r="F688">
        <v>71605</v>
      </c>
      <c r="G688" t="s">
        <v>1797</v>
      </c>
      <c r="H688" t="s">
        <v>140</v>
      </c>
      <c r="I688">
        <v>30000</v>
      </c>
      <c r="J688">
        <v>33803</v>
      </c>
      <c r="K688">
        <v>1981</v>
      </c>
      <c r="L688">
        <v>11363</v>
      </c>
      <c r="M688" t="s">
        <v>141</v>
      </c>
      <c r="N688">
        <v>107539</v>
      </c>
      <c r="O688" t="s">
        <v>142</v>
      </c>
      <c r="P688" t="s">
        <v>157</v>
      </c>
      <c r="Q688" t="s">
        <v>1787</v>
      </c>
      <c r="R688">
        <v>7147</v>
      </c>
      <c r="S688" t="s">
        <v>1823</v>
      </c>
      <c r="U688" t="s">
        <v>1799</v>
      </c>
      <c r="V688" t="s">
        <v>1741</v>
      </c>
      <c r="X688" t="s">
        <v>1820</v>
      </c>
      <c r="Y688">
        <v>580</v>
      </c>
      <c r="Z688" s="107">
        <v>43780</v>
      </c>
      <c r="AA688" s="108">
        <v>1599.18</v>
      </c>
      <c r="AB688" t="s">
        <v>861</v>
      </c>
      <c r="AC688" s="98">
        <v>1599.18</v>
      </c>
      <c r="AD688" t="s">
        <v>1743</v>
      </c>
      <c r="AE688">
        <v>2019</v>
      </c>
      <c r="AF688">
        <v>11</v>
      </c>
    </row>
    <row r="689" spans="1:32">
      <c r="A689" t="s">
        <v>1737</v>
      </c>
      <c r="B689" t="s">
        <v>1831</v>
      </c>
      <c r="C689" s="107">
        <v>43780</v>
      </c>
      <c r="D689" s="107">
        <v>43780</v>
      </c>
      <c r="E689" t="s">
        <v>138</v>
      </c>
      <c r="F689">
        <v>71615</v>
      </c>
      <c r="G689" t="s">
        <v>1739</v>
      </c>
      <c r="H689" t="s">
        <v>140</v>
      </c>
      <c r="I689">
        <v>30000</v>
      </c>
      <c r="J689">
        <v>33803</v>
      </c>
      <c r="K689">
        <v>1981</v>
      </c>
      <c r="L689">
        <v>11363</v>
      </c>
      <c r="M689" t="s">
        <v>141</v>
      </c>
      <c r="N689">
        <v>107539</v>
      </c>
      <c r="O689" t="s">
        <v>142</v>
      </c>
      <c r="P689" t="s">
        <v>157</v>
      </c>
      <c r="Q689" t="s">
        <v>1832</v>
      </c>
      <c r="R689">
        <v>7656</v>
      </c>
      <c r="S689" t="s">
        <v>631</v>
      </c>
      <c r="U689" t="s">
        <v>1774</v>
      </c>
      <c r="V689" t="s">
        <v>1741</v>
      </c>
      <c r="X689" t="s">
        <v>1820</v>
      </c>
      <c r="Y689">
        <v>142</v>
      </c>
      <c r="Z689" s="107">
        <v>43780</v>
      </c>
      <c r="AA689" s="108">
        <v>456</v>
      </c>
      <c r="AB689" t="s">
        <v>861</v>
      </c>
      <c r="AC689" s="98">
        <v>456</v>
      </c>
      <c r="AD689" t="s">
        <v>1743</v>
      </c>
      <c r="AE689">
        <v>2019</v>
      </c>
      <c r="AF689">
        <v>11</v>
      </c>
    </row>
    <row r="690" spans="1:32">
      <c r="A690" t="s">
        <v>1737</v>
      </c>
      <c r="B690" t="s">
        <v>1833</v>
      </c>
      <c r="C690" s="107">
        <v>43780</v>
      </c>
      <c r="D690" s="107">
        <v>43780</v>
      </c>
      <c r="E690" t="s">
        <v>138</v>
      </c>
      <c r="F690">
        <v>71615</v>
      </c>
      <c r="G690" t="s">
        <v>1739</v>
      </c>
      <c r="H690" t="s">
        <v>140</v>
      </c>
      <c r="I690">
        <v>30000</v>
      </c>
      <c r="J690">
        <v>33803</v>
      </c>
      <c r="K690">
        <v>1981</v>
      </c>
      <c r="L690">
        <v>11363</v>
      </c>
      <c r="M690" t="s">
        <v>141</v>
      </c>
      <c r="N690">
        <v>107539</v>
      </c>
      <c r="O690" t="s">
        <v>142</v>
      </c>
      <c r="P690" t="s">
        <v>157</v>
      </c>
      <c r="Q690" t="s">
        <v>1832</v>
      </c>
      <c r="R690">
        <v>7656</v>
      </c>
      <c r="S690" t="s">
        <v>631</v>
      </c>
      <c r="U690" t="s">
        <v>1774</v>
      </c>
      <c r="V690" t="s">
        <v>1741</v>
      </c>
      <c r="X690" t="s">
        <v>1820</v>
      </c>
      <c r="Y690">
        <v>105</v>
      </c>
      <c r="Z690" s="107">
        <v>43780</v>
      </c>
      <c r="AA690" s="108">
        <v>188</v>
      </c>
      <c r="AB690" t="s">
        <v>861</v>
      </c>
      <c r="AC690" s="98">
        <v>188</v>
      </c>
      <c r="AD690" t="s">
        <v>1743</v>
      </c>
      <c r="AE690">
        <v>2019</v>
      </c>
      <c r="AF690">
        <v>11</v>
      </c>
    </row>
    <row r="691" spans="1:32">
      <c r="A691" t="s">
        <v>1737</v>
      </c>
      <c r="B691" t="s">
        <v>1834</v>
      </c>
      <c r="C691" s="107">
        <v>43780</v>
      </c>
      <c r="D691" s="107">
        <v>43780</v>
      </c>
      <c r="E691" t="s">
        <v>138</v>
      </c>
      <c r="F691">
        <v>71605</v>
      </c>
      <c r="G691" t="s">
        <v>1797</v>
      </c>
      <c r="H691" t="s">
        <v>140</v>
      </c>
      <c r="I691">
        <v>30000</v>
      </c>
      <c r="J691">
        <v>33803</v>
      </c>
      <c r="K691">
        <v>1981</v>
      </c>
      <c r="L691">
        <v>11363</v>
      </c>
      <c r="M691" t="s">
        <v>141</v>
      </c>
      <c r="N691">
        <v>107539</v>
      </c>
      <c r="O691" t="s">
        <v>142</v>
      </c>
      <c r="P691" t="s">
        <v>157</v>
      </c>
      <c r="Q691" t="s">
        <v>1832</v>
      </c>
      <c r="R691">
        <v>7147</v>
      </c>
      <c r="S691" t="s">
        <v>1823</v>
      </c>
      <c r="U691" t="s">
        <v>1799</v>
      </c>
      <c r="V691" t="s">
        <v>1741</v>
      </c>
      <c r="X691" t="s">
        <v>1820</v>
      </c>
      <c r="Y691">
        <v>160</v>
      </c>
      <c r="Z691" s="107">
        <v>43780</v>
      </c>
      <c r="AA691" s="108">
        <v>1599.18</v>
      </c>
      <c r="AB691" t="s">
        <v>861</v>
      </c>
      <c r="AC691" s="98">
        <v>1599.18</v>
      </c>
      <c r="AD691" t="s">
        <v>1743</v>
      </c>
      <c r="AE691">
        <v>2019</v>
      </c>
      <c r="AF691">
        <v>11</v>
      </c>
    </row>
    <row r="692" spans="1:32">
      <c r="A692" t="s">
        <v>1737</v>
      </c>
      <c r="B692" t="s">
        <v>1835</v>
      </c>
      <c r="C692" s="107">
        <v>43781</v>
      </c>
      <c r="D692" s="107">
        <v>43782</v>
      </c>
      <c r="E692" t="s">
        <v>138</v>
      </c>
      <c r="F692">
        <v>71620</v>
      </c>
      <c r="G692" t="s">
        <v>1769</v>
      </c>
      <c r="H692" t="s">
        <v>140</v>
      </c>
      <c r="I692">
        <v>30000</v>
      </c>
      <c r="J692">
        <v>33803</v>
      </c>
      <c r="K692">
        <v>1981</v>
      </c>
      <c r="L692">
        <v>11363</v>
      </c>
      <c r="M692" t="s">
        <v>141</v>
      </c>
      <c r="N692">
        <v>107539</v>
      </c>
      <c r="O692" t="s">
        <v>142</v>
      </c>
      <c r="P692" t="s">
        <v>157</v>
      </c>
      <c r="Q692" t="s">
        <v>1745</v>
      </c>
      <c r="R692">
        <v>7075</v>
      </c>
      <c r="S692" t="s">
        <v>171</v>
      </c>
      <c r="U692" t="s">
        <v>1755</v>
      </c>
      <c r="V692" t="s">
        <v>1741</v>
      </c>
      <c r="X692" t="s">
        <v>1836</v>
      </c>
      <c r="Y692">
        <v>214</v>
      </c>
      <c r="Z692" s="107">
        <v>43781</v>
      </c>
      <c r="AA692" s="108">
        <v>362.99</v>
      </c>
      <c r="AB692" t="s">
        <v>861</v>
      </c>
      <c r="AC692" s="98">
        <v>362.99</v>
      </c>
      <c r="AD692" t="s">
        <v>1743</v>
      </c>
      <c r="AE692">
        <v>2019</v>
      </c>
      <c r="AF692">
        <v>11</v>
      </c>
    </row>
    <row r="693" spans="1:32">
      <c r="A693" t="s">
        <v>1737</v>
      </c>
      <c r="B693" t="s">
        <v>1837</v>
      </c>
      <c r="C693" s="107">
        <v>43781</v>
      </c>
      <c r="D693" s="107">
        <v>43782</v>
      </c>
      <c r="E693" t="s">
        <v>138</v>
      </c>
      <c r="F693">
        <v>71620</v>
      </c>
      <c r="G693" t="s">
        <v>1769</v>
      </c>
      <c r="H693" t="s">
        <v>140</v>
      </c>
      <c r="I693">
        <v>30000</v>
      </c>
      <c r="J693">
        <v>33803</v>
      </c>
      <c r="K693">
        <v>1981</v>
      </c>
      <c r="L693">
        <v>11363</v>
      </c>
      <c r="M693" t="s">
        <v>141</v>
      </c>
      <c r="N693">
        <v>107539</v>
      </c>
      <c r="O693" t="s">
        <v>142</v>
      </c>
      <c r="P693" t="s">
        <v>157</v>
      </c>
      <c r="Q693">
        <v>783747</v>
      </c>
      <c r="R693">
        <v>6193</v>
      </c>
      <c r="S693" t="s">
        <v>1838</v>
      </c>
      <c r="U693" t="s">
        <v>1755</v>
      </c>
      <c r="V693" t="s">
        <v>1741</v>
      </c>
      <c r="X693" t="s">
        <v>1836</v>
      </c>
      <c r="Y693">
        <v>107</v>
      </c>
      <c r="Z693" s="107">
        <v>43781</v>
      </c>
      <c r="AA693" s="108">
        <v>362.99</v>
      </c>
      <c r="AB693" t="s">
        <v>861</v>
      </c>
      <c r="AC693" s="98">
        <v>362.99</v>
      </c>
      <c r="AD693" t="s">
        <v>1743</v>
      </c>
      <c r="AE693">
        <v>2019</v>
      </c>
      <c r="AF693">
        <v>11</v>
      </c>
    </row>
    <row r="694" spans="1:32">
      <c r="A694" t="s">
        <v>1737</v>
      </c>
      <c r="B694" t="s">
        <v>1839</v>
      </c>
      <c r="C694" s="107">
        <v>43781</v>
      </c>
      <c r="D694" s="107">
        <v>43782</v>
      </c>
      <c r="E694" t="s">
        <v>138</v>
      </c>
      <c r="F694">
        <v>71620</v>
      </c>
      <c r="G694" t="s">
        <v>1769</v>
      </c>
      <c r="H694" t="s">
        <v>140</v>
      </c>
      <c r="I694">
        <v>30000</v>
      </c>
      <c r="J694">
        <v>33803</v>
      </c>
      <c r="K694">
        <v>1981</v>
      </c>
      <c r="L694">
        <v>11363</v>
      </c>
      <c r="M694" t="s">
        <v>141</v>
      </c>
      <c r="N694">
        <v>107539</v>
      </c>
      <c r="O694" t="s">
        <v>142</v>
      </c>
      <c r="P694" t="s">
        <v>157</v>
      </c>
      <c r="Q694" t="s">
        <v>1753</v>
      </c>
      <c r="R694">
        <v>6657</v>
      </c>
      <c r="S694" t="s">
        <v>423</v>
      </c>
      <c r="U694" t="s">
        <v>1755</v>
      </c>
      <c r="V694" t="s">
        <v>1741</v>
      </c>
      <c r="X694" t="s">
        <v>1836</v>
      </c>
      <c r="Y694">
        <v>215</v>
      </c>
      <c r="Z694" s="107">
        <v>43781</v>
      </c>
      <c r="AA694" s="108">
        <v>362.99</v>
      </c>
      <c r="AB694" t="s">
        <v>861</v>
      </c>
      <c r="AC694" s="98">
        <v>362.99</v>
      </c>
      <c r="AD694" t="s">
        <v>1743</v>
      </c>
      <c r="AE694">
        <v>2019</v>
      </c>
      <c r="AF694">
        <v>11</v>
      </c>
    </row>
    <row r="695" spans="1:32">
      <c r="A695" t="s">
        <v>1737</v>
      </c>
      <c r="B695" t="s">
        <v>1840</v>
      </c>
      <c r="C695" s="107">
        <v>43780</v>
      </c>
      <c r="D695" s="107">
        <v>43789</v>
      </c>
      <c r="E695" t="s">
        <v>138</v>
      </c>
      <c r="F695">
        <v>71605</v>
      </c>
      <c r="G695" t="s">
        <v>1797</v>
      </c>
      <c r="H695" t="s">
        <v>140</v>
      </c>
      <c r="I695">
        <v>30000</v>
      </c>
      <c r="J695">
        <v>33803</v>
      </c>
      <c r="K695">
        <v>1981</v>
      </c>
      <c r="L695">
        <v>11363</v>
      </c>
      <c r="M695" t="s">
        <v>141</v>
      </c>
      <c r="N695">
        <v>107539</v>
      </c>
      <c r="O695" t="s">
        <v>142</v>
      </c>
      <c r="P695" t="s">
        <v>157</v>
      </c>
      <c r="Q695" t="s">
        <v>1780</v>
      </c>
      <c r="R695">
        <v>7147</v>
      </c>
      <c r="S695" t="s">
        <v>1823</v>
      </c>
      <c r="U695" t="s">
        <v>1799</v>
      </c>
      <c r="V695" t="s">
        <v>1741</v>
      </c>
      <c r="X695" t="s">
        <v>1841</v>
      </c>
      <c r="Y695">
        <v>4</v>
      </c>
      <c r="Z695" s="107">
        <v>43780</v>
      </c>
      <c r="AA695" s="108">
        <v>144.34</v>
      </c>
      <c r="AB695" t="s">
        <v>861</v>
      </c>
      <c r="AC695" s="98">
        <v>144.34</v>
      </c>
      <c r="AD695" t="s">
        <v>1743</v>
      </c>
      <c r="AE695">
        <v>2019</v>
      </c>
      <c r="AF695">
        <v>11</v>
      </c>
    </row>
    <row r="696" spans="1:32" hidden="1">
      <c r="A696" t="s">
        <v>1282</v>
      </c>
      <c r="B696" t="s">
        <v>1692</v>
      </c>
      <c r="C696" t="s">
        <v>1484</v>
      </c>
      <c r="D696" s="107">
        <v>43252</v>
      </c>
      <c r="E696" t="s">
        <v>138</v>
      </c>
      <c r="F696">
        <v>21035</v>
      </c>
      <c r="G696" t="s">
        <v>1693</v>
      </c>
      <c r="H696" t="s">
        <v>140</v>
      </c>
      <c r="I696">
        <v>30000</v>
      </c>
      <c r="J696">
        <v>33803</v>
      </c>
      <c r="K696">
        <v>1981</v>
      </c>
      <c r="L696">
        <v>11363</v>
      </c>
      <c r="M696" t="s">
        <v>141</v>
      </c>
      <c r="N696">
        <v>107539</v>
      </c>
      <c r="O696" t="s">
        <v>170</v>
      </c>
      <c r="P696" t="s">
        <v>1688</v>
      </c>
      <c r="U696" t="s">
        <v>1689</v>
      </c>
      <c r="V696">
        <v>9619</v>
      </c>
      <c r="X696" t="s">
        <v>1690</v>
      </c>
      <c r="Y696">
        <v>14</v>
      </c>
      <c r="Z696" t="s">
        <v>1484</v>
      </c>
      <c r="AA696">
        <v>-24000000</v>
      </c>
      <c r="AB696" t="s">
        <v>148</v>
      </c>
      <c r="AC696">
        <v>-2655.32</v>
      </c>
      <c r="AD696" t="s">
        <v>1691</v>
      </c>
      <c r="AE696">
        <v>2018</v>
      </c>
      <c r="AF696">
        <v>5</v>
      </c>
    </row>
    <row r="697" spans="1:32">
      <c r="A697" t="s">
        <v>1737</v>
      </c>
      <c r="B697" t="s">
        <v>1842</v>
      </c>
      <c r="C697" s="107">
        <v>43795</v>
      </c>
      <c r="D697" s="107">
        <v>43796</v>
      </c>
      <c r="E697" t="s">
        <v>138</v>
      </c>
      <c r="F697">
        <v>71625</v>
      </c>
      <c r="G697" t="s">
        <v>1843</v>
      </c>
      <c r="H697" t="s">
        <v>140</v>
      </c>
      <c r="I697">
        <v>30000</v>
      </c>
      <c r="J697">
        <v>33803</v>
      </c>
      <c r="K697">
        <v>1981</v>
      </c>
      <c r="L697">
        <v>11363</v>
      </c>
      <c r="M697" t="s">
        <v>141</v>
      </c>
      <c r="N697">
        <v>107539</v>
      </c>
      <c r="O697" t="s">
        <v>170</v>
      </c>
      <c r="P697" t="s">
        <v>157</v>
      </c>
      <c r="Q697" t="s">
        <v>1759</v>
      </c>
      <c r="R697">
        <v>6643</v>
      </c>
      <c r="S697" t="s">
        <v>446</v>
      </c>
      <c r="U697" t="s">
        <v>1755</v>
      </c>
      <c r="V697" t="s">
        <v>1741</v>
      </c>
      <c r="X697" t="s">
        <v>1844</v>
      </c>
      <c r="Y697">
        <v>118</v>
      </c>
      <c r="Z697" s="107">
        <v>43795</v>
      </c>
      <c r="AA697" s="108">
        <v>2149.35</v>
      </c>
      <c r="AB697" t="s">
        <v>861</v>
      </c>
      <c r="AC697" s="98">
        <v>2149.35</v>
      </c>
      <c r="AD697" t="s">
        <v>1743</v>
      </c>
      <c r="AE697">
        <v>2019</v>
      </c>
      <c r="AF697">
        <v>11</v>
      </c>
    </row>
    <row r="698" spans="1:32" hidden="1">
      <c r="A698" t="s">
        <v>1282</v>
      </c>
      <c r="B698" t="s">
        <v>1697</v>
      </c>
      <c r="C698" s="107">
        <v>43252</v>
      </c>
      <c r="D698" s="107">
        <v>43252</v>
      </c>
      <c r="E698" t="s">
        <v>138</v>
      </c>
      <c r="F698">
        <v>21035</v>
      </c>
      <c r="G698" t="s">
        <v>1693</v>
      </c>
      <c r="H698" t="s">
        <v>140</v>
      </c>
      <c r="I698">
        <v>30000</v>
      </c>
      <c r="J698">
        <v>33803</v>
      </c>
      <c r="K698">
        <v>1981</v>
      </c>
      <c r="L698">
        <v>11363</v>
      </c>
      <c r="M698" t="s">
        <v>141</v>
      </c>
      <c r="N698">
        <v>107539</v>
      </c>
      <c r="O698" t="s">
        <v>170</v>
      </c>
      <c r="P698" t="s">
        <v>1688</v>
      </c>
      <c r="U698" t="s">
        <v>1695</v>
      </c>
      <c r="V698">
        <v>9619</v>
      </c>
      <c r="X698" t="s">
        <v>1696</v>
      </c>
      <c r="Y698">
        <v>10</v>
      </c>
      <c r="Z698" s="107">
        <v>43252</v>
      </c>
      <c r="AA698">
        <v>24000000</v>
      </c>
      <c r="AB698" t="s">
        <v>148</v>
      </c>
      <c r="AC698">
        <v>2655.32</v>
      </c>
      <c r="AD698" t="s">
        <v>1691</v>
      </c>
      <c r="AE698">
        <v>2018</v>
      </c>
      <c r="AF698">
        <v>6</v>
      </c>
    </row>
    <row r="699" spans="1:32">
      <c r="A699" t="s">
        <v>134</v>
      </c>
      <c r="B699" t="s">
        <v>868</v>
      </c>
      <c r="C699" t="s">
        <v>869</v>
      </c>
      <c r="D699" t="s">
        <v>870</v>
      </c>
      <c r="E699" t="s">
        <v>138</v>
      </c>
      <c r="F699">
        <v>74220</v>
      </c>
      <c r="G699" t="s">
        <v>871</v>
      </c>
      <c r="H699" t="s">
        <v>140</v>
      </c>
      <c r="I699">
        <v>30000</v>
      </c>
      <c r="J699">
        <v>33803</v>
      </c>
      <c r="K699">
        <v>1981</v>
      </c>
      <c r="L699">
        <v>11363</v>
      </c>
      <c r="M699" t="s">
        <v>141</v>
      </c>
      <c r="N699">
        <v>107539</v>
      </c>
      <c r="O699" t="s">
        <v>142</v>
      </c>
      <c r="P699" t="s">
        <v>143</v>
      </c>
      <c r="Q699" t="s">
        <v>143</v>
      </c>
      <c r="R699">
        <v>6276</v>
      </c>
      <c r="S699" t="s">
        <v>872</v>
      </c>
      <c r="T699" t="s">
        <v>143</v>
      </c>
      <c r="U699" t="s">
        <v>873</v>
      </c>
      <c r="V699" t="s">
        <v>874</v>
      </c>
      <c r="X699" t="s">
        <v>875</v>
      </c>
      <c r="Y699">
        <v>16</v>
      </c>
      <c r="Z699" t="s">
        <v>869</v>
      </c>
      <c r="AA699" s="108">
        <v>10027.5</v>
      </c>
      <c r="AB699" t="s">
        <v>876</v>
      </c>
      <c r="AC699" s="98">
        <v>1805.36</v>
      </c>
      <c r="AD699" t="s">
        <v>149</v>
      </c>
      <c r="AE699">
        <v>2019</v>
      </c>
      <c r="AF699">
        <v>12</v>
      </c>
    </row>
    <row r="700" spans="1:32" hidden="1">
      <c r="A700" t="s">
        <v>1282</v>
      </c>
      <c r="B700" t="s">
        <v>1701</v>
      </c>
      <c r="C700" t="s">
        <v>1332</v>
      </c>
      <c r="D700" s="107">
        <v>43467</v>
      </c>
      <c r="E700" t="s">
        <v>138</v>
      </c>
      <c r="F700">
        <v>21035</v>
      </c>
      <c r="G700" t="s">
        <v>1693</v>
      </c>
      <c r="H700" t="s">
        <v>140</v>
      </c>
      <c r="I700">
        <v>30000</v>
      </c>
      <c r="J700">
        <v>33803</v>
      </c>
      <c r="K700">
        <v>1981</v>
      </c>
      <c r="L700">
        <v>11363</v>
      </c>
      <c r="M700" t="s">
        <v>141</v>
      </c>
      <c r="N700">
        <v>107539</v>
      </c>
      <c r="O700" t="s">
        <v>170</v>
      </c>
      <c r="P700" t="s">
        <v>1688</v>
      </c>
      <c r="U700" t="s">
        <v>1699</v>
      </c>
      <c r="V700">
        <v>10043</v>
      </c>
      <c r="X700" t="s">
        <v>1700</v>
      </c>
      <c r="Y700">
        <v>68</v>
      </c>
      <c r="Z700" t="s">
        <v>1332</v>
      </c>
      <c r="AA700">
        <v>-36000000</v>
      </c>
      <c r="AB700" t="s">
        <v>148</v>
      </c>
      <c r="AC700">
        <v>-3943.93</v>
      </c>
      <c r="AD700" t="s">
        <v>1691</v>
      </c>
      <c r="AE700">
        <v>2018</v>
      </c>
      <c r="AF700">
        <v>12</v>
      </c>
    </row>
    <row r="701" spans="1:32" hidden="1">
      <c r="A701" t="s">
        <v>1282</v>
      </c>
      <c r="B701" t="s">
        <v>1702</v>
      </c>
      <c r="C701" t="s">
        <v>1332</v>
      </c>
      <c r="D701" s="107">
        <v>43467</v>
      </c>
      <c r="E701" t="s">
        <v>138</v>
      </c>
      <c r="F701">
        <v>21035</v>
      </c>
      <c r="G701" t="s">
        <v>1693</v>
      </c>
      <c r="H701" t="s">
        <v>140</v>
      </c>
      <c r="I701">
        <v>30000</v>
      </c>
      <c r="J701">
        <v>33803</v>
      </c>
      <c r="K701">
        <v>1981</v>
      </c>
      <c r="L701">
        <v>11363</v>
      </c>
      <c r="M701" t="s">
        <v>141</v>
      </c>
      <c r="N701">
        <v>107539</v>
      </c>
      <c r="O701" t="s">
        <v>170</v>
      </c>
      <c r="P701" t="s">
        <v>1688</v>
      </c>
      <c r="U701" t="s">
        <v>1699</v>
      </c>
      <c r="V701">
        <v>10043</v>
      </c>
      <c r="X701" t="s">
        <v>1700</v>
      </c>
      <c r="Y701">
        <v>22</v>
      </c>
      <c r="Z701" t="s">
        <v>1332</v>
      </c>
      <c r="AA701">
        <v>-24000000</v>
      </c>
      <c r="AB701" t="s">
        <v>148</v>
      </c>
      <c r="AC701">
        <v>-2629.29</v>
      </c>
      <c r="AD701" t="s">
        <v>1691</v>
      </c>
      <c r="AE701">
        <v>2018</v>
      </c>
      <c r="AF701">
        <v>12</v>
      </c>
    </row>
    <row r="702" spans="1:32">
      <c r="A702" t="s">
        <v>134</v>
      </c>
      <c r="B702" t="s">
        <v>877</v>
      </c>
      <c r="C702" t="s">
        <v>869</v>
      </c>
      <c r="D702" t="s">
        <v>870</v>
      </c>
      <c r="E702" t="s">
        <v>138</v>
      </c>
      <c r="F702">
        <v>72120</v>
      </c>
      <c r="G702" t="s">
        <v>293</v>
      </c>
      <c r="H702" t="s">
        <v>140</v>
      </c>
      <c r="I702">
        <v>30000</v>
      </c>
      <c r="J702">
        <v>33803</v>
      </c>
      <c r="K702">
        <v>1981</v>
      </c>
      <c r="L702">
        <v>11363</v>
      </c>
      <c r="M702" t="s">
        <v>141</v>
      </c>
      <c r="N702">
        <v>107539</v>
      </c>
      <c r="O702" t="s">
        <v>142</v>
      </c>
      <c r="P702" t="s">
        <v>143</v>
      </c>
      <c r="Q702" t="s">
        <v>143</v>
      </c>
      <c r="R702">
        <v>6276</v>
      </c>
      <c r="S702" t="s">
        <v>872</v>
      </c>
      <c r="T702" t="s">
        <v>143</v>
      </c>
      <c r="U702" t="s">
        <v>873</v>
      </c>
      <c r="V702" t="s">
        <v>874</v>
      </c>
      <c r="X702" t="s">
        <v>875</v>
      </c>
      <c r="Y702">
        <v>10</v>
      </c>
      <c r="Z702" t="s">
        <v>869</v>
      </c>
      <c r="AA702" s="108">
        <v>4252.5</v>
      </c>
      <c r="AB702" t="s">
        <v>876</v>
      </c>
      <c r="AC702" s="98">
        <v>765.62</v>
      </c>
      <c r="AD702" t="s">
        <v>149</v>
      </c>
      <c r="AE702">
        <v>2019</v>
      </c>
      <c r="AF702">
        <v>12</v>
      </c>
    </row>
    <row r="703" spans="1:32">
      <c r="A703" t="s">
        <v>134</v>
      </c>
      <c r="B703" t="s">
        <v>878</v>
      </c>
      <c r="C703" t="s">
        <v>869</v>
      </c>
      <c r="D703" t="s">
        <v>870</v>
      </c>
      <c r="E703" t="s">
        <v>138</v>
      </c>
      <c r="F703">
        <v>72311</v>
      </c>
      <c r="G703" t="s">
        <v>227</v>
      </c>
      <c r="H703" t="s">
        <v>140</v>
      </c>
      <c r="I703">
        <v>30000</v>
      </c>
      <c r="J703">
        <v>33803</v>
      </c>
      <c r="K703">
        <v>1981</v>
      </c>
      <c r="L703">
        <v>11363</v>
      </c>
      <c r="M703" t="s">
        <v>141</v>
      </c>
      <c r="N703">
        <v>107539</v>
      </c>
      <c r="O703" t="s">
        <v>142</v>
      </c>
      <c r="P703" t="s">
        <v>143</v>
      </c>
      <c r="Q703" t="s">
        <v>143</v>
      </c>
      <c r="R703">
        <v>6276</v>
      </c>
      <c r="S703" t="s">
        <v>872</v>
      </c>
      <c r="T703" t="s">
        <v>143</v>
      </c>
      <c r="U703" t="s">
        <v>873</v>
      </c>
      <c r="V703" t="s">
        <v>874</v>
      </c>
      <c r="X703" t="s">
        <v>875</v>
      </c>
      <c r="Y703">
        <v>14</v>
      </c>
      <c r="Z703" t="s">
        <v>869</v>
      </c>
      <c r="AA703" s="108">
        <v>900</v>
      </c>
      <c r="AB703" t="s">
        <v>876</v>
      </c>
      <c r="AC703" s="98">
        <v>162.04</v>
      </c>
      <c r="AD703" t="s">
        <v>149</v>
      </c>
      <c r="AE703">
        <v>2019</v>
      </c>
      <c r="AF703">
        <v>12</v>
      </c>
    </row>
    <row r="704" spans="1:32" hidden="1">
      <c r="A704" t="s">
        <v>1282</v>
      </c>
      <c r="B704" t="s">
        <v>1707</v>
      </c>
      <c r="C704" s="107">
        <v>43466</v>
      </c>
      <c r="D704" s="107">
        <v>43467</v>
      </c>
      <c r="E704" t="s">
        <v>138</v>
      </c>
      <c r="F704">
        <v>21035</v>
      </c>
      <c r="G704" t="s">
        <v>1693</v>
      </c>
      <c r="H704" t="s">
        <v>140</v>
      </c>
      <c r="I704">
        <v>30000</v>
      </c>
      <c r="J704">
        <v>33803</v>
      </c>
      <c r="K704">
        <v>1981</v>
      </c>
      <c r="L704">
        <v>11363</v>
      </c>
      <c r="M704" t="s">
        <v>141</v>
      </c>
      <c r="N704">
        <v>107539</v>
      </c>
      <c r="O704" t="s">
        <v>170</v>
      </c>
      <c r="P704" t="s">
        <v>1688</v>
      </c>
      <c r="U704" t="s">
        <v>1705</v>
      </c>
      <c r="V704">
        <v>10043</v>
      </c>
      <c r="X704" t="s">
        <v>1706</v>
      </c>
      <c r="Y704">
        <v>39</v>
      </c>
      <c r="Z704" s="107">
        <v>43466</v>
      </c>
      <c r="AA704">
        <v>36000000</v>
      </c>
      <c r="AB704" t="s">
        <v>148</v>
      </c>
      <c r="AC704">
        <v>3943.93</v>
      </c>
      <c r="AD704" t="s">
        <v>1691</v>
      </c>
      <c r="AE704">
        <v>2019</v>
      </c>
      <c r="AF704">
        <v>1</v>
      </c>
    </row>
    <row r="705" spans="1:32">
      <c r="A705" t="s">
        <v>134</v>
      </c>
      <c r="B705" t="s">
        <v>1133</v>
      </c>
      <c r="C705" t="s">
        <v>1134</v>
      </c>
      <c r="D705" t="s">
        <v>1135</v>
      </c>
      <c r="E705" t="s">
        <v>138</v>
      </c>
      <c r="F705">
        <v>74525</v>
      </c>
      <c r="G705" t="s">
        <v>920</v>
      </c>
      <c r="H705" t="s">
        <v>140</v>
      </c>
      <c r="I705">
        <v>30000</v>
      </c>
      <c r="J705">
        <v>33803</v>
      </c>
      <c r="K705">
        <v>1981</v>
      </c>
      <c r="L705">
        <v>11363</v>
      </c>
      <c r="M705" t="s">
        <v>141</v>
      </c>
      <c r="N705">
        <v>107539</v>
      </c>
      <c r="O705" t="s">
        <v>142</v>
      </c>
      <c r="P705" t="s">
        <v>143</v>
      </c>
      <c r="Q705" t="s">
        <v>143</v>
      </c>
      <c r="R705">
        <v>5794</v>
      </c>
      <c r="S705" t="s">
        <v>164</v>
      </c>
      <c r="T705" t="s">
        <v>143</v>
      </c>
      <c r="U705" t="s">
        <v>1136</v>
      </c>
      <c r="V705" t="s">
        <v>1137</v>
      </c>
      <c r="X705" t="s">
        <v>1138</v>
      </c>
      <c r="Y705">
        <v>35</v>
      </c>
      <c r="Z705" t="s">
        <v>1134</v>
      </c>
      <c r="AA705" s="108">
        <v>4600000</v>
      </c>
      <c r="AB705" t="s">
        <v>148</v>
      </c>
      <c r="AC705" s="98">
        <v>495.69</v>
      </c>
      <c r="AD705" t="s">
        <v>149</v>
      </c>
      <c r="AE705">
        <v>2019</v>
      </c>
      <c r="AF705">
        <v>12</v>
      </c>
    </row>
    <row r="706" spans="1:32" hidden="1">
      <c r="A706" t="s">
        <v>1282</v>
      </c>
      <c r="B706" t="s">
        <v>1709</v>
      </c>
      <c r="C706" s="107">
        <v>43466</v>
      </c>
      <c r="D706" s="107">
        <v>43467</v>
      </c>
      <c r="E706" t="s">
        <v>138</v>
      </c>
      <c r="F706">
        <v>21035</v>
      </c>
      <c r="G706" t="s">
        <v>1693</v>
      </c>
      <c r="H706" t="s">
        <v>140</v>
      </c>
      <c r="I706">
        <v>30000</v>
      </c>
      <c r="J706">
        <v>33803</v>
      </c>
      <c r="K706">
        <v>1981</v>
      </c>
      <c r="L706">
        <v>11363</v>
      </c>
      <c r="M706" t="s">
        <v>141</v>
      </c>
      <c r="N706">
        <v>107539</v>
      </c>
      <c r="O706" t="s">
        <v>170</v>
      </c>
      <c r="P706" t="s">
        <v>1688</v>
      </c>
      <c r="U706" t="s">
        <v>1705</v>
      </c>
      <c r="V706">
        <v>10043</v>
      </c>
      <c r="X706" t="s">
        <v>1706</v>
      </c>
      <c r="Y706">
        <v>70</v>
      </c>
      <c r="Z706" s="107">
        <v>43466</v>
      </c>
      <c r="AA706">
        <v>24000000</v>
      </c>
      <c r="AB706" t="s">
        <v>148</v>
      </c>
      <c r="AC706">
        <v>2629.29</v>
      </c>
      <c r="AD706" t="s">
        <v>1691</v>
      </c>
      <c r="AE706">
        <v>2019</v>
      </c>
      <c r="AF706">
        <v>1</v>
      </c>
    </row>
    <row r="707" spans="1:32" hidden="1">
      <c r="A707" t="s">
        <v>1282</v>
      </c>
      <c r="B707" t="s">
        <v>1710</v>
      </c>
      <c r="C707" t="s">
        <v>1412</v>
      </c>
      <c r="D707" s="107">
        <v>43709</v>
      </c>
      <c r="E707" t="s">
        <v>138</v>
      </c>
      <c r="F707">
        <v>21035</v>
      </c>
      <c r="G707" t="s">
        <v>1693</v>
      </c>
      <c r="H707" t="s">
        <v>140</v>
      </c>
      <c r="I707">
        <v>30000</v>
      </c>
      <c r="J707">
        <v>33803</v>
      </c>
      <c r="K707">
        <v>1981</v>
      </c>
      <c r="L707">
        <v>11363</v>
      </c>
      <c r="M707" t="s">
        <v>141</v>
      </c>
      <c r="N707">
        <v>107539</v>
      </c>
      <c r="O707" t="s">
        <v>170</v>
      </c>
      <c r="P707" t="s">
        <v>1688</v>
      </c>
      <c r="U707" t="s">
        <v>1711</v>
      </c>
      <c r="V707">
        <v>10506</v>
      </c>
      <c r="X707" t="s">
        <v>1712</v>
      </c>
      <c r="Y707">
        <v>50</v>
      </c>
      <c r="Z707" t="s">
        <v>1412</v>
      </c>
      <c r="AA707">
        <v>-91000000</v>
      </c>
      <c r="AB707" t="s">
        <v>148</v>
      </c>
      <c r="AC707">
        <v>-9859.15</v>
      </c>
      <c r="AD707" t="s">
        <v>1691</v>
      </c>
      <c r="AE707">
        <v>2019</v>
      </c>
      <c r="AF707">
        <v>8</v>
      </c>
    </row>
    <row r="708" spans="1:32">
      <c r="A708" t="s">
        <v>134</v>
      </c>
      <c r="B708" t="s">
        <v>1139</v>
      </c>
      <c r="C708" t="s">
        <v>1135</v>
      </c>
      <c r="D708" t="s">
        <v>1140</v>
      </c>
      <c r="E708" t="s">
        <v>138</v>
      </c>
      <c r="F708">
        <v>71405</v>
      </c>
      <c r="G708" t="s">
        <v>338</v>
      </c>
      <c r="H708" t="s">
        <v>140</v>
      </c>
      <c r="I708">
        <v>30000</v>
      </c>
      <c r="J708">
        <v>33803</v>
      </c>
      <c r="K708">
        <v>1981</v>
      </c>
      <c r="L708">
        <v>11363</v>
      </c>
      <c r="M708" t="s">
        <v>141</v>
      </c>
      <c r="N708">
        <v>107539</v>
      </c>
      <c r="O708" t="s">
        <v>142</v>
      </c>
      <c r="P708" t="s">
        <v>157</v>
      </c>
      <c r="Q708" t="s">
        <v>143</v>
      </c>
      <c r="R708">
        <v>6657</v>
      </c>
      <c r="S708" t="s">
        <v>423</v>
      </c>
      <c r="T708" t="s">
        <v>143</v>
      </c>
      <c r="U708" t="s">
        <v>1141</v>
      </c>
      <c r="V708" t="s">
        <v>1142</v>
      </c>
      <c r="X708" t="s">
        <v>1143</v>
      </c>
      <c r="Y708">
        <v>6</v>
      </c>
      <c r="Z708" t="s">
        <v>1135</v>
      </c>
      <c r="AA708" s="108">
        <v>3980127</v>
      </c>
      <c r="AB708" t="s">
        <v>148</v>
      </c>
      <c r="AC708" s="98">
        <v>428.89</v>
      </c>
      <c r="AD708" t="s">
        <v>149</v>
      </c>
      <c r="AE708">
        <v>2019</v>
      </c>
      <c r="AF708">
        <v>12</v>
      </c>
    </row>
    <row r="709" spans="1:32">
      <c r="A709" t="s">
        <v>134</v>
      </c>
      <c r="B709" t="s">
        <v>1144</v>
      </c>
      <c r="C709" t="s">
        <v>1145</v>
      </c>
      <c r="D709" t="s">
        <v>1146</v>
      </c>
      <c r="E709" t="s">
        <v>138</v>
      </c>
      <c r="F709">
        <v>71620</v>
      </c>
      <c r="G709" t="s">
        <v>220</v>
      </c>
      <c r="H709" t="s">
        <v>140</v>
      </c>
      <c r="I709">
        <v>30000</v>
      </c>
      <c r="J709">
        <v>33803</v>
      </c>
      <c r="K709">
        <v>1981</v>
      </c>
      <c r="L709">
        <v>11363</v>
      </c>
      <c r="M709" t="s">
        <v>141</v>
      </c>
      <c r="N709">
        <v>107539</v>
      </c>
      <c r="O709" t="s">
        <v>142</v>
      </c>
      <c r="P709" t="s">
        <v>143</v>
      </c>
      <c r="Q709" t="s">
        <v>143</v>
      </c>
      <c r="R709">
        <v>1453</v>
      </c>
      <c r="S709" t="s">
        <v>398</v>
      </c>
      <c r="T709" t="s">
        <v>143</v>
      </c>
      <c r="U709" t="s">
        <v>1147</v>
      </c>
      <c r="V709" t="s">
        <v>1147</v>
      </c>
      <c r="X709" t="s">
        <v>1148</v>
      </c>
      <c r="Y709">
        <v>29</v>
      </c>
      <c r="Z709" t="s">
        <v>1145</v>
      </c>
      <c r="AA709" s="108">
        <v>4380000</v>
      </c>
      <c r="AB709" t="s">
        <v>148</v>
      </c>
      <c r="AC709" s="98">
        <v>471.98</v>
      </c>
      <c r="AD709" t="s">
        <v>149</v>
      </c>
      <c r="AE709">
        <v>2019</v>
      </c>
      <c r="AF709">
        <v>12</v>
      </c>
    </row>
    <row r="710" spans="1:32" hidden="1">
      <c r="A710" t="s">
        <v>1282</v>
      </c>
      <c r="B710" t="s">
        <v>1718</v>
      </c>
      <c r="C710" s="107">
        <v>43709</v>
      </c>
      <c r="D710" s="107">
        <v>43709</v>
      </c>
      <c r="E710" t="s">
        <v>138</v>
      </c>
      <c r="F710">
        <v>21035</v>
      </c>
      <c r="G710" t="s">
        <v>1693</v>
      </c>
      <c r="H710" t="s">
        <v>140</v>
      </c>
      <c r="I710">
        <v>30000</v>
      </c>
      <c r="J710">
        <v>33803</v>
      </c>
      <c r="K710">
        <v>1981</v>
      </c>
      <c r="L710">
        <v>11363</v>
      </c>
      <c r="M710" t="s">
        <v>141</v>
      </c>
      <c r="N710">
        <v>107539</v>
      </c>
      <c r="O710" t="s">
        <v>170</v>
      </c>
      <c r="P710" t="s">
        <v>1688</v>
      </c>
      <c r="U710" t="s">
        <v>1716</v>
      </c>
      <c r="V710">
        <v>10506</v>
      </c>
      <c r="X710" t="s">
        <v>1717</v>
      </c>
      <c r="Y710">
        <v>4</v>
      </c>
      <c r="Z710" s="107">
        <v>43709</v>
      </c>
      <c r="AA710">
        <v>91000000</v>
      </c>
      <c r="AB710" t="s">
        <v>148</v>
      </c>
      <c r="AC710">
        <v>9859.15</v>
      </c>
      <c r="AD710" t="s">
        <v>1691</v>
      </c>
      <c r="AE710">
        <v>2019</v>
      </c>
      <c r="AF710">
        <v>9</v>
      </c>
    </row>
    <row r="711" spans="1:32" hidden="1">
      <c r="A711" t="s">
        <v>1719</v>
      </c>
      <c r="B711" t="s">
        <v>1720</v>
      </c>
      <c r="C711" s="107">
        <v>43112</v>
      </c>
      <c r="D711" s="107">
        <v>43131</v>
      </c>
      <c r="E711" t="s">
        <v>138</v>
      </c>
      <c r="F711">
        <v>14015</v>
      </c>
      <c r="G711" t="s">
        <v>1721</v>
      </c>
      <c r="H711" t="s">
        <v>140</v>
      </c>
      <c r="I711">
        <v>30000</v>
      </c>
      <c r="J711">
        <v>33803</v>
      </c>
      <c r="K711">
        <v>1981</v>
      </c>
      <c r="L711">
        <v>11363</v>
      </c>
      <c r="M711" t="s">
        <v>141</v>
      </c>
      <c r="N711">
        <v>107539</v>
      </c>
      <c r="O711" t="s">
        <v>170</v>
      </c>
      <c r="P711" t="s">
        <v>1722</v>
      </c>
      <c r="Q711" t="s">
        <v>143</v>
      </c>
      <c r="U711" t="s">
        <v>143</v>
      </c>
      <c r="X711" t="s">
        <v>1723</v>
      </c>
      <c r="Y711">
        <v>2</v>
      </c>
      <c r="Z711" s="107">
        <v>43112</v>
      </c>
      <c r="AA711">
        <v>-679022</v>
      </c>
      <c r="AB711" t="s">
        <v>861</v>
      </c>
      <c r="AC711">
        <v>-679022</v>
      </c>
      <c r="AD711" t="s">
        <v>1724</v>
      </c>
      <c r="AE711">
        <v>2018</v>
      </c>
      <c r="AF711">
        <v>1</v>
      </c>
    </row>
    <row r="712" spans="1:32" hidden="1">
      <c r="A712" t="s">
        <v>1725</v>
      </c>
      <c r="B712" t="s">
        <v>1726</v>
      </c>
      <c r="C712" t="s">
        <v>152</v>
      </c>
      <c r="D712" t="s">
        <v>1727</v>
      </c>
      <c r="E712" t="s">
        <v>138</v>
      </c>
      <c r="F712">
        <v>16108</v>
      </c>
      <c r="G712" t="s">
        <v>1284</v>
      </c>
      <c r="H712" t="s">
        <v>140</v>
      </c>
      <c r="I712">
        <v>30000</v>
      </c>
      <c r="J712">
        <v>33803</v>
      </c>
      <c r="K712">
        <v>1981</v>
      </c>
      <c r="L712">
        <v>11363</v>
      </c>
      <c r="M712" t="s">
        <v>141</v>
      </c>
      <c r="N712">
        <v>107539</v>
      </c>
      <c r="O712" t="s">
        <v>142</v>
      </c>
      <c r="P712" t="s">
        <v>1728</v>
      </c>
      <c r="Q712">
        <v>852160</v>
      </c>
      <c r="X712" t="s">
        <v>1729</v>
      </c>
      <c r="Y712">
        <v>1</v>
      </c>
      <c r="Z712" t="s">
        <v>152</v>
      </c>
      <c r="AA712">
        <v>-600000</v>
      </c>
      <c r="AB712" t="s">
        <v>148</v>
      </c>
      <c r="AC712">
        <v>-66.38</v>
      </c>
      <c r="AD712" t="s">
        <v>1724</v>
      </c>
      <c r="AE712">
        <v>2018</v>
      </c>
      <c r="AF712">
        <v>5</v>
      </c>
    </row>
    <row r="713" spans="1:32" hidden="1">
      <c r="A713" t="s">
        <v>1725</v>
      </c>
      <c r="B713" t="s">
        <v>1730</v>
      </c>
      <c r="C713" t="s">
        <v>458</v>
      </c>
      <c r="D713" t="s">
        <v>1731</v>
      </c>
      <c r="E713" t="s">
        <v>138</v>
      </c>
      <c r="F713">
        <v>16108</v>
      </c>
      <c r="G713" t="s">
        <v>1284</v>
      </c>
      <c r="H713" t="s">
        <v>140</v>
      </c>
      <c r="I713">
        <v>30000</v>
      </c>
      <c r="J713">
        <v>33803</v>
      </c>
      <c r="K713">
        <v>1981</v>
      </c>
      <c r="L713">
        <v>11363</v>
      </c>
      <c r="M713" t="s">
        <v>141</v>
      </c>
      <c r="N713">
        <v>107539</v>
      </c>
      <c r="O713" t="s">
        <v>170</v>
      </c>
      <c r="P713" t="s">
        <v>1728</v>
      </c>
      <c r="Q713">
        <v>852160</v>
      </c>
      <c r="X713" t="s">
        <v>1732</v>
      </c>
      <c r="Y713">
        <v>1</v>
      </c>
      <c r="Z713" t="s">
        <v>458</v>
      </c>
      <c r="AA713">
        <v>-1310000</v>
      </c>
      <c r="AB713" t="s">
        <v>148</v>
      </c>
      <c r="AC713">
        <v>-142.69999999999999</v>
      </c>
      <c r="AD713" t="s">
        <v>1724</v>
      </c>
      <c r="AE713">
        <v>2018</v>
      </c>
      <c r="AF713">
        <v>12</v>
      </c>
    </row>
    <row r="714" spans="1:32" hidden="1">
      <c r="A714" t="s">
        <v>1725</v>
      </c>
      <c r="B714" t="s">
        <v>1733</v>
      </c>
      <c r="C714" t="s">
        <v>1354</v>
      </c>
      <c r="D714" t="s">
        <v>1594</v>
      </c>
      <c r="E714" t="s">
        <v>138</v>
      </c>
      <c r="F714">
        <v>16108</v>
      </c>
      <c r="G714" t="s">
        <v>1284</v>
      </c>
      <c r="H714" t="s">
        <v>140</v>
      </c>
      <c r="I714">
        <v>30000</v>
      </c>
      <c r="J714">
        <v>33803</v>
      </c>
      <c r="K714">
        <v>1981</v>
      </c>
      <c r="L714">
        <v>11363</v>
      </c>
      <c r="M714" t="s">
        <v>141</v>
      </c>
      <c r="N714">
        <v>107539</v>
      </c>
      <c r="O714" t="s">
        <v>170</v>
      </c>
      <c r="P714" t="s">
        <v>1728</v>
      </c>
      <c r="Q714">
        <v>82780</v>
      </c>
      <c r="X714" t="s">
        <v>1734</v>
      </c>
      <c r="Y714">
        <v>1</v>
      </c>
      <c r="Z714" t="s">
        <v>1354</v>
      </c>
      <c r="AA714">
        <v>-585000</v>
      </c>
      <c r="AB714" t="s">
        <v>148</v>
      </c>
      <c r="AC714">
        <v>-63.92</v>
      </c>
      <c r="AD714" t="s">
        <v>1724</v>
      </c>
      <c r="AE714">
        <v>2019</v>
      </c>
      <c r="AF714">
        <v>4</v>
      </c>
    </row>
    <row r="715" spans="1:32" hidden="1">
      <c r="A715" t="s">
        <v>1725</v>
      </c>
      <c r="B715" t="s">
        <v>1735</v>
      </c>
      <c r="C715" t="s">
        <v>1185</v>
      </c>
      <c r="D715" t="s">
        <v>1202</v>
      </c>
      <c r="E715" t="s">
        <v>138</v>
      </c>
      <c r="F715">
        <v>16108</v>
      </c>
      <c r="G715" t="s">
        <v>1284</v>
      </c>
      <c r="H715" t="s">
        <v>140</v>
      </c>
      <c r="I715">
        <v>30000</v>
      </c>
      <c r="J715">
        <v>33803</v>
      </c>
      <c r="K715">
        <v>1981</v>
      </c>
      <c r="L715">
        <v>11363</v>
      </c>
      <c r="M715" t="s">
        <v>141</v>
      </c>
      <c r="N715">
        <v>107539</v>
      </c>
      <c r="O715" t="s">
        <v>170</v>
      </c>
      <c r="P715" t="s">
        <v>1728</v>
      </c>
      <c r="Q715">
        <v>852160</v>
      </c>
      <c r="X715" t="s">
        <v>1736</v>
      </c>
      <c r="Y715">
        <v>1</v>
      </c>
      <c r="Z715" t="s">
        <v>1185</v>
      </c>
      <c r="AA715">
        <v>-5000000</v>
      </c>
      <c r="AB715" t="s">
        <v>148</v>
      </c>
      <c r="AC715">
        <v>-538.79</v>
      </c>
      <c r="AD715" t="s">
        <v>1724</v>
      </c>
      <c r="AE715">
        <v>2019</v>
      </c>
      <c r="AF715">
        <v>12</v>
      </c>
    </row>
    <row r="716" spans="1:32">
      <c r="A716" t="s">
        <v>134</v>
      </c>
      <c r="B716" t="s">
        <v>1149</v>
      </c>
      <c r="C716" t="s">
        <v>1145</v>
      </c>
      <c r="D716" t="s">
        <v>1146</v>
      </c>
      <c r="E716" t="s">
        <v>138</v>
      </c>
      <c r="F716">
        <v>71620</v>
      </c>
      <c r="G716" t="s">
        <v>220</v>
      </c>
      <c r="H716" t="s">
        <v>140</v>
      </c>
      <c r="I716">
        <v>30000</v>
      </c>
      <c r="J716">
        <v>33803</v>
      </c>
      <c r="K716">
        <v>1981</v>
      </c>
      <c r="L716">
        <v>11363</v>
      </c>
      <c r="M716" t="s">
        <v>141</v>
      </c>
      <c r="N716">
        <v>107539</v>
      </c>
      <c r="O716" t="s">
        <v>142</v>
      </c>
      <c r="P716" t="s">
        <v>143</v>
      </c>
      <c r="Q716" t="s">
        <v>143</v>
      </c>
      <c r="R716">
        <v>3477</v>
      </c>
      <c r="S716" t="s">
        <v>404</v>
      </c>
      <c r="T716" t="s">
        <v>143</v>
      </c>
      <c r="U716" t="s">
        <v>1150</v>
      </c>
      <c r="V716" t="s">
        <v>1150</v>
      </c>
      <c r="X716" t="s">
        <v>1151</v>
      </c>
      <c r="Y716">
        <v>24</v>
      </c>
      <c r="Z716" t="s">
        <v>1145</v>
      </c>
      <c r="AA716" s="108">
        <v>4380000</v>
      </c>
      <c r="AB716" t="s">
        <v>148</v>
      </c>
      <c r="AC716" s="98">
        <v>471.98</v>
      </c>
      <c r="AD716" t="s">
        <v>149</v>
      </c>
      <c r="AE716">
        <v>2019</v>
      </c>
      <c r="AF716">
        <v>12</v>
      </c>
    </row>
    <row r="717" spans="1:32">
      <c r="A717" t="s">
        <v>134</v>
      </c>
      <c r="B717" t="s">
        <v>1152</v>
      </c>
      <c r="C717" t="s">
        <v>1145</v>
      </c>
      <c r="D717" t="s">
        <v>1146</v>
      </c>
      <c r="E717" t="s">
        <v>138</v>
      </c>
      <c r="F717">
        <v>71620</v>
      </c>
      <c r="G717" t="s">
        <v>220</v>
      </c>
      <c r="H717" t="s">
        <v>140</v>
      </c>
      <c r="I717">
        <v>30000</v>
      </c>
      <c r="J717">
        <v>33803</v>
      </c>
      <c r="K717">
        <v>1981</v>
      </c>
      <c r="L717">
        <v>11363</v>
      </c>
      <c r="M717" t="s">
        <v>141</v>
      </c>
      <c r="N717">
        <v>107539</v>
      </c>
      <c r="O717" t="s">
        <v>142</v>
      </c>
      <c r="P717" t="s">
        <v>143</v>
      </c>
      <c r="Q717" t="s">
        <v>143</v>
      </c>
      <c r="R717">
        <v>829</v>
      </c>
      <c r="S717" t="s">
        <v>393</v>
      </c>
      <c r="T717" t="s">
        <v>143</v>
      </c>
      <c r="U717" t="s">
        <v>1153</v>
      </c>
      <c r="V717" t="s">
        <v>1153</v>
      </c>
      <c r="X717" t="s">
        <v>1151</v>
      </c>
      <c r="Y717">
        <v>25</v>
      </c>
      <c r="Z717" t="s">
        <v>1145</v>
      </c>
      <c r="AA717" s="108">
        <v>4380000</v>
      </c>
      <c r="AB717" t="s">
        <v>148</v>
      </c>
      <c r="AC717" s="98">
        <v>471.98</v>
      </c>
      <c r="AD717" t="s">
        <v>149</v>
      </c>
      <c r="AE717">
        <v>2019</v>
      </c>
      <c r="AF717">
        <v>12</v>
      </c>
    </row>
    <row r="718" spans="1:32">
      <c r="A718" t="s">
        <v>134</v>
      </c>
      <c r="B718" t="s">
        <v>1154</v>
      </c>
      <c r="C718" t="s">
        <v>1145</v>
      </c>
      <c r="D718" t="s">
        <v>1146</v>
      </c>
      <c r="E718" t="s">
        <v>138</v>
      </c>
      <c r="F718">
        <v>71620</v>
      </c>
      <c r="G718" t="s">
        <v>220</v>
      </c>
      <c r="H718" t="s">
        <v>140</v>
      </c>
      <c r="I718">
        <v>30000</v>
      </c>
      <c r="J718">
        <v>33803</v>
      </c>
      <c r="K718">
        <v>1981</v>
      </c>
      <c r="L718">
        <v>11363</v>
      </c>
      <c r="M718" t="s">
        <v>141</v>
      </c>
      <c r="N718">
        <v>107539</v>
      </c>
      <c r="O718" t="s">
        <v>142</v>
      </c>
      <c r="P718" t="s">
        <v>143</v>
      </c>
      <c r="Q718" t="s">
        <v>143</v>
      </c>
      <c r="R718">
        <v>6643</v>
      </c>
      <c r="S718" t="s">
        <v>446</v>
      </c>
      <c r="T718" t="s">
        <v>143</v>
      </c>
      <c r="U718" t="s">
        <v>1155</v>
      </c>
      <c r="V718" t="s">
        <v>1155</v>
      </c>
      <c r="X718" t="s">
        <v>1151</v>
      </c>
      <c r="Y718">
        <v>26</v>
      </c>
      <c r="Z718" t="s">
        <v>1145</v>
      </c>
      <c r="AA718" s="108">
        <v>4380000</v>
      </c>
      <c r="AB718" t="s">
        <v>148</v>
      </c>
      <c r="AC718" s="98">
        <v>471.98</v>
      </c>
      <c r="AD718" t="s">
        <v>149</v>
      </c>
      <c r="AE718">
        <v>2019</v>
      </c>
      <c r="AF718">
        <v>12</v>
      </c>
    </row>
    <row r="719" spans="1:32">
      <c r="A719" t="s">
        <v>134</v>
      </c>
      <c r="B719" t="s">
        <v>1156</v>
      </c>
      <c r="C719" t="s">
        <v>1145</v>
      </c>
      <c r="D719" t="s">
        <v>1146</v>
      </c>
      <c r="E719" t="s">
        <v>138</v>
      </c>
      <c r="F719">
        <v>71620</v>
      </c>
      <c r="G719" t="s">
        <v>220</v>
      </c>
      <c r="H719" t="s">
        <v>140</v>
      </c>
      <c r="I719">
        <v>30000</v>
      </c>
      <c r="J719">
        <v>33803</v>
      </c>
      <c r="K719">
        <v>1981</v>
      </c>
      <c r="L719">
        <v>11363</v>
      </c>
      <c r="M719" t="s">
        <v>141</v>
      </c>
      <c r="N719">
        <v>107539</v>
      </c>
      <c r="O719" t="s">
        <v>142</v>
      </c>
      <c r="P719" t="s">
        <v>143</v>
      </c>
      <c r="Q719" t="s">
        <v>143</v>
      </c>
      <c r="R719">
        <v>7295</v>
      </c>
      <c r="S719" t="s">
        <v>418</v>
      </c>
      <c r="T719" t="s">
        <v>143</v>
      </c>
      <c r="U719" t="s">
        <v>1153</v>
      </c>
      <c r="V719" t="s">
        <v>1153</v>
      </c>
      <c r="X719" t="s">
        <v>1151</v>
      </c>
      <c r="Y719">
        <v>27</v>
      </c>
      <c r="Z719" t="s">
        <v>1145</v>
      </c>
      <c r="AA719" s="108">
        <v>4380000</v>
      </c>
      <c r="AB719" t="s">
        <v>148</v>
      </c>
      <c r="AC719" s="98">
        <v>471.98</v>
      </c>
      <c r="AD719" t="s">
        <v>149</v>
      </c>
      <c r="AE719">
        <v>2019</v>
      </c>
      <c r="AF719">
        <v>12</v>
      </c>
    </row>
    <row r="720" spans="1:32">
      <c r="A720" t="s">
        <v>134</v>
      </c>
      <c r="B720" t="s">
        <v>1157</v>
      </c>
      <c r="C720" t="s">
        <v>1145</v>
      </c>
      <c r="D720" t="s">
        <v>1146</v>
      </c>
      <c r="E720" t="s">
        <v>138</v>
      </c>
      <c r="F720">
        <v>71620</v>
      </c>
      <c r="G720" t="s">
        <v>220</v>
      </c>
      <c r="H720" t="s">
        <v>140</v>
      </c>
      <c r="I720">
        <v>30000</v>
      </c>
      <c r="J720">
        <v>33803</v>
      </c>
      <c r="K720">
        <v>1981</v>
      </c>
      <c r="L720">
        <v>11363</v>
      </c>
      <c r="M720" t="s">
        <v>141</v>
      </c>
      <c r="N720">
        <v>107539</v>
      </c>
      <c r="O720" t="s">
        <v>142</v>
      </c>
      <c r="P720" t="s">
        <v>143</v>
      </c>
      <c r="Q720" t="s">
        <v>143</v>
      </c>
      <c r="R720">
        <v>7656</v>
      </c>
      <c r="S720" t="s">
        <v>631</v>
      </c>
      <c r="T720" t="s">
        <v>143</v>
      </c>
      <c r="U720" t="s">
        <v>1155</v>
      </c>
      <c r="V720" t="s">
        <v>1155</v>
      </c>
      <c r="X720" t="s">
        <v>1151</v>
      </c>
      <c r="Y720">
        <v>28</v>
      </c>
      <c r="Z720" t="s">
        <v>1145</v>
      </c>
      <c r="AA720" s="108">
        <v>4380000</v>
      </c>
      <c r="AB720" t="s">
        <v>148</v>
      </c>
      <c r="AC720" s="98">
        <v>471.98</v>
      </c>
      <c r="AD720" t="s">
        <v>149</v>
      </c>
      <c r="AE720">
        <v>2019</v>
      </c>
      <c r="AF720">
        <v>12</v>
      </c>
    </row>
    <row r="721" spans="1:32">
      <c r="A721" t="s">
        <v>134</v>
      </c>
      <c r="B721" t="s">
        <v>1158</v>
      </c>
      <c r="C721" t="s">
        <v>1145</v>
      </c>
      <c r="D721" t="s">
        <v>1146</v>
      </c>
      <c r="E721" t="s">
        <v>138</v>
      </c>
      <c r="F721">
        <v>71620</v>
      </c>
      <c r="G721" t="s">
        <v>220</v>
      </c>
      <c r="H721" t="s">
        <v>140</v>
      </c>
      <c r="I721">
        <v>30000</v>
      </c>
      <c r="J721">
        <v>33803</v>
      </c>
      <c r="K721">
        <v>1981</v>
      </c>
      <c r="L721">
        <v>11363</v>
      </c>
      <c r="M721" t="s">
        <v>141</v>
      </c>
      <c r="N721">
        <v>107539</v>
      </c>
      <c r="O721" t="s">
        <v>142</v>
      </c>
      <c r="P721" t="s">
        <v>143</v>
      </c>
      <c r="Q721" t="s">
        <v>143</v>
      </c>
      <c r="R721">
        <v>7345</v>
      </c>
      <c r="S721" t="s">
        <v>546</v>
      </c>
      <c r="T721" t="s">
        <v>143</v>
      </c>
      <c r="U721" t="s">
        <v>1155</v>
      </c>
      <c r="V721" t="s">
        <v>1155</v>
      </c>
      <c r="X721" t="s">
        <v>1151</v>
      </c>
      <c r="Y721">
        <v>29</v>
      </c>
      <c r="Z721" t="s">
        <v>1145</v>
      </c>
      <c r="AA721" s="108">
        <v>4380000</v>
      </c>
      <c r="AB721" t="s">
        <v>148</v>
      </c>
      <c r="AC721" s="98">
        <v>471.98</v>
      </c>
      <c r="AD721" t="s">
        <v>149</v>
      </c>
      <c r="AE721">
        <v>2019</v>
      </c>
      <c r="AF721">
        <v>12</v>
      </c>
    </row>
    <row r="722" spans="1:32">
      <c r="A722" t="s">
        <v>134</v>
      </c>
      <c r="B722" t="s">
        <v>1159</v>
      </c>
      <c r="C722" t="s">
        <v>1145</v>
      </c>
      <c r="D722" t="s">
        <v>1146</v>
      </c>
      <c r="E722" t="s">
        <v>138</v>
      </c>
      <c r="F722">
        <v>71620</v>
      </c>
      <c r="G722" t="s">
        <v>220</v>
      </c>
      <c r="H722" t="s">
        <v>140</v>
      </c>
      <c r="I722">
        <v>30000</v>
      </c>
      <c r="J722">
        <v>33803</v>
      </c>
      <c r="K722">
        <v>1981</v>
      </c>
      <c r="L722">
        <v>11363</v>
      </c>
      <c r="M722" t="s">
        <v>141</v>
      </c>
      <c r="N722">
        <v>107539</v>
      </c>
      <c r="O722" t="s">
        <v>142</v>
      </c>
      <c r="P722" t="s">
        <v>143</v>
      </c>
      <c r="Q722" t="s">
        <v>143</v>
      </c>
      <c r="R722">
        <v>2969</v>
      </c>
      <c r="S722" t="s">
        <v>400</v>
      </c>
      <c r="T722" t="s">
        <v>143</v>
      </c>
      <c r="U722" t="s">
        <v>1155</v>
      </c>
      <c r="V722" t="s">
        <v>1155</v>
      </c>
      <c r="X722" t="s">
        <v>1151</v>
      </c>
      <c r="Y722">
        <v>30</v>
      </c>
      <c r="Z722" t="s">
        <v>1145</v>
      </c>
      <c r="AA722" s="108">
        <v>4380000</v>
      </c>
      <c r="AB722" t="s">
        <v>148</v>
      </c>
      <c r="AC722" s="98">
        <v>471.98</v>
      </c>
      <c r="AD722" t="s">
        <v>149</v>
      </c>
      <c r="AE722">
        <v>2019</v>
      </c>
      <c r="AF722">
        <v>12</v>
      </c>
    </row>
    <row r="723" spans="1:32">
      <c r="A723" t="s">
        <v>134</v>
      </c>
      <c r="B723" t="s">
        <v>1160</v>
      </c>
      <c r="C723" t="s">
        <v>1145</v>
      </c>
      <c r="D723" t="s">
        <v>1146</v>
      </c>
      <c r="E723" t="s">
        <v>138</v>
      </c>
      <c r="F723">
        <v>71620</v>
      </c>
      <c r="G723" t="s">
        <v>220</v>
      </c>
      <c r="H723" t="s">
        <v>140</v>
      </c>
      <c r="I723">
        <v>30000</v>
      </c>
      <c r="J723">
        <v>33803</v>
      </c>
      <c r="K723">
        <v>1981</v>
      </c>
      <c r="L723">
        <v>11363</v>
      </c>
      <c r="M723" t="s">
        <v>141</v>
      </c>
      <c r="N723">
        <v>107539</v>
      </c>
      <c r="O723" t="s">
        <v>142</v>
      </c>
      <c r="P723" t="s">
        <v>143</v>
      </c>
      <c r="Q723" t="s">
        <v>143</v>
      </c>
      <c r="R723">
        <v>2189</v>
      </c>
      <c r="S723" t="s">
        <v>605</v>
      </c>
      <c r="T723" t="s">
        <v>143</v>
      </c>
      <c r="U723" t="s">
        <v>1155</v>
      </c>
      <c r="V723" t="s">
        <v>1155</v>
      </c>
      <c r="X723" t="s">
        <v>1151</v>
      </c>
      <c r="Y723">
        <v>23</v>
      </c>
      <c r="Z723" t="s">
        <v>1145</v>
      </c>
      <c r="AA723" s="108">
        <v>4380000</v>
      </c>
      <c r="AB723" t="s">
        <v>148</v>
      </c>
      <c r="AC723" s="98">
        <v>471.98</v>
      </c>
      <c r="AD723" t="s">
        <v>149</v>
      </c>
      <c r="AE723">
        <v>2019</v>
      </c>
      <c r="AF723">
        <v>12</v>
      </c>
    </row>
    <row r="724" spans="1:32">
      <c r="A724" t="s">
        <v>134</v>
      </c>
      <c r="B724" t="s">
        <v>1161</v>
      </c>
      <c r="C724" t="s">
        <v>1145</v>
      </c>
      <c r="D724" t="s">
        <v>1146</v>
      </c>
      <c r="E724" t="s">
        <v>138</v>
      </c>
      <c r="F724">
        <v>71305</v>
      </c>
      <c r="G724" t="s">
        <v>169</v>
      </c>
      <c r="H724" t="s">
        <v>140</v>
      </c>
      <c r="I724">
        <v>30000</v>
      </c>
      <c r="J724">
        <v>33803</v>
      </c>
      <c r="K724">
        <v>1981</v>
      </c>
      <c r="L724">
        <v>11363</v>
      </c>
      <c r="M724" t="s">
        <v>141</v>
      </c>
      <c r="N724">
        <v>107539</v>
      </c>
      <c r="O724" t="s">
        <v>170</v>
      </c>
      <c r="P724" t="s">
        <v>143</v>
      </c>
      <c r="Q724" t="s">
        <v>143</v>
      </c>
      <c r="R724">
        <v>7519</v>
      </c>
      <c r="S724" t="s">
        <v>1130</v>
      </c>
      <c r="T724" t="s">
        <v>143</v>
      </c>
      <c r="U724" t="s">
        <v>1162</v>
      </c>
      <c r="V724" t="s">
        <v>1163</v>
      </c>
      <c r="X724" t="s">
        <v>1151</v>
      </c>
      <c r="Y724">
        <v>19</v>
      </c>
      <c r="Z724" t="s">
        <v>1145</v>
      </c>
      <c r="AA724" s="108">
        <v>12200000</v>
      </c>
      <c r="AB724" t="s">
        <v>148</v>
      </c>
      <c r="AC724" s="98">
        <v>1314.66</v>
      </c>
      <c r="AD724" t="s">
        <v>149</v>
      </c>
      <c r="AE724">
        <v>2019</v>
      </c>
      <c r="AF724">
        <v>12</v>
      </c>
    </row>
    <row r="725" spans="1:32">
      <c r="A725" t="s">
        <v>134</v>
      </c>
      <c r="B725" t="s">
        <v>1164</v>
      </c>
      <c r="C725" t="s">
        <v>1165</v>
      </c>
      <c r="D725" t="s">
        <v>1166</v>
      </c>
      <c r="E725" t="s">
        <v>138</v>
      </c>
      <c r="F725">
        <v>71405</v>
      </c>
      <c r="G725" t="s">
        <v>338</v>
      </c>
      <c r="H725" t="s">
        <v>140</v>
      </c>
      <c r="I725">
        <v>30000</v>
      </c>
      <c r="J725">
        <v>33803</v>
      </c>
      <c r="K725">
        <v>1981</v>
      </c>
      <c r="L725">
        <v>11363</v>
      </c>
      <c r="M725" t="s">
        <v>141</v>
      </c>
      <c r="N725">
        <v>107539</v>
      </c>
      <c r="O725" t="s">
        <v>170</v>
      </c>
      <c r="P725" t="s">
        <v>157</v>
      </c>
      <c r="Q725" t="s">
        <v>143</v>
      </c>
      <c r="R725">
        <v>7559</v>
      </c>
      <c r="S725" t="s">
        <v>1167</v>
      </c>
      <c r="T725" t="s">
        <v>143</v>
      </c>
      <c r="U725" t="s">
        <v>1168</v>
      </c>
      <c r="V725" t="s">
        <v>1169</v>
      </c>
      <c r="X725" t="s">
        <v>1170</v>
      </c>
      <c r="Y725">
        <v>25</v>
      </c>
      <c r="Z725" t="s">
        <v>1165</v>
      </c>
      <c r="AA725" s="108">
        <v>800000</v>
      </c>
      <c r="AB725" t="s">
        <v>148</v>
      </c>
      <c r="AC725" s="98">
        <v>86.2</v>
      </c>
      <c r="AD725" t="s">
        <v>149</v>
      </c>
      <c r="AE725">
        <v>2019</v>
      </c>
      <c r="AF725">
        <v>12</v>
      </c>
    </row>
    <row r="726" spans="1:32">
      <c r="A726" t="s">
        <v>134</v>
      </c>
      <c r="B726" t="s">
        <v>1171</v>
      </c>
      <c r="C726" t="s">
        <v>1165</v>
      </c>
      <c r="D726" t="s">
        <v>1166</v>
      </c>
      <c r="E726" t="s">
        <v>138</v>
      </c>
      <c r="F726">
        <v>71405</v>
      </c>
      <c r="G726" t="s">
        <v>338</v>
      </c>
      <c r="H726" t="s">
        <v>140</v>
      </c>
      <c r="I726">
        <v>30000</v>
      </c>
      <c r="J726">
        <v>33803</v>
      </c>
      <c r="K726">
        <v>1981</v>
      </c>
      <c r="L726">
        <v>11363</v>
      </c>
      <c r="M726" t="s">
        <v>141</v>
      </c>
      <c r="N726">
        <v>107539</v>
      </c>
      <c r="O726" t="s">
        <v>170</v>
      </c>
      <c r="P726" t="s">
        <v>157</v>
      </c>
      <c r="Q726" t="s">
        <v>143</v>
      </c>
      <c r="R726">
        <v>7559</v>
      </c>
      <c r="S726" t="s">
        <v>1167</v>
      </c>
      <c r="T726" t="s">
        <v>143</v>
      </c>
      <c r="U726" t="s">
        <v>1168</v>
      </c>
      <c r="V726" t="s">
        <v>1169</v>
      </c>
      <c r="X726" t="s">
        <v>1170</v>
      </c>
      <c r="Y726">
        <v>26</v>
      </c>
      <c r="Z726" t="s">
        <v>1165</v>
      </c>
      <c r="AA726" s="108">
        <v>800000</v>
      </c>
      <c r="AB726" t="s">
        <v>148</v>
      </c>
      <c r="AC726" s="98">
        <v>86.21</v>
      </c>
      <c r="AD726" t="s">
        <v>149</v>
      </c>
      <c r="AE726">
        <v>2019</v>
      </c>
      <c r="AF726">
        <v>12</v>
      </c>
    </row>
    <row r="727" spans="1:32">
      <c r="A727" t="s">
        <v>134</v>
      </c>
      <c r="B727" t="s">
        <v>1176</v>
      </c>
      <c r="C727" t="s">
        <v>1173</v>
      </c>
      <c r="D727" t="s">
        <v>1177</v>
      </c>
      <c r="E727" t="s">
        <v>138</v>
      </c>
      <c r="F727">
        <v>72425</v>
      </c>
      <c r="G727" t="s">
        <v>840</v>
      </c>
      <c r="H727" t="s">
        <v>140</v>
      </c>
      <c r="I727">
        <v>30000</v>
      </c>
      <c r="J727">
        <v>33803</v>
      </c>
      <c r="K727">
        <v>1981</v>
      </c>
      <c r="L727">
        <v>11363</v>
      </c>
      <c r="M727" t="s">
        <v>141</v>
      </c>
      <c r="N727">
        <v>107539</v>
      </c>
      <c r="O727" t="s">
        <v>142</v>
      </c>
      <c r="P727" t="s">
        <v>157</v>
      </c>
      <c r="Q727" t="s">
        <v>143</v>
      </c>
      <c r="R727">
        <v>2329</v>
      </c>
      <c r="S727" t="s">
        <v>267</v>
      </c>
      <c r="T727" t="s">
        <v>143</v>
      </c>
      <c r="U727" t="s">
        <v>223</v>
      </c>
      <c r="V727" t="s">
        <v>1178</v>
      </c>
      <c r="X727" t="s">
        <v>1179</v>
      </c>
      <c r="Y727">
        <v>63</v>
      </c>
      <c r="Z727" t="s">
        <v>1173</v>
      </c>
      <c r="AA727" s="108">
        <v>144068</v>
      </c>
      <c r="AB727" t="s">
        <v>148</v>
      </c>
      <c r="AC727" s="98">
        <v>15.52</v>
      </c>
      <c r="AD727" t="s">
        <v>149</v>
      </c>
      <c r="AE727">
        <v>2019</v>
      </c>
      <c r="AF727">
        <v>12</v>
      </c>
    </row>
    <row r="728" spans="1:32">
      <c r="A728" t="s">
        <v>134</v>
      </c>
      <c r="B728" t="s">
        <v>1180</v>
      </c>
      <c r="C728" t="s">
        <v>1181</v>
      </c>
      <c r="D728" t="s">
        <v>1182</v>
      </c>
      <c r="E728" t="s">
        <v>138</v>
      </c>
      <c r="F728">
        <v>76125</v>
      </c>
      <c r="G728" t="s">
        <v>187</v>
      </c>
      <c r="H728" t="s">
        <v>140</v>
      </c>
      <c r="I728">
        <v>30000</v>
      </c>
      <c r="J728">
        <v>33803</v>
      </c>
      <c r="K728">
        <v>1981</v>
      </c>
      <c r="L728">
        <v>11363</v>
      </c>
      <c r="M728" t="s">
        <v>141</v>
      </c>
      <c r="N728">
        <v>107539</v>
      </c>
      <c r="O728" t="s">
        <v>142</v>
      </c>
      <c r="P728" t="s">
        <v>157</v>
      </c>
      <c r="Q728" t="s">
        <v>143</v>
      </c>
      <c r="R728">
        <v>2329</v>
      </c>
      <c r="S728" t="s">
        <v>267</v>
      </c>
      <c r="T728" t="s">
        <v>143</v>
      </c>
      <c r="U728" t="s">
        <v>187</v>
      </c>
      <c r="V728" t="s">
        <v>1178</v>
      </c>
      <c r="X728" t="s">
        <v>1183</v>
      </c>
      <c r="Y728">
        <v>353</v>
      </c>
      <c r="Z728" t="s">
        <v>1181</v>
      </c>
      <c r="AA728" s="108">
        <v>0</v>
      </c>
      <c r="AB728" t="s">
        <v>148</v>
      </c>
      <c r="AC728" s="98">
        <v>0</v>
      </c>
      <c r="AD728" t="s">
        <v>149</v>
      </c>
      <c r="AE728">
        <v>2019</v>
      </c>
      <c r="AF728">
        <v>12</v>
      </c>
    </row>
    <row r="729" spans="1:32">
      <c r="A729" t="s">
        <v>134</v>
      </c>
      <c r="B729" t="s">
        <v>1184</v>
      </c>
      <c r="C729" t="s">
        <v>1185</v>
      </c>
      <c r="D729" t="s">
        <v>1186</v>
      </c>
      <c r="E729" t="s">
        <v>138</v>
      </c>
      <c r="F729">
        <v>75705</v>
      </c>
      <c r="G729" t="s">
        <v>182</v>
      </c>
      <c r="H729" t="s">
        <v>140</v>
      </c>
      <c r="I729">
        <v>30000</v>
      </c>
      <c r="J729">
        <v>33803</v>
      </c>
      <c r="K729">
        <v>1981</v>
      </c>
      <c r="L729">
        <v>11363</v>
      </c>
      <c r="M729" t="s">
        <v>141</v>
      </c>
      <c r="N729">
        <v>107539</v>
      </c>
      <c r="O729" t="s">
        <v>221</v>
      </c>
      <c r="P729" t="s">
        <v>157</v>
      </c>
      <c r="Q729" t="s">
        <v>143</v>
      </c>
      <c r="R729">
        <v>7415</v>
      </c>
      <c r="S729" t="s">
        <v>857</v>
      </c>
      <c r="T729" t="s">
        <v>143</v>
      </c>
      <c r="U729" t="s">
        <v>1187</v>
      </c>
      <c r="V729" t="s">
        <v>1188</v>
      </c>
      <c r="X729" t="s">
        <v>1189</v>
      </c>
      <c r="Y729">
        <v>6</v>
      </c>
      <c r="Z729" t="s">
        <v>1185</v>
      </c>
      <c r="AA729" s="108">
        <v>20213.310000000001</v>
      </c>
      <c r="AB729" t="s">
        <v>861</v>
      </c>
      <c r="AC729" s="98">
        <v>20213.310000000001</v>
      </c>
      <c r="AD729" t="s">
        <v>149</v>
      </c>
      <c r="AE729">
        <v>2019</v>
      </c>
      <c r="AF729">
        <v>12</v>
      </c>
    </row>
    <row r="730" spans="1:32">
      <c r="A730" t="s">
        <v>150</v>
      </c>
      <c r="B730" t="s">
        <v>1190</v>
      </c>
      <c r="C730" t="s">
        <v>1185</v>
      </c>
      <c r="D730" t="s">
        <v>1186</v>
      </c>
      <c r="E730" t="s">
        <v>138</v>
      </c>
      <c r="F730">
        <v>72145</v>
      </c>
      <c r="G730" t="s">
        <v>734</v>
      </c>
      <c r="H730" t="s">
        <v>140</v>
      </c>
      <c r="I730">
        <v>30000</v>
      </c>
      <c r="J730">
        <v>33803</v>
      </c>
      <c r="K730">
        <v>1981</v>
      </c>
      <c r="L730">
        <v>11363</v>
      </c>
      <c r="M730" t="s">
        <v>141</v>
      </c>
      <c r="N730">
        <v>107539</v>
      </c>
      <c r="O730" t="s">
        <v>221</v>
      </c>
      <c r="P730" t="s">
        <v>157</v>
      </c>
      <c r="Q730" t="s">
        <v>1191</v>
      </c>
      <c r="R730">
        <v>3051</v>
      </c>
      <c r="S730" t="s">
        <v>144</v>
      </c>
      <c r="T730" t="s">
        <v>143</v>
      </c>
      <c r="U730" t="s">
        <v>1192</v>
      </c>
      <c r="V730" t="s">
        <v>1193</v>
      </c>
      <c r="X730" t="s">
        <v>1189</v>
      </c>
      <c r="Y730">
        <v>5</v>
      </c>
      <c r="Z730" t="s">
        <v>1185</v>
      </c>
      <c r="AA730" s="108">
        <v>18250000</v>
      </c>
      <c r="AB730" t="s">
        <v>148</v>
      </c>
      <c r="AC730" s="98">
        <v>1966.59</v>
      </c>
      <c r="AD730" t="s">
        <v>149</v>
      </c>
      <c r="AE730">
        <v>2019</v>
      </c>
      <c r="AF730">
        <v>12</v>
      </c>
    </row>
    <row r="731" spans="1:32">
      <c r="A731" t="s">
        <v>134</v>
      </c>
      <c r="B731" t="s">
        <v>1201</v>
      </c>
      <c r="C731" t="s">
        <v>1197</v>
      </c>
      <c r="D731" t="s">
        <v>1202</v>
      </c>
      <c r="E731" t="s">
        <v>138</v>
      </c>
      <c r="F731">
        <v>71620</v>
      </c>
      <c r="G731" t="s">
        <v>220</v>
      </c>
      <c r="H731" t="s">
        <v>140</v>
      </c>
      <c r="I731">
        <v>30000</v>
      </c>
      <c r="J731">
        <v>33803</v>
      </c>
      <c r="K731">
        <v>1981</v>
      </c>
      <c r="L731">
        <v>11363</v>
      </c>
      <c r="M731" t="s">
        <v>141</v>
      </c>
      <c r="N731">
        <v>107539</v>
      </c>
      <c r="O731" t="s">
        <v>142</v>
      </c>
      <c r="P731" t="s">
        <v>143</v>
      </c>
      <c r="Q731" t="s">
        <v>143</v>
      </c>
      <c r="R731">
        <v>2189</v>
      </c>
      <c r="S731" t="s">
        <v>605</v>
      </c>
      <c r="T731" t="s">
        <v>143</v>
      </c>
      <c r="U731" t="s">
        <v>1203</v>
      </c>
      <c r="V731" t="s">
        <v>1203</v>
      </c>
      <c r="X731" t="s">
        <v>1204</v>
      </c>
      <c r="Y731">
        <v>53</v>
      </c>
      <c r="Z731" t="s">
        <v>1197</v>
      </c>
      <c r="AA731" s="108">
        <v>4380000</v>
      </c>
      <c r="AB731" t="s">
        <v>148</v>
      </c>
      <c r="AC731" s="98">
        <v>471.98</v>
      </c>
      <c r="AD731" t="s">
        <v>149</v>
      </c>
      <c r="AE731">
        <v>2019</v>
      </c>
      <c r="AF731">
        <v>12</v>
      </c>
    </row>
    <row r="732" spans="1:32">
      <c r="A732" t="s">
        <v>134</v>
      </c>
      <c r="B732" t="s">
        <v>1205</v>
      </c>
      <c r="C732" t="s">
        <v>1197</v>
      </c>
      <c r="D732" t="s">
        <v>1186</v>
      </c>
      <c r="E732" t="s">
        <v>138</v>
      </c>
      <c r="F732">
        <v>71620</v>
      </c>
      <c r="G732" t="s">
        <v>220</v>
      </c>
      <c r="H732" t="s">
        <v>140</v>
      </c>
      <c r="I732">
        <v>30000</v>
      </c>
      <c r="J732">
        <v>33803</v>
      </c>
      <c r="K732">
        <v>1981</v>
      </c>
      <c r="L732">
        <v>11363</v>
      </c>
      <c r="M732" t="s">
        <v>141</v>
      </c>
      <c r="N732">
        <v>107539</v>
      </c>
      <c r="O732" t="s">
        <v>142</v>
      </c>
      <c r="P732" t="s">
        <v>143</v>
      </c>
      <c r="Q732" t="s">
        <v>143</v>
      </c>
      <c r="R732">
        <v>2969</v>
      </c>
      <c r="S732" t="s">
        <v>400</v>
      </c>
      <c r="T732" t="s">
        <v>143</v>
      </c>
      <c r="U732" t="s">
        <v>1206</v>
      </c>
      <c r="V732" t="s">
        <v>1206</v>
      </c>
      <c r="X732" t="s">
        <v>1207</v>
      </c>
      <c r="Y732">
        <v>10</v>
      </c>
      <c r="Z732" t="s">
        <v>1197</v>
      </c>
      <c r="AA732" s="108">
        <v>4380000</v>
      </c>
      <c r="AB732" t="s">
        <v>148</v>
      </c>
      <c r="AC732" s="98">
        <v>471.98</v>
      </c>
      <c r="AD732" t="s">
        <v>149</v>
      </c>
      <c r="AE732">
        <v>2019</v>
      </c>
      <c r="AF732">
        <v>12</v>
      </c>
    </row>
    <row r="733" spans="1:32">
      <c r="A733" t="s">
        <v>134</v>
      </c>
      <c r="B733" t="s">
        <v>1208</v>
      </c>
      <c r="C733" t="s">
        <v>1197</v>
      </c>
      <c r="D733" t="s">
        <v>1186</v>
      </c>
      <c r="E733" t="s">
        <v>138</v>
      </c>
      <c r="F733">
        <v>71620</v>
      </c>
      <c r="G733" t="s">
        <v>220</v>
      </c>
      <c r="H733" t="s">
        <v>140</v>
      </c>
      <c r="I733">
        <v>30000</v>
      </c>
      <c r="J733">
        <v>33803</v>
      </c>
      <c r="K733">
        <v>1981</v>
      </c>
      <c r="L733">
        <v>11363</v>
      </c>
      <c r="M733" t="s">
        <v>141</v>
      </c>
      <c r="N733">
        <v>107539</v>
      </c>
      <c r="O733" t="s">
        <v>142</v>
      </c>
      <c r="P733" t="s">
        <v>157</v>
      </c>
      <c r="Q733" t="s">
        <v>143</v>
      </c>
      <c r="R733">
        <v>7295</v>
      </c>
      <c r="S733" t="s">
        <v>418</v>
      </c>
      <c r="T733" t="s">
        <v>143</v>
      </c>
      <c r="U733" t="s">
        <v>1209</v>
      </c>
      <c r="V733" t="s">
        <v>1209</v>
      </c>
      <c r="X733" t="s">
        <v>1207</v>
      </c>
      <c r="Y733">
        <v>11</v>
      </c>
      <c r="Z733" t="s">
        <v>1197</v>
      </c>
      <c r="AA733" s="108">
        <v>4380000</v>
      </c>
      <c r="AB733" t="s">
        <v>148</v>
      </c>
      <c r="AC733" s="98">
        <v>471.98</v>
      </c>
      <c r="AD733" t="s">
        <v>149</v>
      </c>
      <c r="AE733">
        <v>2019</v>
      </c>
      <c r="AF733">
        <v>12</v>
      </c>
    </row>
    <row r="734" spans="1:32">
      <c r="A734" t="s">
        <v>134</v>
      </c>
      <c r="B734" t="s">
        <v>1210</v>
      </c>
      <c r="C734" t="s">
        <v>1197</v>
      </c>
      <c r="D734" t="s">
        <v>1186</v>
      </c>
      <c r="E734" t="s">
        <v>138</v>
      </c>
      <c r="F734">
        <v>71620</v>
      </c>
      <c r="G734" t="s">
        <v>220</v>
      </c>
      <c r="H734" t="s">
        <v>140</v>
      </c>
      <c r="I734">
        <v>30000</v>
      </c>
      <c r="J734">
        <v>33803</v>
      </c>
      <c r="K734">
        <v>1981</v>
      </c>
      <c r="L734">
        <v>11363</v>
      </c>
      <c r="M734" t="s">
        <v>141</v>
      </c>
      <c r="N734">
        <v>107539</v>
      </c>
      <c r="O734" t="s">
        <v>142</v>
      </c>
      <c r="P734" t="s">
        <v>157</v>
      </c>
      <c r="Q734" t="s">
        <v>143</v>
      </c>
      <c r="R734">
        <v>7656</v>
      </c>
      <c r="S734" t="s">
        <v>631</v>
      </c>
      <c r="T734" t="s">
        <v>143</v>
      </c>
      <c r="U734" t="s">
        <v>1211</v>
      </c>
      <c r="V734" t="s">
        <v>1211</v>
      </c>
      <c r="X734" t="s">
        <v>1207</v>
      </c>
      <c r="Y734">
        <v>12</v>
      </c>
      <c r="Z734" t="s">
        <v>1197</v>
      </c>
      <c r="AA734" s="108">
        <v>4380000</v>
      </c>
      <c r="AB734" t="s">
        <v>148</v>
      </c>
      <c r="AC734" s="98">
        <v>471.98</v>
      </c>
      <c r="AD734" t="s">
        <v>149</v>
      </c>
      <c r="AE734">
        <v>2019</v>
      </c>
      <c r="AF734">
        <v>12</v>
      </c>
    </row>
    <row r="735" spans="1:32">
      <c r="A735" t="s">
        <v>134</v>
      </c>
      <c r="B735" t="s">
        <v>1212</v>
      </c>
      <c r="C735" t="s">
        <v>1197</v>
      </c>
      <c r="D735" t="s">
        <v>1186</v>
      </c>
      <c r="E735" t="s">
        <v>138</v>
      </c>
      <c r="F735">
        <v>71620</v>
      </c>
      <c r="G735" t="s">
        <v>220</v>
      </c>
      <c r="H735" t="s">
        <v>140</v>
      </c>
      <c r="I735">
        <v>30000</v>
      </c>
      <c r="J735">
        <v>33803</v>
      </c>
      <c r="K735">
        <v>1981</v>
      </c>
      <c r="L735">
        <v>11363</v>
      </c>
      <c r="M735" t="s">
        <v>141</v>
      </c>
      <c r="N735">
        <v>107539</v>
      </c>
      <c r="O735" t="s">
        <v>142</v>
      </c>
      <c r="P735" t="s">
        <v>143</v>
      </c>
      <c r="Q735" t="s">
        <v>143</v>
      </c>
      <c r="R735">
        <v>7345</v>
      </c>
      <c r="S735" t="s">
        <v>546</v>
      </c>
      <c r="T735" t="s">
        <v>143</v>
      </c>
      <c r="U735" t="s">
        <v>1211</v>
      </c>
      <c r="V735" t="s">
        <v>1211</v>
      </c>
      <c r="X735" t="s">
        <v>1207</v>
      </c>
      <c r="Y735">
        <v>13</v>
      </c>
      <c r="Z735" t="s">
        <v>1197</v>
      </c>
      <c r="AA735" s="108">
        <v>4380000</v>
      </c>
      <c r="AB735" t="s">
        <v>148</v>
      </c>
      <c r="AC735" s="98">
        <v>471.98</v>
      </c>
      <c r="AD735" t="s">
        <v>149</v>
      </c>
      <c r="AE735">
        <v>2019</v>
      </c>
      <c r="AF735">
        <v>12</v>
      </c>
    </row>
    <row r="736" spans="1:32">
      <c r="A736" t="s">
        <v>134</v>
      </c>
      <c r="B736" t="s">
        <v>1213</v>
      </c>
      <c r="C736" t="s">
        <v>1197</v>
      </c>
      <c r="D736" t="s">
        <v>1186</v>
      </c>
      <c r="E736" t="s">
        <v>138</v>
      </c>
      <c r="F736">
        <v>71620</v>
      </c>
      <c r="G736" t="s">
        <v>220</v>
      </c>
      <c r="H736" t="s">
        <v>140</v>
      </c>
      <c r="I736">
        <v>30000</v>
      </c>
      <c r="J736">
        <v>33803</v>
      </c>
      <c r="K736">
        <v>1981</v>
      </c>
      <c r="L736">
        <v>11363</v>
      </c>
      <c r="M736" t="s">
        <v>141</v>
      </c>
      <c r="N736">
        <v>107539</v>
      </c>
      <c r="O736" t="s">
        <v>142</v>
      </c>
      <c r="P736" t="s">
        <v>143</v>
      </c>
      <c r="Q736" t="s">
        <v>143</v>
      </c>
      <c r="R736">
        <v>6643</v>
      </c>
      <c r="S736" t="s">
        <v>446</v>
      </c>
      <c r="T736" t="s">
        <v>143</v>
      </c>
      <c r="U736" t="s">
        <v>1211</v>
      </c>
      <c r="V736" t="s">
        <v>1211</v>
      </c>
      <c r="X736" t="s">
        <v>1207</v>
      </c>
      <c r="Y736">
        <v>14</v>
      </c>
      <c r="Z736" t="s">
        <v>1197</v>
      </c>
      <c r="AA736" s="108">
        <v>4380000</v>
      </c>
      <c r="AB736" t="s">
        <v>148</v>
      </c>
      <c r="AC736" s="98">
        <v>471.98</v>
      </c>
      <c r="AD736" t="s">
        <v>149</v>
      </c>
      <c r="AE736">
        <v>2019</v>
      </c>
      <c r="AF736">
        <v>12</v>
      </c>
    </row>
    <row r="737" spans="1:32">
      <c r="A737" t="s">
        <v>134</v>
      </c>
      <c r="B737" t="s">
        <v>1214</v>
      </c>
      <c r="C737" t="s">
        <v>1197</v>
      </c>
      <c r="D737" t="s">
        <v>1186</v>
      </c>
      <c r="E737" t="s">
        <v>138</v>
      </c>
      <c r="F737">
        <v>71620</v>
      </c>
      <c r="G737" t="s">
        <v>220</v>
      </c>
      <c r="H737" t="s">
        <v>140</v>
      </c>
      <c r="I737">
        <v>30000</v>
      </c>
      <c r="J737">
        <v>33803</v>
      </c>
      <c r="K737">
        <v>1981</v>
      </c>
      <c r="L737">
        <v>11363</v>
      </c>
      <c r="M737" t="s">
        <v>141</v>
      </c>
      <c r="N737">
        <v>107539</v>
      </c>
      <c r="O737" t="s">
        <v>142</v>
      </c>
      <c r="P737" t="s">
        <v>143</v>
      </c>
      <c r="Q737" t="s">
        <v>143</v>
      </c>
      <c r="R737">
        <v>3477</v>
      </c>
      <c r="S737" t="s">
        <v>404</v>
      </c>
      <c r="T737" t="s">
        <v>143</v>
      </c>
      <c r="U737" t="s">
        <v>1211</v>
      </c>
      <c r="V737" t="s">
        <v>1211</v>
      </c>
      <c r="X737" t="s">
        <v>1207</v>
      </c>
      <c r="Y737">
        <v>8</v>
      </c>
      <c r="Z737" t="s">
        <v>1197</v>
      </c>
      <c r="AA737" s="108">
        <v>4380000</v>
      </c>
      <c r="AB737" t="s">
        <v>148</v>
      </c>
      <c r="AC737" s="98">
        <v>471.98</v>
      </c>
      <c r="AD737" t="s">
        <v>149</v>
      </c>
      <c r="AE737">
        <v>2019</v>
      </c>
      <c r="AF737">
        <v>12</v>
      </c>
    </row>
    <row r="738" spans="1:32">
      <c r="A738" t="s">
        <v>134</v>
      </c>
      <c r="B738" t="s">
        <v>1215</v>
      </c>
      <c r="C738" t="s">
        <v>1197</v>
      </c>
      <c r="D738" t="s">
        <v>1186</v>
      </c>
      <c r="E738" t="s">
        <v>138</v>
      </c>
      <c r="F738">
        <v>71620</v>
      </c>
      <c r="G738" t="s">
        <v>220</v>
      </c>
      <c r="H738" t="s">
        <v>140</v>
      </c>
      <c r="I738">
        <v>30000</v>
      </c>
      <c r="J738">
        <v>33803</v>
      </c>
      <c r="K738">
        <v>1981</v>
      </c>
      <c r="L738">
        <v>11363</v>
      </c>
      <c r="M738" t="s">
        <v>141</v>
      </c>
      <c r="N738">
        <v>107539</v>
      </c>
      <c r="O738" t="s">
        <v>142</v>
      </c>
      <c r="P738" t="s">
        <v>157</v>
      </c>
      <c r="Q738" t="s">
        <v>143</v>
      </c>
      <c r="R738">
        <v>829</v>
      </c>
      <c r="S738" t="s">
        <v>393</v>
      </c>
      <c r="T738" t="s">
        <v>143</v>
      </c>
      <c r="U738" t="s">
        <v>1216</v>
      </c>
      <c r="V738" t="s">
        <v>1216</v>
      </c>
      <c r="X738" t="s">
        <v>1207</v>
      </c>
      <c r="Y738">
        <v>9</v>
      </c>
      <c r="Z738" t="s">
        <v>1197</v>
      </c>
      <c r="AA738" s="108">
        <v>4380000</v>
      </c>
      <c r="AB738" t="s">
        <v>148</v>
      </c>
      <c r="AC738" s="98">
        <v>471.98</v>
      </c>
      <c r="AD738" t="s">
        <v>149</v>
      </c>
      <c r="AE738">
        <v>2019</v>
      </c>
      <c r="AF738">
        <v>12</v>
      </c>
    </row>
    <row r="739" spans="1:32">
      <c r="A739" t="s">
        <v>134</v>
      </c>
      <c r="B739" t="s">
        <v>1217</v>
      </c>
      <c r="C739" t="s">
        <v>1197</v>
      </c>
      <c r="D739" t="s">
        <v>1218</v>
      </c>
      <c r="E739" t="s">
        <v>138</v>
      </c>
      <c r="F739">
        <v>71620</v>
      </c>
      <c r="G739" t="s">
        <v>220</v>
      </c>
      <c r="H739" t="s">
        <v>140</v>
      </c>
      <c r="I739">
        <v>30000</v>
      </c>
      <c r="J739">
        <v>33803</v>
      </c>
      <c r="K739">
        <v>1981</v>
      </c>
      <c r="L739">
        <v>11363</v>
      </c>
      <c r="M739" t="s">
        <v>141</v>
      </c>
      <c r="N739">
        <v>107539</v>
      </c>
      <c r="O739" t="s">
        <v>142</v>
      </c>
      <c r="P739" t="s">
        <v>143</v>
      </c>
      <c r="Q739" t="s">
        <v>143</v>
      </c>
      <c r="R739">
        <v>1453</v>
      </c>
      <c r="S739" t="s">
        <v>398</v>
      </c>
      <c r="T739" t="s">
        <v>143</v>
      </c>
      <c r="U739" t="s">
        <v>1211</v>
      </c>
      <c r="V739" t="s">
        <v>1211</v>
      </c>
      <c r="X739" t="s">
        <v>1219</v>
      </c>
      <c r="Y739">
        <v>2</v>
      </c>
      <c r="Z739" t="s">
        <v>1197</v>
      </c>
      <c r="AA739" s="108">
        <v>4380000</v>
      </c>
      <c r="AB739" t="s">
        <v>148</v>
      </c>
      <c r="AC739" s="98">
        <v>471.98</v>
      </c>
      <c r="AD739" t="s">
        <v>149</v>
      </c>
      <c r="AE739">
        <v>2019</v>
      </c>
      <c r="AF739">
        <v>12</v>
      </c>
    </row>
    <row r="740" spans="1:32">
      <c r="A740" t="s">
        <v>134</v>
      </c>
      <c r="B740" t="s">
        <v>1220</v>
      </c>
      <c r="C740" t="s">
        <v>1218</v>
      </c>
      <c r="D740" s="107">
        <v>43831</v>
      </c>
      <c r="E740" t="s">
        <v>138</v>
      </c>
      <c r="F740">
        <v>76125</v>
      </c>
      <c r="G740" t="s">
        <v>187</v>
      </c>
      <c r="H740" t="s">
        <v>140</v>
      </c>
      <c r="I740">
        <v>30000</v>
      </c>
      <c r="J740">
        <v>33803</v>
      </c>
      <c r="K740">
        <v>1981</v>
      </c>
      <c r="L740">
        <v>11363</v>
      </c>
      <c r="M740" t="s">
        <v>141</v>
      </c>
      <c r="N740">
        <v>107539</v>
      </c>
      <c r="O740" t="s">
        <v>142</v>
      </c>
      <c r="P740" t="s">
        <v>143</v>
      </c>
      <c r="Q740" t="s">
        <v>143</v>
      </c>
      <c r="R740">
        <v>1453</v>
      </c>
      <c r="S740" t="s">
        <v>398</v>
      </c>
      <c r="T740" t="s">
        <v>143</v>
      </c>
      <c r="U740" t="s">
        <v>187</v>
      </c>
      <c r="V740" t="s">
        <v>1211</v>
      </c>
      <c r="X740" t="s">
        <v>1221</v>
      </c>
      <c r="Y740">
        <v>49</v>
      </c>
      <c r="Z740" t="s">
        <v>1218</v>
      </c>
      <c r="AA740" s="108">
        <v>0</v>
      </c>
      <c r="AB740" t="s">
        <v>148</v>
      </c>
      <c r="AC740" s="98">
        <v>0.26</v>
      </c>
      <c r="AD740" t="s">
        <v>149</v>
      </c>
      <c r="AE740">
        <v>2019</v>
      </c>
      <c r="AF740">
        <v>12</v>
      </c>
    </row>
    <row r="741" spans="1:32">
      <c r="A741" t="s">
        <v>150</v>
      </c>
      <c r="B741" t="s">
        <v>1222</v>
      </c>
      <c r="C741" t="s">
        <v>869</v>
      </c>
      <c r="D741" t="s">
        <v>1177</v>
      </c>
      <c r="E741" t="s">
        <v>138</v>
      </c>
      <c r="F741">
        <v>72145</v>
      </c>
      <c r="G741" t="s">
        <v>734</v>
      </c>
      <c r="H741" t="s">
        <v>140</v>
      </c>
      <c r="I741">
        <v>30000</v>
      </c>
      <c r="J741">
        <v>33803</v>
      </c>
      <c r="K741">
        <v>1981</v>
      </c>
      <c r="L741">
        <v>11363</v>
      </c>
      <c r="M741" t="s">
        <v>141</v>
      </c>
      <c r="N741">
        <v>107539</v>
      </c>
      <c r="O741" t="s">
        <v>221</v>
      </c>
      <c r="P741" t="s">
        <v>143</v>
      </c>
      <c r="Q741" t="s">
        <v>1223</v>
      </c>
      <c r="R741">
        <v>3051</v>
      </c>
      <c r="S741" t="s">
        <v>144</v>
      </c>
      <c r="T741" t="s">
        <v>143</v>
      </c>
      <c r="U741" t="s">
        <v>1224</v>
      </c>
      <c r="V741" t="s">
        <v>1225</v>
      </c>
      <c r="X741" t="s">
        <v>1226</v>
      </c>
      <c r="Y741">
        <v>8</v>
      </c>
      <c r="Z741" t="s">
        <v>869</v>
      </c>
      <c r="AA741" s="108">
        <v>21000000</v>
      </c>
      <c r="AB741" t="s">
        <v>148</v>
      </c>
      <c r="AC741" s="98">
        <v>2262.9299999999998</v>
      </c>
      <c r="AD741" t="s">
        <v>149</v>
      </c>
      <c r="AE741">
        <v>2019</v>
      </c>
      <c r="AF741">
        <v>12</v>
      </c>
    </row>
    <row r="742" spans="1:32">
      <c r="A742" t="s">
        <v>134</v>
      </c>
      <c r="B742" t="s">
        <v>1228</v>
      </c>
      <c r="C742" t="s">
        <v>1177</v>
      </c>
      <c r="D742" t="s">
        <v>1182</v>
      </c>
      <c r="E742" t="s">
        <v>138</v>
      </c>
      <c r="F742">
        <v>75705</v>
      </c>
      <c r="G742" t="s">
        <v>182</v>
      </c>
      <c r="H742" t="s">
        <v>140</v>
      </c>
      <c r="I742">
        <v>30000</v>
      </c>
      <c r="J742">
        <v>33803</v>
      </c>
      <c r="K742">
        <v>1981</v>
      </c>
      <c r="L742">
        <v>11363</v>
      </c>
      <c r="M742" t="s">
        <v>141</v>
      </c>
      <c r="N742">
        <v>107539</v>
      </c>
      <c r="O742" t="s">
        <v>170</v>
      </c>
      <c r="P742" t="s">
        <v>143</v>
      </c>
      <c r="Q742" t="s">
        <v>143</v>
      </c>
      <c r="R742">
        <v>6404</v>
      </c>
      <c r="S742" t="s">
        <v>236</v>
      </c>
      <c r="T742" t="s">
        <v>143</v>
      </c>
      <c r="U742" t="s">
        <v>1229</v>
      </c>
      <c r="V742" t="s">
        <v>1229</v>
      </c>
      <c r="X742" t="s">
        <v>1230</v>
      </c>
      <c r="Y742">
        <v>20</v>
      </c>
      <c r="Z742" t="s">
        <v>1177</v>
      </c>
      <c r="AA742" s="108">
        <v>7000000</v>
      </c>
      <c r="AB742" t="s">
        <v>148</v>
      </c>
      <c r="AC742" s="98">
        <v>754.31</v>
      </c>
      <c r="AD742" t="s">
        <v>149</v>
      </c>
      <c r="AE742">
        <v>2019</v>
      </c>
      <c r="AF742">
        <v>12</v>
      </c>
    </row>
    <row r="743" spans="1:32">
      <c r="A743" t="s">
        <v>134</v>
      </c>
      <c r="B743" t="s">
        <v>1231</v>
      </c>
      <c r="C743" t="s">
        <v>1177</v>
      </c>
      <c r="D743" t="s">
        <v>1182</v>
      </c>
      <c r="E743" t="s">
        <v>138</v>
      </c>
      <c r="F743">
        <v>74525</v>
      </c>
      <c r="G743" t="s">
        <v>920</v>
      </c>
      <c r="H743" t="s">
        <v>140</v>
      </c>
      <c r="I743">
        <v>30000</v>
      </c>
      <c r="J743">
        <v>33803</v>
      </c>
      <c r="K743">
        <v>1981</v>
      </c>
      <c r="L743">
        <v>11363</v>
      </c>
      <c r="M743" t="s">
        <v>141</v>
      </c>
      <c r="N743">
        <v>107539</v>
      </c>
      <c r="O743" t="s">
        <v>221</v>
      </c>
      <c r="P743" t="s">
        <v>143</v>
      </c>
      <c r="Q743" t="s">
        <v>143</v>
      </c>
      <c r="R743">
        <v>4803</v>
      </c>
      <c r="S743" t="s">
        <v>1232</v>
      </c>
      <c r="T743" t="s">
        <v>143</v>
      </c>
      <c r="U743" t="s">
        <v>1233</v>
      </c>
      <c r="V743" t="s">
        <v>1234</v>
      </c>
      <c r="X743" t="s">
        <v>1230</v>
      </c>
      <c r="Y743">
        <v>17</v>
      </c>
      <c r="Z743" t="s">
        <v>1177</v>
      </c>
      <c r="AA743" s="108">
        <v>3709400</v>
      </c>
      <c r="AB743" t="s">
        <v>148</v>
      </c>
      <c r="AC743" s="98">
        <v>399.72</v>
      </c>
      <c r="AD743" t="s">
        <v>149</v>
      </c>
      <c r="AE743">
        <v>2019</v>
      </c>
      <c r="AF743">
        <v>12</v>
      </c>
    </row>
    <row r="744" spans="1:32">
      <c r="A744" t="s">
        <v>134</v>
      </c>
      <c r="B744" t="s">
        <v>1235</v>
      </c>
      <c r="C744" t="s">
        <v>1182</v>
      </c>
      <c r="D744" t="s">
        <v>870</v>
      </c>
      <c r="E744" t="s">
        <v>138</v>
      </c>
      <c r="F744">
        <v>71405</v>
      </c>
      <c r="G744" t="s">
        <v>338</v>
      </c>
      <c r="H744" t="s">
        <v>140</v>
      </c>
      <c r="I744">
        <v>30000</v>
      </c>
      <c r="J744">
        <v>33803</v>
      </c>
      <c r="K744">
        <v>1981</v>
      </c>
      <c r="L744">
        <v>11363</v>
      </c>
      <c r="M744" t="s">
        <v>141</v>
      </c>
      <c r="N744">
        <v>107539</v>
      </c>
      <c r="O744" t="s">
        <v>170</v>
      </c>
      <c r="P744" t="s">
        <v>143</v>
      </c>
      <c r="Q744" t="s">
        <v>143</v>
      </c>
      <c r="R744">
        <v>6657</v>
      </c>
      <c r="S744" t="s">
        <v>423</v>
      </c>
      <c r="T744" t="s">
        <v>143</v>
      </c>
      <c r="U744" t="s">
        <v>1236</v>
      </c>
      <c r="V744" t="s">
        <v>1236</v>
      </c>
      <c r="X744" t="s">
        <v>1237</v>
      </c>
      <c r="Y744">
        <v>17</v>
      </c>
      <c r="Z744" t="s">
        <v>1182</v>
      </c>
      <c r="AA744" s="108">
        <v>3807078</v>
      </c>
      <c r="AB744" t="s">
        <v>148</v>
      </c>
      <c r="AC744" s="98">
        <v>410.25</v>
      </c>
      <c r="AD744" t="s">
        <v>149</v>
      </c>
      <c r="AE744">
        <v>2019</v>
      </c>
      <c r="AF744">
        <v>12</v>
      </c>
    </row>
    <row r="745" spans="1:32">
      <c r="A745" t="s">
        <v>134</v>
      </c>
      <c r="B745" t="s">
        <v>1238</v>
      </c>
      <c r="C745" t="s">
        <v>1182</v>
      </c>
      <c r="D745" t="s">
        <v>870</v>
      </c>
      <c r="E745" t="s">
        <v>138</v>
      </c>
      <c r="F745">
        <v>73410</v>
      </c>
      <c r="G745" t="s">
        <v>440</v>
      </c>
      <c r="H745" t="s">
        <v>140</v>
      </c>
      <c r="I745">
        <v>30000</v>
      </c>
      <c r="J745">
        <v>33803</v>
      </c>
      <c r="K745">
        <v>1981</v>
      </c>
      <c r="L745">
        <v>11363</v>
      </c>
      <c r="M745" t="s">
        <v>141</v>
      </c>
      <c r="N745">
        <v>107539</v>
      </c>
      <c r="O745" t="s">
        <v>221</v>
      </c>
      <c r="P745" t="s">
        <v>143</v>
      </c>
      <c r="Q745" t="s">
        <v>143</v>
      </c>
      <c r="R745">
        <v>4378</v>
      </c>
      <c r="S745" t="s">
        <v>1239</v>
      </c>
      <c r="T745" t="s">
        <v>143</v>
      </c>
      <c r="U745" t="s">
        <v>1240</v>
      </c>
      <c r="V745" t="s">
        <v>1240</v>
      </c>
      <c r="X745" t="s">
        <v>1237</v>
      </c>
      <c r="Y745">
        <v>26</v>
      </c>
      <c r="Z745" t="s">
        <v>1182</v>
      </c>
      <c r="AA745" s="108">
        <v>2053000</v>
      </c>
      <c r="AB745" t="s">
        <v>148</v>
      </c>
      <c r="AC745" s="98">
        <v>221.23</v>
      </c>
      <c r="AD745" t="s">
        <v>149</v>
      </c>
      <c r="AE745">
        <v>2019</v>
      </c>
      <c r="AF745">
        <v>12</v>
      </c>
    </row>
    <row r="746" spans="1:32">
      <c r="A746" t="s">
        <v>134</v>
      </c>
      <c r="B746" t="s">
        <v>1241</v>
      </c>
      <c r="C746" t="s">
        <v>1242</v>
      </c>
      <c r="D746" s="107">
        <v>43834</v>
      </c>
      <c r="E746" t="s">
        <v>138</v>
      </c>
      <c r="F746">
        <v>72311</v>
      </c>
      <c r="G746" t="s">
        <v>227</v>
      </c>
      <c r="H746" t="s">
        <v>140</v>
      </c>
      <c r="I746">
        <v>30000</v>
      </c>
      <c r="J746">
        <v>33803</v>
      </c>
      <c r="K746">
        <v>1981</v>
      </c>
      <c r="L746">
        <v>11363</v>
      </c>
      <c r="M746" t="s">
        <v>141</v>
      </c>
      <c r="N746">
        <v>107539</v>
      </c>
      <c r="O746" t="s">
        <v>221</v>
      </c>
      <c r="P746" t="s">
        <v>143</v>
      </c>
      <c r="Q746" t="s">
        <v>143</v>
      </c>
      <c r="R746">
        <v>3376</v>
      </c>
      <c r="S746" t="s">
        <v>864</v>
      </c>
      <c r="T746" t="s">
        <v>143</v>
      </c>
      <c r="U746" t="s">
        <v>223</v>
      </c>
      <c r="V746" t="s">
        <v>1243</v>
      </c>
      <c r="X746" t="s">
        <v>1244</v>
      </c>
      <c r="Y746">
        <v>2</v>
      </c>
      <c r="Z746" t="s">
        <v>1242</v>
      </c>
      <c r="AA746" s="108">
        <v>20000000</v>
      </c>
      <c r="AB746" t="s">
        <v>148</v>
      </c>
      <c r="AC746" s="98">
        <v>2155.17</v>
      </c>
      <c r="AD746" t="s">
        <v>149</v>
      </c>
      <c r="AE746">
        <v>2019</v>
      </c>
      <c r="AF746">
        <v>12</v>
      </c>
    </row>
    <row r="747" spans="1:32">
      <c r="A747" t="s">
        <v>134</v>
      </c>
      <c r="B747" t="s">
        <v>1247</v>
      </c>
      <c r="C747" t="s">
        <v>1218</v>
      </c>
      <c r="D747" s="107">
        <v>43831</v>
      </c>
      <c r="E747" t="s">
        <v>138</v>
      </c>
      <c r="F747">
        <v>72715</v>
      </c>
      <c r="G747" t="s">
        <v>1248</v>
      </c>
      <c r="H747" t="s">
        <v>140</v>
      </c>
      <c r="I747">
        <v>30000</v>
      </c>
      <c r="J747">
        <v>33803</v>
      </c>
      <c r="K747">
        <v>1981</v>
      </c>
      <c r="L747">
        <v>11363</v>
      </c>
      <c r="M747" t="s">
        <v>141</v>
      </c>
      <c r="N747">
        <v>107539</v>
      </c>
      <c r="O747" t="s">
        <v>170</v>
      </c>
      <c r="P747" t="s">
        <v>157</v>
      </c>
      <c r="Q747" t="s">
        <v>143</v>
      </c>
      <c r="R747">
        <v>6551</v>
      </c>
      <c r="S747" t="s">
        <v>1249</v>
      </c>
      <c r="T747" t="s">
        <v>143</v>
      </c>
      <c r="U747" t="s">
        <v>1250</v>
      </c>
      <c r="V747" t="s">
        <v>1251</v>
      </c>
      <c r="X747" t="s">
        <v>1252</v>
      </c>
      <c r="Y747">
        <v>13</v>
      </c>
      <c r="Z747" t="s">
        <v>1218</v>
      </c>
      <c r="AA747" s="108">
        <v>11796610</v>
      </c>
      <c r="AB747" t="s">
        <v>148</v>
      </c>
      <c r="AC747" s="98">
        <v>1271.8699999999999</v>
      </c>
      <c r="AD747" t="s">
        <v>149</v>
      </c>
      <c r="AE747">
        <v>2019</v>
      </c>
      <c r="AF747">
        <v>12</v>
      </c>
    </row>
    <row r="748" spans="1:32">
      <c r="A748" t="s">
        <v>1282</v>
      </c>
      <c r="B748" t="s">
        <v>1446</v>
      </c>
      <c r="C748" t="s">
        <v>1218</v>
      </c>
      <c r="D748" s="107">
        <v>43836</v>
      </c>
      <c r="E748" t="s">
        <v>138</v>
      </c>
      <c r="F748">
        <v>76110</v>
      </c>
      <c r="G748" t="s">
        <v>1290</v>
      </c>
      <c r="H748" t="s">
        <v>140</v>
      </c>
      <c r="I748">
        <v>30000</v>
      </c>
      <c r="J748">
        <v>33803</v>
      </c>
      <c r="K748">
        <v>1981</v>
      </c>
      <c r="L748">
        <v>11363</v>
      </c>
      <c r="M748" t="s">
        <v>141</v>
      </c>
      <c r="N748">
        <v>107539</v>
      </c>
      <c r="O748" t="s">
        <v>142</v>
      </c>
      <c r="P748" t="s">
        <v>1285</v>
      </c>
      <c r="U748" t="s">
        <v>1447</v>
      </c>
      <c r="V748" t="s">
        <v>1447</v>
      </c>
      <c r="X748">
        <v>8342522</v>
      </c>
      <c r="Y748">
        <v>371</v>
      </c>
      <c r="Z748" t="s">
        <v>1218</v>
      </c>
      <c r="AA748" s="108">
        <v>0</v>
      </c>
      <c r="AB748" t="s">
        <v>148</v>
      </c>
      <c r="AC748" s="98">
        <v>0.01</v>
      </c>
      <c r="AD748" t="s">
        <v>1288</v>
      </c>
      <c r="AE748">
        <v>2019</v>
      </c>
      <c r="AF748">
        <v>12</v>
      </c>
    </row>
    <row r="749" spans="1:32">
      <c r="A749" t="s">
        <v>1304</v>
      </c>
      <c r="B749" t="s">
        <v>1451</v>
      </c>
      <c r="C749" t="s">
        <v>1218</v>
      </c>
      <c r="D749" s="107">
        <v>43850</v>
      </c>
      <c r="E749" t="s">
        <v>138</v>
      </c>
      <c r="F749">
        <v>75105</v>
      </c>
      <c r="G749" t="s">
        <v>1306</v>
      </c>
      <c r="H749" t="s">
        <v>140</v>
      </c>
      <c r="I749">
        <v>30000</v>
      </c>
      <c r="J749">
        <v>33803</v>
      </c>
      <c r="K749">
        <v>1981</v>
      </c>
      <c r="L749">
        <v>11363</v>
      </c>
      <c r="M749" t="s">
        <v>141</v>
      </c>
      <c r="N749">
        <v>107539</v>
      </c>
      <c r="O749" t="s">
        <v>142</v>
      </c>
      <c r="P749" t="s">
        <v>1307</v>
      </c>
      <c r="U749" t="s">
        <v>1450</v>
      </c>
      <c r="V749" t="s">
        <v>1347</v>
      </c>
      <c r="X749">
        <v>8362768</v>
      </c>
      <c r="Y749">
        <v>3494</v>
      </c>
      <c r="Z749" t="s">
        <v>1218</v>
      </c>
      <c r="AA749" s="108">
        <v>660.5</v>
      </c>
      <c r="AB749" t="s">
        <v>861</v>
      </c>
      <c r="AC749" s="98">
        <v>660.5</v>
      </c>
      <c r="AD749" t="s">
        <v>1310</v>
      </c>
      <c r="AE749">
        <v>2019</v>
      </c>
      <c r="AF749">
        <v>12</v>
      </c>
    </row>
    <row r="750" spans="1:32">
      <c r="A750" t="s">
        <v>1304</v>
      </c>
      <c r="B750" t="s">
        <v>1452</v>
      </c>
      <c r="C750" t="s">
        <v>1218</v>
      </c>
      <c r="D750" s="107">
        <v>43850</v>
      </c>
      <c r="E750" t="s">
        <v>138</v>
      </c>
      <c r="F750">
        <v>75105</v>
      </c>
      <c r="G750" t="s">
        <v>1306</v>
      </c>
      <c r="H750" t="s">
        <v>140</v>
      </c>
      <c r="I750">
        <v>30000</v>
      </c>
      <c r="J750">
        <v>33803</v>
      </c>
      <c r="K750">
        <v>1981</v>
      </c>
      <c r="L750">
        <v>11363</v>
      </c>
      <c r="M750" t="s">
        <v>141</v>
      </c>
      <c r="N750">
        <v>107539</v>
      </c>
      <c r="O750" t="s">
        <v>221</v>
      </c>
      <c r="P750" t="s">
        <v>1307</v>
      </c>
      <c r="U750" t="s">
        <v>1450</v>
      </c>
      <c r="V750" t="s">
        <v>1347</v>
      </c>
      <c r="X750">
        <v>8362768</v>
      </c>
      <c r="Y750">
        <v>3495</v>
      </c>
      <c r="Z750" t="s">
        <v>1218</v>
      </c>
      <c r="AA750" s="108">
        <v>2307.0300000000002</v>
      </c>
      <c r="AB750" t="s">
        <v>861</v>
      </c>
      <c r="AC750" s="98">
        <v>2307.0300000000002</v>
      </c>
      <c r="AD750" t="s">
        <v>1310</v>
      </c>
      <c r="AE750">
        <v>2019</v>
      </c>
      <c r="AF750">
        <v>12</v>
      </c>
    </row>
    <row r="751" spans="1:32">
      <c r="A751" t="s">
        <v>1304</v>
      </c>
      <c r="B751" t="s">
        <v>1453</v>
      </c>
      <c r="C751" t="s">
        <v>1218</v>
      </c>
      <c r="D751" s="107">
        <v>43850</v>
      </c>
      <c r="E751" t="s">
        <v>138</v>
      </c>
      <c r="F751">
        <v>75105</v>
      </c>
      <c r="G751" t="s">
        <v>1306</v>
      </c>
      <c r="H751" t="s">
        <v>140</v>
      </c>
      <c r="I751">
        <v>30000</v>
      </c>
      <c r="J751">
        <v>33803</v>
      </c>
      <c r="K751">
        <v>1981</v>
      </c>
      <c r="L751">
        <v>11363</v>
      </c>
      <c r="M751" t="s">
        <v>141</v>
      </c>
      <c r="N751">
        <v>107539</v>
      </c>
      <c r="O751" t="s">
        <v>142</v>
      </c>
      <c r="P751" t="s">
        <v>1307</v>
      </c>
      <c r="U751" t="s">
        <v>1450</v>
      </c>
      <c r="V751" t="s">
        <v>1347</v>
      </c>
      <c r="X751">
        <v>8362768</v>
      </c>
      <c r="Y751">
        <v>3496</v>
      </c>
      <c r="Z751" t="s">
        <v>1218</v>
      </c>
      <c r="AA751" s="108">
        <v>191.31</v>
      </c>
      <c r="AB751" t="s">
        <v>861</v>
      </c>
      <c r="AC751" s="98">
        <v>191.31</v>
      </c>
      <c r="AD751" t="s">
        <v>1310</v>
      </c>
      <c r="AE751">
        <v>2019</v>
      </c>
      <c r="AF751">
        <v>12</v>
      </c>
    </row>
    <row r="752" spans="1:32">
      <c r="A752" t="s">
        <v>1304</v>
      </c>
      <c r="B752" t="s">
        <v>1454</v>
      </c>
      <c r="C752" t="s">
        <v>1218</v>
      </c>
      <c r="D752" s="107">
        <v>43850</v>
      </c>
      <c r="E752" t="s">
        <v>138</v>
      </c>
      <c r="F752">
        <v>75105</v>
      </c>
      <c r="G752" t="s">
        <v>1306</v>
      </c>
      <c r="H752" t="s">
        <v>140</v>
      </c>
      <c r="I752">
        <v>30000</v>
      </c>
      <c r="J752">
        <v>33803</v>
      </c>
      <c r="K752">
        <v>1981</v>
      </c>
      <c r="L752">
        <v>11363</v>
      </c>
      <c r="M752" t="s">
        <v>141</v>
      </c>
      <c r="N752">
        <v>107539</v>
      </c>
      <c r="O752" t="s">
        <v>170</v>
      </c>
      <c r="P752" t="s">
        <v>1307</v>
      </c>
      <c r="U752" t="s">
        <v>1450</v>
      </c>
      <c r="V752" t="s">
        <v>1347</v>
      </c>
      <c r="X752">
        <v>8362768</v>
      </c>
      <c r="Y752">
        <v>3493</v>
      </c>
      <c r="Z752" t="s">
        <v>1218</v>
      </c>
      <c r="AA752" s="108">
        <v>342.43</v>
      </c>
      <c r="AB752" t="s">
        <v>861</v>
      </c>
      <c r="AC752" s="98">
        <v>342.43</v>
      </c>
      <c r="AD752" t="s">
        <v>1310</v>
      </c>
      <c r="AE752">
        <v>2019</v>
      </c>
      <c r="AF752">
        <v>12</v>
      </c>
    </row>
    <row r="753" spans="1:32">
      <c r="A753" t="s">
        <v>1482</v>
      </c>
      <c r="B753" t="s">
        <v>1668</v>
      </c>
      <c r="C753" t="s">
        <v>1218</v>
      </c>
      <c r="D753" s="107">
        <v>43834</v>
      </c>
      <c r="E753" t="s">
        <v>138</v>
      </c>
      <c r="F753">
        <v>71550</v>
      </c>
      <c r="G753" t="s">
        <v>1499</v>
      </c>
      <c r="H753" t="s">
        <v>140</v>
      </c>
      <c r="I753">
        <v>30000</v>
      </c>
      <c r="J753">
        <v>33803</v>
      </c>
      <c r="K753">
        <v>1981</v>
      </c>
      <c r="L753">
        <v>11363</v>
      </c>
      <c r="M753" t="s">
        <v>141</v>
      </c>
      <c r="N753">
        <v>107539</v>
      </c>
      <c r="O753" t="s">
        <v>170</v>
      </c>
      <c r="P753" t="s">
        <v>1486</v>
      </c>
      <c r="U753" t="s">
        <v>1487</v>
      </c>
      <c r="V753" t="s">
        <v>1487</v>
      </c>
      <c r="X753" t="s">
        <v>1669</v>
      </c>
      <c r="Y753">
        <v>107</v>
      </c>
      <c r="Z753" t="s">
        <v>1218</v>
      </c>
      <c r="AA753" s="108">
        <v>480448</v>
      </c>
      <c r="AB753" t="s">
        <v>148</v>
      </c>
      <c r="AC753" s="98">
        <v>51.77</v>
      </c>
      <c r="AD753" t="s">
        <v>1489</v>
      </c>
      <c r="AE753">
        <v>2019</v>
      </c>
      <c r="AF753">
        <v>12</v>
      </c>
    </row>
    <row r="754" spans="1:32">
      <c r="A754" t="s">
        <v>1482</v>
      </c>
      <c r="B754" t="s">
        <v>1670</v>
      </c>
      <c r="C754" t="s">
        <v>1218</v>
      </c>
      <c r="D754" s="107">
        <v>43834</v>
      </c>
      <c r="E754" t="s">
        <v>138</v>
      </c>
      <c r="F754">
        <v>71520</v>
      </c>
      <c r="G754" t="s">
        <v>1491</v>
      </c>
      <c r="H754" t="s">
        <v>140</v>
      </c>
      <c r="I754">
        <v>30000</v>
      </c>
      <c r="J754">
        <v>33803</v>
      </c>
      <c r="K754">
        <v>1981</v>
      </c>
      <c r="L754">
        <v>11363</v>
      </c>
      <c r="M754" t="s">
        <v>141</v>
      </c>
      <c r="N754">
        <v>107539</v>
      </c>
      <c r="O754" t="s">
        <v>170</v>
      </c>
      <c r="P754" t="s">
        <v>1486</v>
      </c>
      <c r="U754" t="s">
        <v>1487</v>
      </c>
      <c r="V754" t="s">
        <v>1487</v>
      </c>
      <c r="X754" t="s">
        <v>1669</v>
      </c>
      <c r="Y754">
        <v>41</v>
      </c>
      <c r="Z754" t="s">
        <v>1218</v>
      </c>
      <c r="AA754" s="108">
        <v>464000</v>
      </c>
      <c r="AB754" t="s">
        <v>148</v>
      </c>
      <c r="AC754" s="98">
        <v>50</v>
      </c>
      <c r="AD754" t="s">
        <v>1489</v>
      </c>
      <c r="AE754">
        <v>2019</v>
      </c>
      <c r="AF754">
        <v>12</v>
      </c>
    </row>
    <row r="755" spans="1:32">
      <c r="A755" t="s">
        <v>1482</v>
      </c>
      <c r="B755" t="s">
        <v>1671</v>
      </c>
      <c r="C755" t="s">
        <v>1218</v>
      </c>
      <c r="D755" s="107">
        <v>43834</v>
      </c>
      <c r="E755" t="s">
        <v>138</v>
      </c>
      <c r="F755">
        <v>71540</v>
      </c>
      <c r="G755" t="s">
        <v>1501</v>
      </c>
      <c r="H755" t="s">
        <v>140</v>
      </c>
      <c r="I755">
        <v>30000</v>
      </c>
      <c r="J755">
        <v>33803</v>
      </c>
      <c r="K755">
        <v>1981</v>
      </c>
      <c r="L755">
        <v>11363</v>
      </c>
      <c r="M755" t="s">
        <v>141</v>
      </c>
      <c r="N755">
        <v>107539</v>
      </c>
      <c r="O755" t="s">
        <v>170</v>
      </c>
      <c r="P755" t="s">
        <v>1486</v>
      </c>
      <c r="U755" t="s">
        <v>1487</v>
      </c>
      <c r="V755" t="s">
        <v>1487</v>
      </c>
      <c r="X755" t="s">
        <v>1669</v>
      </c>
      <c r="Y755">
        <v>75</v>
      </c>
      <c r="Z755" t="s">
        <v>1218</v>
      </c>
      <c r="AA755" s="108">
        <v>288232</v>
      </c>
      <c r="AB755" t="s">
        <v>148</v>
      </c>
      <c r="AC755" s="98">
        <v>31.06</v>
      </c>
      <c r="AD755" t="s">
        <v>1489</v>
      </c>
      <c r="AE755">
        <v>2019</v>
      </c>
      <c r="AF755">
        <v>12</v>
      </c>
    </row>
    <row r="756" spans="1:32">
      <c r="A756" t="s">
        <v>1482</v>
      </c>
      <c r="B756" t="s">
        <v>1672</v>
      </c>
      <c r="C756" t="s">
        <v>1218</v>
      </c>
      <c r="D756" s="107">
        <v>43834</v>
      </c>
      <c r="E756" t="s">
        <v>138</v>
      </c>
      <c r="F756">
        <v>71505</v>
      </c>
      <c r="G756" t="s">
        <v>1485</v>
      </c>
      <c r="H756" t="s">
        <v>140</v>
      </c>
      <c r="I756">
        <v>30000</v>
      </c>
      <c r="J756">
        <v>33803</v>
      </c>
      <c r="K756">
        <v>1981</v>
      </c>
      <c r="L756">
        <v>11363</v>
      </c>
      <c r="M756" t="s">
        <v>141</v>
      </c>
      <c r="N756">
        <v>107539</v>
      </c>
      <c r="O756" t="s">
        <v>170</v>
      </c>
      <c r="P756" t="s">
        <v>1486</v>
      </c>
      <c r="U756" t="s">
        <v>1487</v>
      </c>
      <c r="V756" t="s">
        <v>1487</v>
      </c>
      <c r="X756" t="s">
        <v>1669</v>
      </c>
      <c r="Y756">
        <v>24</v>
      </c>
      <c r="Z756" t="s">
        <v>1218</v>
      </c>
      <c r="AA756" s="108">
        <v>5765362</v>
      </c>
      <c r="AB756" t="s">
        <v>148</v>
      </c>
      <c r="AC756" s="98">
        <v>621.27</v>
      </c>
      <c r="AD756" t="s">
        <v>1489</v>
      </c>
      <c r="AE756">
        <v>2019</v>
      </c>
      <c r="AF756">
        <v>12</v>
      </c>
    </row>
    <row r="757" spans="1:32">
      <c r="A757" t="s">
        <v>1482</v>
      </c>
      <c r="B757" t="s">
        <v>1673</v>
      </c>
      <c r="C757" t="s">
        <v>1218</v>
      </c>
      <c r="D757" s="107">
        <v>43834</v>
      </c>
      <c r="E757" t="s">
        <v>138</v>
      </c>
      <c r="F757">
        <v>71592</v>
      </c>
      <c r="G757" t="s">
        <v>1579</v>
      </c>
      <c r="H757" t="s">
        <v>140</v>
      </c>
      <c r="I757">
        <v>30000</v>
      </c>
      <c r="J757">
        <v>33803</v>
      </c>
      <c r="K757">
        <v>1981</v>
      </c>
      <c r="L757">
        <v>11363</v>
      </c>
      <c r="M757" t="s">
        <v>141</v>
      </c>
      <c r="N757">
        <v>107539</v>
      </c>
      <c r="O757" t="s">
        <v>170</v>
      </c>
      <c r="P757" t="s">
        <v>1486</v>
      </c>
      <c r="U757" t="s">
        <v>1487</v>
      </c>
      <c r="V757" t="s">
        <v>1487</v>
      </c>
      <c r="X757" t="s">
        <v>1669</v>
      </c>
      <c r="Y757">
        <v>126</v>
      </c>
      <c r="Z757" t="s">
        <v>1218</v>
      </c>
      <c r="AA757" s="108">
        <v>1011419</v>
      </c>
      <c r="AB757" t="s">
        <v>148</v>
      </c>
      <c r="AC757" s="98">
        <v>108.99</v>
      </c>
      <c r="AD757" t="s">
        <v>1489</v>
      </c>
      <c r="AE757">
        <v>2019</v>
      </c>
      <c r="AF757">
        <v>12</v>
      </c>
    </row>
    <row r="758" spans="1:32">
      <c r="A758" t="s">
        <v>1482</v>
      </c>
      <c r="B758" t="s">
        <v>1674</v>
      </c>
      <c r="C758" t="s">
        <v>1218</v>
      </c>
      <c r="D758" s="107">
        <v>43834</v>
      </c>
      <c r="E758" t="s">
        <v>138</v>
      </c>
      <c r="F758">
        <v>71535</v>
      </c>
      <c r="G758" t="s">
        <v>1493</v>
      </c>
      <c r="H758" t="s">
        <v>140</v>
      </c>
      <c r="I758">
        <v>30000</v>
      </c>
      <c r="J758">
        <v>33803</v>
      </c>
      <c r="K758">
        <v>1981</v>
      </c>
      <c r="L758">
        <v>11363</v>
      </c>
      <c r="M758" t="s">
        <v>141</v>
      </c>
      <c r="N758">
        <v>107539</v>
      </c>
      <c r="O758" t="s">
        <v>170</v>
      </c>
      <c r="P758" t="s">
        <v>1486</v>
      </c>
      <c r="U758" t="s">
        <v>1487</v>
      </c>
      <c r="V758" t="s">
        <v>1487</v>
      </c>
      <c r="X758" t="s">
        <v>1669</v>
      </c>
      <c r="Y758">
        <v>58</v>
      </c>
      <c r="Z758" t="s">
        <v>1218</v>
      </c>
      <c r="AA758" s="108">
        <v>622038</v>
      </c>
      <c r="AB758" t="s">
        <v>148</v>
      </c>
      <c r="AC758" s="98">
        <v>67.03</v>
      </c>
      <c r="AD758" t="s">
        <v>1489</v>
      </c>
      <c r="AE758">
        <v>2019</v>
      </c>
      <c r="AF758">
        <v>12</v>
      </c>
    </row>
    <row r="759" spans="1:32">
      <c r="A759" t="s">
        <v>1482</v>
      </c>
      <c r="B759" t="s">
        <v>1675</v>
      </c>
      <c r="C759" t="s">
        <v>1218</v>
      </c>
      <c r="D759" s="107">
        <v>43834</v>
      </c>
      <c r="E759" t="s">
        <v>138</v>
      </c>
      <c r="F759">
        <v>71541</v>
      </c>
      <c r="G759" t="s">
        <v>1497</v>
      </c>
      <c r="H759" t="s">
        <v>140</v>
      </c>
      <c r="I759">
        <v>30000</v>
      </c>
      <c r="J759">
        <v>33803</v>
      </c>
      <c r="K759">
        <v>1981</v>
      </c>
      <c r="L759">
        <v>11363</v>
      </c>
      <c r="M759" t="s">
        <v>141</v>
      </c>
      <c r="N759">
        <v>107539</v>
      </c>
      <c r="O759" t="s">
        <v>170</v>
      </c>
      <c r="P759" t="s">
        <v>1486</v>
      </c>
      <c r="U759" t="s">
        <v>1487</v>
      </c>
      <c r="V759" t="s">
        <v>1487</v>
      </c>
      <c r="X759" t="s">
        <v>1669</v>
      </c>
      <c r="Y759">
        <v>90</v>
      </c>
      <c r="Z759" t="s">
        <v>1218</v>
      </c>
      <c r="AA759" s="108">
        <v>354570</v>
      </c>
      <c r="AB759" t="s">
        <v>148</v>
      </c>
      <c r="AC759" s="98">
        <v>38.21</v>
      </c>
      <c r="AD759" t="s">
        <v>1489</v>
      </c>
      <c r="AE759">
        <v>2019</v>
      </c>
      <c r="AF759">
        <v>12</v>
      </c>
    </row>
    <row r="760" spans="1:32">
      <c r="A760" t="s">
        <v>1737</v>
      </c>
      <c r="B760" t="s">
        <v>1845</v>
      </c>
      <c r="C760" t="s">
        <v>1185</v>
      </c>
      <c r="D760" t="s">
        <v>1185</v>
      </c>
      <c r="E760" t="s">
        <v>138</v>
      </c>
      <c r="F760">
        <v>71615</v>
      </c>
      <c r="G760" t="s">
        <v>1739</v>
      </c>
      <c r="H760" t="s">
        <v>140</v>
      </c>
      <c r="I760">
        <v>30000</v>
      </c>
      <c r="J760">
        <v>33803</v>
      </c>
      <c r="K760">
        <v>1981</v>
      </c>
      <c r="L760">
        <v>11363</v>
      </c>
      <c r="M760" t="s">
        <v>141</v>
      </c>
      <c r="N760">
        <v>107539</v>
      </c>
      <c r="O760" t="s">
        <v>221</v>
      </c>
      <c r="P760" t="s">
        <v>157</v>
      </c>
      <c r="Q760">
        <v>1126174</v>
      </c>
      <c r="R760">
        <v>7000</v>
      </c>
      <c r="S760" t="s">
        <v>229</v>
      </c>
      <c r="U760" t="s">
        <v>1740</v>
      </c>
      <c r="V760" t="s">
        <v>1741</v>
      </c>
      <c r="X760" t="s">
        <v>1846</v>
      </c>
      <c r="Y760">
        <v>118</v>
      </c>
      <c r="Z760" t="s">
        <v>1185</v>
      </c>
      <c r="AA760" s="108">
        <v>363.04</v>
      </c>
      <c r="AB760" t="s">
        <v>861</v>
      </c>
      <c r="AC760" s="98">
        <v>363.04</v>
      </c>
      <c r="AD760" t="s">
        <v>1743</v>
      </c>
      <c r="AE760">
        <v>2019</v>
      </c>
      <c r="AF760">
        <v>12</v>
      </c>
    </row>
    <row r="761" spans="1:32">
      <c r="A761" t="s">
        <v>1737</v>
      </c>
      <c r="B761" t="s">
        <v>1847</v>
      </c>
      <c r="C761" t="s">
        <v>1185</v>
      </c>
      <c r="D761" t="s">
        <v>1185</v>
      </c>
      <c r="E761" t="s">
        <v>138</v>
      </c>
      <c r="F761">
        <v>71615</v>
      </c>
      <c r="G761" t="s">
        <v>1739</v>
      </c>
      <c r="H761" t="s">
        <v>140</v>
      </c>
      <c r="I761">
        <v>30000</v>
      </c>
      <c r="J761">
        <v>33803</v>
      </c>
      <c r="K761">
        <v>1981</v>
      </c>
      <c r="L761">
        <v>11363</v>
      </c>
      <c r="M761" t="s">
        <v>141</v>
      </c>
      <c r="N761">
        <v>107539</v>
      </c>
      <c r="O761" t="s">
        <v>221</v>
      </c>
      <c r="P761" t="s">
        <v>157</v>
      </c>
      <c r="Q761" t="s">
        <v>1751</v>
      </c>
      <c r="R761">
        <v>5270</v>
      </c>
      <c r="S761" t="s">
        <v>388</v>
      </c>
      <c r="U761" t="s">
        <v>1740</v>
      </c>
      <c r="V761" t="s">
        <v>1741</v>
      </c>
      <c r="X761" t="s">
        <v>1846</v>
      </c>
      <c r="Y761">
        <v>386</v>
      </c>
      <c r="Z761" t="s">
        <v>1185</v>
      </c>
      <c r="AA761" s="108">
        <v>363.04</v>
      </c>
      <c r="AB761" t="s">
        <v>861</v>
      </c>
      <c r="AC761" s="98">
        <v>363.04</v>
      </c>
      <c r="AD761" t="s">
        <v>1743</v>
      </c>
      <c r="AE761">
        <v>2019</v>
      </c>
      <c r="AF761">
        <v>12</v>
      </c>
    </row>
    <row r="762" spans="1:32">
      <c r="A762" t="s">
        <v>1737</v>
      </c>
      <c r="B762" t="s">
        <v>1848</v>
      </c>
      <c r="C762" t="s">
        <v>1185</v>
      </c>
      <c r="D762" t="s">
        <v>1185</v>
      </c>
      <c r="E762" t="s">
        <v>138</v>
      </c>
      <c r="F762">
        <v>71615</v>
      </c>
      <c r="G762" t="s">
        <v>1739</v>
      </c>
      <c r="H762" t="s">
        <v>140</v>
      </c>
      <c r="I762">
        <v>30000</v>
      </c>
      <c r="J762">
        <v>33803</v>
      </c>
      <c r="K762">
        <v>1981</v>
      </c>
      <c r="L762">
        <v>11363</v>
      </c>
      <c r="M762" t="s">
        <v>141</v>
      </c>
      <c r="N762">
        <v>107539</v>
      </c>
      <c r="O762" t="s">
        <v>221</v>
      </c>
      <c r="P762" t="s">
        <v>157</v>
      </c>
      <c r="Q762" t="s">
        <v>1753</v>
      </c>
      <c r="R762">
        <v>6657</v>
      </c>
      <c r="S762" t="s">
        <v>423</v>
      </c>
      <c r="U762" t="s">
        <v>1740</v>
      </c>
      <c r="V762" t="s">
        <v>1741</v>
      </c>
      <c r="X762" t="s">
        <v>1846</v>
      </c>
      <c r="Y762">
        <v>135</v>
      </c>
      <c r="Z762" t="s">
        <v>1185</v>
      </c>
      <c r="AA762" s="108">
        <v>363.04</v>
      </c>
      <c r="AB762" t="s">
        <v>861</v>
      </c>
      <c r="AC762" s="98">
        <v>363.04</v>
      </c>
      <c r="AD762" t="s">
        <v>1743</v>
      </c>
      <c r="AE762">
        <v>2019</v>
      </c>
      <c r="AF762">
        <v>12</v>
      </c>
    </row>
    <row r="763" spans="1:32">
      <c r="A763" t="s">
        <v>1737</v>
      </c>
      <c r="B763" t="s">
        <v>1849</v>
      </c>
      <c r="C763" t="s">
        <v>1185</v>
      </c>
      <c r="D763" t="s">
        <v>1185</v>
      </c>
      <c r="E763" t="s">
        <v>138</v>
      </c>
      <c r="F763">
        <v>71615</v>
      </c>
      <c r="G763" t="s">
        <v>1739</v>
      </c>
      <c r="H763" t="s">
        <v>140</v>
      </c>
      <c r="I763">
        <v>30000</v>
      </c>
      <c r="J763">
        <v>33803</v>
      </c>
      <c r="K763">
        <v>1981</v>
      </c>
      <c r="L763">
        <v>11363</v>
      </c>
      <c r="M763" t="s">
        <v>141</v>
      </c>
      <c r="N763">
        <v>107539</v>
      </c>
      <c r="O763" t="s">
        <v>221</v>
      </c>
      <c r="P763" t="s">
        <v>157</v>
      </c>
      <c r="Q763">
        <v>885547</v>
      </c>
      <c r="R763">
        <v>4086</v>
      </c>
      <c r="S763" t="s">
        <v>289</v>
      </c>
      <c r="U763" t="s">
        <v>1740</v>
      </c>
      <c r="V763" t="s">
        <v>1741</v>
      </c>
      <c r="X763" t="s">
        <v>1846</v>
      </c>
      <c r="Y763">
        <v>576</v>
      </c>
      <c r="Z763" t="s">
        <v>1185</v>
      </c>
      <c r="AA763" s="108">
        <v>363.04</v>
      </c>
      <c r="AB763" t="s">
        <v>861</v>
      </c>
      <c r="AC763" s="98">
        <v>363.04</v>
      </c>
      <c r="AD763" t="s">
        <v>1743</v>
      </c>
      <c r="AE763">
        <v>2019</v>
      </c>
      <c r="AF763">
        <v>12</v>
      </c>
    </row>
    <row r="764" spans="1:32">
      <c r="A764" t="s">
        <v>1737</v>
      </c>
      <c r="B764" t="s">
        <v>1850</v>
      </c>
      <c r="C764" t="s">
        <v>1185</v>
      </c>
      <c r="D764" t="s">
        <v>1185</v>
      </c>
      <c r="E764" t="s">
        <v>138</v>
      </c>
      <c r="F764">
        <v>71615</v>
      </c>
      <c r="G764" t="s">
        <v>1739</v>
      </c>
      <c r="H764" t="s">
        <v>140</v>
      </c>
      <c r="I764">
        <v>30000</v>
      </c>
      <c r="J764">
        <v>33803</v>
      </c>
      <c r="K764">
        <v>1981</v>
      </c>
      <c r="L764">
        <v>11363</v>
      </c>
      <c r="M764" t="s">
        <v>141</v>
      </c>
      <c r="N764">
        <v>107539</v>
      </c>
      <c r="O764" t="s">
        <v>221</v>
      </c>
      <c r="P764" t="s">
        <v>157</v>
      </c>
      <c r="Q764">
        <v>360105</v>
      </c>
      <c r="R764">
        <v>6280</v>
      </c>
      <c r="S764" t="s">
        <v>276</v>
      </c>
      <c r="U764" t="s">
        <v>1740</v>
      </c>
      <c r="V764" t="s">
        <v>1741</v>
      </c>
      <c r="X764" t="s">
        <v>1846</v>
      </c>
      <c r="Y764">
        <v>149</v>
      </c>
      <c r="Z764" t="s">
        <v>1185</v>
      </c>
      <c r="AA764" s="108">
        <v>363.04</v>
      </c>
      <c r="AB764" t="s">
        <v>861</v>
      </c>
      <c r="AC764" s="98">
        <v>363.04</v>
      </c>
      <c r="AD764" t="s">
        <v>1743</v>
      </c>
      <c r="AE764">
        <v>2019</v>
      </c>
      <c r="AF764">
        <v>12</v>
      </c>
    </row>
    <row r="765" spans="1:32">
      <c r="A765" t="s">
        <v>1737</v>
      </c>
      <c r="B765" t="s">
        <v>1851</v>
      </c>
      <c r="C765" t="s">
        <v>1185</v>
      </c>
      <c r="D765" t="s">
        <v>1185</v>
      </c>
      <c r="E765" t="s">
        <v>138</v>
      </c>
      <c r="F765">
        <v>71615</v>
      </c>
      <c r="G765" t="s">
        <v>1739</v>
      </c>
      <c r="H765" t="s">
        <v>140</v>
      </c>
      <c r="I765">
        <v>30000</v>
      </c>
      <c r="J765">
        <v>33803</v>
      </c>
      <c r="K765">
        <v>1981</v>
      </c>
      <c r="L765">
        <v>11363</v>
      </c>
      <c r="M765" t="s">
        <v>141</v>
      </c>
      <c r="N765">
        <v>107539</v>
      </c>
      <c r="O765" t="s">
        <v>221</v>
      </c>
      <c r="P765" t="s">
        <v>157</v>
      </c>
      <c r="Q765" t="s">
        <v>1809</v>
      </c>
      <c r="R765">
        <v>3477</v>
      </c>
      <c r="S765" t="s">
        <v>404</v>
      </c>
      <c r="U765" t="s">
        <v>1774</v>
      </c>
      <c r="V765" t="s">
        <v>1741</v>
      </c>
      <c r="X765" t="s">
        <v>1846</v>
      </c>
      <c r="Y765">
        <v>140</v>
      </c>
      <c r="Z765" t="s">
        <v>1185</v>
      </c>
      <c r="AA765" s="108">
        <v>387.93</v>
      </c>
      <c r="AB765" t="s">
        <v>861</v>
      </c>
      <c r="AC765" s="98">
        <v>387.93</v>
      </c>
      <c r="AD765" t="s">
        <v>1743</v>
      </c>
      <c r="AE765">
        <v>2019</v>
      </c>
      <c r="AF765">
        <v>12</v>
      </c>
    </row>
    <row r="766" spans="1:32">
      <c r="A766" t="s">
        <v>1737</v>
      </c>
      <c r="B766" t="s">
        <v>1852</v>
      </c>
      <c r="C766" t="s">
        <v>1185</v>
      </c>
      <c r="D766" t="s">
        <v>1185</v>
      </c>
      <c r="E766" t="s">
        <v>138</v>
      </c>
      <c r="F766">
        <v>71615</v>
      </c>
      <c r="G766" t="s">
        <v>1739</v>
      </c>
      <c r="H766" t="s">
        <v>140</v>
      </c>
      <c r="I766">
        <v>30000</v>
      </c>
      <c r="J766">
        <v>33803</v>
      </c>
      <c r="K766">
        <v>1981</v>
      </c>
      <c r="L766">
        <v>11363</v>
      </c>
      <c r="M766" t="s">
        <v>141</v>
      </c>
      <c r="N766">
        <v>107539</v>
      </c>
      <c r="O766" t="s">
        <v>221</v>
      </c>
      <c r="P766" t="s">
        <v>157</v>
      </c>
      <c r="Q766" t="s">
        <v>1759</v>
      </c>
      <c r="R766">
        <v>6643</v>
      </c>
      <c r="S766" t="s">
        <v>446</v>
      </c>
      <c r="U766" t="s">
        <v>1774</v>
      </c>
      <c r="V766" t="s">
        <v>1741</v>
      </c>
      <c r="X766" t="s">
        <v>1846</v>
      </c>
      <c r="Y766">
        <v>826</v>
      </c>
      <c r="Z766" t="s">
        <v>1185</v>
      </c>
      <c r="AA766" s="108">
        <v>387.93</v>
      </c>
      <c r="AB766" t="s">
        <v>861</v>
      </c>
      <c r="AC766" s="98">
        <v>387.93</v>
      </c>
      <c r="AD766" t="s">
        <v>1743</v>
      </c>
      <c r="AE766">
        <v>2019</v>
      </c>
      <c r="AF766">
        <v>12</v>
      </c>
    </row>
    <row r="767" spans="1:32">
      <c r="A767" t="s">
        <v>1737</v>
      </c>
      <c r="B767" t="s">
        <v>1853</v>
      </c>
      <c r="C767" t="s">
        <v>1185</v>
      </c>
      <c r="D767" t="s">
        <v>1185</v>
      </c>
      <c r="E767" t="s">
        <v>138</v>
      </c>
      <c r="F767">
        <v>71615</v>
      </c>
      <c r="G767" t="s">
        <v>1739</v>
      </c>
      <c r="H767" t="s">
        <v>140</v>
      </c>
      <c r="I767">
        <v>30000</v>
      </c>
      <c r="J767">
        <v>33803</v>
      </c>
      <c r="K767">
        <v>1981</v>
      </c>
      <c r="L767">
        <v>11363</v>
      </c>
      <c r="M767" t="s">
        <v>141</v>
      </c>
      <c r="N767">
        <v>107539</v>
      </c>
      <c r="O767" t="s">
        <v>221</v>
      </c>
      <c r="P767" t="s">
        <v>157</v>
      </c>
      <c r="Q767" t="s">
        <v>1805</v>
      </c>
      <c r="R767">
        <v>7295</v>
      </c>
      <c r="S767" t="s">
        <v>418</v>
      </c>
      <c r="U767" t="s">
        <v>1774</v>
      </c>
      <c r="V767" t="s">
        <v>1741</v>
      </c>
      <c r="X767" t="s">
        <v>1846</v>
      </c>
      <c r="Y767">
        <v>601</v>
      </c>
      <c r="Z767" t="s">
        <v>1185</v>
      </c>
      <c r="AA767" s="108">
        <v>387.93</v>
      </c>
      <c r="AB767" t="s">
        <v>861</v>
      </c>
      <c r="AC767" s="98">
        <v>387.93</v>
      </c>
      <c r="AD767" t="s">
        <v>1743</v>
      </c>
      <c r="AE767">
        <v>2019</v>
      </c>
      <c r="AF767">
        <v>12</v>
      </c>
    </row>
    <row r="768" spans="1:32">
      <c r="A768" t="s">
        <v>1737</v>
      </c>
      <c r="B768" t="s">
        <v>1854</v>
      </c>
      <c r="C768" t="s">
        <v>1185</v>
      </c>
      <c r="D768" t="s">
        <v>1185</v>
      </c>
      <c r="E768" t="s">
        <v>138</v>
      </c>
      <c r="F768">
        <v>71615</v>
      </c>
      <c r="G768" t="s">
        <v>1739</v>
      </c>
      <c r="H768" t="s">
        <v>140</v>
      </c>
      <c r="I768">
        <v>30000</v>
      </c>
      <c r="J768">
        <v>33803</v>
      </c>
      <c r="K768">
        <v>1981</v>
      </c>
      <c r="L768">
        <v>11363</v>
      </c>
      <c r="M768" t="s">
        <v>141</v>
      </c>
      <c r="N768">
        <v>107539</v>
      </c>
      <c r="O768" t="s">
        <v>221</v>
      </c>
      <c r="P768" t="s">
        <v>157</v>
      </c>
      <c r="Q768" t="s">
        <v>1855</v>
      </c>
      <c r="R768">
        <v>829</v>
      </c>
      <c r="S768" t="s">
        <v>393</v>
      </c>
      <c r="U768" t="s">
        <v>1774</v>
      </c>
      <c r="V768" t="s">
        <v>1741</v>
      </c>
      <c r="X768" t="s">
        <v>1846</v>
      </c>
      <c r="Y768">
        <v>150</v>
      </c>
      <c r="Z768" t="s">
        <v>1185</v>
      </c>
      <c r="AA768" s="108">
        <v>387.93</v>
      </c>
      <c r="AB768" t="s">
        <v>861</v>
      </c>
      <c r="AC768" s="98">
        <v>387.93</v>
      </c>
      <c r="AD768" t="s">
        <v>1743</v>
      </c>
      <c r="AE768">
        <v>2019</v>
      </c>
      <c r="AF768">
        <v>12</v>
      </c>
    </row>
    <row r="769" spans="1:32">
      <c r="A769" t="s">
        <v>1737</v>
      </c>
      <c r="B769" t="s">
        <v>1856</v>
      </c>
      <c r="C769" t="s">
        <v>1185</v>
      </c>
      <c r="D769" t="s">
        <v>1185</v>
      </c>
      <c r="E769" t="s">
        <v>138</v>
      </c>
      <c r="F769">
        <v>71615</v>
      </c>
      <c r="G769" t="s">
        <v>1739</v>
      </c>
      <c r="H769" t="s">
        <v>140</v>
      </c>
      <c r="I769">
        <v>30000</v>
      </c>
      <c r="J769">
        <v>33803</v>
      </c>
      <c r="K769">
        <v>1981</v>
      </c>
      <c r="L769">
        <v>11363</v>
      </c>
      <c r="M769" t="s">
        <v>141</v>
      </c>
      <c r="N769">
        <v>107539</v>
      </c>
      <c r="O769" t="s">
        <v>221</v>
      </c>
      <c r="P769" t="s">
        <v>157</v>
      </c>
      <c r="Q769" t="s">
        <v>1787</v>
      </c>
      <c r="R769">
        <v>2969</v>
      </c>
      <c r="S769" t="s">
        <v>400</v>
      </c>
      <c r="U769" t="s">
        <v>1774</v>
      </c>
      <c r="V769" t="s">
        <v>1741</v>
      </c>
      <c r="X769" t="s">
        <v>1846</v>
      </c>
      <c r="Y769">
        <v>827</v>
      </c>
      <c r="Z769" t="s">
        <v>1185</v>
      </c>
      <c r="AA769" s="108">
        <v>387.93</v>
      </c>
      <c r="AB769" t="s">
        <v>861</v>
      </c>
      <c r="AC769" s="98">
        <v>387.93</v>
      </c>
      <c r="AD769" t="s">
        <v>1743</v>
      </c>
      <c r="AE769">
        <v>2019</v>
      </c>
      <c r="AF769">
        <v>12</v>
      </c>
    </row>
    <row r="770" spans="1:32">
      <c r="A770" t="s">
        <v>1737</v>
      </c>
      <c r="B770" t="s">
        <v>1857</v>
      </c>
      <c r="C770" t="s">
        <v>1185</v>
      </c>
      <c r="D770" t="s">
        <v>1185</v>
      </c>
      <c r="E770" t="s">
        <v>138</v>
      </c>
      <c r="F770">
        <v>71615</v>
      </c>
      <c r="G770" t="s">
        <v>1739</v>
      </c>
      <c r="H770" t="s">
        <v>140</v>
      </c>
      <c r="I770">
        <v>30000</v>
      </c>
      <c r="J770">
        <v>33803</v>
      </c>
      <c r="K770">
        <v>1981</v>
      </c>
      <c r="L770">
        <v>11363</v>
      </c>
      <c r="M770" t="s">
        <v>141</v>
      </c>
      <c r="N770">
        <v>107539</v>
      </c>
      <c r="O770" t="s">
        <v>221</v>
      </c>
      <c r="P770" t="s">
        <v>157</v>
      </c>
      <c r="Q770" t="s">
        <v>1825</v>
      </c>
      <c r="R770">
        <v>2189</v>
      </c>
      <c r="S770" t="s">
        <v>605</v>
      </c>
      <c r="U770" t="s">
        <v>1774</v>
      </c>
      <c r="V770" t="s">
        <v>1741</v>
      </c>
      <c r="X770" t="s">
        <v>1846</v>
      </c>
      <c r="Y770">
        <v>602</v>
      </c>
      <c r="Z770" t="s">
        <v>1185</v>
      </c>
      <c r="AA770" s="108">
        <v>387.93</v>
      </c>
      <c r="AB770" t="s">
        <v>861</v>
      </c>
      <c r="AC770" s="98">
        <v>387.93</v>
      </c>
      <c r="AD770" t="s">
        <v>1743</v>
      </c>
      <c r="AE770">
        <v>2019</v>
      </c>
      <c r="AF770">
        <v>12</v>
      </c>
    </row>
    <row r="771" spans="1:32">
      <c r="A771" t="s">
        <v>1737</v>
      </c>
      <c r="B771" t="s">
        <v>1858</v>
      </c>
      <c r="C771" t="s">
        <v>1185</v>
      </c>
      <c r="D771" t="s">
        <v>1185</v>
      </c>
      <c r="E771" t="s">
        <v>138</v>
      </c>
      <c r="F771">
        <v>71615</v>
      </c>
      <c r="G771" t="s">
        <v>1739</v>
      </c>
      <c r="H771" t="s">
        <v>140</v>
      </c>
      <c r="I771">
        <v>30000</v>
      </c>
      <c r="J771">
        <v>33803</v>
      </c>
      <c r="K771">
        <v>1981</v>
      </c>
      <c r="L771">
        <v>11363</v>
      </c>
      <c r="M771" t="s">
        <v>141</v>
      </c>
      <c r="N771">
        <v>107539</v>
      </c>
      <c r="O771" t="s">
        <v>221</v>
      </c>
      <c r="P771" t="s">
        <v>157</v>
      </c>
      <c r="Q771" t="s">
        <v>1816</v>
      </c>
      <c r="R771">
        <v>7345</v>
      </c>
      <c r="S771" t="s">
        <v>546</v>
      </c>
      <c r="U771" t="s">
        <v>1774</v>
      </c>
      <c r="V771" t="s">
        <v>1741</v>
      </c>
      <c r="X771" t="s">
        <v>1846</v>
      </c>
      <c r="Y771">
        <v>363</v>
      </c>
      <c r="Z771" t="s">
        <v>1185</v>
      </c>
      <c r="AA771" s="108">
        <v>387.93</v>
      </c>
      <c r="AB771" t="s">
        <v>861</v>
      </c>
      <c r="AC771" s="98">
        <v>387.93</v>
      </c>
      <c r="AD771" t="s">
        <v>1743</v>
      </c>
      <c r="AE771">
        <v>2019</v>
      </c>
      <c r="AF771">
        <v>12</v>
      </c>
    </row>
    <row r="772" spans="1:32">
      <c r="A772" t="s">
        <v>1737</v>
      </c>
      <c r="B772" t="s">
        <v>1859</v>
      </c>
      <c r="C772" t="s">
        <v>1185</v>
      </c>
      <c r="D772" t="s">
        <v>1185</v>
      </c>
      <c r="E772" t="s">
        <v>138</v>
      </c>
      <c r="F772">
        <v>71615</v>
      </c>
      <c r="G772" t="s">
        <v>1739</v>
      </c>
      <c r="H772" t="s">
        <v>140</v>
      </c>
      <c r="I772">
        <v>30000</v>
      </c>
      <c r="J772">
        <v>33803</v>
      </c>
      <c r="K772">
        <v>1981</v>
      </c>
      <c r="L772">
        <v>11363</v>
      </c>
      <c r="M772" t="s">
        <v>141</v>
      </c>
      <c r="N772">
        <v>107539</v>
      </c>
      <c r="O772" t="s">
        <v>221</v>
      </c>
      <c r="P772" t="s">
        <v>157</v>
      </c>
      <c r="Q772" t="s">
        <v>1832</v>
      </c>
      <c r="R772">
        <v>7656</v>
      </c>
      <c r="S772" t="s">
        <v>631</v>
      </c>
      <c r="U772" t="s">
        <v>1774</v>
      </c>
      <c r="V772" t="s">
        <v>1741</v>
      </c>
      <c r="X772" t="s">
        <v>1846</v>
      </c>
      <c r="Y772">
        <v>330</v>
      </c>
      <c r="Z772" t="s">
        <v>1185</v>
      </c>
      <c r="AA772" s="108">
        <v>387.93</v>
      </c>
      <c r="AB772" t="s">
        <v>861</v>
      </c>
      <c r="AC772" s="98">
        <v>387.93</v>
      </c>
      <c r="AD772" t="s">
        <v>1743</v>
      </c>
      <c r="AE772">
        <v>2019</v>
      </c>
      <c r="AF772">
        <v>12</v>
      </c>
    </row>
    <row r="773" spans="1:32">
      <c r="A773" t="s">
        <v>1737</v>
      </c>
      <c r="B773" t="s">
        <v>1860</v>
      </c>
      <c r="C773" t="s">
        <v>1185</v>
      </c>
      <c r="D773" t="s">
        <v>1185</v>
      </c>
      <c r="E773" t="s">
        <v>138</v>
      </c>
      <c r="F773">
        <v>71615</v>
      </c>
      <c r="G773" t="s">
        <v>1739</v>
      </c>
      <c r="H773" t="s">
        <v>140</v>
      </c>
      <c r="I773">
        <v>30000</v>
      </c>
      <c r="J773">
        <v>33803</v>
      </c>
      <c r="K773">
        <v>1981</v>
      </c>
      <c r="L773">
        <v>11363</v>
      </c>
      <c r="M773" t="s">
        <v>141</v>
      </c>
      <c r="N773">
        <v>107539</v>
      </c>
      <c r="O773" t="s">
        <v>221</v>
      </c>
      <c r="P773" t="s">
        <v>157</v>
      </c>
      <c r="Q773" t="s">
        <v>1801</v>
      </c>
      <c r="R773">
        <v>1453</v>
      </c>
      <c r="S773" t="s">
        <v>398</v>
      </c>
      <c r="U773" t="s">
        <v>1774</v>
      </c>
      <c r="V773" t="s">
        <v>1741</v>
      </c>
      <c r="X773" t="s">
        <v>1846</v>
      </c>
      <c r="Y773">
        <v>1246</v>
      </c>
      <c r="Z773" t="s">
        <v>1185</v>
      </c>
      <c r="AA773" s="108">
        <v>387.93</v>
      </c>
      <c r="AB773" t="s">
        <v>861</v>
      </c>
      <c r="AC773" s="98">
        <v>387.93</v>
      </c>
      <c r="AD773" t="s">
        <v>1743</v>
      </c>
      <c r="AE773">
        <v>2019</v>
      </c>
      <c r="AF773">
        <v>12</v>
      </c>
    </row>
    <row r="774" spans="1:32">
      <c r="A774" t="s">
        <v>1737</v>
      </c>
      <c r="B774" t="s">
        <v>1860</v>
      </c>
      <c r="C774" t="s">
        <v>869</v>
      </c>
      <c r="D774" t="s">
        <v>1177</v>
      </c>
      <c r="E774" t="s">
        <v>138</v>
      </c>
      <c r="F774">
        <v>71615</v>
      </c>
      <c r="G774" t="s">
        <v>1739</v>
      </c>
      <c r="H774" t="s">
        <v>140</v>
      </c>
      <c r="I774">
        <v>30000</v>
      </c>
      <c r="J774">
        <v>33803</v>
      </c>
      <c r="K774">
        <v>1981</v>
      </c>
      <c r="L774">
        <v>11363</v>
      </c>
      <c r="M774" t="s">
        <v>141</v>
      </c>
      <c r="N774">
        <v>107539</v>
      </c>
      <c r="O774" t="s">
        <v>221</v>
      </c>
      <c r="P774" t="s">
        <v>157</v>
      </c>
      <c r="Q774" t="s">
        <v>1801</v>
      </c>
      <c r="R774">
        <v>1453</v>
      </c>
      <c r="S774" t="s">
        <v>398</v>
      </c>
      <c r="U774" t="s">
        <v>1774</v>
      </c>
      <c r="V774" t="s">
        <v>1861</v>
      </c>
      <c r="X774" t="s">
        <v>1862</v>
      </c>
      <c r="Y774">
        <v>3</v>
      </c>
      <c r="Z774" t="s">
        <v>869</v>
      </c>
      <c r="AA774" s="108">
        <v>-387.93</v>
      </c>
      <c r="AB774" t="s">
        <v>861</v>
      </c>
      <c r="AC774" s="98">
        <v>-387.93</v>
      </c>
      <c r="AD774" t="s">
        <v>1743</v>
      </c>
      <c r="AE774">
        <v>2019</v>
      </c>
      <c r="AF774">
        <v>12</v>
      </c>
    </row>
    <row r="775" spans="1:32">
      <c r="A775" t="s">
        <v>1737</v>
      </c>
      <c r="B775" t="s">
        <v>1863</v>
      </c>
      <c r="C775" t="s">
        <v>1185</v>
      </c>
      <c r="D775" t="s">
        <v>1185</v>
      </c>
      <c r="E775" t="s">
        <v>138</v>
      </c>
      <c r="F775">
        <v>71635</v>
      </c>
      <c r="G775" t="s">
        <v>1748</v>
      </c>
      <c r="H775" t="s">
        <v>140</v>
      </c>
      <c r="I775">
        <v>30000</v>
      </c>
      <c r="J775">
        <v>33803</v>
      </c>
      <c r="K775">
        <v>1981</v>
      </c>
      <c r="L775">
        <v>11363</v>
      </c>
      <c r="M775" t="s">
        <v>141</v>
      </c>
      <c r="N775">
        <v>107539</v>
      </c>
      <c r="O775" t="s">
        <v>221</v>
      </c>
      <c r="P775" t="s">
        <v>157</v>
      </c>
      <c r="Q775" t="s">
        <v>1751</v>
      </c>
      <c r="R775">
        <v>5270</v>
      </c>
      <c r="S775" t="s">
        <v>388</v>
      </c>
      <c r="U775" t="s">
        <v>1749</v>
      </c>
      <c r="V775" t="s">
        <v>1741</v>
      </c>
      <c r="X775" t="s">
        <v>1846</v>
      </c>
      <c r="Y775">
        <v>380</v>
      </c>
      <c r="Z775" t="s">
        <v>1185</v>
      </c>
      <c r="AA775" s="108">
        <v>34.479999999999997</v>
      </c>
      <c r="AB775" t="s">
        <v>861</v>
      </c>
      <c r="AC775" s="98">
        <v>34.479999999999997</v>
      </c>
      <c r="AD775" t="s">
        <v>1743</v>
      </c>
      <c r="AE775">
        <v>2019</v>
      </c>
      <c r="AF775">
        <v>12</v>
      </c>
    </row>
    <row r="776" spans="1:32">
      <c r="A776" t="s">
        <v>1737</v>
      </c>
      <c r="B776" t="s">
        <v>1864</v>
      </c>
      <c r="C776" t="s">
        <v>1185</v>
      </c>
      <c r="D776" t="s">
        <v>1185</v>
      </c>
      <c r="E776" t="s">
        <v>138</v>
      </c>
      <c r="F776">
        <v>71635</v>
      </c>
      <c r="G776" t="s">
        <v>1748</v>
      </c>
      <c r="H776" t="s">
        <v>140</v>
      </c>
      <c r="I776">
        <v>30000</v>
      </c>
      <c r="J776">
        <v>33803</v>
      </c>
      <c r="K776">
        <v>1981</v>
      </c>
      <c r="L776">
        <v>11363</v>
      </c>
      <c r="M776" t="s">
        <v>141</v>
      </c>
      <c r="N776">
        <v>107539</v>
      </c>
      <c r="O776" t="s">
        <v>221</v>
      </c>
      <c r="P776" t="s">
        <v>157</v>
      </c>
      <c r="Q776">
        <v>885547</v>
      </c>
      <c r="R776">
        <v>4086</v>
      </c>
      <c r="S776" t="s">
        <v>289</v>
      </c>
      <c r="U776" t="s">
        <v>1749</v>
      </c>
      <c r="V776" t="s">
        <v>1741</v>
      </c>
      <c r="X776" t="s">
        <v>1846</v>
      </c>
      <c r="Y776">
        <v>395</v>
      </c>
      <c r="Z776" t="s">
        <v>1185</v>
      </c>
      <c r="AA776" s="108">
        <v>34.479999999999997</v>
      </c>
      <c r="AB776" t="s">
        <v>861</v>
      </c>
      <c r="AC776" s="98">
        <v>34.479999999999997</v>
      </c>
      <c r="AD776" t="s">
        <v>1743</v>
      </c>
      <c r="AE776">
        <v>2019</v>
      </c>
      <c r="AF776">
        <v>12</v>
      </c>
    </row>
    <row r="777" spans="1:32">
      <c r="A777" t="s">
        <v>1737</v>
      </c>
      <c r="B777" t="s">
        <v>1865</v>
      </c>
      <c r="C777" t="s">
        <v>1185</v>
      </c>
      <c r="D777" t="s">
        <v>1185</v>
      </c>
      <c r="E777" t="s">
        <v>138</v>
      </c>
      <c r="F777">
        <v>71615</v>
      </c>
      <c r="G777" t="s">
        <v>1739</v>
      </c>
      <c r="H777" t="s">
        <v>140</v>
      </c>
      <c r="I777">
        <v>30000</v>
      </c>
      <c r="J777">
        <v>33803</v>
      </c>
      <c r="K777">
        <v>1981</v>
      </c>
      <c r="L777">
        <v>11363</v>
      </c>
      <c r="M777" t="s">
        <v>141</v>
      </c>
      <c r="N777">
        <v>107539</v>
      </c>
      <c r="O777" t="s">
        <v>221</v>
      </c>
      <c r="P777" t="s">
        <v>157</v>
      </c>
      <c r="Q777" t="s">
        <v>1866</v>
      </c>
      <c r="R777">
        <v>630</v>
      </c>
      <c r="S777" t="s">
        <v>1867</v>
      </c>
      <c r="U777" t="s">
        <v>1740</v>
      </c>
      <c r="V777" t="s">
        <v>1741</v>
      </c>
      <c r="X777" t="s">
        <v>1846</v>
      </c>
      <c r="Y777">
        <v>396</v>
      </c>
      <c r="Z777" t="s">
        <v>1185</v>
      </c>
      <c r="AA777" s="108">
        <v>363.04</v>
      </c>
      <c r="AB777" t="s">
        <v>861</v>
      </c>
      <c r="AC777" s="98">
        <v>363.04</v>
      </c>
      <c r="AD777" t="s">
        <v>1743</v>
      </c>
      <c r="AE777">
        <v>2019</v>
      </c>
      <c r="AF777">
        <v>12</v>
      </c>
    </row>
    <row r="778" spans="1:32">
      <c r="A778" t="s">
        <v>1737</v>
      </c>
      <c r="B778" t="s">
        <v>1868</v>
      </c>
      <c r="C778" t="s">
        <v>1185</v>
      </c>
      <c r="D778" t="s">
        <v>1185</v>
      </c>
      <c r="E778" t="s">
        <v>138</v>
      </c>
      <c r="F778">
        <v>71615</v>
      </c>
      <c r="G778" t="s">
        <v>1739</v>
      </c>
      <c r="H778" t="s">
        <v>140</v>
      </c>
      <c r="I778">
        <v>30000</v>
      </c>
      <c r="J778">
        <v>33803</v>
      </c>
      <c r="K778">
        <v>1981</v>
      </c>
      <c r="L778">
        <v>11363</v>
      </c>
      <c r="M778" t="s">
        <v>141</v>
      </c>
      <c r="N778">
        <v>107539</v>
      </c>
      <c r="O778" t="s">
        <v>221</v>
      </c>
      <c r="P778" t="s">
        <v>157</v>
      </c>
      <c r="Q778" t="s">
        <v>1785</v>
      </c>
      <c r="R778">
        <v>6191</v>
      </c>
      <c r="S778" t="s">
        <v>309</v>
      </c>
      <c r="U778" t="s">
        <v>1774</v>
      </c>
      <c r="V778" t="s">
        <v>1741</v>
      </c>
      <c r="X778" t="s">
        <v>1846</v>
      </c>
      <c r="Y778">
        <v>825</v>
      </c>
      <c r="Z778" t="s">
        <v>1185</v>
      </c>
      <c r="AA778" s="108">
        <v>387.93</v>
      </c>
      <c r="AB778" t="s">
        <v>861</v>
      </c>
      <c r="AC778" s="98">
        <v>387.93</v>
      </c>
      <c r="AD778" t="s">
        <v>1743</v>
      </c>
      <c r="AE778">
        <v>2019</v>
      </c>
      <c r="AF778">
        <v>12</v>
      </c>
    </row>
    <row r="779" spans="1:32">
      <c r="A779" t="s">
        <v>134</v>
      </c>
      <c r="B779" t="s">
        <v>1245</v>
      </c>
      <c r="C779" s="107">
        <v>43836</v>
      </c>
      <c r="D779" s="107">
        <v>43837</v>
      </c>
      <c r="E779" t="s">
        <v>138</v>
      </c>
      <c r="F779">
        <v>76125</v>
      </c>
      <c r="G779" t="s">
        <v>187</v>
      </c>
      <c r="H779" t="s">
        <v>140</v>
      </c>
      <c r="I779">
        <v>30000</v>
      </c>
      <c r="J779">
        <v>33803</v>
      </c>
      <c r="K779">
        <v>1981</v>
      </c>
      <c r="L779">
        <v>11363</v>
      </c>
      <c r="M779" t="s">
        <v>141</v>
      </c>
      <c r="N779">
        <v>107539</v>
      </c>
      <c r="O779" t="s">
        <v>221</v>
      </c>
      <c r="P779" t="s">
        <v>143</v>
      </c>
      <c r="Q779" t="s">
        <v>143</v>
      </c>
      <c r="R779">
        <v>3376</v>
      </c>
      <c r="S779" t="s">
        <v>864</v>
      </c>
      <c r="T779" t="s">
        <v>143</v>
      </c>
      <c r="U779" t="s">
        <v>187</v>
      </c>
      <c r="V779" t="s">
        <v>1243</v>
      </c>
      <c r="X779" t="s">
        <v>1246</v>
      </c>
      <c r="Y779">
        <v>83</v>
      </c>
      <c r="Z779" s="107">
        <v>43836</v>
      </c>
      <c r="AA779" s="108">
        <v>0</v>
      </c>
      <c r="AB779" t="s">
        <v>148</v>
      </c>
      <c r="AC779" s="98">
        <v>1.1599999999999999</v>
      </c>
      <c r="AD779" t="s">
        <v>149</v>
      </c>
      <c r="AE779">
        <v>2020</v>
      </c>
      <c r="AF779">
        <v>1</v>
      </c>
    </row>
    <row r="780" spans="1:32">
      <c r="A780" t="s">
        <v>134</v>
      </c>
      <c r="B780" t="s">
        <v>1253</v>
      </c>
      <c r="C780" s="107">
        <v>43844</v>
      </c>
      <c r="D780" s="107">
        <v>43859</v>
      </c>
      <c r="E780" t="s">
        <v>138</v>
      </c>
      <c r="F780">
        <v>72425</v>
      </c>
      <c r="G780" t="s">
        <v>840</v>
      </c>
      <c r="H780" t="s">
        <v>140</v>
      </c>
      <c r="I780">
        <v>30000</v>
      </c>
      <c r="J780">
        <v>33803</v>
      </c>
      <c r="K780">
        <v>1981</v>
      </c>
      <c r="L780">
        <v>11363</v>
      </c>
      <c r="M780" t="s">
        <v>141</v>
      </c>
      <c r="N780">
        <v>107539</v>
      </c>
      <c r="O780" t="s">
        <v>170</v>
      </c>
      <c r="P780" t="s">
        <v>157</v>
      </c>
      <c r="Q780" t="s">
        <v>143</v>
      </c>
      <c r="R780">
        <v>2329</v>
      </c>
      <c r="S780" t="s">
        <v>267</v>
      </c>
      <c r="T780" t="s">
        <v>143</v>
      </c>
      <c r="U780" t="s">
        <v>223</v>
      </c>
      <c r="V780" t="s">
        <v>1254</v>
      </c>
      <c r="X780" t="s">
        <v>1255</v>
      </c>
      <c r="Y780">
        <v>63</v>
      </c>
      <c r="Z780" s="107">
        <v>43844</v>
      </c>
      <c r="AA780" s="108">
        <v>144068</v>
      </c>
      <c r="AB780" t="s">
        <v>148</v>
      </c>
      <c r="AC780" s="98">
        <v>15.53</v>
      </c>
      <c r="AD780" t="s">
        <v>149</v>
      </c>
      <c r="AE780">
        <v>2020</v>
      </c>
      <c r="AF780">
        <v>1</v>
      </c>
    </row>
    <row r="781" spans="1:32">
      <c r="A781" t="s">
        <v>134</v>
      </c>
      <c r="B781" t="s">
        <v>1256</v>
      </c>
      <c r="C781" s="107">
        <v>43859</v>
      </c>
      <c r="D781" s="107">
        <v>43860</v>
      </c>
      <c r="E781" t="s">
        <v>138</v>
      </c>
      <c r="F781">
        <v>76125</v>
      </c>
      <c r="G781" t="s">
        <v>187</v>
      </c>
      <c r="H781" t="s">
        <v>140</v>
      </c>
      <c r="I781">
        <v>30000</v>
      </c>
      <c r="J781">
        <v>33803</v>
      </c>
      <c r="K781">
        <v>1981</v>
      </c>
      <c r="L781">
        <v>11363</v>
      </c>
      <c r="M781" t="s">
        <v>141</v>
      </c>
      <c r="N781">
        <v>107539</v>
      </c>
      <c r="O781" t="s">
        <v>170</v>
      </c>
      <c r="P781" t="s">
        <v>157</v>
      </c>
      <c r="Q781" t="s">
        <v>143</v>
      </c>
      <c r="R781">
        <v>2329</v>
      </c>
      <c r="S781" t="s">
        <v>267</v>
      </c>
      <c r="T781" t="s">
        <v>143</v>
      </c>
      <c r="U781" t="s">
        <v>187</v>
      </c>
      <c r="V781" t="s">
        <v>1254</v>
      </c>
      <c r="X781" t="s">
        <v>1257</v>
      </c>
      <c r="Y781">
        <v>277</v>
      </c>
      <c r="Z781" s="107">
        <v>43859</v>
      </c>
      <c r="AA781" s="108">
        <v>0</v>
      </c>
      <c r="AB781" t="s">
        <v>148</v>
      </c>
      <c r="AC781" s="98">
        <v>0</v>
      </c>
      <c r="AD781" t="s">
        <v>149</v>
      </c>
      <c r="AE781">
        <v>2020</v>
      </c>
      <c r="AF781">
        <v>1</v>
      </c>
    </row>
    <row r="782" spans="1:32">
      <c r="A782" t="s">
        <v>1304</v>
      </c>
      <c r="B782" t="s">
        <v>1456</v>
      </c>
      <c r="C782" s="107">
        <v>43861</v>
      </c>
      <c r="D782" s="107">
        <v>43913</v>
      </c>
      <c r="E782" t="s">
        <v>138</v>
      </c>
      <c r="F782">
        <v>75105</v>
      </c>
      <c r="G782" t="s">
        <v>1306</v>
      </c>
      <c r="H782" t="s">
        <v>140</v>
      </c>
      <c r="I782">
        <v>30000</v>
      </c>
      <c r="J782">
        <v>33803</v>
      </c>
      <c r="K782">
        <v>1981</v>
      </c>
      <c r="L782">
        <v>11363</v>
      </c>
      <c r="M782" t="s">
        <v>141</v>
      </c>
      <c r="N782">
        <v>107539</v>
      </c>
      <c r="O782" t="s">
        <v>170</v>
      </c>
      <c r="P782" t="s">
        <v>1307</v>
      </c>
      <c r="U782" t="s">
        <v>1457</v>
      </c>
      <c r="V782" t="s">
        <v>1458</v>
      </c>
      <c r="X782">
        <v>8448616</v>
      </c>
      <c r="Y782">
        <v>1980</v>
      </c>
      <c r="Z782" s="107">
        <v>43861</v>
      </c>
      <c r="AA782" s="108">
        <v>1.0900000000000001</v>
      </c>
      <c r="AB782" t="s">
        <v>861</v>
      </c>
      <c r="AC782" s="98">
        <v>1.0900000000000001</v>
      </c>
      <c r="AD782" t="s">
        <v>1310</v>
      </c>
      <c r="AE782">
        <v>2020</v>
      </c>
      <c r="AF782">
        <v>1</v>
      </c>
    </row>
    <row r="783" spans="1:32">
      <c r="A783" t="s">
        <v>134</v>
      </c>
      <c r="B783" t="s">
        <v>1258</v>
      </c>
      <c r="C783" t="s">
        <v>1259</v>
      </c>
      <c r="D783" t="s">
        <v>1260</v>
      </c>
      <c r="E783" t="s">
        <v>138</v>
      </c>
      <c r="F783">
        <v>73410</v>
      </c>
      <c r="G783" t="s">
        <v>440</v>
      </c>
      <c r="H783" t="s">
        <v>140</v>
      </c>
      <c r="I783">
        <v>30000</v>
      </c>
      <c r="J783">
        <v>33803</v>
      </c>
      <c r="K783">
        <v>1981</v>
      </c>
      <c r="L783">
        <v>11363</v>
      </c>
      <c r="M783" t="s">
        <v>141</v>
      </c>
      <c r="N783">
        <v>107539</v>
      </c>
      <c r="O783" t="s">
        <v>142</v>
      </c>
      <c r="P783" t="s">
        <v>157</v>
      </c>
      <c r="Q783" t="s">
        <v>143</v>
      </c>
      <c r="R783">
        <v>7386</v>
      </c>
      <c r="S783" t="s">
        <v>1261</v>
      </c>
      <c r="T783" t="s">
        <v>143</v>
      </c>
      <c r="U783" t="s">
        <v>1262</v>
      </c>
      <c r="V783" t="s">
        <v>1263</v>
      </c>
      <c r="X783" t="s">
        <v>1264</v>
      </c>
      <c r="Y783">
        <v>2</v>
      </c>
      <c r="Z783" t="s">
        <v>1259</v>
      </c>
      <c r="AA783" s="108">
        <v>55650000</v>
      </c>
      <c r="AB783" t="s">
        <v>148</v>
      </c>
      <c r="AC783" s="98">
        <v>5951.87</v>
      </c>
      <c r="AD783" t="s">
        <v>149</v>
      </c>
      <c r="AE783">
        <v>2020</v>
      </c>
      <c r="AF783">
        <v>5</v>
      </c>
    </row>
    <row r="784" spans="1:32">
      <c r="A784" t="s">
        <v>1304</v>
      </c>
      <c r="B784" t="s">
        <v>1461</v>
      </c>
      <c r="C784" t="s">
        <v>1462</v>
      </c>
      <c r="D784" t="s">
        <v>1463</v>
      </c>
      <c r="E784" t="s">
        <v>138</v>
      </c>
      <c r="F784">
        <v>75105</v>
      </c>
      <c r="G784" t="s">
        <v>1306</v>
      </c>
      <c r="H784" t="s">
        <v>140</v>
      </c>
      <c r="I784">
        <v>30000</v>
      </c>
      <c r="J784">
        <v>33803</v>
      </c>
      <c r="K784">
        <v>1981</v>
      </c>
      <c r="L784">
        <v>11363</v>
      </c>
      <c r="M784" t="s">
        <v>141</v>
      </c>
      <c r="N784">
        <v>107539</v>
      </c>
      <c r="O784" t="s">
        <v>142</v>
      </c>
      <c r="P784" t="s">
        <v>1307</v>
      </c>
      <c r="U784" t="s">
        <v>1464</v>
      </c>
      <c r="V784" t="s">
        <v>1458</v>
      </c>
      <c r="X784">
        <v>8510742</v>
      </c>
      <c r="Y784">
        <v>3360</v>
      </c>
      <c r="Z784" t="s">
        <v>1462</v>
      </c>
      <c r="AA784" s="108">
        <v>416.63</v>
      </c>
      <c r="AB784" t="s">
        <v>861</v>
      </c>
      <c r="AC784" s="98">
        <v>416.63</v>
      </c>
      <c r="AD784" t="s">
        <v>1310</v>
      </c>
      <c r="AE784">
        <v>2020</v>
      </c>
      <c r="AF784">
        <v>5</v>
      </c>
    </row>
    <row r="785" spans="1:32">
      <c r="A785" t="s">
        <v>134</v>
      </c>
      <c r="B785" t="s">
        <v>1265</v>
      </c>
      <c r="C785" s="107">
        <v>44092</v>
      </c>
      <c r="D785" s="107">
        <v>44093</v>
      </c>
      <c r="E785" t="s">
        <v>138</v>
      </c>
      <c r="F785">
        <v>71205</v>
      </c>
      <c r="G785" t="s">
        <v>1026</v>
      </c>
      <c r="H785" t="s">
        <v>140</v>
      </c>
      <c r="I785">
        <v>30000</v>
      </c>
      <c r="J785">
        <v>33803</v>
      </c>
      <c r="K785">
        <v>1981</v>
      </c>
      <c r="L785">
        <v>11363</v>
      </c>
      <c r="M785" t="s">
        <v>141</v>
      </c>
      <c r="N785">
        <v>107539</v>
      </c>
      <c r="O785" t="s">
        <v>170</v>
      </c>
      <c r="P785" t="s">
        <v>157</v>
      </c>
      <c r="Q785" t="s">
        <v>143</v>
      </c>
      <c r="R785">
        <v>6568</v>
      </c>
      <c r="S785" t="s">
        <v>1266</v>
      </c>
      <c r="T785" t="s">
        <v>143</v>
      </c>
      <c r="U785" t="s">
        <v>1267</v>
      </c>
      <c r="V785" t="s">
        <v>1268</v>
      </c>
      <c r="X785" t="s">
        <v>1269</v>
      </c>
      <c r="Y785">
        <v>34</v>
      </c>
      <c r="Z785" s="107">
        <v>44092</v>
      </c>
      <c r="AA785" s="108">
        <v>5220</v>
      </c>
      <c r="AB785" t="s">
        <v>861</v>
      </c>
      <c r="AC785" s="98">
        <v>5220</v>
      </c>
      <c r="AD785" t="s">
        <v>149</v>
      </c>
      <c r="AE785">
        <v>2020</v>
      </c>
      <c r="AF785">
        <v>9</v>
      </c>
    </row>
    <row r="786" spans="1:32">
      <c r="A786" t="s">
        <v>134</v>
      </c>
      <c r="B786" t="s">
        <v>1270</v>
      </c>
      <c r="C786" s="107">
        <v>44102</v>
      </c>
      <c r="D786" s="107">
        <v>44113</v>
      </c>
      <c r="E786" t="s">
        <v>138</v>
      </c>
      <c r="F786">
        <v>72440</v>
      </c>
      <c r="G786" t="s">
        <v>266</v>
      </c>
      <c r="H786" t="s">
        <v>140</v>
      </c>
      <c r="I786">
        <v>30000</v>
      </c>
      <c r="J786">
        <v>33803</v>
      </c>
      <c r="K786">
        <v>1981</v>
      </c>
      <c r="L786">
        <v>11363</v>
      </c>
      <c r="M786" t="s">
        <v>141</v>
      </c>
      <c r="N786">
        <v>107539</v>
      </c>
      <c r="O786" t="s">
        <v>170</v>
      </c>
      <c r="P786" t="s">
        <v>157</v>
      </c>
      <c r="Q786" t="s">
        <v>143</v>
      </c>
      <c r="R786">
        <v>1974</v>
      </c>
      <c r="S786" t="s">
        <v>1271</v>
      </c>
      <c r="T786" t="s">
        <v>143</v>
      </c>
      <c r="U786" t="s">
        <v>1272</v>
      </c>
      <c r="V786" t="s">
        <v>1272</v>
      </c>
      <c r="X786" t="s">
        <v>1273</v>
      </c>
      <c r="Y786">
        <v>9</v>
      </c>
      <c r="Z786" s="107">
        <v>44102</v>
      </c>
      <c r="AA786" s="108">
        <v>710000</v>
      </c>
      <c r="AB786" t="s">
        <v>148</v>
      </c>
      <c r="AC786" s="98">
        <v>73.94</v>
      </c>
      <c r="AD786" t="s">
        <v>149</v>
      </c>
      <c r="AE786">
        <v>2020</v>
      </c>
      <c r="AF786">
        <v>9</v>
      </c>
    </row>
    <row r="787" spans="1:32">
      <c r="A787" t="s">
        <v>1304</v>
      </c>
      <c r="B787" t="s">
        <v>1468</v>
      </c>
      <c r="C787" s="107">
        <v>44099</v>
      </c>
      <c r="D787" s="107">
        <v>44100</v>
      </c>
      <c r="E787" t="s">
        <v>138</v>
      </c>
      <c r="F787">
        <v>75105</v>
      </c>
      <c r="G787" t="s">
        <v>1306</v>
      </c>
      <c r="H787" t="s">
        <v>140</v>
      </c>
      <c r="I787">
        <v>30000</v>
      </c>
      <c r="J787">
        <v>33803</v>
      </c>
      <c r="K787">
        <v>1981</v>
      </c>
      <c r="L787">
        <v>11363</v>
      </c>
      <c r="M787" t="s">
        <v>141</v>
      </c>
      <c r="N787">
        <v>107539</v>
      </c>
      <c r="O787" t="s">
        <v>170</v>
      </c>
      <c r="P787" t="s">
        <v>1307</v>
      </c>
      <c r="U787" t="s">
        <v>1467</v>
      </c>
      <c r="V787" t="s">
        <v>1458</v>
      </c>
      <c r="X787">
        <v>8662444</v>
      </c>
      <c r="Y787">
        <v>3253</v>
      </c>
      <c r="Z787" s="107">
        <v>44099</v>
      </c>
      <c r="AA787" s="108">
        <v>365.4</v>
      </c>
      <c r="AB787" t="s">
        <v>861</v>
      </c>
      <c r="AC787" s="98">
        <v>365.4</v>
      </c>
      <c r="AD787" t="s">
        <v>1310</v>
      </c>
      <c r="AE787">
        <v>2020</v>
      </c>
      <c r="AF787">
        <v>9</v>
      </c>
    </row>
    <row r="788" spans="1:32">
      <c r="A788" t="s">
        <v>1282</v>
      </c>
      <c r="B788" t="s">
        <v>1469</v>
      </c>
      <c r="C788" s="107">
        <v>44075</v>
      </c>
      <c r="D788" s="107">
        <v>44118</v>
      </c>
      <c r="E788" t="s">
        <v>138</v>
      </c>
      <c r="F788">
        <v>71211</v>
      </c>
      <c r="G788" t="s">
        <v>1470</v>
      </c>
      <c r="H788" t="s">
        <v>140</v>
      </c>
      <c r="I788">
        <v>30000</v>
      </c>
      <c r="J788">
        <v>33803</v>
      </c>
      <c r="K788">
        <v>1981</v>
      </c>
      <c r="L788">
        <v>11363</v>
      </c>
      <c r="M788" t="s">
        <v>141</v>
      </c>
      <c r="N788">
        <v>107539</v>
      </c>
      <c r="O788" t="s">
        <v>170</v>
      </c>
      <c r="P788" t="s">
        <v>1285</v>
      </c>
      <c r="U788" t="s">
        <v>1471</v>
      </c>
      <c r="V788" t="s">
        <v>1472</v>
      </c>
      <c r="X788">
        <v>8683698</v>
      </c>
      <c r="Y788">
        <v>5212</v>
      </c>
      <c r="Z788" s="107">
        <v>44075</v>
      </c>
      <c r="AA788" s="108">
        <v>321.02999999999997</v>
      </c>
      <c r="AB788" t="s">
        <v>861</v>
      </c>
      <c r="AC788" s="98">
        <v>321.02999999999997</v>
      </c>
      <c r="AD788" t="s">
        <v>1295</v>
      </c>
      <c r="AE788">
        <v>2020</v>
      </c>
      <c r="AF788">
        <v>9</v>
      </c>
    </row>
    <row r="789" spans="1:32">
      <c r="A789" t="s">
        <v>1304</v>
      </c>
      <c r="B789" t="s">
        <v>1475</v>
      </c>
      <c r="C789" s="107">
        <v>44104</v>
      </c>
      <c r="D789" s="107">
        <v>44123</v>
      </c>
      <c r="E789" t="s">
        <v>138</v>
      </c>
      <c r="F789">
        <v>75105</v>
      </c>
      <c r="G789" t="s">
        <v>1306</v>
      </c>
      <c r="H789" t="s">
        <v>140</v>
      </c>
      <c r="I789">
        <v>30000</v>
      </c>
      <c r="J789">
        <v>33803</v>
      </c>
      <c r="K789">
        <v>1981</v>
      </c>
      <c r="L789">
        <v>11363</v>
      </c>
      <c r="M789" t="s">
        <v>141</v>
      </c>
      <c r="N789">
        <v>107539</v>
      </c>
      <c r="O789" t="s">
        <v>170</v>
      </c>
      <c r="P789" t="s">
        <v>1307</v>
      </c>
      <c r="U789" t="s">
        <v>1474</v>
      </c>
      <c r="V789" t="s">
        <v>1458</v>
      </c>
      <c r="X789">
        <v>8690170</v>
      </c>
      <c r="Y789">
        <v>448</v>
      </c>
      <c r="Z789" s="107">
        <v>44104</v>
      </c>
      <c r="AA789" s="108">
        <v>27.65</v>
      </c>
      <c r="AB789" t="s">
        <v>861</v>
      </c>
      <c r="AC789" s="98">
        <v>27.65</v>
      </c>
      <c r="AD789" t="s">
        <v>1310</v>
      </c>
      <c r="AE789">
        <v>2020</v>
      </c>
      <c r="AF789">
        <v>9</v>
      </c>
    </row>
    <row r="790" spans="1:32">
      <c r="A790" t="s">
        <v>134</v>
      </c>
      <c r="B790" t="s">
        <v>1274</v>
      </c>
      <c r="C790" s="107">
        <v>44112</v>
      </c>
      <c r="D790" s="107">
        <v>44113</v>
      </c>
      <c r="E790" t="s">
        <v>138</v>
      </c>
      <c r="F790">
        <v>76135</v>
      </c>
      <c r="G790" t="s">
        <v>195</v>
      </c>
      <c r="H790" t="s">
        <v>140</v>
      </c>
      <c r="I790">
        <v>30000</v>
      </c>
      <c r="J790">
        <v>33803</v>
      </c>
      <c r="K790">
        <v>1981</v>
      </c>
      <c r="L790">
        <v>11363</v>
      </c>
      <c r="M790" t="s">
        <v>141</v>
      </c>
      <c r="N790">
        <v>107539</v>
      </c>
      <c r="O790" t="s">
        <v>170</v>
      </c>
      <c r="P790" t="s">
        <v>157</v>
      </c>
      <c r="Q790" t="s">
        <v>143</v>
      </c>
      <c r="R790">
        <v>1974</v>
      </c>
      <c r="S790" t="s">
        <v>1271</v>
      </c>
      <c r="T790" t="s">
        <v>143</v>
      </c>
      <c r="U790" t="s">
        <v>195</v>
      </c>
      <c r="V790" t="s">
        <v>1272</v>
      </c>
      <c r="X790" t="s">
        <v>1275</v>
      </c>
      <c r="Y790">
        <v>160</v>
      </c>
      <c r="Z790" s="107">
        <v>44112</v>
      </c>
      <c r="AA790" s="108">
        <v>0</v>
      </c>
      <c r="AB790" t="s">
        <v>148</v>
      </c>
      <c r="AC790" s="98">
        <v>-0.87</v>
      </c>
      <c r="AD790" t="s">
        <v>149</v>
      </c>
      <c r="AE790">
        <v>2020</v>
      </c>
      <c r="AF790">
        <v>10</v>
      </c>
    </row>
    <row r="791" spans="1:32">
      <c r="A791" t="s">
        <v>134</v>
      </c>
      <c r="B791" t="s">
        <v>1276</v>
      </c>
      <c r="C791" s="107">
        <v>44112</v>
      </c>
      <c r="D791" s="107">
        <v>44113</v>
      </c>
      <c r="E791" t="s">
        <v>138</v>
      </c>
      <c r="F791">
        <v>71205</v>
      </c>
      <c r="G791" t="s">
        <v>1026</v>
      </c>
      <c r="H791" t="s">
        <v>140</v>
      </c>
      <c r="I791">
        <v>30000</v>
      </c>
      <c r="J791">
        <v>33803</v>
      </c>
      <c r="K791">
        <v>1981</v>
      </c>
      <c r="L791">
        <v>11363</v>
      </c>
      <c r="M791" t="s">
        <v>141</v>
      </c>
      <c r="N791">
        <v>107539</v>
      </c>
      <c r="O791" t="s">
        <v>170</v>
      </c>
      <c r="P791" t="s">
        <v>157</v>
      </c>
      <c r="Q791" t="s">
        <v>143</v>
      </c>
      <c r="R791">
        <v>6568</v>
      </c>
      <c r="S791" t="s">
        <v>1266</v>
      </c>
      <c r="T791" t="s">
        <v>143</v>
      </c>
      <c r="U791" t="s">
        <v>1267</v>
      </c>
      <c r="V791" t="s">
        <v>1277</v>
      </c>
      <c r="X791" t="s">
        <v>1278</v>
      </c>
      <c r="Y791">
        <v>36</v>
      </c>
      <c r="Z791" s="107">
        <v>44112</v>
      </c>
      <c r="AA791" s="108">
        <v>8700</v>
      </c>
      <c r="AB791" t="s">
        <v>861</v>
      </c>
      <c r="AC791" s="98">
        <v>8700</v>
      </c>
      <c r="AD791" t="s">
        <v>149</v>
      </c>
      <c r="AE791">
        <v>2020</v>
      </c>
      <c r="AF791">
        <v>10</v>
      </c>
    </row>
    <row r="792" spans="1:32">
      <c r="A792" t="s">
        <v>134</v>
      </c>
      <c r="B792" t="s">
        <v>1279</v>
      </c>
      <c r="C792" s="107">
        <v>44133</v>
      </c>
      <c r="D792" s="107">
        <v>44134</v>
      </c>
      <c r="E792" t="s">
        <v>138</v>
      </c>
      <c r="F792">
        <v>71205</v>
      </c>
      <c r="G792" t="s">
        <v>1026</v>
      </c>
      <c r="H792" t="s">
        <v>140</v>
      </c>
      <c r="I792">
        <v>30000</v>
      </c>
      <c r="J792">
        <v>33803</v>
      </c>
      <c r="K792">
        <v>1981</v>
      </c>
      <c r="L792">
        <v>11363</v>
      </c>
      <c r="M792" t="s">
        <v>141</v>
      </c>
      <c r="N792">
        <v>107539</v>
      </c>
      <c r="O792" t="s">
        <v>170</v>
      </c>
      <c r="P792" t="s">
        <v>157</v>
      </c>
      <c r="Q792" t="s">
        <v>143</v>
      </c>
      <c r="R792">
        <v>6568</v>
      </c>
      <c r="S792" t="s">
        <v>1266</v>
      </c>
      <c r="T792" t="s">
        <v>143</v>
      </c>
      <c r="U792" t="s">
        <v>1267</v>
      </c>
      <c r="V792" t="s">
        <v>1280</v>
      </c>
      <c r="X792" t="s">
        <v>1281</v>
      </c>
      <c r="Y792">
        <v>4</v>
      </c>
      <c r="Z792" s="107">
        <v>44133</v>
      </c>
      <c r="AA792" s="108">
        <v>3480</v>
      </c>
      <c r="AB792" t="s">
        <v>861</v>
      </c>
      <c r="AC792" s="98">
        <v>3480</v>
      </c>
      <c r="AD792" t="s">
        <v>149</v>
      </c>
      <c r="AE792">
        <v>2020</v>
      </c>
      <c r="AF792">
        <v>10</v>
      </c>
    </row>
    <row r="793" spans="1:32">
      <c r="A793" t="s">
        <v>1304</v>
      </c>
      <c r="B793" t="s">
        <v>1478</v>
      </c>
      <c r="C793" s="107">
        <v>44120</v>
      </c>
      <c r="D793" s="107">
        <v>44123</v>
      </c>
      <c r="E793" t="s">
        <v>138</v>
      </c>
      <c r="F793">
        <v>75105</v>
      </c>
      <c r="G793" t="s">
        <v>1306</v>
      </c>
      <c r="H793" t="s">
        <v>140</v>
      </c>
      <c r="I793">
        <v>30000</v>
      </c>
      <c r="J793">
        <v>33803</v>
      </c>
      <c r="K793">
        <v>1981</v>
      </c>
      <c r="L793">
        <v>11363</v>
      </c>
      <c r="M793" t="s">
        <v>141</v>
      </c>
      <c r="N793">
        <v>107539</v>
      </c>
      <c r="O793" t="s">
        <v>170</v>
      </c>
      <c r="P793" t="s">
        <v>1307</v>
      </c>
      <c r="U793" t="s">
        <v>1477</v>
      </c>
      <c r="V793" t="s">
        <v>1458</v>
      </c>
      <c r="X793">
        <v>8690178</v>
      </c>
      <c r="Y793">
        <v>3509</v>
      </c>
      <c r="Z793" s="107">
        <v>44120</v>
      </c>
      <c r="AA793" s="108">
        <v>609</v>
      </c>
      <c r="AB793" t="s">
        <v>861</v>
      </c>
      <c r="AC793" s="98">
        <v>609</v>
      </c>
      <c r="AD793" t="s">
        <v>1310</v>
      </c>
      <c r="AE793">
        <v>2020</v>
      </c>
      <c r="AF793">
        <v>10</v>
      </c>
    </row>
    <row r="794" spans="1:32">
      <c r="A794" t="s">
        <v>1304</v>
      </c>
      <c r="B794" t="s">
        <v>1479</v>
      </c>
      <c r="C794" s="107">
        <v>44135</v>
      </c>
      <c r="D794" s="107">
        <v>44150</v>
      </c>
      <c r="E794" t="s">
        <v>138</v>
      </c>
      <c r="F794">
        <v>75105</v>
      </c>
      <c r="G794" t="s">
        <v>1306</v>
      </c>
      <c r="H794" t="s">
        <v>140</v>
      </c>
      <c r="I794">
        <v>30000</v>
      </c>
      <c r="J794">
        <v>33803</v>
      </c>
      <c r="K794">
        <v>1981</v>
      </c>
      <c r="L794">
        <v>11363</v>
      </c>
      <c r="M794" t="s">
        <v>141</v>
      </c>
      <c r="N794">
        <v>107539</v>
      </c>
      <c r="O794" t="s">
        <v>170</v>
      </c>
      <c r="P794" t="s">
        <v>1307</v>
      </c>
      <c r="U794" t="s">
        <v>1480</v>
      </c>
      <c r="V794" t="s">
        <v>1458</v>
      </c>
      <c r="X794">
        <v>8727720</v>
      </c>
      <c r="Y794">
        <v>2030</v>
      </c>
      <c r="Z794" s="107">
        <v>44135</v>
      </c>
      <c r="AA794" s="108">
        <v>243.6</v>
      </c>
      <c r="AB794" t="s">
        <v>861</v>
      </c>
      <c r="AC794" s="98">
        <v>243.6</v>
      </c>
      <c r="AD794" t="s">
        <v>1310</v>
      </c>
      <c r="AE794">
        <v>2020</v>
      </c>
      <c r="AF794">
        <v>10</v>
      </c>
    </row>
  </sheetData>
  <autoFilter ref="A1:AF794" xr:uid="{D814B7B4-AA94-40A7-B23F-CCDE5ED09358}">
    <filterColumn colId="5">
      <filters>
        <filter val="71205"/>
        <filter val="71211"/>
        <filter val="71305"/>
        <filter val="71360"/>
        <filter val="71405"/>
        <filter val="71410"/>
        <filter val="71415"/>
        <filter val="71505"/>
        <filter val="71520"/>
        <filter val="71535"/>
        <filter val="71540"/>
        <filter val="71541"/>
        <filter val="71550"/>
        <filter val="71590"/>
        <filter val="71592"/>
        <filter val="71605"/>
        <filter val="71615"/>
        <filter val="71620"/>
        <filter val="71625"/>
        <filter val="71635"/>
        <filter val="72120"/>
        <filter val="72145"/>
        <filter val="72210"/>
        <filter val="72215"/>
        <filter val="72220"/>
        <filter val="72311"/>
        <filter val="72405"/>
        <filter val="72425"/>
        <filter val="72440"/>
        <filter val="72445"/>
        <filter val="72505"/>
        <filter val="72510"/>
        <filter val="72515"/>
        <filter val="72715"/>
        <filter val="73104"/>
        <filter val="73410"/>
        <filter val="74220"/>
        <filter val="74505"/>
        <filter val="74525"/>
        <filter val="75105"/>
        <filter val="75705"/>
        <filter val="75707"/>
        <filter val="75710"/>
        <filter val="75711"/>
        <filter val="76110"/>
        <filter val="76125"/>
        <filter val="76135"/>
      </filters>
    </filterColumn>
    <sortState xmlns:xlrd2="http://schemas.microsoft.com/office/spreadsheetml/2017/richdata2" ref="A6:AF794">
      <sortCondition ref="AE1:AE794"/>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RECAP</vt:lpstr>
      <vt:lpstr>RAPP FINAL DIALOGUE 20 08 2021</vt:lpstr>
      <vt:lpstr>RAPP CATEGORIE BUDGETAIRE</vt:lpstr>
      <vt:lpstr>AAA 20 AOUT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Sory Conde</dc:creator>
  <cp:lastModifiedBy>Sory CONDE</cp:lastModifiedBy>
  <cp:lastPrinted>2019-04-19T11:59:05Z</cp:lastPrinted>
  <dcterms:created xsi:type="dcterms:W3CDTF">2019-03-24T22:47:36Z</dcterms:created>
  <dcterms:modified xsi:type="dcterms:W3CDTF">2021-11-17T15:25:05Z</dcterms:modified>
</cp:coreProperties>
</file>