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3390" windowWidth="9660" windowHeight="3255" activeTab="0"/>
  </bookViews>
  <sheets>
    <sheet name="efecto 1" sheetId="1" r:id="rId1"/>
    <sheet name="efecto 2" sheetId="2" r:id="rId2"/>
    <sheet name="efecto 3" sheetId="3" r:id="rId3"/>
    <sheet name="presupuesto consolidado 2008" sheetId="4" r:id="rId4"/>
  </sheets>
  <definedNames/>
  <calcPr fullCalcOnLoad="1"/>
</workbook>
</file>

<file path=xl/sharedStrings.xml><?xml version="1.0" encoding="utf-8"?>
<sst xmlns="http://schemas.openxmlformats.org/spreadsheetml/2006/main" count="664" uniqueCount="271">
  <si>
    <t>3.7.1.  Diseñar y financiar una línea de investigación de productos y mercados de los recursos culturales y artísticos en el marco del fortalecimiento del CDIHAA del IHAH, incorporando otras instituciones responsables</t>
  </si>
  <si>
    <t>3.7.   La investigación sobre productos y mercados de los recursos culturales y artísticos se ha institucionalizado como una tarea ordinaria del IHAH u otra entidad socia definida por éste, y adecuada a las necesidades de conocimiento regionales</t>
  </si>
  <si>
    <t>5,000
45,000
3,500</t>
  </si>
  <si>
    <t>6,600
87,000
3,400
3,000
7,000</t>
  </si>
  <si>
    <t xml:space="preserve">4,500
46,800
2,000
1,200
3,815                         </t>
  </si>
  <si>
    <t>4,500
10,000
1,000
1,085</t>
  </si>
  <si>
    <t>8,000
2,000
700</t>
  </si>
  <si>
    <t>3,000
3,000
4,000
3,000
2,000
1,050</t>
  </si>
  <si>
    <t>3,000
2,000
4,000
1,000
700</t>
  </si>
  <si>
    <t>2,500
2,000
3,000
17,000
500
1,750</t>
  </si>
  <si>
    <t>3,000
41,000
3,080</t>
  </si>
  <si>
    <t>3.1.1.   Realizar el diseño conceptual y operativo de una estrategia nacional de comunicación educativa sobre valores y beneficios de la cultura, de movilización social e institucional hacia programas e inversiones en cultura y de creación de públicos para la cultura y las artes</t>
  </si>
  <si>
    <t xml:space="preserve">PROGRAMA CONJUNTO "CREATIVIDAD E IDENTIDAD CULTURAL PARA EL DESARROLLO LOCAL" </t>
  </si>
  <si>
    <t>Fuente de los fondos</t>
  </si>
  <si>
    <t>Primer trimestre</t>
  </si>
  <si>
    <t>Segundo trimestre</t>
  </si>
  <si>
    <t>Tercer trimestre</t>
  </si>
  <si>
    <t>Cuarto trimestre</t>
  </si>
  <si>
    <t>Descripción del presupuesto</t>
  </si>
  <si>
    <t>CRONOGRAMA 2008</t>
  </si>
  <si>
    <t>AGENCIA RESPONSABLE</t>
  </si>
  <si>
    <t>ASOCIADO EN LA EJECUCION</t>
  </si>
  <si>
    <t>PRESUPUESTO PLANIFICADO 2008</t>
  </si>
  <si>
    <t>Cantidad US$</t>
  </si>
  <si>
    <t>X</t>
  </si>
  <si>
    <t>FAO</t>
  </si>
  <si>
    <t>Municipalidades
Consejos Regionales
SCAD</t>
  </si>
  <si>
    <t>F-ODM</t>
  </si>
  <si>
    <t>Personal Internacional
Personal nacional
Contratos
Capacitación
Suministros
Equipamiento
Viajes
Miscelaneos
C d Adm</t>
  </si>
  <si>
    <t>2,000
18,000
12,000
6,000
4,000
15,000
6,000
3,000
4,620</t>
  </si>
  <si>
    <t>SCAD
Municipalidades
Consejos Regionales</t>
  </si>
  <si>
    <t xml:space="preserve">Personal Internacional
Personal nacional
Contratos
Capacitación
Suministros
Equipamiento
Viajes
Miscelaneos
c de adm
</t>
  </si>
  <si>
    <t>3,000
15,000
10,000
5,000
3,000
10,000
5,000
2,000
3,710</t>
  </si>
  <si>
    <t>Municipalidades
SCAD
Consejos Regionales</t>
  </si>
  <si>
    <t>2,000
10,000
10,000
5,000
3,000
10,000
4,000
2,000
3,220</t>
  </si>
  <si>
    <t>Se han mejorado equipamientos, espacios públicos y patrimoniales para la preservación y defensa del patrimonio cultural y arquelógico, la formación y circulación de expresiones creativas y culturales y la construcción de cultura ciudadana, expresada en cambios de comportamiento individual y colectivo</t>
  </si>
  <si>
    <t>OMT</t>
  </si>
  <si>
    <t>SNV
Municipalidades</t>
  </si>
  <si>
    <t>F ODM
SNV</t>
  </si>
  <si>
    <t>OIT</t>
  </si>
  <si>
    <t>2.6.1.  Seleccionar, organizar e incorporar grupos locales en las actividades de restauración y adecuación de espacios públicos</t>
  </si>
  <si>
    <t>SCAD</t>
  </si>
  <si>
    <t>F ODM</t>
  </si>
  <si>
    <t>F-ODM
SNV</t>
  </si>
  <si>
    <t>2.6.2. Aplicar las metodologías de OIT para la organización de los grupos de trabajo en construcción</t>
  </si>
  <si>
    <t>2.6.3. Seleccionar mano de obra calificada hondureña para que entrenen en obra al personal local.</t>
  </si>
  <si>
    <t>2.6.4. Certificar formación recibida con el aval de INFOP</t>
  </si>
  <si>
    <t>2.7.1. Adecuar las metodologías de capacitación empresarial ISUN al sector cultura</t>
  </si>
  <si>
    <t>2.7.2. Formar a los formadores modularmente con aproximadamente 100 horas de entrenamiento</t>
  </si>
  <si>
    <t>2.10.1 Diseñar y ejecutar un programa de asesoria tecnica y capacitación para la inserción competitiva de productos naturales en el mercado a traves de industrias creativas y culturales</t>
  </si>
  <si>
    <t>2.10.3 Diseñar y promover una red asociativa para la producción,comercialización y difusión de productos culturales basados en la producción natural y la preservación ecologica.</t>
  </si>
  <si>
    <t>2.8.1. Diseñar y ejecutar un programa de microempresarios de productos artesanales</t>
  </si>
  <si>
    <t>2.8.2. Identificación y selección de asociaciones de artesanos y mercados existentes y potenciales</t>
  </si>
  <si>
    <t>2.8.3. Promover el concepto y las ventajas de la asociatividad para el desarrollo de sus negocios</t>
  </si>
  <si>
    <t>2.8.4. Realizar la formación de los asociados</t>
  </si>
  <si>
    <t>2.8.5. Acompañamiento para la colocación de la artesanía en los diferentes mercados de Honduras y fortalecimiento de su gestión empresarial</t>
  </si>
  <si>
    <t>2.8.6. Explorar mercados internacionales para productos seleccionados por calidad</t>
  </si>
  <si>
    <t>2.8.7. Sistematizar la experiencias de asociatividad y de aumento de ingreso</t>
  </si>
  <si>
    <t>2.9.2 Ejecutar el programa de formación y fortalecimiento y constitución de 60 empresas artísticas y culturales</t>
  </si>
  <si>
    <t>2.9.3 Sensibilizar a los empresarios nacionales de la importancia de invertir en productos culturales</t>
  </si>
  <si>
    <t>8 estrategias regionales de cultura y planes municipales con componente cultural incorporado de las municipalidades involucradas</t>
  </si>
  <si>
    <t>Habitantes de las 8 regiones reconocen las diversas culturas de su región y sus intereses comunes y factores de tensión</t>
  </si>
  <si>
    <t>3.4.1. Definir los indicadores de impacto pertinentes y las formas de reporte</t>
  </si>
  <si>
    <t>Sistema de información e indicadores de impacto de la cultura en el desarrollo en operación y marco legal y de cooperación para el sector</t>
  </si>
  <si>
    <t>2.1.1. Realizar el diseño programático y de equipamiento y proveer capital semilla para 8 casas de cultura</t>
  </si>
  <si>
    <t>UNESCO</t>
  </si>
  <si>
    <t xml:space="preserve">2.2.1. Con los actores locales diseñar formas de incorporación de los recursos culturales y creativas de la región en las ferias tradicionales.
</t>
  </si>
  <si>
    <t>2.2.2. Fortalecer las capacidades organizativas, de gestión y mercadeo de los comités de feria</t>
  </si>
  <si>
    <t>2.2.4. Distribuir material sobre modelos de feria que incorporan recurso cultural y creativo, en otras regiones del mundo</t>
  </si>
  <si>
    <t>PNUD</t>
  </si>
  <si>
    <t>1.2.2. Entregar información sobre valores y dimensiones de la cultura y el patrimonio</t>
  </si>
  <si>
    <t>UNICEF</t>
  </si>
  <si>
    <t>UNV - PNUD</t>
  </si>
  <si>
    <t>2.5.1. Diseñar y difundir el proceso de valoración colectiva y selección de iniciativas por parte de la ciudadanía de la región respectiva y proveer asesoría técnica para la presentación de proyectos</t>
  </si>
  <si>
    <t>Ciudadanía, instituciones y empresarios hondureños sensibilizados en los valores de la cultura y los impactos de corto y largo plazo en el desarrollo social y económico de la sociedad</t>
  </si>
  <si>
    <t>3.1.2. Ejecutar la estrategia de acuerdo al diseño con los diferentes públicos masivos, macro y micro y estableciendo alianzas con medios locales y nacionales, entidades gubernamentales interesadas, gremios, ONG y organismos de cooperación</t>
  </si>
  <si>
    <t>3.3.1. Realizar el diseño conceptual y metodológico de un sistema de indicadores de gestión e impacto cultural incluyendo su institucionalización a través de observatorios y sistemas de medición existentes</t>
  </si>
  <si>
    <t>3.3.2. Elaborar convenios y proveer apoyo financiero complementario para captura de información en campo, procesamiento, análisis y reportes indicativos</t>
  </si>
  <si>
    <t>3.5.1. Definir los indicadores de impacto pertinentes y las formas de reporte</t>
  </si>
  <si>
    <t>SCAD - IHAH</t>
  </si>
  <si>
    <t>SCAD - IHAH
ONG asociadas</t>
  </si>
  <si>
    <t>Personal nacional
Contratos
Capacitación
Viajes
c de adm</t>
  </si>
  <si>
    <t>Personal nacional
Contratos
Suministros
c de adm</t>
  </si>
  <si>
    <t>Personal nacional
Capacitación
Viajes
c de adm</t>
  </si>
  <si>
    <t>Personal nacional
Contratos
Capacitación
Suministros
Viajes
Miscelaneos
c de adm</t>
  </si>
  <si>
    <t>Personal Internacional
Capacitación
Viajes
c de adm</t>
  </si>
  <si>
    <t>Personal Internacional
Personal nacional
Capacitación
Suministros
Viajes
c de adm</t>
  </si>
  <si>
    <t>Personal nacional
Capacitación
Suministros
Viajes
c de adm</t>
  </si>
  <si>
    <t>Contratos
c de adm</t>
  </si>
  <si>
    <t xml:space="preserve">Personal nacional
Equipamiento
Viajes
c de adm
</t>
  </si>
  <si>
    <t xml:space="preserve">Contratos
Capacitación
Viajes
c de adm
</t>
  </si>
  <si>
    <t xml:space="preserve">Suministros
Miscelaneos
c de adm
</t>
  </si>
  <si>
    <t xml:space="preserve">Contratos
Capacitación
Suministros
Equipamiento
Viajes
Miscelaneos
c de adm
</t>
  </si>
  <si>
    <t xml:space="preserve">Personal nacional
Capacitación
Suministros
Viajes
c de adm
</t>
  </si>
  <si>
    <t xml:space="preserve">Personal nacional
c de adm
</t>
  </si>
  <si>
    <t xml:space="preserve">Personal nacional
Viajes
c de adm
</t>
  </si>
  <si>
    <t xml:space="preserve">Personal Internacional
Personal nacional
Capacitación
Suministros
Equipamiento
Viajes
c de adm
</t>
  </si>
  <si>
    <t xml:space="preserve">Suministros
Viajes
c de adm
</t>
  </si>
  <si>
    <t xml:space="preserve">Capacitación
Suministros
Viajes
c de adm
</t>
  </si>
  <si>
    <t xml:space="preserve">Capacitación
c de adm
</t>
  </si>
  <si>
    <t xml:space="preserve">Personal nacional
Contratos
Capacitación
Viajes
c de adm
</t>
  </si>
  <si>
    <t xml:space="preserve">Personal nacional
Contratos
Viajes
c de adm
</t>
  </si>
  <si>
    <t>Personal nacional
Contratos
Viajes
C d Adm</t>
  </si>
  <si>
    <t>Personal nacional
Contratos
C d Adm</t>
  </si>
  <si>
    <t xml:space="preserve">Personal nacional
Contratos
c de adm
</t>
  </si>
  <si>
    <t xml:space="preserve">Personal Internacional
Viajes
c de adm
</t>
  </si>
  <si>
    <t xml:space="preserve">Personal Internacional
Personal nacional
Capacitación
Suministros
Viajes
c de adm
</t>
  </si>
  <si>
    <t xml:space="preserve">Personal Internacional
Personal nacional
Contratos
Viajes
c de adm
</t>
  </si>
  <si>
    <t xml:space="preserve">Contratos
Capacitación
Suministros
Equipamiento
Miscelaneos
c de adm
</t>
  </si>
  <si>
    <t>Suministros
c de adm</t>
  </si>
  <si>
    <t>Personal nacional
Viajes
c de adm</t>
  </si>
  <si>
    <t>Contratos
Suministros
Viajes
c de adm</t>
  </si>
  <si>
    <t>Personal nacional
Contratos
c de adm</t>
  </si>
  <si>
    <t>Personal nacional
Contratos
Capacitacion                   Viajes
c de adm</t>
  </si>
  <si>
    <t>Personal Nacional Contratos nacionales Viajes                                            c de adm</t>
  </si>
  <si>
    <t>Personal nacional
Contratos
Capacitación
c de adm</t>
  </si>
  <si>
    <t>Personal nacional
c de adm</t>
  </si>
  <si>
    <t>Personal nacional
Contratos Capacitaciones
Viajes
c de adm</t>
  </si>
  <si>
    <t>Viajes
c de adm</t>
  </si>
  <si>
    <t xml:space="preserve">2.1.2 Realizar el diseño y ejecutar programas para la convivencia y la reducción de violencias, dirigido a grupos vulnerados </t>
  </si>
  <si>
    <t>2.10.2 Diseñar y ejecutar un programa de asesoría técnica y capcitación para el desarrollo de emprendimientos rurales de base creativa y cultural, relacionados con mercados y polos de desarrollo turístico</t>
  </si>
  <si>
    <t xml:space="preserve">Personal nacional
Contratos
Capacitación                   Viajes
c de adm
</t>
  </si>
  <si>
    <t xml:space="preserve">Contratos
c de adm
</t>
  </si>
  <si>
    <t xml:space="preserve">Personal nacional
Contratos
Suministros
Viajes
c de adm
</t>
  </si>
  <si>
    <t>2.9.1. Identificar a través de las casas de la cultura, grupos y empresas culturales y artísticas con potencial de ser formadas o fortalecidas</t>
  </si>
  <si>
    <t>2.3.1 Diseñar la metodología de priorización y selección de escenarios
2.3.2. financiar las 80 iniciativas en las actividades de creación y circulación</t>
  </si>
  <si>
    <t xml:space="preserve">Personal Internacional
Contratos
Capacitación
Viajes
c de adm
</t>
  </si>
  <si>
    <t xml:space="preserve">Personal nacional
Capacitación
Suministros
c de adm
</t>
  </si>
  <si>
    <t>Se ha conformado un sistema de incubación de industrias profesionalizadas culturales y creativas, con énfasis en microempresas y conectadas con mercados demandantes</t>
  </si>
  <si>
    <t>Esta actividad no tiene costos</t>
  </si>
  <si>
    <t>2.13.1 Diseñar los componentes financieros, administrativos y de institucionalización de un fondo interagencial de financiación de emprendimientos y microempresas creativas y culturales.</t>
  </si>
  <si>
    <t>3,000
10,500
4,000
2,500
1,400</t>
  </si>
  <si>
    <t>3,600
6,000
18,500
1,967</t>
  </si>
  <si>
    <t>2,400
168</t>
  </si>
  <si>
    <t>3,000
3,000
4,500
735</t>
  </si>
  <si>
    <t>2,000
5,000
2,000
1,000
700</t>
  </si>
  <si>
    <t>6,000
5,000
3,000
10,000
5,000
900
2,093</t>
  </si>
  <si>
    <t>2,500
15,000
2,000
1,365</t>
  </si>
  <si>
    <t>2,500
10,000
875</t>
  </si>
  <si>
    <t>3,000
4,000
1,000
560</t>
  </si>
  <si>
    <t>72,900
34,750
7,536</t>
  </si>
  <si>
    <t>25,100
1,757</t>
  </si>
  <si>
    <t>6,000
3,000
8,000
1,000
2,000
1,400</t>
  </si>
  <si>
    <t>2,500
8,000
4,400
1,500
1,148</t>
  </si>
  <si>
    <t>20,000
1,400</t>
  </si>
  <si>
    <t>5,000
350</t>
  </si>
  <si>
    <t>1.1.1.   Identificar las condiciones de participación ciudadana actuales, sectores sociales, liderazgos claves y recursos existentes para información, convocatoria y discusión pública en las 8 regiones</t>
  </si>
  <si>
    <t>1.1.  Ocho (8) consejos regionales de cultura y desarrollo capaces de representar los intereses de los diferentes sectores sociales, de elaborar consensos sobre áreas estratégicas y de priorizar la asignación de recursos</t>
  </si>
  <si>
    <t>1.2.   Líderes y ciudadanía de 8 regiones sensibilizados en valores y dimensiones de la cultura y el patrimonio y sus beneficios sociales y económicos, generación de empleo y oportunidades de mercado para productos culturales</t>
  </si>
  <si>
    <t>1.1.2.   Realizar el diseño metodológico y operativo y el acompañamiento técnico de los procesos de conformación y organización de los consejos</t>
  </si>
  <si>
    <t>1.1.3.  Definir los canales de comunicación con los diferentes sectores representados</t>
  </si>
  <si>
    <t>1.1.4.   Diseñar, producir y difundir los materiales de una estrategia de información y comunicación  regional para  socialización de conceptos claves, difusión del trabajo del consejo, programaciones y desarrollo general del programa</t>
  </si>
  <si>
    <t>1.1.5  . Facilitar la elaboración  colectiva de la estrategia regional de cultura</t>
  </si>
  <si>
    <t>1.2.1.  Elaborar con participación activa de los actores culturales y sociales locales, mapeos culturales en las 8 regiones de intervención</t>
  </si>
  <si>
    <t>1.2.3.   Diseñar módulos y metodologías de sensibilización y formación a nivel local</t>
  </si>
  <si>
    <t>1.2.4.  Capacitar gestores culturales locales</t>
  </si>
  <si>
    <t xml:space="preserve">2.1. Ocho (8) casas de cultura se han equipado y cuentan con programación de actividades de formación, creación y circulación cultural y artística </t>
  </si>
  <si>
    <t>2.2.   Ocho (8) ferias, una por región, han incorporado recursos creativos y culturales en su programación ordinaria</t>
  </si>
  <si>
    <t>2.3.   Ochenta (80) iniciativas ejecutadas de cultura y desarrollo, orientadas principalmente a niñez, juventud y personas con discapacidad y seleccionadas por los consejos regionales.</t>
  </si>
  <si>
    <t>2.6.   Ocho (8) grupos comunitarios, uno por región, capacitados en planeación y ejecución de obras y en contratación pública</t>
  </si>
  <si>
    <t>2.7.   Ochenta (80) formadores certificados en la metodología de "Inicie su Negocio" (ISUN) en las regiones, con capacidad para fortalecer microempresarios culturales o emprendedores.</t>
  </si>
  <si>
    <t>2.8.   Cuarenta (40) microempresas de producción artesanal y 5 asociaciones de empresarios artesanales formadas y constituidas; con mejoramiento de producto e integradas en la producción y comercialización a través de mercados artesanales</t>
  </si>
  <si>
    <t>2.9.  Sesenta (60) nuevas micro y pequeñas empresas de productos artísticos y culturales en las 8 regiones, las cuales han sido conectadas con  mercados nacionales</t>
  </si>
  <si>
    <t>2.10.   Cien (100) microempresas de producción, comercialización y servicios que explotan los productos naturales y los bienes ecologicos en funcionamiento.</t>
  </si>
  <si>
    <t>2.13.   Al menos 100 emprendimientos creativos, culturales o artísticos financiados con líneas de crédito comercial, blando y no reembolsable a través del fondo interagencial de emprendimientos</t>
  </si>
  <si>
    <t>3,000
10,000
2,000
1,050</t>
  </si>
  <si>
    <t xml:space="preserve">10,000
700            </t>
  </si>
  <si>
    <t>3,000
3,000
2,000
2,000
700</t>
  </si>
  <si>
    <t>9,000
3,800
4,000
1,176</t>
  </si>
  <si>
    <t>1,000
400
98</t>
  </si>
  <si>
    <t>5,000
6,000
60,000
15,000
2,000
2,000
6,300</t>
  </si>
  <si>
    <t>4,000
4,000
5,000
3,000
1,120</t>
  </si>
  <si>
    <t>3,000
3,000
1,000
490</t>
  </si>
  <si>
    <t>3,000
5,000
1,000
1,000
700</t>
  </si>
  <si>
    <t>3,000
210</t>
  </si>
  <si>
    <t>6,000
1,000
490</t>
  </si>
  <si>
    <t>3,000
6,000
1,000
1,000
770</t>
  </si>
  <si>
    <t>8,000
10,000
18,000
3,000
20,000
2,000
4,270</t>
  </si>
  <si>
    <t>1,000
2,000
210</t>
  </si>
  <si>
    <t>6,000
2,000
2,000
700</t>
  </si>
  <si>
    <t>18,000
1,260</t>
  </si>
  <si>
    <t>2,000
140</t>
  </si>
  <si>
    <t>5,666
5,000
747</t>
  </si>
  <si>
    <t>5,333
45,000
41,000
6,000
6,813</t>
  </si>
  <si>
    <t>5,333
6,000
3,000
1,003</t>
  </si>
  <si>
    <t>10,000
13,000
2,000
1,750</t>
  </si>
  <si>
    <t>3.1.   El 25% de la población hondureña conoce y valora la producción cultural, artística y artesanal nacional y se han incrementado los recursos públicos para fomento e investigación y las inversiones privadas en los productos y servicios culturales</t>
  </si>
  <si>
    <t>3.3.   La información analizada de gestión cultural e impacto de la cultura en el desarrollo ha sido incorporada en los instrumentos de medición de las entidades responsables</t>
  </si>
  <si>
    <t>3.4.   El sistema de indicadores reporta el impacto de la cultura en la generación de empleo y actividad económica</t>
  </si>
  <si>
    <t>3.5.   El sistema de indicadores reporta el impacto de la cultura en la valoración de bienes y recursos y en el desarrollo regional</t>
  </si>
  <si>
    <t>3.6.   La investigación antropológica, cultural y artística se ha institucionalizado como una tarea ordinaria del IHAH y adecuada a las necesidades de conocimiento regionales</t>
  </si>
  <si>
    <t>3.6.2.  Dotar de equipo y programas al CDIHAA para la convocatoria y realización de investigaciones y para su sistematización y divulgación a través del sistema de información cultural</t>
  </si>
  <si>
    <t>3.6.1.  Revisar el estudio de necesidades del Centro de Documentación e Investigaciones Históricas, Antropológicas y Artísticas del IHAH, realizar el diseño técnico e institucional y proveer financiación semilla para una línea de investigación antropológica y cultural</t>
  </si>
  <si>
    <t>6,000
16,000
8,000
2,100</t>
  </si>
  <si>
    <t>PRODUCTOS DE LAS AGENCIAS</t>
  </si>
  <si>
    <t xml:space="preserve">ACTIVIDADES INDICATIVAS POR PRODUCTOS DE LAS AGENCIAS
</t>
  </si>
  <si>
    <t>1.3.    Líderes y ciudadanía de 8 regiones sensibilizados en el impacto de la actividad cultural en los procesos educativos y de formación en la niñez y juventud</t>
  </si>
  <si>
    <t>1.4.    Centros de información, gestión y conectividad GestiónCultural en 8 regiones, para los procesos intraregionales de gestión y planeación, interregionales de conexión a mercados y demanda de otros bienes y servicios y nacionales de acceso a información, conocimiento y gestión de recursos</t>
  </si>
  <si>
    <t>1.5.  Ochenta (80) voluntarios solidarios en 8 regiones para la permanencia de los apoyos en distribución de información y comunicación para convocatorias, socialización de conceptos claves, difusión del trabajo del consejo, programaciones y desarrollo general del programa</t>
  </si>
  <si>
    <t>1.6.    Líderes y ciudadanía de regiones con alta presencia de grupos indígenas y afrodescendientes sensibilizados en la aplicación del convenio 169 de derechos indígenas para favorecer la producción y aprovechamiento del recurso cultural y artístico y para el diálogo y la convivencia intercultural</t>
  </si>
  <si>
    <t>1.7.    Los líderes y al menos el 25% de la población conocen los derechos culturales, de identidad y diversidad</t>
  </si>
  <si>
    <t>1.8.  Dieciseis (16) programas innovadores de educación artística públicos y privados para su aplicación en las 8 regiones</t>
  </si>
  <si>
    <t>1.3.1.  Realizar conferencias, talleres y entregar material a los consejos y sector educativo regionales sobre el impacto de la actividad cultural en los procesos educativos y de formación en la niñez y juventud, y tecnologías para insertar y aprovechar la cultura de los espacios educativos</t>
  </si>
  <si>
    <t>1.4.1.  Proveer el apoyo logístico y de entrega de información para el proceso de conformación de los consejos regionales
1.4.2.  Sistematizar la información y acuerdos emanados de los consejos regionales
1.4.3.  Canalizar información en doble vía entre los representantes y los representados de todos los sectores culturales, sociales e institucionales participantes
1.4.4.  Apoyar técnica y logísticamente a las 8 regiones en el montaje de centros de conexión y establecer los canales de flujo de información desde y hacia otras regiones y de las instituciones centrales
1.4.5.  Sistematizar la información del desarrollo de los diferentes productos en cada región</t>
  </si>
  <si>
    <t>1.5.1.   Definir los perfiles de los voluntarios solidarios y realizar convocatoria a nivel regional
1.5.2.   Definir con los voluntarios solidarios tareas puntuales y progresivas
1.5.3.   Proveer insumos de información y logísticos para el trabajo de los grupos</t>
  </si>
  <si>
    <t>1.6.1.   Realizar conferencias, talleres y publicaciones sobre la dimensión económica de la cultura, el impacto en creación de empleo y generación de ingresos y la incidencia en el desarrollo local</t>
  </si>
  <si>
    <t>1.7.1.    Realizar talleres y publicaciones de socialización de derechos culturales establecidos en los tratados internacionales y en la legislación hondureña en las 8 regiones</t>
  </si>
  <si>
    <t>1.7.2. Diseñar y realizar 6 exposiciones itinerantes sobre interculturalidad y multiculturalidad</t>
  </si>
  <si>
    <t>1.8.1. Identificar contenidos de formación a partir de la dinámica regional</t>
  </si>
  <si>
    <t>PRODUCTOS DEL PROGRAMA CONJUNTO Y METAS ANUALES</t>
  </si>
  <si>
    <t>TOTAL</t>
  </si>
  <si>
    <t>TOTAL COSTOS DIRECTOS</t>
  </si>
  <si>
    <t>TOTAL COSTOS DIRECTOS Y DE ADMINISTRACION EFECTO 3 AÑO 2008</t>
  </si>
  <si>
    <t>TOTAL COSTOS DIRECTOS  AÑO 2008</t>
  </si>
  <si>
    <t>TOTAL COSTOS DE ADMINISTRACION (7 % DE COSTOS DIRECTOS)  AÑO 2008</t>
  </si>
  <si>
    <t>UNV/PNUD</t>
  </si>
  <si>
    <t>TOTAL COSTOS DIRECTOS Y DE ADMINISTRACION EFECTO 1 AÑO 2008</t>
  </si>
  <si>
    <t>TOTAL COSTOS DIRECTOS Y DE ADMINISTRACION EFECTO 2  AÑO 2008</t>
  </si>
  <si>
    <t>PRESUPUESTO CONSOLIDADO AÑO 2008</t>
  </si>
  <si>
    <t xml:space="preserve">PRESUPUESTO CONSOLIDADO POR EFECTO Y AÑO Y UNIDAD DE COORDINACION EN DOLARES EEUU
</t>
  </si>
  <si>
    <t>(COSTOS DIRECTOS Y COSTOS DE ADMINISTRACION POR SEPARADO)</t>
  </si>
  <si>
    <t>EFECTOS</t>
  </si>
  <si>
    <t>PORCENTAJE POR EFECTO</t>
  </si>
  <si>
    <t>EFECTO 1</t>
  </si>
  <si>
    <t>EFECTO 2</t>
  </si>
  <si>
    <t>EFECTO 3</t>
  </si>
  <si>
    <t>TOTAL COSTOS DIRECTOS DE LOS EFECTOS</t>
  </si>
  <si>
    <t>COSTOS DIRECTOS DE LA UNIDAD COORDINACION</t>
  </si>
  <si>
    <t>COSTOS DE ADMINISTRACION (7 %)</t>
  </si>
  <si>
    <t xml:space="preserve">TOTAL PRESUPUESTO DEL PROGRAMA CONJUNTO </t>
  </si>
  <si>
    <t>PRESUPUESTO CONSOLIDADO POR EFECTO, AGENCIAS Y AÑOS Y UNIDAD DE COORDINACION</t>
  </si>
  <si>
    <t>(INCLUYENDO COSTOS DE ADMINISTRACION)</t>
  </si>
  <si>
    <t>AÑO 2008</t>
  </si>
  <si>
    <t>CONCEPTOS</t>
  </si>
  <si>
    <t>AGENCIAS</t>
  </si>
  <si>
    <t>TOTAL EFECTO 1</t>
  </si>
  <si>
    <t>TOTAL EFECTO 2</t>
  </si>
  <si>
    <t>TOTAL EFECTO 3</t>
  </si>
  <si>
    <t xml:space="preserve">TOTAL PRESUPUESTO EFECTOS </t>
  </si>
  <si>
    <t>TOTAL PRESUPUESTO UNIDAD DE COORDINACION</t>
  </si>
  <si>
    <t>AGENCIA</t>
  </si>
  <si>
    <t xml:space="preserve">EFECTO </t>
  </si>
  <si>
    <t>TOTAL 2008
(COSTOS DIRECTOS Y COSTOS DE ADMINISTRACION)</t>
  </si>
  <si>
    <t>TOTAL 2008
COSTOS DIRECTOS</t>
  </si>
  <si>
    <t>TOTAL 2008
COSTOS DE ADMINISTRACION</t>
  </si>
  <si>
    <t>TOTAL EFCTOS FAO</t>
  </si>
  <si>
    <t>TOTAL EFECTOS OIT</t>
  </si>
  <si>
    <t>TOTAL EFECTOS OMT</t>
  </si>
  <si>
    <t>TOTAL EFECTOS PNUD</t>
  </si>
  <si>
    <t>UNIDAD DE COORDINACION</t>
  </si>
  <si>
    <t>TOTALES PNUD</t>
  </si>
  <si>
    <t>TOTAL EFECTOS UNESCO</t>
  </si>
  <si>
    <t>TOTAL EFECTOS UNICEF</t>
  </si>
  <si>
    <t>TOTAL EFECTOS UNV/PNUD</t>
  </si>
  <si>
    <t>TOTAL PRESUPUESTO PROGRAMA CONJUNTO AÑO 2008</t>
  </si>
  <si>
    <t>TOTAL PRESUPUESTO DE EFECTOS AÑO 2008</t>
  </si>
  <si>
    <t>TOTAL PRESUPUESTO UNIDAD DE COORDINACION AÑO 2008</t>
  </si>
  <si>
    <t>TOTAL PRESUPUESTO DEL PROGRAMA CONJUNTO AÑO 2008</t>
  </si>
  <si>
    <t>PRESUPUESTO CONSOLIDADO POR AGENCIA Y EFECTO Y UNIDAD DE COORDINACION</t>
  </si>
  <si>
    <t>2.1.3 Realizar el diseño y cofinanciar eventos de creación y circulación de productos culturales y artísticos (ferias, festivales, muestars, exposiciones, presentaciones, tertulias</t>
  </si>
  <si>
    <r>
      <rPr>
        <b/>
        <sz val="11"/>
        <rFont val="Arial"/>
        <family val="2"/>
      </rPr>
      <t>Efecto directo 1 del Programa Conjunto:</t>
    </r>
    <r>
      <rPr>
        <sz val="11"/>
        <rFont val="Arial"/>
        <family val="2"/>
      </rPr>
      <t xml:space="preserve">  Se han establecido y aplicado estrategias y programas inclusivos de cultura para el desarrollo en ámbitos locales, que sientan las bases para una política nacional de cultura y desarrollo sustentada en la diversidad cultural y el fortalecimiento de la identidad.</t>
    </r>
  </si>
  <si>
    <r>
      <rPr>
        <b/>
        <sz val="11"/>
        <rFont val="Arial"/>
        <family val="2"/>
      </rPr>
      <t>Efecto directo 2 del Programa Conjunto:</t>
    </r>
    <r>
      <rPr>
        <sz val="11"/>
        <rFont val="Arial"/>
        <family val="2"/>
      </rPr>
      <t xml:space="preserve">  Se han formado industrias creativas y culturales que fomentan el desarrollo económico y social y que posibilitan la expansión de oportunidades para la población en 8 regiones.</t>
    </r>
  </si>
  <si>
    <r>
      <rPr>
        <b/>
        <sz val="11"/>
        <rFont val="Arial"/>
        <family val="2"/>
      </rPr>
      <t>Efecto directo del MANUD:</t>
    </r>
    <r>
      <rPr>
        <sz val="11"/>
        <rFont val="Arial"/>
        <family val="2"/>
      </rPr>
      <t xml:space="preserve">   Para 2011 las y los hondureñas/os avanzan hacia el cumplimiento equitativo y universal de sus derechos a la salud, al agua y saneamiento, a la alimentación, a la educación, a la cultura y a la protección contra la violencia, el abuso y la explotación.</t>
    </r>
  </si>
  <si>
    <r>
      <rPr>
        <b/>
        <sz val="11"/>
        <rFont val="Arial"/>
        <family val="2"/>
      </rPr>
      <t>Efecto directo del MANUD:</t>
    </r>
    <r>
      <rPr>
        <sz val="11"/>
        <rFont val="Arial"/>
        <family val="2"/>
      </rPr>
      <t xml:space="preserve">   Para 2011 las comunidades rurales y las organizaciones locales, junto al Estado, implementan políticas públicas y procesos de desarrollo para el acceso equitativo y sostenible de la población vulnerable a la tierra, otros medios de producción, mercados y servicios de apoyo, para la generación de empleo de calidad, la seguridad alimentaria y la reducción de la pobreza.</t>
    </r>
  </si>
  <si>
    <r>
      <rPr>
        <b/>
        <sz val="11"/>
        <rFont val="Arial"/>
        <family val="2"/>
      </rPr>
      <t>Efecto directo del MANUD:</t>
    </r>
    <r>
      <rPr>
        <sz val="11"/>
        <rFont val="Arial"/>
        <family val="2"/>
      </rPr>
      <t xml:space="preserve">   Para 2011 las hondureñas y los hondureños avanzan en el ejercicio de sus derechos y deberes en un Estado democrático capaz de diseñar e implementar políticas y acciones para la participación ciudadana, equidad, modernización del Estado, descentralización, y seguridad jurídica y ciudadana.</t>
    </r>
  </si>
  <si>
    <r>
      <rPr>
        <b/>
        <sz val="11"/>
        <rFont val="Arial"/>
        <family val="2"/>
      </rPr>
      <t>Efecto directo 3 del Programa Conjunto:</t>
    </r>
    <r>
      <rPr>
        <sz val="11"/>
        <rFont val="Arial"/>
        <family val="2"/>
      </rPr>
      <t xml:space="preserve">  Se ha generado, recopilado, analizado y difundido información del impacto de la cultura en el desarrollo para construir públicos y orientar las políticas públicas y la inversión privada.</t>
    </r>
  </si>
  <si>
    <t>NOTA:  En el presupuesto del 2008 de la Unidad de Coordinación estan considerados los gastos efectuados para la formulación del Programa Conjunto, tanto en noviembre y diciembre del 2007 como en enero y febrero del 2008.</t>
  </si>
  <si>
    <r>
      <t xml:space="preserve">2.5.   </t>
    </r>
    <r>
      <rPr>
        <sz val="10"/>
        <color indexed="10"/>
        <rFont val="Arial"/>
        <family val="2"/>
      </rPr>
      <t>Cada región dispone de un espacio público o patrimonial o un conjunto de espacios valorados, apropiados y utilizados por la ciudadanía donde se expresan las manifestaciones culturales y se construye cultura ciudadana, expresada en cambios de comportamiento y actitud individual y colectiva</t>
    </r>
  </si>
  <si>
    <t>Comentarios</t>
  </si>
  <si>
    <t xml:space="preserve">PLAN ANUAL DE TRABAJO. PERIODO: AGOSTO-OCTUBRE 2008 </t>
  </si>
  <si>
    <t>Recursos recibidos hasta agosto de 2008. Proceso reprogramado para el 2009.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</si>
</sst>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&quot;L.&quot;\ * #,##0.00_);_(&quot;L.&quot;\ * \(#,##0.00\);_(&quot;L.&quot;\ * &quot;-&quot;??_);_(@_)"/>
    <numFmt numFmtId="170" formatCode="&quot;L.&quot;\ #,##0;&quot;L.&quot;\ \-#,##0"/>
    <numFmt numFmtId="171" formatCode="&quot;L.&quot;\ #,##0;[Red]&quot;L.&quot;\ \-#,##0"/>
    <numFmt numFmtId="172" formatCode="&quot;L.&quot;\ #,##0.00;&quot;L.&quot;\ \-#,##0.00"/>
    <numFmt numFmtId="173" formatCode="&quot;L.&quot;\ #,##0.00;[Red]&quot;L.&quot;\ \-#,##0.00"/>
    <numFmt numFmtId="174" formatCode="_ &quot;L.&quot;\ * #,##0_ ;_ &quot;L.&quot;\ * \-#,##0_ ;_ &quot;L.&quot;\ * &quot;-&quot;_ ;_ @_ "/>
    <numFmt numFmtId="175" formatCode="_ * #,##0_ ;_ * \-#,##0_ ;_ * &quot;-&quot;_ ;_ @_ "/>
    <numFmt numFmtId="176" formatCode="_ &quot;L.&quot;\ * #,##0.00_ ;_ &quot;L.&quot;\ * \-#,##0.00_ ;_ &quot;L.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vertical="top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NumberFormat="1" applyFill="1" applyBorder="1" applyAlignment="1">
      <alignment horizontal="left" vertical="top" wrapText="1"/>
    </xf>
    <xf numFmtId="0" fontId="0" fillId="0" borderId="11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0" xfId="0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0" fillId="0" borderId="10" xfId="0" applyFill="1" applyBorder="1" applyAlignment="1">
      <alignment horizontal="right" vertical="top" wrapText="1"/>
    </xf>
    <xf numFmtId="0" fontId="0" fillId="0" borderId="12" xfId="0" applyNumberFormat="1" applyFill="1" applyBorder="1" applyAlignment="1">
      <alignment horizontal="left" vertical="top" wrapText="1"/>
    </xf>
    <xf numFmtId="0" fontId="0" fillId="0" borderId="12" xfId="0" applyBorder="1" applyAlignment="1">
      <alignment horizontal="right" vertical="top" wrapText="1"/>
    </xf>
    <xf numFmtId="0" fontId="0" fillId="0" borderId="12" xfId="0" applyFill="1" applyBorder="1" applyAlignment="1">
      <alignment horizontal="right" vertical="top" wrapText="1"/>
    </xf>
    <xf numFmtId="0" fontId="0" fillId="0" borderId="11" xfId="0" applyFill="1" applyBorder="1" applyAlignment="1">
      <alignment horizontal="right" vertical="top" wrapText="1"/>
    </xf>
    <xf numFmtId="0" fontId="0" fillId="0" borderId="16" xfId="0" applyNumberFormat="1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6" xfId="0" applyBorder="1" applyAlignment="1">
      <alignment horizontal="right" vertical="top" wrapText="1"/>
    </xf>
    <xf numFmtId="0" fontId="0" fillId="0" borderId="16" xfId="0" applyFill="1" applyBorder="1" applyAlignment="1">
      <alignment horizontal="right" vertical="top" wrapText="1"/>
    </xf>
    <xf numFmtId="0" fontId="0" fillId="0" borderId="12" xfId="0" applyNumberFormat="1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6" xfId="0" applyNumberForma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1" xfId="0" applyNumberFormat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0" fillId="0" borderId="12" xfId="0" applyNumberFormat="1" applyFill="1" applyBorder="1" applyAlignment="1">
      <alignment horizontal="center" vertical="top" wrapText="1"/>
    </xf>
    <xf numFmtId="0" fontId="0" fillId="0" borderId="11" xfId="0" applyNumberForma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34" borderId="16" xfId="0" applyFont="1" applyFill="1" applyBorder="1" applyAlignment="1">
      <alignment/>
    </xf>
    <xf numFmtId="3" fontId="3" fillId="34" borderId="16" xfId="0" applyNumberFormat="1" applyFont="1" applyFill="1" applyBorder="1" applyAlignment="1">
      <alignment/>
    </xf>
    <xf numFmtId="3" fontId="8" fillId="34" borderId="16" xfId="0" applyNumberFormat="1" applyFont="1" applyFill="1" applyBorder="1" applyAlignment="1">
      <alignment horizontal="right" vertical="top" wrapText="1"/>
    </xf>
    <xf numFmtId="0" fontId="3" fillId="34" borderId="16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7" fillId="34" borderId="16" xfId="0" applyNumberFormat="1" applyFont="1" applyFill="1" applyBorder="1" applyAlignment="1">
      <alignment/>
    </xf>
    <xf numFmtId="3" fontId="3" fillId="34" borderId="16" xfId="0" applyNumberFormat="1" applyFont="1" applyFill="1" applyBorder="1" applyAlignment="1">
      <alignment/>
    </xf>
    <xf numFmtId="0" fontId="4" fillId="34" borderId="16" xfId="0" applyFont="1" applyFill="1" applyBorder="1" applyAlignment="1">
      <alignment/>
    </xf>
    <xf numFmtId="3" fontId="9" fillId="34" borderId="16" xfId="0" applyNumberFormat="1" applyFont="1" applyFill="1" applyBorder="1" applyAlignment="1">
      <alignment horizontal="right" vertical="top" wrapText="1"/>
    </xf>
    <xf numFmtId="0" fontId="6" fillId="34" borderId="19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 horizont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3" fontId="4" fillId="34" borderId="16" xfId="0" applyNumberFormat="1" applyFont="1" applyFill="1" applyBorder="1" applyAlignment="1">
      <alignment/>
    </xf>
    <xf numFmtId="10" fontId="4" fillId="34" borderId="16" xfId="58" applyNumberFormat="1" applyFont="1" applyFill="1" applyBorder="1" applyAlignment="1">
      <alignment/>
    </xf>
    <xf numFmtId="10" fontId="4" fillId="34" borderId="0" xfId="0" applyNumberFormat="1" applyFont="1" applyFill="1" applyBorder="1" applyAlignment="1">
      <alignment horizontal="right"/>
    </xf>
    <xf numFmtId="10" fontId="4" fillId="34" borderId="16" xfId="0" applyNumberFormat="1" applyFont="1" applyFill="1" applyBorder="1" applyAlignment="1">
      <alignment/>
    </xf>
    <xf numFmtId="0" fontId="3" fillId="34" borderId="16" xfId="0" applyFont="1" applyFill="1" applyBorder="1" applyAlignment="1">
      <alignment vertical="top" wrapText="1"/>
    </xf>
    <xf numFmtId="10" fontId="3" fillId="34" borderId="16" xfId="0" applyNumberFormat="1" applyFont="1" applyFill="1" applyBorder="1" applyAlignment="1">
      <alignment/>
    </xf>
    <xf numFmtId="0" fontId="3" fillId="34" borderId="16" xfId="0" applyFont="1" applyFill="1" applyBorder="1" applyAlignment="1">
      <alignment vertical="top"/>
    </xf>
    <xf numFmtId="0" fontId="4" fillId="34" borderId="0" xfId="0" applyFont="1" applyFill="1" applyBorder="1" applyAlignment="1">
      <alignment horizontal="right"/>
    </xf>
    <xf numFmtId="9" fontId="4" fillId="34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0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3" fontId="4" fillId="34" borderId="18" xfId="0" applyNumberFormat="1" applyFont="1" applyFill="1" applyBorder="1" applyAlignment="1">
      <alignment horizontal="right"/>
    </xf>
    <xf numFmtId="3" fontId="3" fillId="34" borderId="18" xfId="0" applyNumberFormat="1" applyFont="1" applyFill="1" applyBorder="1" applyAlignment="1">
      <alignment/>
    </xf>
    <xf numFmtId="0" fontId="4" fillId="34" borderId="16" xfId="0" applyFont="1" applyFill="1" applyBorder="1" applyAlignment="1">
      <alignment horizontal="left" vertical="center"/>
    </xf>
    <xf numFmtId="3" fontId="3" fillId="34" borderId="18" xfId="0" applyNumberFormat="1" applyFont="1" applyFill="1" applyBorder="1" applyAlignment="1">
      <alignment horizontal="right"/>
    </xf>
    <xf numFmtId="0" fontId="4" fillId="34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3" fontId="3" fillId="34" borderId="16" xfId="0" applyNumberFormat="1" applyFont="1" applyFill="1" applyBorder="1" applyAlignment="1">
      <alignment horizontal="center" vertical="center" wrapText="1"/>
    </xf>
    <xf numFmtId="3" fontId="4" fillId="34" borderId="16" xfId="0" applyNumberFormat="1" applyFont="1" applyFill="1" applyBorder="1" applyAlignment="1">
      <alignment horizontal="left"/>
    </xf>
    <xf numFmtId="0" fontId="4" fillId="34" borderId="16" xfId="0" applyFont="1" applyFill="1" applyBorder="1" applyAlignment="1">
      <alignment horizontal="right"/>
    </xf>
    <xf numFmtId="0" fontId="0" fillId="34" borderId="16" xfId="0" applyFont="1" applyFill="1" applyBorder="1" applyAlignment="1">
      <alignment/>
    </xf>
    <xf numFmtId="3" fontId="3" fillId="34" borderId="16" xfId="0" applyNumberFormat="1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right"/>
    </xf>
    <xf numFmtId="0" fontId="3" fillId="34" borderId="16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vertical="center" wrapText="1"/>
    </xf>
    <xf numFmtId="0" fontId="3" fillId="34" borderId="20" xfId="0" applyFont="1" applyFill="1" applyBorder="1" applyAlignment="1">
      <alignment vertical="center" wrapText="1"/>
    </xf>
    <xf numFmtId="3" fontId="4" fillId="34" borderId="16" xfId="0" applyNumberFormat="1" applyFont="1" applyFill="1" applyBorder="1" applyAlignment="1">
      <alignment horizontal="left" vertical="center" wrapText="1"/>
    </xf>
    <xf numFmtId="0" fontId="3" fillId="34" borderId="0" xfId="0" applyFont="1" applyFill="1" applyAlignment="1">
      <alignment/>
    </xf>
    <xf numFmtId="0" fontId="3" fillId="34" borderId="1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0" fillId="34" borderId="0" xfId="0" applyFont="1" applyFill="1" applyAlignment="1">
      <alignment/>
    </xf>
    <xf numFmtId="0" fontId="0" fillId="0" borderId="11" xfId="0" applyFont="1" applyBorder="1" applyAlignment="1">
      <alignment horizontal="left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right" vertical="top" wrapText="1"/>
    </xf>
    <xf numFmtId="0" fontId="0" fillId="0" borderId="24" xfId="0" applyFill="1" applyBorder="1" applyAlignment="1">
      <alignment horizontal="right" vertical="top" wrapText="1"/>
    </xf>
    <xf numFmtId="0" fontId="0" fillId="0" borderId="25" xfId="0" applyFill="1" applyBorder="1" applyAlignment="1">
      <alignment horizontal="right" vertical="top" wrapText="1"/>
    </xf>
    <xf numFmtId="0" fontId="0" fillId="0" borderId="26" xfId="0" applyFill="1" applyBorder="1" applyAlignment="1">
      <alignment horizontal="right" vertical="top" wrapText="1"/>
    </xf>
    <xf numFmtId="0" fontId="0" fillId="0" borderId="24" xfId="0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27" xfId="0" applyFill="1" applyBorder="1" applyAlignment="1">
      <alignment horizontal="right" vertical="top" wrapText="1"/>
    </xf>
    <xf numFmtId="0" fontId="0" fillId="0" borderId="26" xfId="0" applyBorder="1" applyAlignment="1">
      <alignment horizontal="right" vertical="top" wrapText="1"/>
    </xf>
    <xf numFmtId="0" fontId="0" fillId="0" borderId="27" xfId="0" applyBorder="1" applyAlignment="1">
      <alignment horizontal="right" vertical="top" wrapText="1"/>
    </xf>
    <xf numFmtId="3" fontId="7" fillId="34" borderId="17" xfId="0" applyNumberFormat="1" applyFont="1" applyFill="1" applyBorder="1" applyAlignment="1">
      <alignment/>
    </xf>
    <xf numFmtId="3" fontId="9" fillId="34" borderId="17" xfId="0" applyNumberFormat="1" applyFont="1" applyFill="1" applyBorder="1" applyAlignment="1">
      <alignment horizontal="right" vertical="top" wrapText="1"/>
    </xf>
    <xf numFmtId="0" fontId="0" fillId="35" borderId="12" xfId="0" applyFill="1" applyBorder="1" applyAlignment="1">
      <alignment horizontal="center" vertical="top" wrapText="1"/>
    </xf>
    <xf numFmtId="0" fontId="0" fillId="35" borderId="12" xfId="0" applyFont="1" applyFill="1" applyBorder="1" applyAlignment="1">
      <alignment horizontal="center" vertical="top" wrapText="1"/>
    </xf>
    <xf numFmtId="0" fontId="0" fillId="35" borderId="16" xfId="0" applyFill="1" applyBorder="1" applyAlignment="1">
      <alignment horizontal="center" vertical="top" wrapText="1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 horizontal="center" vertical="top"/>
    </xf>
    <xf numFmtId="0" fontId="0" fillId="35" borderId="13" xfId="0" applyFill="1" applyBorder="1" applyAlignment="1">
      <alignment horizontal="center" vertical="top" wrapText="1"/>
    </xf>
    <xf numFmtId="0" fontId="0" fillId="35" borderId="14" xfId="0" applyFill="1" applyBorder="1" applyAlignment="1">
      <alignment horizontal="center" vertical="top" wrapText="1"/>
    </xf>
    <xf numFmtId="0" fontId="0" fillId="35" borderId="15" xfId="0" applyFill="1" applyBorder="1" applyAlignment="1">
      <alignment horizontal="center" vertical="top" wrapText="1"/>
    </xf>
    <xf numFmtId="0" fontId="0" fillId="35" borderId="17" xfId="0" applyFill="1" applyBorder="1" applyAlignment="1">
      <alignment horizontal="center" vertical="top" wrapText="1"/>
    </xf>
    <xf numFmtId="0" fontId="0" fillId="36" borderId="16" xfId="0" applyFont="1" applyFill="1" applyBorder="1" applyAlignment="1">
      <alignment horizontal="right" vertical="top" wrapText="1"/>
    </xf>
    <xf numFmtId="0" fontId="0" fillId="35" borderId="12" xfId="0" applyFill="1" applyBorder="1" applyAlignment="1">
      <alignment/>
    </xf>
    <xf numFmtId="0" fontId="0" fillId="35" borderId="10" xfId="0" applyFill="1" applyBorder="1" applyAlignment="1">
      <alignment horizontal="center" vertical="top"/>
    </xf>
    <xf numFmtId="0" fontId="0" fillId="35" borderId="11" xfId="0" applyFill="1" applyBorder="1" applyAlignment="1">
      <alignment/>
    </xf>
    <xf numFmtId="0" fontId="0" fillId="0" borderId="16" xfId="0" applyBorder="1" applyAlignment="1">
      <alignment vertical="center" wrapText="1"/>
    </xf>
    <xf numFmtId="0" fontId="0" fillId="35" borderId="16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0" fillId="35" borderId="16" xfId="0" applyFill="1" applyBorder="1" applyAlignment="1">
      <alignment horizontal="center" vertical="top" wrapText="1"/>
    </xf>
    <xf numFmtId="0" fontId="0" fillId="0" borderId="28" xfId="0" applyNumberFormat="1" applyFill="1" applyBorder="1" applyAlignment="1">
      <alignment horizontal="left" vertical="top" wrapText="1"/>
    </xf>
    <xf numFmtId="0" fontId="0" fillId="0" borderId="23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0" fontId="0" fillId="0" borderId="21" xfId="0" applyNumberFormat="1" applyFill="1" applyBorder="1" applyAlignment="1">
      <alignment horizontal="left" vertical="top" wrapText="1"/>
    </xf>
    <xf numFmtId="0" fontId="0" fillId="0" borderId="21" xfId="0" applyNumberFormat="1" applyFont="1" applyFill="1" applyBorder="1" applyAlignment="1">
      <alignment horizontal="left" vertical="top" wrapText="1"/>
    </xf>
    <xf numFmtId="0" fontId="0" fillId="0" borderId="20" xfId="0" applyNumberFormat="1" applyFont="1" applyFill="1" applyBorder="1" applyAlignment="1">
      <alignment horizontal="left" vertical="top" wrapText="1"/>
    </xf>
    <xf numFmtId="0" fontId="7" fillId="34" borderId="17" xfId="0" applyFont="1" applyFill="1" applyBorder="1" applyAlignment="1">
      <alignment horizontal="left" vertical="top" wrapText="1"/>
    </xf>
    <xf numFmtId="0" fontId="7" fillId="34" borderId="27" xfId="0" applyFont="1" applyFill="1" applyBorder="1" applyAlignment="1">
      <alignment horizontal="left" vertical="top" wrapText="1"/>
    </xf>
    <xf numFmtId="0" fontId="7" fillId="34" borderId="18" xfId="0" applyFont="1" applyFill="1" applyBorder="1" applyAlignment="1">
      <alignment horizontal="left" vertical="top" wrapText="1"/>
    </xf>
    <xf numFmtId="0" fontId="0" fillId="34" borderId="17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3" fillId="34" borderId="17" xfId="0" applyFont="1" applyFill="1" applyBorder="1" applyAlignment="1">
      <alignment horizontal="left"/>
    </xf>
    <xf numFmtId="0" fontId="3" fillId="34" borderId="27" xfId="0" applyFont="1" applyFill="1" applyBorder="1" applyAlignment="1">
      <alignment horizontal="left"/>
    </xf>
    <xf numFmtId="0" fontId="3" fillId="34" borderId="18" xfId="0" applyFont="1" applyFill="1" applyBorder="1" applyAlignment="1">
      <alignment horizontal="left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31" xfId="0" applyNumberFormat="1" applyFill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5" fillId="33" borderId="36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4" borderId="17" xfId="0" applyFont="1" applyFill="1" applyBorder="1" applyAlignment="1">
      <alignment horizontal="left"/>
    </xf>
    <xf numFmtId="0" fontId="7" fillId="34" borderId="27" xfId="0" applyFont="1" applyFill="1" applyBorder="1" applyAlignment="1">
      <alignment horizontal="left"/>
    </xf>
    <xf numFmtId="0" fontId="7" fillId="34" borderId="18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0" fontId="7" fillId="34" borderId="37" xfId="0" applyFont="1" applyFill="1" applyBorder="1" applyAlignment="1">
      <alignment horizontal="center"/>
    </xf>
    <xf numFmtId="0" fontId="0" fillId="0" borderId="21" xfId="0" applyNumberFormat="1" applyBorder="1" applyAlignment="1">
      <alignment horizontal="left" vertical="top" wrapText="1"/>
    </xf>
    <xf numFmtId="0" fontId="0" fillId="0" borderId="23" xfId="0" applyNumberFormat="1" applyBorder="1" applyAlignment="1">
      <alignment horizontal="left" vertical="top" wrapText="1"/>
    </xf>
    <xf numFmtId="0" fontId="0" fillId="0" borderId="20" xfId="0" applyNumberForma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31" xfId="0" applyFont="1" applyFill="1" applyBorder="1" applyAlignment="1">
      <alignment horizontal="center" vertical="top" wrapText="1"/>
    </xf>
    <xf numFmtId="0" fontId="3" fillId="33" borderId="28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left" vertical="top" wrapText="1"/>
    </xf>
    <xf numFmtId="0" fontId="5" fillId="33" borderId="38" xfId="0" applyFont="1" applyFill="1" applyBorder="1" applyAlignment="1">
      <alignment horizontal="center" vertical="top" wrapText="1"/>
    </xf>
    <xf numFmtId="0" fontId="5" fillId="33" borderId="39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 vertical="top" wrapText="1"/>
    </xf>
    <xf numFmtId="0" fontId="5" fillId="33" borderId="42" xfId="0" applyFont="1" applyFill="1" applyBorder="1" applyAlignment="1">
      <alignment/>
    </xf>
    <xf numFmtId="0" fontId="5" fillId="33" borderId="43" xfId="0" applyFont="1" applyFill="1" applyBorder="1" applyAlignment="1">
      <alignment/>
    </xf>
    <xf numFmtId="0" fontId="5" fillId="33" borderId="31" xfId="0" applyFont="1" applyFill="1" applyBorder="1" applyAlignment="1">
      <alignment vertical="top" wrapText="1"/>
    </xf>
    <xf numFmtId="0" fontId="5" fillId="33" borderId="28" xfId="0" applyFont="1" applyFill="1" applyBorder="1" applyAlignment="1">
      <alignment vertical="top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center" vertical="top" wrapText="1"/>
    </xf>
    <xf numFmtId="0" fontId="6" fillId="34" borderId="17" xfId="0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5" fillId="34" borderId="0" xfId="0" applyFont="1" applyFill="1" applyAlignment="1">
      <alignment horizontal="justify" vertical="top"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 vertical="top" wrapText="1"/>
    </xf>
    <xf numFmtId="0" fontId="5" fillId="34" borderId="32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3" fillId="34" borderId="0" xfId="0" applyFont="1" applyFill="1" applyAlignment="1">
      <alignment horizontal="center" wrapText="1"/>
    </xf>
    <xf numFmtId="0" fontId="3" fillId="34" borderId="21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>
      <alignment horizontal="left" vertical="center" wrapText="1"/>
    </xf>
    <xf numFmtId="0" fontId="3" fillId="34" borderId="2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justify" vertical="top" wrapText="1"/>
    </xf>
    <xf numFmtId="0" fontId="3" fillId="34" borderId="21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20" xfId="0" applyFont="1" applyFill="1" applyBorder="1" applyAlignment="1">
      <alignment horizontal="left" vertical="center"/>
    </xf>
    <xf numFmtId="0" fontId="3" fillId="34" borderId="29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69" zoomScaleNormal="69" zoomScalePageLayoutView="0" workbookViewId="0" topLeftCell="A1">
      <selection activeCell="G18" sqref="G18"/>
    </sheetView>
  </sheetViews>
  <sheetFormatPr defaultColWidth="11.421875" defaultRowHeight="12.75"/>
  <cols>
    <col min="1" max="1" width="31.421875" style="0" customWidth="1"/>
    <col min="2" max="2" width="22.140625" style="0" customWidth="1"/>
    <col min="3" max="3" width="28.140625" style="0" customWidth="1"/>
    <col min="4" max="4" width="10.57421875" style="0" customWidth="1"/>
    <col min="5" max="5" width="11.28125" style="0" customWidth="1"/>
    <col min="6" max="6" width="10.7109375" style="0" customWidth="1"/>
    <col min="7" max="7" width="12.00390625" style="0" customWidth="1"/>
    <col min="8" max="8" width="18.00390625" style="4" customWidth="1"/>
    <col min="9" max="9" width="15.8515625" style="4" customWidth="1"/>
    <col min="10" max="10" width="12.421875" style="1" customWidth="1"/>
    <col min="11" max="11" width="20.7109375" style="1" customWidth="1"/>
    <col min="12" max="12" width="13.7109375" style="1" customWidth="1"/>
    <col min="13" max="13" width="27.28125" style="0" customWidth="1"/>
  </cols>
  <sheetData>
    <row r="1" spans="1:12" ht="21.75" customHeight="1">
      <c r="A1" s="164" t="s">
        <v>269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24" customHeight="1" thickBot="1">
      <c r="A2" s="165" t="s">
        <v>12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3" ht="36.75" customHeight="1" thickBot="1">
      <c r="A3" s="155" t="s">
        <v>262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7"/>
    </row>
    <row r="4" spans="1:13" ht="42.75" customHeight="1" thickBot="1">
      <c r="A4" s="155" t="s">
        <v>260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7"/>
    </row>
    <row r="5" spans="1:13" ht="30" customHeight="1" thickBot="1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/>
    </row>
    <row r="6" spans="1:13" ht="34.5" customHeight="1" thickBot="1">
      <c r="A6" s="162" t="s">
        <v>209</v>
      </c>
      <c r="B6" s="162" t="s">
        <v>194</v>
      </c>
      <c r="C6" s="175" t="s">
        <v>195</v>
      </c>
      <c r="D6" s="177" t="s">
        <v>19</v>
      </c>
      <c r="E6" s="178"/>
      <c r="F6" s="178"/>
      <c r="G6" s="179"/>
      <c r="H6" s="168" t="s">
        <v>20</v>
      </c>
      <c r="I6" s="170" t="s">
        <v>21</v>
      </c>
      <c r="J6" s="172" t="s">
        <v>22</v>
      </c>
      <c r="K6" s="173"/>
      <c r="L6" s="174"/>
      <c r="M6" s="166" t="s">
        <v>268</v>
      </c>
    </row>
    <row r="7" spans="1:13" ht="33.75" customHeight="1" thickBot="1">
      <c r="A7" s="163"/>
      <c r="B7" s="163"/>
      <c r="C7" s="176"/>
      <c r="D7" s="42" t="s">
        <v>14</v>
      </c>
      <c r="E7" s="42" t="s">
        <v>15</v>
      </c>
      <c r="F7" s="42" t="s">
        <v>16</v>
      </c>
      <c r="G7" s="42" t="s">
        <v>17</v>
      </c>
      <c r="H7" s="169"/>
      <c r="I7" s="171"/>
      <c r="J7" s="42" t="s">
        <v>13</v>
      </c>
      <c r="K7" s="42" t="s">
        <v>18</v>
      </c>
      <c r="L7" s="42" t="s">
        <v>23</v>
      </c>
      <c r="M7" s="167"/>
    </row>
    <row r="8" spans="1:13" s="3" customFormat="1" ht="113.25" customHeight="1" thickBot="1">
      <c r="A8" s="139" t="s">
        <v>60</v>
      </c>
      <c r="B8" s="141" t="s">
        <v>147</v>
      </c>
      <c r="C8" s="18" t="s">
        <v>146</v>
      </c>
      <c r="D8" s="11"/>
      <c r="E8" s="11" t="s">
        <v>24</v>
      </c>
      <c r="F8" s="119"/>
      <c r="G8" s="119"/>
      <c r="H8" s="12" t="s">
        <v>69</v>
      </c>
      <c r="I8" s="11" t="s">
        <v>41</v>
      </c>
      <c r="J8" s="11" t="s">
        <v>42</v>
      </c>
      <c r="K8" s="19" t="s">
        <v>81</v>
      </c>
      <c r="L8" s="19" t="s">
        <v>131</v>
      </c>
      <c r="M8" s="133" t="s">
        <v>270</v>
      </c>
    </row>
    <row r="9" spans="1:13" s="3" customFormat="1" ht="72" customHeight="1" thickBot="1">
      <c r="A9" s="139"/>
      <c r="B9" s="139"/>
      <c r="C9" s="6" t="s">
        <v>149</v>
      </c>
      <c r="D9" s="7"/>
      <c r="E9" s="7" t="s">
        <v>24</v>
      </c>
      <c r="F9" s="135"/>
      <c r="G9" s="135"/>
      <c r="H9" s="13" t="s">
        <v>69</v>
      </c>
      <c r="I9" s="7" t="s">
        <v>41</v>
      </c>
      <c r="J9" s="7" t="s">
        <v>42</v>
      </c>
      <c r="K9" s="15" t="s">
        <v>115</v>
      </c>
      <c r="L9" s="15" t="s">
        <v>132</v>
      </c>
      <c r="M9" s="133" t="s">
        <v>270</v>
      </c>
    </row>
    <row r="10" spans="1:13" s="3" customFormat="1" ht="61.5" customHeight="1" thickBot="1">
      <c r="A10" s="139"/>
      <c r="B10" s="139"/>
      <c r="C10" s="6" t="s">
        <v>150</v>
      </c>
      <c r="D10" s="7"/>
      <c r="E10" s="7" t="s">
        <v>24</v>
      </c>
      <c r="F10" s="107"/>
      <c r="G10" s="107"/>
      <c r="H10" s="13" t="s">
        <v>69</v>
      </c>
      <c r="I10" s="7" t="s">
        <v>41</v>
      </c>
      <c r="J10" s="7" t="s">
        <v>42</v>
      </c>
      <c r="K10" s="15" t="s">
        <v>116</v>
      </c>
      <c r="L10" s="15" t="s">
        <v>133</v>
      </c>
      <c r="M10" s="133" t="s">
        <v>270</v>
      </c>
    </row>
    <row r="11" spans="1:13" s="3" customFormat="1" ht="114.75" customHeight="1" thickBot="1">
      <c r="A11" s="139"/>
      <c r="B11" s="139"/>
      <c r="C11" s="6" t="s">
        <v>151</v>
      </c>
      <c r="D11" s="7"/>
      <c r="E11" s="7"/>
      <c r="F11" s="107" t="s">
        <v>24</v>
      </c>
      <c r="G11" s="107" t="s">
        <v>24</v>
      </c>
      <c r="H11" s="13" t="s">
        <v>69</v>
      </c>
      <c r="I11" s="7" t="s">
        <v>41</v>
      </c>
      <c r="J11" s="7" t="s">
        <v>42</v>
      </c>
      <c r="K11" s="15" t="s">
        <v>82</v>
      </c>
      <c r="L11" s="15" t="s">
        <v>134</v>
      </c>
      <c r="M11" s="133" t="s">
        <v>270</v>
      </c>
    </row>
    <row r="12" spans="1:13" s="3" customFormat="1" ht="79.5" customHeight="1" thickBot="1">
      <c r="A12" s="139"/>
      <c r="B12" s="140"/>
      <c r="C12" s="9" t="s">
        <v>152</v>
      </c>
      <c r="D12" s="8"/>
      <c r="E12" s="8"/>
      <c r="F12" s="136"/>
      <c r="G12" s="136" t="s">
        <v>24</v>
      </c>
      <c r="H12" s="14" t="s">
        <v>69</v>
      </c>
      <c r="I12" s="8" t="s">
        <v>41</v>
      </c>
      <c r="J12" s="8" t="s">
        <v>42</v>
      </c>
      <c r="K12" s="16" t="s">
        <v>117</v>
      </c>
      <c r="L12" s="16" t="s">
        <v>135</v>
      </c>
      <c r="M12" s="133" t="s">
        <v>270</v>
      </c>
    </row>
    <row r="13" spans="1:13" s="3" customFormat="1" ht="103.5" customHeight="1" thickBot="1">
      <c r="A13" s="139"/>
      <c r="B13" s="141" t="s">
        <v>148</v>
      </c>
      <c r="C13" s="18" t="s">
        <v>153</v>
      </c>
      <c r="D13" s="11"/>
      <c r="E13" s="11" t="s">
        <v>24</v>
      </c>
      <c r="F13" s="119" t="s">
        <v>24</v>
      </c>
      <c r="G13" s="120" t="s">
        <v>24</v>
      </c>
      <c r="H13" s="12" t="s">
        <v>65</v>
      </c>
      <c r="I13" s="11" t="s">
        <v>41</v>
      </c>
      <c r="J13" s="11" t="s">
        <v>42</v>
      </c>
      <c r="K13" s="19" t="s">
        <v>84</v>
      </c>
      <c r="L13" s="20" t="s">
        <v>136</v>
      </c>
      <c r="M13" s="133" t="s">
        <v>270</v>
      </c>
    </row>
    <row r="14" spans="1:13" s="3" customFormat="1" ht="56.25" customHeight="1" thickBot="1">
      <c r="A14" s="139"/>
      <c r="B14" s="139"/>
      <c r="C14" s="6" t="s">
        <v>70</v>
      </c>
      <c r="D14" s="7"/>
      <c r="E14" s="7"/>
      <c r="F14" s="107"/>
      <c r="G14" s="107" t="s">
        <v>24</v>
      </c>
      <c r="H14" s="13" t="s">
        <v>65</v>
      </c>
      <c r="I14" s="7" t="s">
        <v>41</v>
      </c>
      <c r="J14" s="7" t="s">
        <v>42</v>
      </c>
      <c r="K14" s="15" t="s">
        <v>111</v>
      </c>
      <c r="L14" s="17" t="s">
        <v>137</v>
      </c>
      <c r="M14" s="133" t="s">
        <v>270</v>
      </c>
    </row>
    <row r="15" spans="1:13" s="3" customFormat="1" ht="50.25" customHeight="1" thickBot="1">
      <c r="A15" s="139"/>
      <c r="B15" s="139"/>
      <c r="C15" s="6" t="s">
        <v>154</v>
      </c>
      <c r="D15" s="7"/>
      <c r="E15" s="7"/>
      <c r="F15" s="107" t="s">
        <v>24</v>
      </c>
      <c r="G15" s="107"/>
      <c r="H15" s="13" t="s">
        <v>65</v>
      </c>
      <c r="I15" s="7" t="s">
        <v>41</v>
      </c>
      <c r="J15" s="7" t="s">
        <v>42</v>
      </c>
      <c r="K15" s="15" t="s">
        <v>112</v>
      </c>
      <c r="L15" s="17" t="s">
        <v>138</v>
      </c>
      <c r="M15" s="133" t="s">
        <v>270</v>
      </c>
    </row>
    <row r="16" spans="1:13" s="3" customFormat="1" ht="65.25" customHeight="1" thickBot="1">
      <c r="A16" s="139"/>
      <c r="B16" s="140"/>
      <c r="C16" s="9" t="s">
        <v>155</v>
      </c>
      <c r="D16" s="8"/>
      <c r="E16" s="8"/>
      <c r="F16" s="106"/>
      <c r="G16" s="106" t="s">
        <v>24</v>
      </c>
      <c r="H16" s="14" t="s">
        <v>65</v>
      </c>
      <c r="I16" s="8" t="s">
        <v>41</v>
      </c>
      <c r="J16" s="8" t="s">
        <v>42</v>
      </c>
      <c r="K16" s="16" t="s">
        <v>83</v>
      </c>
      <c r="L16" s="21" t="s">
        <v>139</v>
      </c>
      <c r="M16" s="133" t="s">
        <v>270</v>
      </c>
    </row>
    <row r="17" spans="1:13" s="3" customFormat="1" ht="144" customHeight="1" thickBot="1">
      <c r="A17" s="139"/>
      <c r="B17" s="22" t="s">
        <v>196</v>
      </c>
      <c r="C17" s="22" t="s">
        <v>202</v>
      </c>
      <c r="D17" s="23"/>
      <c r="E17" s="23"/>
      <c r="F17" s="121" t="s">
        <v>24</v>
      </c>
      <c r="G17" s="121"/>
      <c r="H17" s="24" t="s">
        <v>71</v>
      </c>
      <c r="I17" s="23"/>
      <c r="J17" s="23"/>
      <c r="K17" s="25" t="s">
        <v>85</v>
      </c>
      <c r="L17" s="129" t="s">
        <v>193</v>
      </c>
      <c r="M17" s="133" t="s">
        <v>270</v>
      </c>
    </row>
    <row r="18" spans="1:13" s="3" customFormat="1" ht="342.75" customHeight="1" thickBot="1">
      <c r="A18" s="139"/>
      <c r="B18" s="22" t="s">
        <v>197</v>
      </c>
      <c r="C18" s="22" t="s">
        <v>203</v>
      </c>
      <c r="D18" s="23"/>
      <c r="E18" s="23" t="s">
        <v>24</v>
      </c>
      <c r="F18" s="137" t="s">
        <v>24</v>
      </c>
      <c r="G18" s="137" t="s">
        <v>24</v>
      </c>
      <c r="H18" s="24" t="s">
        <v>72</v>
      </c>
      <c r="I18" s="23" t="s">
        <v>41</v>
      </c>
      <c r="J18" s="23" t="s">
        <v>42</v>
      </c>
      <c r="K18" s="25" t="s">
        <v>110</v>
      </c>
      <c r="L18" s="26" t="s">
        <v>140</v>
      </c>
      <c r="M18" s="133" t="s">
        <v>270</v>
      </c>
    </row>
    <row r="19" spans="1:13" s="3" customFormat="1" ht="210.75" customHeight="1" thickBot="1">
      <c r="A19" s="158"/>
      <c r="B19" s="22" t="s">
        <v>198</v>
      </c>
      <c r="C19" s="22" t="s">
        <v>204</v>
      </c>
      <c r="D19" s="23"/>
      <c r="E19" s="23" t="s">
        <v>24</v>
      </c>
      <c r="F19" s="134" t="s">
        <v>24</v>
      </c>
      <c r="G19" s="121" t="s">
        <v>24</v>
      </c>
      <c r="H19" s="24" t="s">
        <v>72</v>
      </c>
      <c r="I19" s="23" t="s">
        <v>41</v>
      </c>
      <c r="J19" s="23" t="s">
        <v>42</v>
      </c>
      <c r="K19" s="25" t="s">
        <v>109</v>
      </c>
      <c r="L19" s="26" t="s">
        <v>141</v>
      </c>
      <c r="M19" s="133" t="s">
        <v>270</v>
      </c>
    </row>
    <row r="20" spans="1:13" s="3" customFormat="1" ht="207.75" customHeight="1" thickBot="1">
      <c r="A20" s="138" t="s">
        <v>61</v>
      </c>
      <c r="B20" s="22" t="s">
        <v>199</v>
      </c>
      <c r="C20" s="22" t="s">
        <v>205</v>
      </c>
      <c r="D20" s="23"/>
      <c r="E20" s="23" t="s">
        <v>24</v>
      </c>
      <c r="F20" s="121" t="s">
        <v>24</v>
      </c>
      <c r="G20" s="121" t="s">
        <v>24</v>
      </c>
      <c r="H20" s="24" t="s">
        <v>39</v>
      </c>
      <c r="I20" s="23" t="s">
        <v>41</v>
      </c>
      <c r="J20" s="23" t="s">
        <v>42</v>
      </c>
      <c r="K20" s="25" t="s">
        <v>86</v>
      </c>
      <c r="L20" s="25" t="s">
        <v>142</v>
      </c>
      <c r="M20" s="133" t="s">
        <v>270</v>
      </c>
    </row>
    <row r="21" spans="1:13" s="3" customFormat="1" ht="97.5" customHeight="1" thickBot="1">
      <c r="A21" s="139"/>
      <c r="B21" s="142" t="s">
        <v>200</v>
      </c>
      <c r="C21" s="27" t="s">
        <v>206</v>
      </c>
      <c r="D21" s="11"/>
      <c r="E21" s="11"/>
      <c r="F21" s="119" t="s">
        <v>24</v>
      </c>
      <c r="G21" s="119" t="s">
        <v>24</v>
      </c>
      <c r="H21" s="12" t="s">
        <v>65</v>
      </c>
      <c r="I21" s="11" t="s">
        <v>41</v>
      </c>
      <c r="J21" s="11" t="s">
        <v>42</v>
      </c>
      <c r="K21" s="19" t="s">
        <v>87</v>
      </c>
      <c r="L21" s="19" t="s">
        <v>143</v>
      </c>
      <c r="M21" s="133" t="s">
        <v>270</v>
      </c>
    </row>
    <row r="22" spans="1:13" s="3" customFormat="1" ht="63.75" customHeight="1" thickBot="1">
      <c r="A22" s="139"/>
      <c r="B22" s="143"/>
      <c r="C22" s="10" t="s">
        <v>207</v>
      </c>
      <c r="D22" s="8"/>
      <c r="E22" s="8"/>
      <c r="F22" s="106"/>
      <c r="G22" s="106" t="s">
        <v>24</v>
      </c>
      <c r="H22" s="14" t="s">
        <v>65</v>
      </c>
      <c r="I22" s="8" t="s">
        <v>41</v>
      </c>
      <c r="J22" s="8" t="s">
        <v>42</v>
      </c>
      <c r="K22" s="16" t="s">
        <v>88</v>
      </c>
      <c r="L22" s="16" t="s">
        <v>144</v>
      </c>
      <c r="M22" s="133" t="s">
        <v>270</v>
      </c>
    </row>
    <row r="23" spans="1:13" s="3" customFormat="1" ht="93" customHeight="1" thickBot="1">
      <c r="A23" s="140"/>
      <c r="B23" s="22" t="s">
        <v>201</v>
      </c>
      <c r="C23" s="22" t="s">
        <v>208</v>
      </c>
      <c r="D23" s="23"/>
      <c r="E23" s="23" t="s">
        <v>24</v>
      </c>
      <c r="F23" s="121" t="s">
        <v>24</v>
      </c>
      <c r="G23" s="121" t="s">
        <v>24</v>
      </c>
      <c r="H23" s="24" t="s">
        <v>71</v>
      </c>
      <c r="I23" s="23" t="s">
        <v>41</v>
      </c>
      <c r="J23" s="23" t="s">
        <v>42</v>
      </c>
      <c r="K23" s="25" t="s">
        <v>118</v>
      </c>
      <c r="L23" s="25" t="s">
        <v>145</v>
      </c>
      <c r="M23" s="133" t="s">
        <v>270</v>
      </c>
    </row>
    <row r="24" spans="1:13" ht="15.75" thickBot="1">
      <c r="A24" s="147"/>
      <c r="B24" s="148"/>
      <c r="C24" s="148"/>
      <c r="D24" s="148"/>
      <c r="E24" s="148"/>
      <c r="F24" s="148"/>
      <c r="G24" s="149"/>
      <c r="H24" s="144" t="s">
        <v>69</v>
      </c>
      <c r="I24" s="145"/>
      <c r="J24" s="145"/>
      <c r="K24" s="146"/>
      <c r="L24" s="54">
        <v>75970</v>
      </c>
      <c r="M24" s="37"/>
    </row>
    <row r="25" spans="1:13" ht="15.75" thickBot="1">
      <c r="A25" s="147"/>
      <c r="B25" s="148"/>
      <c r="C25" s="148"/>
      <c r="D25" s="148"/>
      <c r="E25" s="148"/>
      <c r="F25" s="148"/>
      <c r="G25" s="149"/>
      <c r="H25" s="144" t="s">
        <v>65</v>
      </c>
      <c r="I25" s="145"/>
      <c r="J25" s="145"/>
      <c r="K25" s="146"/>
      <c r="L25" s="54">
        <v>113741</v>
      </c>
      <c r="M25" s="37"/>
    </row>
    <row r="26" spans="1:13" ht="17.25" customHeight="1" thickBot="1">
      <c r="A26" s="147"/>
      <c r="B26" s="148"/>
      <c r="C26" s="148"/>
      <c r="D26" s="148"/>
      <c r="E26" s="148"/>
      <c r="F26" s="148"/>
      <c r="G26" s="149"/>
      <c r="H26" s="144" t="s">
        <v>71</v>
      </c>
      <c r="I26" s="145"/>
      <c r="J26" s="145"/>
      <c r="K26" s="146"/>
      <c r="L26" s="54">
        <v>37450</v>
      </c>
      <c r="M26" s="37"/>
    </row>
    <row r="27" spans="1:13" ht="15.75" thickBot="1">
      <c r="A27" s="153"/>
      <c r="B27" s="153"/>
      <c r="C27" s="153"/>
      <c r="D27" s="153"/>
      <c r="E27" s="153"/>
      <c r="F27" s="153"/>
      <c r="G27" s="154"/>
      <c r="H27" s="144" t="s">
        <v>72</v>
      </c>
      <c r="I27" s="145"/>
      <c r="J27" s="145"/>
      <c r="K27" s="146"/>
      <c r="L27" s="54">
        <v>142043</v>
      </c>
      <c r="M27" s="37"/>
    </row>
    <row r="28" spans="1:13" ht="15.75" thickBot="1">
      <c r="A28" s="147"/>
      <c r="B28" s="148"/>
      <c r="C28" s="148"/>
      <c r="D28" s="148"/>
      <c r="E28" s="148"/>
      <c r="F28" s="148"/>
      <c r="G28" s="149"/>
      <c r="H28" s="144" t="s">
        <v>39</v>
      </c>
      <c r="I28" s="145"/>
      <c r="J28" s="145"/>
      <c r="K28" s="146"/>
      <c r="L28" s="54">
        <v>21400</v>
      </c>
      <c r="M28" s="37"/>
    </row>
    <row r="29" spans="1:13" ht="16.5" thickBot="1">
      <c r="A29" s="150" t="s">
        <v>216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2"/>
      <c r="L29" s="55">
        <f>SUM(L24:L28)</f>
        <v>390604</v>
      </c>
      <c r="M29" s="37"/>
    </row>
    <row r="30" spans="1:13" ht="16.5" thickBot="1">
      <c r="A30" s="150" t="s">
        <v>213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2"/>
      <c r="L30" s="50">
        <f>L29/1.07</f>
        <v>365050.4672897196</v>
      </c>
      <c r="M30" s="37"/>
    </row>
    <row r="31" spans="1:13" ht="16.5" thickBot="1">
      <c r="A31" s="150" t="s">
        <v>214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2"/>
      <c r="L31" s="50">
        <f>L30*0.07</f>
        <v>25553.532710280375</v>
      </c>
      <c r="M31" s="37"/>
    </row>
    <row r="32" spans="4:12" ht="12.75">
      <c r="D32" s="2"/>
      <c r="E32" s="2"/>
      <c r="F32" s="2"/>
      <c r="G32" s="2"/>
      <c r="H32" s="5"/>
      <c r="I32" s="5"/>
      <c r="J32" s="5"/>
      <c r="K32" s="5"/>
      <c r="L32" s="5"/>
    </row>
    <row r="33" spans="4:12" ht="12.75">
      <c r="D33" s="2"/>
      <c r="E33" s="2"/>
      <c r="F33" s="2"/>
      <c r="G33" s="2"/>
      <c r="H33" s="5"/>
      <c r="I33" s="5"/>
      <c r="J33" s="5"/>
      <c r="K33" s="5"/>
      <c r="L33" s="5"/>
    </row>
    <row r="34" spans="4:12" ht="12.75">
      <c r="D34" s="2"/>
      <c r="E34" s="2"/>
      <c r="F34" s="2"/>
      <c r="G34" s="2"/>
      <c r="H34" s="5"/>
      <c r="I34" s="5"/>
      <c r="J34" s="5"/>
      <c r="K34" s="5"/>
      <c r="L34" s="5"/>
    </row>
    <row r="35" spans="4:12" ht="12.75">
      <c r="D35" s="2"/>
      <c r="E35" s="2"/>
      <c r="F35" s="2"/>
      <c r="G35" s="2"/>
      <c r="H35" s="5"/>
      <c r="I35" s="5"/>
      <c r="J35" s="5"/>
      <c r="K35" s="5"/>
      <c r="L35" s="5"/>
    </row>
    <row r="36" spans="4:12" ht="12.75">
      <c r="D36" s="2"/>
      <c r="E36" s="2"/>
      <c r="F36" s="2"/>
      <c r="G36" s="2"/>
      <c r="H36" s="5"/>
      <c r="I36" s="5"/>
      <c r="J36" s="5"/>
      <c r="K36" s="5"/>
      <c r="L36" s="5"/>
    </row>
    <row r="37" spans="4:12" ht="12.75">
      <c r="D37" s="2"/>
      <c r="E37" s="2"/>
      <c r="F37" s="2"/>
      <c r="G37" s="2"/>
      <c r="H37" s="5"/>
      <c r="I37" s="5"/>
      <c r="J37" s="5"/>
      <c r="K37" s="5"/>
      <c r="L37" s="5"/>
    </row>
    <row r="38" spans="4:12" ht="12.75">
      <c r="D38" s="2"/>
      <c r="E38" s="2"/>
      <c r="F38" s="2"/>
      <c r="G38" s="2"/>
      <c r="H38" s="5"/>
      <c r="I38" s="5"/>
      <c r="J38" s="5"/>
      <c r="K38" s="5"/>
      <c r="L38" s="5"/>
    </row>
    <row r="39" spans="4:12" ht="12.75">
      <c r="D39" s="2"/>
      <c r="E39" s="2"/>
      <c r="F39" s="2"/>
      <c r="G39" s="2"/>
      <c r="H39" s="5"/>
      <c r="I39" s="5"/>
      <c r="J39" s="5"/>
      <c r="K39" s="5"/>
      <c r="L39" s="5"/>
    </row>
    <row r="40" spans="4:7" ht="12.75">
      <c r="D40" s="2"/>
      <c r="E40" s="2"/>
      <c r="F40" s="2"/>
      <c r="G40" s="2"/>
    </row>
    <row r="41" spans="4:7" ht="12.75">
      <c r="D41" s="2"/>
      <c r="E41" s="2"/>
      <c r="F41" s="2"/>
      <c r="G41" s="2"/>
    </row>
    <row r="42" spans="4:7" ht="12.75">
      <c r="D42" s="2"/>
      <c r="E42" s="2"/>
      <c r="F42" s="2"/>
      <c r="G42" s="2"/>
    </row>
    <row r="43" spans="4:7" ht="12.75">
      <c r="D43" s="2"/>
      <c r="E43" s="2"/>
      <c r="F43" s="2"/>
      <c r="G43" s="2"/>
    </row>
    <row r="44" spans="4:7" ht="12.75">
      <c r="D44" s="2"/>
      <c r="E44" s="2"/>
      <c r="F44" s="2"/>
      <c r="G44" s="2"/>
    </row>
    <row r="45" spans="4:7" ht="12.75">
      <c r="D45" s="2"/>
      <c r="E45" s="2"/>
      <c r="F45" s="2"/>
      <c r="G45" s="2"/>
    </row>
    <row r="46" spans="4:7" ht="12.75">
      <c r="D46" s="2"/>
      <c r="E46" s="2"/>
      <c r="F46" s="2"/>
      <c r="G46" s="2"/>
    </row>
    <row r="47" spans="4:7" ht="12.75">
      <c r="D47" s="2"/>
      <c r="E47" s="2"/>
      <c r="F47" s="2"/>
      <c r="G47" s="2"/>
    </row>
  </sheetData>
  <sheetProtection/>
  <mergeCells count="31">
    <mergeCell ref="A1:L1"/>
    <mergeCell ref="A2:L2"/>
    <mergeCell ref="M6:M7"/>
    <mergeCell ref="H6:H7"/>
    <mergeCell ref="I6:I7"/>
    <mergeCell ref="J6:L6"/>
    <mergeCell ref="C6:C7"/>
    <mergeCell ref="D6:G6"/>
    <mergeCell ref="A3:M3"/>
    <mergeCell ref="A8:A19"/>
    <mergeCell ref="A5:M5"/>
    <mergeCell ref="A6:A7"/>
    <mergeCell ref="B6:B7"/>
    <mergeCell ref="B8:B12"/>
    <mergeCell ref="A4:M4"/>
    <mergeCell ref="A31:K31"/>
    <mergeCell ref="A26:G26"/>
    <mergeCell ref="A27:G27"/>
    <mergeCell ref="A28:G28"/>
    <mergeCell ref="A29:K29"/>
    <mergeCell ref="A30:K30"/>
    <mergeCell ref="H27:K27"/>
    <mergeCell ref="H28:K28"/>
    <mergeCell ref="A20:A23"/>
    <mergeCell ref="B13:B16"/>
    <mergeCell ref="B21:B22"/>
    <mergeCell ref="H26:K26"/>
    <mergeCell ref="H24:K24"/>
    <mergeCell ref="H25:K25"/>
    <mergeCell ref="A24:G24"/>
    <mergeCell ref="A25:G25"/>
  </mergeCells>
  <printOptions/>
  <pageMargins left="0.75" right="0.75" top="1" bottom="1" header="0" footer="0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="80" zoomScaleNormal="80" zoomScalePageLayoutView="0" workbookViewId="0" topLeftCell="C4">
      <selection activeCell="M35" sqref="M35"/>
    </sheetView>
  </sheetViews>
  <sheetFormatPr defaultColWidth="11.421875" defaultRowHeight="12.75"/>
  <cols>
    <col min="1" max="1" width="28.140625" style="0" customWidth="1"/>
    <col min="2" max="2" width="22.8515625" style="0" customWidth="1"/>
    <col min="3" max="3" width="27.7109375" style="0" customWidth="1"/>
    <col min="4" max="4" width="12.421875" style="0" customWidth="1"/>
    <col min="5" max="7" width="11.421875" style="0" customWidth="1"/>
    <col min="8" max="8" width="17.28125" style="0" customWidth="1"/>
    <col min="9" max="9" width="14.7109375" style="0" customWidth="1"/>
    <col min="10" max="10" width="12.57421875" style="0" customWidth="1"/>
    <col min="11" max="11" width="22.421875" style="0" customWidth="1"/>
    <col min="12" max="12" width="15.57421875" style="0" customWidth="1"/>
    <col min="13" max="13" width="19.57421875" style="0" customWidth="1"/>
  </cols>
  <sheetData>
    <row r="1" spans="1:13" s="3" customFormat="1" ht="21" customHeight="1" thickBot="1">
      <c r="A1" s="208" t="s">
        <v>269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</row>
    <row r="2" spans="1:13" s="3" customFormat="1" ht="21" customHeight="1" thickBot="1">
      <c r="A2" s="211" t="s">
        <v>12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3"/>
    </row>
    <row r="3" spans="1:13" s="3" customFormat="1" ht="36.75" customHeight="1" thickBot="1">
      <c r="A3" s="205" t="s">
        <v>263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7"/>
    </row>
    <row r="4" spans="1:13" s="3" customFormat="1" ht="36.75" customHeight="1" thickBot="1">
      <c r="A4" s="205" t="s">
        <v>261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7"/>
    </row>
    <row r="5" spans="1:13" s="3" customFormat="1" ht="26.25" customHeight="1" thickBot="1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/>
    </row>
    <row r="6" spans="1:13" ht="34.5" customHeight="1" thickBot="1">
      <c r="A6" s="193" t="s">
        <v>209</v>
      </c>
      <c r="B6" s="193" t="s">
        <v>194</v>
      </c>
      <c r="C6" s="194" t="s">
        <v>195</v>
      </c>
      <c r="D6" s="200" t="s">
        <v>19</v>
      </c>
      <c r="E6" s="201"/>
      <c r="F6" s="201"/>
      <c r="G6" s="202"/>
      <c r="H6" s="203" t="s">
        <v>20</v>
      </c>
      <c r="I6" s="203" t="s">
        <v>21</v>
      </c>
      <c r="J6" s="197" t="s">
        <v>22</v>
      </c>
      <c r="K6" s="198"/>
      <c r="L6" s="199"/>
      <c r="M6" s="166" t="s">
        <v>268</v>
      </c>
    </row>
    <row r="7" spans="1:13" ht="28.5" customHeight="1" thickBot="1">
      <c r="A7" s="193"/>
      <c r="B7" s="193"/>
      <c r="C7" s="195"/>
      <c r="D7" s="101" t="s">
        <v>14</v>
      </c>
      <c r="E7" s="101" t="s">
        <v>15</v>
      </c>
      <c r="F7" s="101" t="s">
        <v>16</v>
      </c>
      <c r="G7" s="102" t="s">
        <v>17</v>
      </c>
      <c r="H7" s="204"/>
      <c r="I7" s="204"/>
      <c r="J7" s="103" t="s">
        <v>13</v>
      </c>
      <c r="K7" s="103" t="s">
        <v>18</v>
      </c>
      <c r="L7" s="108" t="s">
        <v>23</v>
      </c>
      <c r="M7" s="167"/>
    </row>
    <row r="8" spans="1:13" ht="76.5" customHeight="1" thickBot="1">
      <c r="A8" s="141" t="s">
        <v>35</v>
      </c>
      <c r="B8" s="141" t="s">
        <v>156</v>
      </c>
      <c r="C8" s="30" t="s">
        <v>64</v>
      </c>
      <c r="D8" s="11"/>
      <c r="E8" s="11" t="s">
        <v>24</v>
      </c>
      <c r="F8" s="130"/>
      <c r="G8" s="122"/>
      <c r="H8" s="11" t="s">
        <v>65</v>
      </c>
      <c r="I8" s="11" t="s">
        <v>41</v>
      </c>
      <c r="J8" s="11" t="s">
        <v>42</v>
      </c>
      <c r="K8" s="19" t="s">
        <v>89</v>
      </c>
      <c r="L8" s="109" t="s">
        <v>165</v>
      </c>
      <c r="M8" s="133" t="s">
        <v>270</v>
      </c>
    </row>
    <row r="9" spans="1:13" ht="74.25" customHeight="1" thickBot="1">
      <c r="A9" s="139"/>
      <c r="B9" s="139"/>
      <c r="C9" s="31" t="s">
        <v>119</v>
      </c>
      <c r="D9" s="7"/>
      <c r="E9" s="7"/>
      <c r="F9" s="131" t="s">
        <v>24</v>
      </c>
      <c r="G9" s="123"/>
      <c r="H9" s="7" t="s">
        <v>65</v>
      </c>
      <c r="I9" s="7" t="s">
        <v>41</v>
      </c>
      <c r="J9" s="7" t="s">
        <v>42</v>
      </c>
      <c r="K9" s="15" t="s">
        <v>122</v>
      </c>
      <c r="L9" s="110" t="s">
        <v>166</v>
      </c>
      <c r="M9" s="133" t="s">
        <v>270</v>
      </c>
    </row>
    <row r="10" spans="1:13" ht="107.25" customHeight="1" thickBot="1">
      <c r="A10" s="139"/>
      <c r="B10" s="140"/>
      <c r="C10" s="100" t="s">
        <v>259</v>
      </c>
      <c r="D10" s="8"/>
      <c r="E10" s="8"/>
      <c r="F10" s="132"/>
      <c r="G10" s="124" t="s">
        <v>24</v>
      </c>
      <c r="H10" s="8" t="s">
        <v>65</v>
      </c>
      <c r="I10" s="8" t="s">
        <v>41</v>
      </c>
      <c r="J10" s="8" t="s">
        <v>42</v>
      </c>
      <c r="K10" s="16" t="s">
        <v>123</v>
      </c>
      <c r="L10" s="111" t="s">
        <v>167</v>
      </c>
      <c r="M10" s="133" t="s">
        <v>270</v>
      </c>
    </row>
    <row r="11" spans="1:13" ht="87.75" customHeight="1" thickBot="1">
      <c r="A11" s="139"/>
      <c r="B11" s="191" t="s">
        <v>157</v>
      </c>
      <c r="C11" s="30" t="s">
        <v>66</v>
      </c>
      <c r="D11" s="11"/>
      <c r="E11" s="11"/>
      <c r="F11" s="119" t="s">
        <v>24</v>
      </c>
      <c r="G11" s="125" t="s">
        <v>24</v>
      </c>
      <c r="H11" s="11" t="s">
        <v>36</v>
      </c>
      <c r="I11" s="11" t="s">
        <v>37</v>
      </c>
      <c r="J11" s="11" t="s">
        <v>43</v>
      </c>
      <c r="K11" s="19" t="s">
        <v>90</v>
      </c>
      <c r="L11" s="112" t="s">
        <v>168</v>
      </c>
      <c r="M11" s="133" t="s">
        <v>270</v>
      </c>
    </row>
    <row r="12" spans="1:13" ht="64.5" thickBot="1">
      <c r="A12" s="139"/>
      <c r="B12" s="196"/>
      <c r="C12" s="31" t="s">
        <v>67</v>
      </c>
      <c r="D12" s="7"/>
      <c r="E12" s="7"/>
      <c r="F12" s="107" t="s">
        <v>24</v>
      </c>
      <c r="G12" s="126" t="s">
        <v>24</v>
      </c>
      <c r="H12" s="7" t="s">
        <v>36</v>
      </c>
      <c r="I12" s="7" t="s">
        <v>37</v>
      </c>
      <c r="J12" s="7" t="s">
        <v>43</v>
      </c>
      <c r="K12" s="15" t="s">
        <v>90</v>
      </c>
      <c r="L12" s="113" t="s">
        <v>168</v>
      </c>
      <c r="M12" s="133" t="s">
        <v>270</v>
      </c>
    </row>
    <row r="13" spans="1:13" ht="72" customHeight="1" thickBot="1">
      <c r="A13" s="139"/>
      <c r="B13" s="192"/>
      <c r="C13" s="32" t="s">
        <v>68</v>
      </c>
      <c r="D13" s="8"/>
      <c r="E13" s="8"/>
      <c r="F13" s="106" t="s">
        <v>24</v>
      </c>
      <c r="G13" s="127" t="s">
        <v>24</v>
      </c>
      <c r="H13" s="8" t="s">
        <v>36</v>
      </c>
      <c r="I13" s="8" t="s">
        <v>37</v>
      </c>
      <c r="J13" s="8" t="s">
        <v>43</v>
      </c>
      <c r="K13" s="16" t="s">
        <v>91</v>
      </c>
      <c r="L13" s="111" t="s">
        <v>169</v>
      </c>
      <c r="M13" s="133" t="s">
        <v>270</v>
      </c>
    </row>
    <row r="14" spans="1:13" ht="130.5" customHeight="1" thickBot="1">
      <c r="A14" s="139"/>
      <c r="B14" s="28" t="s">
        <v>158</v>
      </c>
      <c r="C14" s="28" t="s">
        <v>125</v>
      </c>
      <c r="D14" s="23"/>
      <c r="E14" s="23"/>
      <c r="F14" s="121"/>
      <c r="G14" s="128" t="s">
        <v>24</v>
      </c>
      <c r="H14" s="23" t="s">
        <v>71</v>
      </c>
      <c r="I14" s="23" t="s">
        <v>41</v>
      </c>
      <c r="J14" s="23" t="s">
        <v>42</v>
      </c>
      <c r="K14" s="25" t="s">
        <v>92</v>
      </c>
      <c r="L14" s="114" t="s">
        <v>170</v>
      </c>
      <c r="M14" s="133" t="s">
        <v>270</v>
      </c>
    </row>
    <row r="15" spans="1:13" ht="198.75" customHeight="1" thickBot="1">
      <c r="A15" s="139"/>
      <c r="B15" s="29" t="s">
        <v>267</v>
      </c>
      <c r="C15" s="28" t="s">
        <v>73</v>
      </c>
      <c r="D15" s="23"/>
      <c r="E15" s="23"/>
      <c r="F15" s="121" t="s">
        <v>24</v>
      </c>
      <c r="G15" s="128"/>
      <c r="H15" s="23" t="s">
        <v>65</v>
      </c>
      <c r="I15" s="23" t="s">
        <v>41</v>
      </c>
      <c r="J15" s="23" t="s">
        <v>42</v>
      </c>
      <c r="K15" s="25" t="s">
        <v>126</v>
      </c>
      <c r="L15" s="114" t="s">
        <v>171</v>
      </c>
      <c r="M15" s="133" t="s">
        <v>270</v>
      </c>
    </row>
    <row r="16" spans="1:13" ht="75.75" customHeight="1" thickBot="1">
      <c r="A16" s="139"/>
      <c r="B16" s="188" t="s">
        <v>159</v>
      </c>
      <c r="C16" s="33" t="s">
        <v>40</v>
      </c>
      <c r="D16" s="11"/>
      <c r="E16" s="11" t="s">
        <v>24</v>
      </c>
      <c r="F16" s="119" t="s">
        <v>24</v>
      </c>
      <c r="G16" s="125" t="s">
        <v>24</v>
      </c>
      <c r="H16" s="11" t="s">
        <v>39</v>
      </c>
      <c r="I16" s="11" t="s">
        <v>41</v>
      </c>
      <c r="J16" s="11" t="s">
        <v>42</v>
      </c>
      <c r="K16" s="19" t="s">
        <v>127</v>
      </c>
      <c r="L16" s="109" t="s">
        <v>172</v>
      </c>
      <c r="M16" s="133" t="s">
        <v>270</v>
      </c>
    </row>
    <row r="17" spans="1:13" ht="77.25" thickBot="1">
      <c r="A17" s="139"/>
      <c r="B17" s="189"/>
      <c r="C17" s="34" t="s">
        <v>44</v>
      </c>
      <c r="D17" s="7"/>
      <c r="E17" s="7" t="s">
        <v>24</v>
      </c>
      <c r="F17" s="107" t="s">
        <v>24</v>
      </c>
      <c r="G17" s="126" t="s">
        <v>24</v>
      </c>
      <c r="H17" s="7" t="s">
        <v>39</v>
      </c>
      <c r="I17" s="7" t="s">
        <v>41</v>
      </c>
      <c r="J17" s="7" t="s">
        <v>42</v>
      </c>
      <c r="K17" s="15" t="s">
        <v>93</v>
      </c>
      <c r="L17" s="110" t="s">
        <v>173</v>
      </c>
      <c r="M17" s="133" t="s">
        <v>270</v>
      </c>
    </row>
    <row r="18" spans="1:13" ht="57" customHeight="1" thickBot="1">
      <c r="A18" s="139"/>
      <c r="B18" s="189"/>
      <c r="C18" s="34" t="s">
        <v>45</v>
      </c>
      <c r="D18" s="7"/>
      <c r="E18" s="7"/>
      <c r="F18" s="107" t="s">
        <v>24</v>
      </c>
      <c r="G18" s="126" t="s">
        <v>24</v>
      </c>
      <c r="H18" s="7" t="s">
        <v>39</v>
      </c>
      <c r="I18" s="7" t="s">
        <v>41</v>
      </c>
      <c r="J18" s="7" t="s">
        <v>42</v>
      </c>
      <c r="K18" s="15" t="s">
        <v>94</v>
      </c>
      <c r="L18" s="110" t="s">
        <v>174</v>
      </c>
      <c r="M18" s="133" t="s">
        <v>270</v>
      </c>
    </row>
    <row r="19" spans="1:13" ht="43.5" customHeight="1" thickBot="1">
      <c r="A19" s="140"/>
      <c r="B19" s="190"/>
      <c r="C19" s="35" t="s">
        <v>46</v>
      </c>
      <c r="D19" s="8"/>
      <c r="E19" s="8"/>
      <c r="F19" s="106" t="s">
        <v>24</v>
      </c>
      <c r="G19" s="127" t="s">
        <v>24</v>
      </c>
      <c r="H19" s="8" t="s">
        <v>39</v>
      </c>
      <c r="I19" s="8" t="s">
        <v>41</v>
      </c>
      <c r="J19" s="8" t="s">
        <v>42</v>
      </c>
      <c r="K19" s="16"/>
      <c r="L19" s="111" t="s">
        <v>129</v>
      </c>
      <c r="M19" s="133" t="s">
        <v>270</v>
      </c>
    </row>
    <row r="20" spans="1:13" ht="71.25" customHeight="1" thickBot="1">
      <c r="A20" s="191" t="s">
        <v>128</v>
      </c>
      <c r="B20" s="191" t="s">
        <v>160</v>
      </c>
      <c r="C20" s="33" t="s">
        <v>47</v>
      </c>
      <c r="D20" s="11"/>
      <c r="E20" s="11" t="s">
        <v>24</v>
      </c>
      <c r="F20" s="119"/>
      <c r="G20" s="125"/>
      <c r="H20" s="11" t="s">
        <v>39</v>
      </c>
      <c r="I20" s="11" t="s">
        <v>41</v>
      </c>
      <c r="J20" s="11" t="s">
        <v>42</v>
      </c>
      <c r="K20" s="19" t="s">
        <v>95</v>
      </c>
      <c r="L20" s="109" t="s">
        <v>175</v>
      </c>
      <c r="M20" s="133" t="s">
        <v>270</v>
      </c>
    </row>
    <row r="21" spans="1:13" ht="81.75" customHeight="1" thickBot="1">
      <c r="A21" s="196"/>
      <c r="B21" s="192"/>
      <c r="C21" s="35" t="s">
        <v>48</v>
      </c>
      <c r="D21" s="8"/>
      <c r="E21" s="8"/>
      <c r="F21" s="106" t="s">
        <v>24</v>
      </c>
      <c r="G21" s="127" t="s">
        <v>24</v>
      </c>
      <c r="H21" s="8" t="s">
        <v>39</v>
      </c>
      <c r="I21" s="8" t="s">
        <v>41</v>
      </c>
      <c r="J21" s="8" t="s">
        <v>42</v>
      </c>
      <c r="K21" s="16" t="s">
        <v>93</v>
      </c>
      <c r="L21" s="111" t="s">
        <v>176</v>
      </c>
      <c r="M21" s="133" t="s">
        <v>270</v>
      </c>
    </row>
    <row r="22" spans="1:13" ht="103.5" customHeight="1" thickBot="1">
      <c r="A22" s="196"/>
      <c r="B22" s="191" t="s">
        <v>161</v>
      </c>
      <c r="C22" s="33" t="s">
        <v>51</v>
      </c>
      <c r="D22" s="11"/>
      <c r="E22" s="11" t="s">
        <v>24</v>
      </c>
      <c r="F22" s="119" t="s">
        <v>24</v>
      </c>
      <c r="G22" s="125" t="s">
        <v>24</v>
      </c>
      <c r="H22" s="11" t="s">
        <v>39</v>
      </c>
      <c r="I22" s="11" t="s">
        <v>41</v>
      </c>
      <c r="J22" s="11" t="s">
        <v>42</v>
      </c>
      <c r="K22" s="19" t="s">
        <v>96</v>
      </c>
      <c r="L22" s="112" t="s">
        <v>177</v>
      </c>
      <c r="M22" s="133" t="s">
        <v>270</v>
      </c>
    </row>
    <row r="23" spans="1:13" ht="67.5" customHeight="1" thickBot="1">
      <c r="A23" s="196"/>
      <c r="B23" s="196"/>
      <c r="C23" s="34" t="s">
        <v>52</v>
      </c>
      <c r="D23" s="7"/>
      <c r="E23" s="7"/>
      <c r="F23" s="107" t="s">
        <v>24</v>
      </c>
      <c r="G23" s="126" t="s">
        <v>24</v>
      </c>
      <c r="H23" s="7" t="s">
        <v>39</v>
      </c>
      <c r="I23" s="7" t="s">
        <v>41</v>
      </c>
      <c r="J23" s="7" t="s">
        <v>42</v>
      </c>
      <c r="K23" s="15" t="s">
        <v>97</v>
      </c>
      <c r="L23" s="113" t="s">
        <v>178</v>
      </c>
      <c r="M23" s="133" t="s">
        <v>270</v>
      </c>
    </row>
    <row r="24" spans="1:13" ht="64.5" thickBot="1">
      <c r="A24" s="196"/>
      <c r="B24" s="196"/>
      <c r="C24" s="34" t="s">
        <v>53</v>
      </c>
      <c r="D24" s="7"/>
      <c r="E24" s="7"/>
      <c r="F24" s="107" t="s">
        <v>24</v>
      </c>
      <c r="G24" s="126" t="s">
        <v>24</v>
      </c>
      <c r="H24" s="7" t="s">
        <v>39</v>
      </c>
      <c r="I24" s="7" t="s">
        <v>41</v>
      </c>
      <c r="J24" s="7" t="s">
        <v>42</v>
      </c>
      <c r="K24" s="15" t="s">
        <v>98</v>
      </c>
      <c r="L24" s="113" t="s">
        <v>179</v>
      </c>
      <c r="M24" s="133" t="s">
        <v>270</v>
      </c>
    </row>
    <row r="25" spans="1:13" ht="64.5" thickBot="1">
      <c r="A25" s="196"/>
      <c r="B25" s="196"/>
      <c r="C25" s="34" t="s">
        <v>54</v>
      </c>
      <c r="D25" s="7"/>
      <c r="E25" s="7"/>
      <c r="F25" s="107"/>
      <c r="G25" s="126" t="s">
        <v>24</v>
      </c>
      <c r="H25" s="7" t="s">
        <v>39</v>
      </c>
      <c r="I25" s="7" t="s">
        <v>41</v>
      </c>
      <c r="J25" s="7" t="s">
        <v>42</v>
      </c>
      <c r="K25" s="15" t="s">
        <v>99</v>
      </c>
      <c r="L25" s="113" t="s">
        <v>180</v>
      </c>
      <c r="M25" s="133" t="s">
        <v>270</v>
      </c>
    </row>
    <row r="26" spans="1:13" ht="75.75" customHeight="1" thickBot="1">
      <c r="A26" s="196"/>
      <c r="B26" s="196"/>
      <c r="C26" s="34" t="s">
        <v>55</v>
      </c>
      <c r="D26" s="7"/>
      <c r="E26" s="7"/>
      <c r="F26" s="107"/>
      <c r="G26" s="126" t="s">
        <v>24</v>
      </c>
      <c r="H26" s="7" t="s">
        <v>39</v>
      </c>
      <c r="I26" s="7" t="s">
        <v>41</v>
      </c>
      <c r="J26" s="7" t="s">
        <v>42</v>
      </c>
      <c r="K26" s="15" t="s">
        <v>99</v>
      </c>
      <c r="L26" s="113" t="s">
        <v>181</v>
      </c>
      <c r="M26" s="133" t="s">
        <v>270</v>
      </c>
    </row>
    <row r="27" spans="1:13" ht="64.5" customHeight="1" thickBot="1">
      <c r="A27" s="196"/>
      <c r="B27" s="196"/>
      <c r="C27" s="34" t="s">
        <v>56</v>
      </c>
      <c r="D27" s="7"/>
      <c r="E27" s="7"/>
      <c r="F27" s="107"/>
      <c r="G27" s="126" t="s">
        <v>24</v>
      </c>
      <c r="H27" s="7" t="s">
        <v>39</v>
      </c>
      <c r="I27" s="7" t="s">
        <v>41</v>
      </c>
      <c r="J27" s="7" t="s">
        <v>42</v>
      </c>
      <c r="K27" s="15" t="s">
        <v>94</v>
      </c>
      <c r="L27" s="113" t="s">
        <v>174</v>
      </c>
      <c r="M27" s="133" t="s">
        <v>270</v>
      </c>
    </row>
    <row r="28" spans="1:13" ht="66.75" customHeight="1" thickBot="1">
      <c r="A28" s="196"/>
      <c r="B28" s="192"/>
      <c r="C28" s="35" t="s">
        <v>57</v>
      </c>
      <c r="D28" s="8"/>
      <c r="E28" s="8" t="s">
        <v>24</v>
      </c>
      <c r="F28" s="106"/>
      <c r="G28" s="127"/>
      <c r="H28" s="8" t="s">
        <v>39</v>
      </c>
      <c r="I28" s="8" t="s">
        <v>41</v>
      </c>
      <c r="J28" s="8" t="s">
        <v>42</v>
      </c>
      <c r="K28" s="16" t="s">
        <v>94</v>
      </c>
      <c r="L28" s="115" t="s">
        <v>174</v>
      </c>
      <c r="M28" s="133" t="s">
        <v>270</v>
      </c>
    </row>
    <row r="29" spans="1:13" ht="78" customHeight="1" thickBot="1">
      <c r="A29" s="196"/>
      <c r="B29" s="191" t="s">
        <v>162</v>
      </c>
      <c r="C29" s="33" t="s">
        <v>124</v>
      </c>
      <c r="D29" s="11"/>
      <c r="E29" s="11"/>
      <c r="F29" s="119" t="s">
        <v>24</v>
      </c>
      <c r="G29" s="125" t="s">
        <v>24</v>
      </c>
      <c r="H29" s="11" t="s">
        <v>36</v>
      </c>
      <c r="I29" s="11" t="s">
        <v>41</v>
      </c>
      <c r="J29" s="11" t="s">
        <v>38</v>
      </c>
      <c r="K29" s="19" t="s">
        <v>95</v>
      </c>
      <c r="L29" s="112" t="s">
        <v>182</v>
      </c>
      <c r="M29" s="133" t="s">
        <v>270</v>
      </c>
    </row>
    <row r="30" spans="1:13" ht="78.75" customHeight="1" thickBot="1">
      <c r="A30" s="196"/>
      <c r="B30" s="196"/>
      <c r="C30" s="34" t="s">
        <v>58</v>
      </c>
      <c r="D30" s="7"/>
      <c r="E30" s="7"/>
      <c r="F30" s="107" t="s">
        <v>24</v>
      </c>
      <c r="G30" s="126" t="s">
        <v>24</v>
      </c>
      <c r="H30" s="7" t="s">
        <v>36</v>
      </c>
      <c r="I30" s="7" t="s">
        <v>41</v>
      </c>
      <c r="J30" s="7" t="s">
        <v>38</v>
      </c>
      <c r="K30" s="15" t="s">
        <v>100</v>
      </c>
      <c r="L30" s="113" t="s">
        <v>183</v>
      </c>
      <c r="M30" s="133" t="s">
        <v>270</v>
      </c>
    </row>
    <row r="31" spans="1:13" ht="64.5" thickBot="1">
      <c r="A31" s="196"/>
      <c r="B31" s="192"/>
      <c r="C31" s="35" t="s">
        <v>59</v>
      </c>
      <c r="D31" s="8"/>
      <c r="E31" s="8"/>
      <c r="F31" s="106"/>
      <c r="G31" s="127" t="s">
        <v>24</v>
      </c>
      <c r="H31" s="8" t="s">
        <v>36</v>
      </c>
      <c r="I31" s="8" t="s">
        <v>41</v>
      </c>
      <c r="J31" s="8" t="s">
        <v>38</v>
      </c>
      <c r="K31" s="16" t="s">
        <v>101</v>
      </c>
      <c r="L31" s="115" t="s">
        <v>184</v>
      </c>
      <c r="M31" s="133" t="s">
        <v>270</v>
      </c>
    </row>
    <row r="32" spans="1:13" ht="126" customHeight="1" thickBot="1">
      <c r="A32" s="196"/>
      <c r="B32" s="191" t="s">
        <v>163</v>
      </c>
      <c r="C32" s="30" t="s">
        <v>49</v>
      </c>
      <c r="D32" s="36"/>
      <c r="E32" s="11" t="s">
        <v>24</v>
      </c>
      <c r="F32" s="119" t="s">
        <v>24</v>
      </c>
      <c r="G32" s="125" t="s">
        <v>24</v>
      </c>
      <c r="H32" s="38" t="s">
        <v>25</v>
      </c>
      <c r="I32" s="38" t="s">
        <v>26</v>
      </c>
      <c r="J32" s="38" t="s">
        <v>27</v>
      </c>
      <c r="K32" s="19" t="s">
        <v>28</v>
      </c>
      <c r="L32" s="112" t="s">
        <v>29</v>
      </c>
      <c r="M32" s="133" t="s">
        <v>270</v>
      </c>
    </row>
    <row r="33" spans="1:13" ht="131.25" customHeight="1" thickBot="1">
      <c r="A33" s="196"/>
      <c r="B33" s="196"/>
      <c r="C33" s="31" t="s">
        <v>120</v>
      </c>
      <c r="D33" s="31"/>
      <c r="E33" s="7" t="s">
        <v>24</v>
      </c>
      <c r="F33" s="107" t="s">
        <v>24</v>
      </c>
      <c r="G33" s="126" t="s">
        <v>24</v>
      </c>
      <c r="H33" s="39" t="s">
        <v>25</v>
      </c>
      <c r="I33" s="39" t="s">
        <v>30</v>
      </c>
      <c r="J33" s="39" t="s">
        <v>27</v>
      </c>
      <c r="K33" s="15" t="s">
        <v>31</v>
      </c>
      <c r="L33" s="113" t="s">
        <v>32</v>
      </c>
      <c r="M33" s="133" t="s">
        <v>270</v>
      </c>
    </row>
    <row r="34" spans="1:13" ht="131.25" customHeight="1" thickBot="1">
      <c r="A34" s="196"/>
      <c r="B34" s="192"/>
      <c r="C34" s="32" t="s">
        <v>50</v>
      </c>
      <c r="D34" s="32"/>
      <c r="E34" s="8" t="s">
        <v>24</v>
      </c>
      <c r="F34" s="106" t="s">
        <v>24</v>
      </c>
      <c r="G34" s="127" t="s">
        <v>24</v>
      </c>
      <c r="H34" s="40" t="s">
        <v>25</v>
      </c>
      <c r="I34" s="40" t="s">
        <v>33</v>
      </c>
      <c r="J34" s="40" t="s">
        <v>42</v>
      </c>
      <c r="K34" s="16" t="s">
        <v>28</v>
      </c>
      <c r="L34" s="115" t="s">
        <v>34</v>
      </c>
      <c r="M34" s="133" t="s">
        <v>270</v>
      </c>
    </row>
    <row r="35" spans="1:13" ht="135" customHeight="1" thickBot="1">
      <c r="A35" s="192"/>
      <c r="B35" s="28" t="s">
        <v>164</v>
      </c>
      <c r="C35" s="28" t="s">
        <v>130</v>
      </c>
      <c r="D35" s="37"/>
      <c r="E35" s="23"/>
      <c r="F35" s="121" t="s">
        <v>24</v>
      </c>
      <c r="G35" s="128"/>
      <c r="H35" s="41" t="s">
        <v>69</v>
      </c>
      <c r="I35" s="41" t="s">
        <v>41</v>
      </c>
      <c r="J35" s="41" t="s">
        <v>42</v>
      </c>
      <c r="K35" s="25" t="s">
        <v>102</v>
      </c>
      <c r="L35" s="116" t="s">
        <v>185</v>
      </c>
      <c r="M35" s="133" t="s">
        <v>270</v>
      </c>
    </row>
    <row r="36" spans="1:13" ht="15.75" thickBot="1">
      <c r="A36" s="183"/>
      <c r="B36" s="184"/>
      <c r="C36" s="184"/>
      <c r="D36" s="184"/>
      <c r="E36" s="184"/>
      <c r="F36" s="184"/>
      <c r="G36" s="185"/>
      <c r="H36" s="180" t="s">
        <v>65</v>
      </c>
      <c r="I36" s="181"/>
      <c r="J36" s="181"/>
      <c r="K36" s="182"/>
      <c r="L36" s="117">
        <v>54570</v>
      </c>
      <c r="M36" s="37"/>
    </row>
    <row r="37" spans="1:13" ht="15.75" thickBot="1">
      <c r="A37" s="183"/>
      <c r="B37" s="184"/>
      <c r="C37" s="184"/>
      <c r="D37" s="184"/>
      <c r="E37" s="184"/>
      <c r="F37" s="184"/>
      <c r="G37" s="185"/>
      <c r="H37" s="180" t="s">
        <v>36</v>
      </c>
      <c r="I37" s="181"/>
      <c r="J37" s="181"/>
      <c r="K37" s="182"/>
      <c r="L37" s="117">
        <v>168345</v>
      </c>
      <c r="M37" s="37"/>
    </row>
    <row r="38" spans="1:13" ht="15.75" thickBot="1">
      <c r="A38" s="183"/>
      <c r="B38" s="184"/>
      <c r="C38" s="184"/>
      <c r="D38" s="184"/>
      <c r="E38" s="184"/>
      <c r="F38" s="184"/>
      <c r="G38" s="185"/>
      <c r="H38" s="180" t="s">
        <v>71</v>
      </c>
      <c r="I38" s="181"/>
      <c r="J38" s="181"/>
      <c r="K38" s="182"/>
      <c r="L38" s="117">
        <v>96300</v>
      </c>
      <c r="M38" s="37"/>
    </row>
    <row r="39" spans="1:13" ht="15.75" thickBot="1">
      <c r="A39" s="186"/>
      <c r="B39" s="186"/>
      <c r="C39" s="186"/>
      <c r="D39" s="186"/>
      <c r="E39" s="186"/>
      <c r="F39" s="186"/>
      <c r="G39" s="187"/>
      <c r="H39" s="180" t="s">
        <v>39</v>
      </c>
      <c r="I39" s="181"/>
      <c r="J39" s="181"/>
      <c r="K39" s="182"/>
      <c r="L39" s="117">
        <v>147660</v>
      </c>
      <c r="M39" s="37"/>
    </row>
    <row r="40" spans="1:13" ht="15.75" thickBot="1">
      <c r="A40" s="183"/>
      <c r="B40" s="184"/>
      <c r="C40" s="184"/>
      <c r="D40" s="184"/>
      <c r="E40" s="184"/>
      <c r="F40" s="184"/>
      <c r="G40" s="185"/>
      <c r="H40" s="180" t="s">
        <v>25</v>
      </c>
      <c r="I40" s="181"/>
      <c r="J40" s="181"/>
      <c r="K40" s="182"/>
      <c r="L40" s="117">
        <v>176550</v>
      </c>
      <c r="M40" s="37"/>
    </row>
    <row r="41" spans="1:13" ht="15.75" thickBot="1">
      <c r="A41" s="183"/>
      <c r="B41" s="184"/>
      <c r="C41" s="184"/>
      <c r="D41" s="184"/>
      <c r="E41" s="184"/>
      <c r="F41" s="184"/>
      <c r="G41" s="185"/>
      <c r="H41" s="180" t="s">
        <v>69</v>
      </c>
      <c r="I41" s="181"/>
      <c r="J41" s="181"/>
      <c r="K41" s="182"/>
      <c r="L41" s="117">
        <v>26750</v>
      </c>
      <c r="M41" s="37"/>
    </row>
    <row r="42" spans="1:13" ht="15.75" thickBot="1">
      <c r="A42" s="180" t="s">
        <v>217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2"/>
      <c r="L42" s="118">
        <f>SUM(L36:L41)</f>
        <v>670175</v>
      </c>
      <c r="M42" s="37"/>
    </row>
    <row r="43" spans="1:13" ht="15.75" thickBot="1">
      <c r="A43" s="180" t="s">
        <v>213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2"/>
      <c r="L43" s="118">
        <f>L42/1.07</f>
        <v>626331.7757009346</v>
      </c>
      <c r="M43" s="37"/>
    </row>
    <row r="44" spans="1:13" ht="15.75" thickBot="1">
      <c r="A44" s="180" t="s">
        <v>214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2"/>
      <c r="L44" s="118">
        <f>L43*0.07</f>
        <v>43843.22429906543</v>
      </c>
      <c r="M44" s="37"/>
    </row>
  </sheetData>
  <sheetProtection/>
  <mergeCells count="37">
    <mergeCell ref="A4:M4"/>
    <mergeCell ref="A3:M3"/>
    <mergeCell ref="A1:M1"/>
    <mergeCell ref="A2:M2"/>
    <mergeCell ref="M6:M7"/>
    <mergeCell ref="A5:M5"/>
    <mergeCell ref="J6:L6"/>
    <mergeCell ref="B6:B7"/>
    <mergeCell ref="D6:G6"/>
    <mergeCell ref="H6:H7"/>
    <mergeCell ref="I6:I7"/>
    <mergeCell ref="B20:B21"/>
    <mergeCell ref="A6:A7"/>
    <mergeCell ref="C6:C7"/>
    <mergeCell ref="A20:A35"/>
    <mergeCell ref="B22:B28"/>
    <mergeCell ref="B29:B31"/>
    <mergeCell ref="B11:B13"/>
    <mergeCell ref="B32:B34"/>
    <mergeCell ref="A8:A19"/>
    <mergeCell ref="B8:B10"/>
    <mergeCell ref="B16:B19"/>
    <mergeCell ref="A44:K44"/>
    <mergeCell ref="H40:K40"/>
    <mergeCell ref="H41:K41"/>
    <mergeCell ref="H36:K36"/>
    <mergeCell ref="H37:K37"/>
    <mergeCell ref="H38:K38"/>
    <mergeCell ref="H39:K39"/>
    <mergeCell ref="A40:G40"/>
    <mergeCell ref="A41:G41"/>
    <mergeCell ref="A43:K43"/>
    <mergeCell ref="A38:G38"/>
    <mergeCell ref="A39:G39"/>
    <mergeCell ref="A36:G36"/>
    <mergeCell ref="A37:G37"/>
    <mergeCell ref="A42:K42"/>
  </mergeCells>
  <printOptions/>
  <pageMargins left="0.75" right="0.75" top="1" bottom="1" header="0" footer="0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="80" zoomScaleNormal="80" zoomScalePageLayoutView="0" workbookViewId="0" topLeftCell="C1">
      <selection activeCell="N19" sqref="N19"/>
    </sheetView>
  </sheetViews>
  <sheetFormatPr defaultColWidth="11.421875" defaultRowHeight="12.75"/>
  <cols>
    <col min="1" max="1" width="26.140625" style="0" customWidth="1"/>
    <col min="2" max="2" width="19.140625" style="0" customWidth="1"/>
    <col min="3" max="3" width="23.7109375" style="0" customWidth="1"/>
    <col min="4" max="7" width="11.421875" style="0" customWidth="1"/>
    <col min="8" max="8" width="14.7109375" style="0" customWidth="1"/>
    <col min="9" max="9" width="18.140625" style="0" customWidth="1"/>
    <col min="10" max="10" width="14.28125" style="0" customWidth="1"/>
    <col min="11" max="11" width="22.57421875" style="0" customWidth="1"/>
    <col min="12" max="12" width="17.57421875" style="0" customWidth="1"/>
    <col min="13" max="13" width="14.7109375" style="0" customWidth="1"/>
  </cols>
  <sheetData>
    <row r="1" spans="1:13" ht="21.75" customHeight="1" thickBot="1">
      <c r="A1" s="208" t="s">
        <v>269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</row>
    <row r="2" spans="1:13" ht="21" customHeight="1" thickBot="1">
      <c r="A2" s="211" t="s">
        <v>12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3"/>
    </row>
    <row r="3" spans="1:13" ht="40.5" customHeight="1" thickBot="1">
      <c r="A3" s="227" t="s">
        <v>264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9"/>
    </row>
    <row r="4" spans="1:13" ht="40.5" customHeight="1" thickBot="1">
      <c r="A4" s="155" t="s">
        <v>265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7"/>
    </row>
    <row r="5" spans="1:13" ht="27" customHeight="1" thickBot="1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/>
    </row>
    <row r="6" spans="1:13" ht="34.5" customHeight="1" thickBot="1">
      <c r="A6" s="219" t="s">
        <v>209</v>
      </c>
      <c r="B6" s="219" t="s">
        <v>194</v>
      </c>
      <c r="C6" s="224" t="s">
        <v>195</v>
      </c>
      <c r="D6" s="221" t="s">
        <v>19</v>
      </c>
      <c r="E6" s="222"/>
      <c r="F6" s="222"/>
      <c r="G6" s="226"/>
      <c r="H6" s="217" t="s">
        <v>20</v>
      </c>
      <c r="I6" s="217" t="s">
        <v>21</v>
      </c>
      <c r="J6" s="221" t="s">
        <v>22</v>
      </c>
      <c r="K6" s="222"/>
      <c r="L6" s="223"/>
      <c r="M6" s="166" t="s">
        <v>268</v>
      </c>
    </row>
    <row r="7" spans="1:13" ht="33.75" customHeight="1" thickBot="1">
      <c r="A7" s="220"/>
      <c r="B7" s="220"/>
      <c r="C7" s="225"/>
      <c r="D7" s="104" t="s">
        <v>14</v>
      </c>
      <c r="E7" s="104" t="s">
        <v>15</v>
      </c>
      <c r="F7" s="104" t="s">
        <v>16</v>
      </c>
      <c r="G7" s="105" t="s">
        <v>17</v>
      </c>
      <c r="H7" s="218"/>
      <c r="I7" s="218"/>
      <c r="J7" s="104" t="s">
        <v>13</v>
      </c>
      <c r="K7" s="104" t="s">
        <v>18</v>
      </c>
      <c r="L7" s="104" t="s">
        <v>23</v>
      </c>
      <c r="M7" s="167"/>
    </row>
    <row r="8" spans="1:13" ht="165.75" customHeight="1" thickBot="1">
      <c r="A8" s="141" t="s">
        <v>74</v>
      </c>
      <c r="B8" s="141" t="s">
        <v>186</v>
      </c>
      <c r="C8" s="18" t="s">
        <v>11</v>
      </c>
      <c r="D8" s="11"/>
      <c r="E8" s="11" t="s">
        <v>24</v>
      </c>
      <c r="F8" s="119" t="s">
        <v>24</v>
      </c>
      <c r="G8" s="125"/>
      <c r="H8" s="43" t="s">
        <v>69</v>
      </c>
      <c r="I8" s="43" t="s">
        <v>41</v>
      </c>
      <c r="J8" s="43" t="s">
        <v>42</v>
      </c>
      <c r="K8" s="19" t="s">
        <v>103</v>
      </c>
      <c r="L8" s="19" t="s">
        <v>2</v>
      </c>
      <c r="M8" s="133" t="s">
        <v>270</v>
      </c>
    </row>
    <row r="9" spans="1:13" ht="169.5" customHeight="1" thickBot="1">
      <c r="A9" s="140"/>
      <c r="B9" s="140"/>
      <c r="C9" s="9" t="s">
        <v>75</v>
      </c>
      <c r="D9" s="8"/>
      <c r="E9" s="8"/>
      <c r="F9" s="106"/>
      <c r="G9" s="127" t="s">
        <v>24</v>
      </c>
      <c r="H9" s="44" t="s">
        <v>69</v>
      </c>
      <c r="I9" s="44" t="s">
        <v>41</v>
      </c>
      <c r="J9" s="44" t="s">
        <v>42</v>
      </c>
      <c r="K9" s="16" t="s">
        <v>121</v>
      </c>
      <c r="L9" s="16" t="s">
        <v>3</v>
      </c>
      <c r="M9" s="133" t="s">
        <v>270</v>
      </c>
    </row>
    <row r="10" spans="1:13" ht="144" customHeight="1" thickBot="1">
      <c r="A10" s="141" t="s">
        <v>63</v>
      </c>
      <c r="B10" s="191" t="s">
        <v>187</v>
      </c>
      <c r="C10" s="30" t="s">
        <v>76</v>
      </c>
      <c r="D10" s="11"/>
      <c r="E10" s="11" t="s">
        <v>24</v>
      </c>
      <c r="F10" s="119"/>
      <c r="G10" s="125"/>
      <c r="H10" s="43" t="s">
        <v>69</v>
      </c>
      <c r="I10" s="43" t="s">
        <v>41</v>
      </c>
      <c r="J10" s="43" t="s">
        <v>42</v>
      </c>
      <c r="K10" s="19" t="s">
        <v>113</v>
      </c>
      <c r="L10" s="19" t="s">
        <v>4</v>
      </c>
      <c r="M10" s="133" t="s">
        <v>270</v>
      </c>
    </row>
    <row r="11" spans="1:13" ht="103.5" customHeight="1" thickBot="1">
      <c r="A11" s="139"/>
      <c r="B11" s="192"/>
      <c r="C11" s="32" t="s">
        <v>77</v>
      </c>
      <c r="D11" s="8"/>
      <c r="E11" s="8"/>
      <c r="F11" s="106"/>
      <c r="G11" s="127" t="s">
        <v>24</v>
      </c>
      <c r="H11" s="44" t="s">
        <v>69</v>
      </c>
      <c r="I11" s="44" t="s">
        <v>41</v>
      </c>
      <c r="J11" s="44" t="s">
        <v>42</v>
      </c>
      <c r="K11" s="16" t="s">
        <v>114</v>
      </c>
      <c r="L11" s="16" t="s">
        <v>5</v>
      </c>
      <c r="M11" s="133" t="s">
        <v>270</v>
      </c>
    </row>
    <row r="12" spans="1:13" ht="104.25" customHeight="1" thickBot="1">
      <c r="A12" s="139"/>
      <c r="B12" s="28" t="s">
        <v>188</v>
      </c>
      <c r="C12" s="28" t="s">
        <v>62</v>
      </c>
      <c r="D12" s="37"/>
      <c r="E12" s="23" t="s">
        <v>24</v>
      </c>
      <c r="F12" s="121" t="s">
        <v>24</v>
      </c>
      <c r="G12" s="128"/>
      <c r="H12" s="23" t="s">
        <v>39</v>
      </c>
      <c r="I12" s="23" t="s">
        <v>41</v>
      </c>
      <c r="J12" s="23" t="s">
        <v>42</v>
      </c>
      <c r="K12" s="25" t="s">
        <v>105</v>
      </c>
      <c r="L12" s="25" t="s">
        <v>6</v>
      </c>
      <c r="M12" s="133" t="s">
        <v>270</v>
      </c>
    </row>
    <row r="13" spans="1:13" ht="99.75" customHeight="1" thickBot="1">
      <c r="A13" s="139"/>
      <c r="B13" s="28" t="s">
        <v>189</v>
      </c>
      <c r="C13" s="28" t="s">
        <v>78</v>
      </c>
      <c r="D13" s="23"/>
      <c r="E13" s="23"/>
      <c r="F13" s="121" t="s">
        <v>24</v>
      </c>
      <c r="G13" s="128"/>
      <c r="H13" s="23" t="s">
        <v>65</v>
      </c>
      <c r="I13" s="23" t="s">
        <v>41</v>
      </c>
      <c r="J13" s="23" t="s">
        <v>42</v>
      </c>
      <c r="K13" s="25" t="s">
        <v>106</v>
      </c>
      <c r="L13" s="25" t="s">
        <v>7</v>
      </c>
      <c r="M13" s="133" t="s">
        <v>270</v>
      </c>
    </row>
    <row r="14" spans="1:13" ht="153" customHeight="1" thickBot="1">
      <c r="A14" s="139"/>
      <c r="B14" s="191" t="s">
        <v>190</v>
      </c>
      <c r="C14" s="30" t="s">
        <v>192</v>
      </c>
      <c r="D14" s="11"/>
      <c r="E14" s="11"/>
      <c r="F14" s="119" t="s">
        <v>24</v>
      </c>
      <c r="G14" s="125"/>
      <c r="H14" s="11" t="s">
        <v>65</v>
      </c>
      <c r="I14" s="11" t="s">
        <v>79</v>
      </c>
      <c r="J14" s="11" t="s">
        <v>42</v>
      </c>
      <c r="K14" s="19" t="s">
        <v>107</v>
      </c>
      <c r="L14" s="19" t="s">
        <v>8</v>
      </c>
      <c r="M14" s="133" t="s">
        <v>270</v>
      </c>
    </row>
    <row r="15" spans="1:13" ht="127.5" customHeight="1" thickBot="1">
      <c r="A15" s="139"/>
      <c r="B15" s="192"/>
      <c r="C15" s="32" t="s">
        <v>191</v>
      </c>
      <c r="D15" s="8"/>
      <c r="E15" s="8"/>
      <c r="F15" s="106"/>
      <c r="G15" s="127" t="s">
        <v>24</v>
      </c>
      <c r="H15" s="8" t="s">
        <v>65</v>
      </c>
      <c r="I15" s="8" t="s">
        <v>79</v>
      </c>
      <c r="J15" s="8" t="s">
        <v>42</v>
      </c>
      <c r="K15" s="16" t="s">
        <v>108</v>
      </c>
      <c r="L15" s="16" t="s">
        <v>9</v>
      </c>
      <c r="M15" s="133" t="s">
        <v>270</v>
      </c>
    </row>
    <row r="16" spans="1:13" ht="205.5" customHeight="1" thickBot="1">
      <c r="A16" s="140"/>
      <c r="B16" s="28" t="s">
        <v>1</v>
      </c>
      <c r="C16" s="28" t="s">
        <v>0</v>
      </c>
      <c r="D16" s="23"/>
      <c r="E16" s="23"/>
      <c r="F16" s="121" t="s">
        <v>24</v>
      </c>
      <c r="G16" s="128" t="s">
        <v>24</v>
      </c>
      <c r="H16" s="23" t="s">
        <v>36</v>
      </c>
      <c r="I16" s="23" t="s">
        <v>80</v>
      </c>
      <c r="J16" s="45" t="s">
        <v>42</v>
      </c>
      <c r="K16" s="25" t="s">
        <v>104</v>
      </c>
      <c r="L16" s="25" t="s">
        <v>10</v>
      </c>
      <c r="M16" s="133" t="s">
        <v>270</v>
      </c>
    </row>
    <row r="17" spans="1:13" ht="15.75" thickBot="1">
      <c r="A17" s="58"/>
      <c r="B17" s="214"/>
      <c r="C17" s="214"/>
      <c r="D17" s="214"/>
      <c r="E17" s="214"/>
      <c r="F17" s="214"/>
      <c r="G17" s="215"/>
      <c r="H17" s="180" t="s">
        <v>69</v>
      </c>
      <c r="I17" s="181"/>
      <c r="J17" s="181"/>
      <c r="K17" s="182"/>
      <c r="L17" s="54">
        <v>235400</v>
      </c>
      <c r="M17" s="37"/>
    </row>
    <row r="18" spans="1:13" ht="15.75" thickBot="1">
      <c r="A18" s="58"/>
      <c r="B18" s="214"/>
      <c r="C18" s="214"/>
      <c r="D18" s="214"/>
      <c r="E18" s="214"/>
      <c r="F18" s="214"/>
      <c r="G18" s="215"/>
      <c r="H18" s="180" t="s">
        <v>39</v>
      </c>
      <c r="I18" s="181"/>
      <c r="J18" s="181"/>
      <c r="K18" s="182"/>
      <c r="L18" s="54">
        <v>10700</v>
      </c>
      <c r="M18" s="37"/>
    </row>
    <row r="19" spans="1:13" ht="15.75" thickBot="1">
      <c r="A19" s="216"/>
      <c r="B19" s="214"/>
      <c r="C19" s="214"/>
      <c r="D19" s="214"/>
      <c r="E19" s="214"/>
      <c r="F19" s="214"/>
      <c r="G19" s="215"/>
      <c r="H19" s="180" t="s">
        <v>65</v>
      </c>
      <c r="I19" s="181"/>
      <c r="J19" s="181"/>
      <c r="K19" s="182"/>
      <c r="L19" s="54">
        <v>53500</v>
      </c>
      <c r="M19" s="37"/>
    </row>
    <row r="20" spans="1:13" ht="15.75" thickBot="1">
      <c r="A20" s="58"/>
      <c r="B20" s="214"/>
      <c r="C20" s="214"/>
      <c r="D20" s="214"/>
      <c r="E20" s="214"/>
      <c r="F20" s="214"/>
      <c r="G20" s="215"/>
      <c r="H20" s="180" t="s">
        <v>36</v>
      </c>
      <c r="I20" s="181"/>
      <c r="J20" s="181"/>
      <c r="K20" s="182"/>
      <c r="L20" s="54">
        <v>47080</v>
      </c>
      <c r="M20" s="37"/>
    </row>
    <row r="21" spans="1:13" ht="15.75" thickBot="1">
      <c r="A21" s="180" t="s">
        <v>212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2"/>
      <c r="L21" s="57">
        <f>SUM(L17:L20)</f>
        <v>346680</v>
      </c>
      <c r="M21" s="37"/>
    </row>
    <row r="22" spans="1:13" ht="15.75" thickBot="1">
      <c r="A22" s="180" t="s">
        <v>213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2"/>
      <c r="L22" s="57">
        <f>L21/1.07</f>
        <v>324000</v>
      </c>
      <c r="M22" s="37"/>
    </row>
    <row r="23" spans="1:13" ht="15.75" thickBot="1">
      <c r="A23" s="180" t="s">
        <v>214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2"/>
      <c r="L23" s="57">
        <f>L22*0.07</f>
        <v>22680.000000000004</v>
      </c>
      <c r="M23" s="37"/>
    </row>
  </sheetData>
  <sheetProtection/>
  <mergeCells count="29">
    <mergeCell ref="A1:M1"/>
    <mergeCell ref="A3:M3"/>
    <mergeCell ref="A4:M4"/>
    <mergeCell ref="A5:M5"/>
    <mergeCell ref="A2:M2"/>
    <mergeCell ref="M6:M7"/>
    <mergeCell ref="B14:B15"/>
    <mergeCell ref="I6:I7"/>
    <mergeCell ref="J6:L6"/>
    <mergeCell ref="B6:B7"/>
    <mergeCell ref="C6:C7"/>
    <mergeCell ref="D6:G6"/>
    <mergeCell ref="B17:G17"/>
    <mergeCell ref="B18:G18"/>
    <mergeCell ref="A19:G19"/>
    <mergeCell ref="H6:H7"/>
    <mergeCell ref="A6:A7"/>
    <mergeCell ref="B8:B9"/>
    <mergeCell ref="A8:A9"/>
    <mergeCell ref="A10:A16"/>
    <mergeCell ref="B10:B11"/>
    <mergeCell ref="H17:K17"/>
    <mergeCell ref="A21:K21"/>
    <mergeCell ref="A22:K22"/>
    <mergeCell ref="A23:K23"/>
    <mergeCell ref="H18:K18"/>
    <mergeCell ref="H19:K19"/>
    <mergeCell ref="H20:K20"/>
    <mergeCell ref="B20:G20"/>
  </mergeCells>
  <printOptions/>
  <pageMargins left="0.75" right="0.75" top="1" bottom="1" header="0" footer="0"/>
  <pageSetup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35.7109375" style="0" customWidth="1"/>
    <col min="2" max="2" width="19.8515625" style="0" customWidth="1"/>
    <col min="3" max="3" width="17.28125" style="0" customWidth="1"/>
    <col min="4" max="4" width="21.140625" style="0" customWidth="1"/>
    <col min="5" max="5" width="17.8515625" style="0" customWidth="1"/>
    <col min="6" max="6" width="21.7109375" style="0" customWidth="1"/>
  </cols>
  <sheetData>
    <row r="1" spans="1:6" ht="15.75">
      <c r="A1" s="231" t="s">
        <v>218</v>
      </c>
      <c r="B1" s="231"/>
      <c r="C1" s="231"/>
      <c r="D1" s="231"/>
      <c r="E1" s="46"/>
      <c r="F1" s="46"/>
    </row>
    <row r="2" spans="1:6" ht="12.75">
      <c r="A2" s="59"/>
      <c r="B2" s="59"/>
      <c r="C2" s="59"/>
      <c r="D2" s="59"/>
      <c r="E2" s="46"/>
      <c r="F2" s="46"/>
    </row>
    <row r="3" spans="1:6" ht="15.75">
      <c r="A3" s="232" t="s">
        <v>219</v>
      </c>
      <c r="B3" s="232"/>
      <c r="C3" s="232"/>
      <c r="D3" s="232"/>
      <c r="E3" s="46"/>
      <c r="F3" s="46"/>
    </row>
    <row r="4" spans="1:6" ht="15.75">
      <c r="A4" s="232" t="s">
        <v>220</v>
      </c>
      <c r="B4" s="232"/>
      <c r="C4" s="232"/>
      <c r="D4" s="232"/>
      <c r="E4" s="46"/>
      <c r="F4" s="46"/>
    </row>
    <row r="5" spans="1:6" ht="13.5" thickBot="1">
      <c r="A5" s="233"/>
      <c r="B5" s="233"/>
      <c r="C5" s="233"/>
      <c r="D5" s="234"/>
      <c r="E5" s="46"/>
      <c r="F5" s="46"/>
    </row>
    <row r="6" spans="1:6" ht="32.25" thickBot="1">
      <c r="A6" s="60" t="s">
        <v>221</v>
      </c>
      <c r="B6" s="60">
        <v>2008</v>
      </c>
      <c r="C6" s="60" t="s">
        <v>222</v>
      </c>
      <c r="D6" s="61"/>
      <c r="E6" s="46"/>
      <c r="F6" s="46"/>
    </row>
    <row r="7" spans="1:6" ht="16.5" thickBot="1">
      <c r="A7" s="48" t="s">
        <v>223</v>
      </c>
      <c r="B7" s="62">
        <v>365050.4672897196</v>
      </c>
      <c r="C7" s="63">
        <f>B7/B10</f>
        <v>0.2775242475979762</v>
      </c>
      <c r="D7" s="64"/>
      <c r="E7" s="46"/>
      <c r="F7" s="46"/>
    </row>
    <row r="8" spans="1:6" ht="16.5" thickBot="1">
      <c r="A8" s="48" t="s">
        <v>224</v>
      </c>
      <c r="B8" s="62">
        <v>626331.7757009346</v>
      </c>
      <c r="C8" s="65">
        <f>B8/B10</f>
        <v>0.4761595186786969</v>
      </c>
      <c r="D8" s="64"/>
      <c r="E8" s="46"/>
      <c r="F8" s="46"/>
    </row>
    <row r="9" spans="1:6" ht="16.5" thickBot="1">
      <c r="A9" s="48" t="s">
        <v>225</v>
      </c>
      <c r="B9" s="62">
        <v>324000</v>
      </c>
      <c r="C9" s="65">
        <f>B9/B10</f>
        <v>0.24631623372332692</v>
      </c>
      <c r="D9" s="64"/>
      <c r="E9" s="46"/>
      <c r="F9" s="46"/>
    </row>
    <row r="10" spans="1:6" ht="33" customHeight="1" thickBot="1">
      <c r="A10" s="66" t="s">
        <v>226</v>
      </c>
      <c r="B10" s="49">
        <f>SUM(B7:B9)</f>
        <v>1315382.2429906542</v>
      </c>
      <c r="C10" s="67">
        <f>SUM(C7:C9)</f>
        <v>1</v>
      </c>
      <c r="D10" s="64"/>
      <c r="E10" s="46"/>
      <c r="F10" s="46"/>
    </row>
    <row r="11" spans="1:6" ht="33.75" customHeight="1" thickBot="1">
      <c r="A11" s="66" t="s">
        <v>227</v>
      </c>
      <c r="B11" s="49">
        <v>151750</v>
      </c>
      <c r="C11" s="62"/>
      <c r="D11" s="64"/>
      <c r="E11" s="46"/>
      <c r="F11" s="46"/>
    </row>
    <row r="12" spans="1:6" ht="21" customHeight="1" thickBot="1">
      <c r="A12" s="68" t="s">
        <v>211</v>
      </c>
      <c r="B12" s="49">
        <f>SUM(B10:B11)</f>
        <v>1467132.2429906542</v>
      </c>
      <c r="C12" s="62"/>
      <c r="D12" s="69"/>
      <c r="E12" s="46"/>
      <c r="F12" s="46"/>
    </row>
    <row r="13" spans="1:6" ht="36.75" customHeight="1" thickBot="1">
      <c r="A13" s="66" t="s">
        <v>228</v>
      </c>
      <c r="B13" s="49">
        <v>102700</v>
      </c>
      <c r="C13" s="62"/>
      <c r="D13" s="69"/>
      <c r="E13" s="46"/>
      <c r="F13" s="46"/>
    </row>
    <row r="14" spans="1:6" ht="37.5" customHeight="1" thickBot="1">
      <c r="A14" s="66" t="s">
        <v>229</v>
      </c>
      <c r="B14" s="49">
        <f>SUM(B12:B13)</f>
        <v>1569832.2429906542</v>
      </c>
      <c r="C14" s="62"/>
      <c r="D14" s="70"/>
      <c r="E14" s="46"/>
      <c r="F14" s="46"/>
    </row>
    <row r="15" spans="1:6" ht="15">
      <c r="A15" s="71"/>
      <c r="B15" s="72"/>
      <c r="C15" s="72"/>
      <c r="D15" s="73"/>
      <c r="E15" s="46"/>
      <c r="F15" s="46"/>
    </row>
    <row r="16" spans="1:6" ht="51" customHeight="1">
      <c r="A16" s="239" t="s">
        <v>266</v>
      </c>
      <c r="B16" s="239"/>
      <c r="C16" s="239"/>
      <c r="D16" s="239"/>
      <c r="E16" s="46"/>
      <c r="F16" s="46"/>
    </row>
    <row r="17" spans="1:6" ht="12.75">
      <c r="A17" s="46"/>
      <c r="B17" s="46"/>
      <c r="C17" s="46"/>
      <c r="D17" s="74"/>
      <c r="E17" s="46"/>
      <c r="F17" s="46"/>
    </row>
    <row r="18" spans="1:6" ht="43.5" customHeight="1">
      <c r="A18" s="235" t="s">
        <v>230</v>
      </c>
      <c r="B18" s="235"/>
      <c r="C18" s="235"/>
      <c r="D18" s="235"/>
      <c r="E18" s="98"/>
      <c r="F18" s="98"/>
    </row>
    <row r="19" spans="1:6" ht="15.75">
      <c r="A19" s="231" t="s">
        <v>231</v>
      </c>
      <c r="B19" s="231"/>
      <c r="C19" s="231"/>
      <c r="D19" s="231"/>
      <c r="E19" s="75"/>
      <c r="F19" s="46"/>
    </row>
    <row r="20" spans="1:6" ht="15.75">
      <c r="A20" s="231" t="s">
        <v>232</v>
      </c>
      <c r="B20" s="231"/>
      <c r="C20" s="231"/>
      <c r="D20" s="231"/>
      <c r="E20" s="75"/>
      <c r="F20" s="46"/>
    </row>
    <row r="21" spans="1:6" ht="15.75">
      <c r="A21" s="76"/>
      <c r="B21" s="76"/>
      <c r="C21" s="76"/>
      <c r="D21" s="76"/>
      <c r="E21" s="75"/>
      <c r="F21" s="46"/>
    </row>
    <row r="22" spans="1:6" ht="15.75" thickBot="1">
      <c r="A22" s="53"/>
      <c r="B22" s="53"/>
      <c r="C22" s="53"/>
      <c r="D22" s="73"/>
      <c r="E22" s="46"/>
      <c r="F22" s="46"/>
    </row>
    <row r="23" spans="1:6" ht="16.5" thickBot="1">
      <c r="A23" s="51" t="s">
        <v>233</v>
      </c>
      <c r="B23" s="51" t="s">
        <v>234</v>
      </c>
      <c r="C23" s="51">
        <v>2008</v>
      </c>
      <c r="D23" s="52" t="s">
        <v>210</v>
      </c>
      <c r="E23" s="46"/>
      <c r="F23" s="46"/>
    </row>
    <row r="24" spans="1:6" ht="15.75" thickBot="1">
      <c r="A24" s="236" t="s">
        <v>223</v>
      </c>
      <c r="B24" s="56" t="s">
        <v>69</v>
      </c>
      <c r="C24" s="62">
        <v>75970</v>
      </c>
      <c r="D24" s="77">
        <f>SUM(C24:C24)</f>
        <v>75970</v>
      </c>
      <c r="E24" s="46"/>
      <c r="F24" s="46"/>
    </row>
    <row r="25" spans="1:6" ht="15.75" thickBot="1">
      <c r="A25" s="237"/>
      <c r="B25" s="56" t="s">
        <v>65</v>
      </c>
      <c r="C25" s="62">
        <v>113741</v>
      </c>
      <c r="D25" s="77">
        <f>SUM(C25:C25)</f>
        <v>113741</v>
      </c>
      <c r="E25" s="46"/>
      <c r="F25" s="46"/>
    </row>
    <row r="26" spans="1:6" ht="15.75" thickBot="1">
      <c r="A26" s="237"/>
      <c r="B26" s="56" t="s">
        <v>71</v>
      </c>
      <c r="C26" s="62">
        <v>37450</v>
      </c>
      <c r="D26" s="77">
        <f>SUM(C26:C26)</f>
        <v>37450</v>
      </c>
      <c r="E26" s="46"/>
      <c r="F26" s="46"/>
    </row>
    <row r="27" spans="1:6" ht="15.75" thickBot="1">
      <c r="A27" s="237"/>
      <c r="B27" s="56" t="s">
        <v>215</v>
      </c>
      <c r="C27" s="62">
        <v>142043</v>
      </c>
      <c r="D27" s="77">
        <f>SUM(C27:C27)</f>
        <v>142043</v>
      </c>
      <c r="E27" s="46"/>
      <c r="F27" s="46"/>
    </row>
    <row r="28" spans="1:6" ht="15.75" thickBot="1">
      <c r="A28" s="237"/>
      <c r="B28" s="56" t="s">
        <v>39</v>
      </c>
      <c r="C28" s="62">
        <v>21400</v>
      </c>
      <c r="D28" s="77">
        <f>SUM(C28:C28)</f>
        <v>21400</v>
      </c>
      <c r="E28" s="46"/>
      <c r="F28" s="46"/>
    </row>
    <row r="29" spans="1:6" ht="16.5" thickBot="1">
      <c r="A29" s="48" t="s">
        <v>235</v>
      </c>
      <c r="B29" s="56"/>
      <c r="C29" s="49">
        <f>SUM(C24:C28)</f>
        <v>390604</v>
      </c>
      <c r="D29" s="78">
        <f>SUM(D24:D28)</f>
        <v>390604</v>
      </c>
      <c r="E29" s="46"/>
      <c r="F29" s="46"/>
    </row>
    <row r="30" spans="1:6" ht="15.75" thickBot="1">
      <c r="A30" s="236" t="s">
        <v>224</v>
      </c>
      <c r="B30" s="56" t="s">
        <v>65</v>
      </c>
      <c r="C30" s="62">
        <v>54570</v>
      </c>
      <c r="D30" s="77">
        <f aca="true" t="shared" si="0" ref="D30:D35">SUM(C30:C30)</f>
        <v>54570</v>
      </c>
      <c r="E30" s="46"/>
      <c r="F30" s="46"/>
    </row>
    <row r="31" spans="1:6" ht="15.75" thickBot="1">
      <c r="A31" s="237"/>
      <c r="B31" s="56" t="s">
        <v>36</v>
      </c>
      <c r="C31" s="62">
        <v>168345</v>
      </c>
      <c r="D31" s="77">
        <f t="shared" si="0"/>
        <v>168345</v>
      </c>
      <c r="E31" s="46"/>
      <c r="F31" s="46"/>
    </row>
    <row r="32" spans="1:6" ht="15.75" thickBot="1">
      <c r="A32" s="237"/>
      <c r="B32" s="56" t="s">
        <v>71</v>
      </c>
      <c r="C32" s="62">
        <v>96300</v>
      </c>
      <c r="D32" s="77">
        <f t="shared" si="0"/>
        <v>96300</v>
      </c>
      <c r="E32" s="46"/>
      <c r="F32" s="46"/>
    </row>
    <row r="33" spans="1:6" ht="15.75" thickBot="1">
      <c r="A33" s="237"/>
      <c r="B33" s="56" t="s">
        <v>39</v>
      </c>
      <c r="C33" s="62">
        <v>147660</v>
      </c>
      <c r="D33" s="77">
        <f t="shared" si="0"/>
        <v>147660</v>
      </c>
      <c r="E33" s="46"/>
      <c r="F33" s="46"/>
    </row>
    <row r="34" spans="1:6" ht="15.75" thickBot="1">
      <c r="A34" s="237"/>
      <c r="B34" s="56" t="s">
        <v>25</v>
      </c>
      <c r="C34" s="62">
        <v>176550</v>
      </c>
      <c r="D34" s="77">
        <f t="shared" si="0"/>
        <v>176550</v>
      </c>
      <c r="E34" s="46"/>
      <c r="F34" s="46"/>
    </row>
    <row r="35" spans="1:6" ht="15.75" thickBot="1">
      <c r="A35" s="237"/>
      <c r="B35" s="56" t="s">
        <v>69</v>
      </c>
      <c r="C35" s="62">
        <v>26750</v>
      </c>
      <c r="D35" s="77">
        <f t="shared" si="0"/>
        <v>26750</v>
      </c>
      <c r="E35" s="46"/>
      <c r="F35" s="46"/>
    </row>
    <row r="36" spans="1:6" ht="16.5" thickBot="1">
      <c r="A36" s="48" t="s">
        <v>236</v>
      </c>
      <c r="B36" s="56"/>
      <c r="C36" s="49">
        <f>SUM(C30:C35)</f>
        <v>670175</v>
      </c>
      <c r="D36" s="78">
        <f>SUM(D30:D35)</f>
        <v>670175</v>
      </c>
      <c r="E36" s="46"/>
      <c r="F36" s="46"/>
    </row>
    <row r="37" spans="1:6" ht="15.75" thickBot="1">
      <c r="A37" s="236" t="s">
        <v>225</v>
      </c>
      <c r="B37" s="56" t="s">
        <v>69</v>
      </c>
      <c r="C37" s="62">
        <v>235400</v>
      </c>
      <c r="D37" s="77">
        <f>SUM(C37:C37)</f>
        <v>235400</v>
      </c>
      <c r="E37" s="46"/>
      <c r="F37" s="46"/>
    </row>
    <row r="38" spans="1:6" ht="15.75" thickBot="1">
      <c r="A38" s="237"/>
      <c r="B38" s="56" t="s">
        <v>65</v>
      </c>
      <c r="C38" s="62">
        <v>53500</v>
      </c>
      <c r="D38" s="77">
        <f>SUM(C38:C38)</f>
        <v>53500</v>
      </c>
      <c r="E38" s="46"/>
      <c r="F38" s="46"/>
    </row>
    <row r="39" spans="1:6" ht="15.75" thickBot="1">
      <c r="A39" s="237"/>
      <c r="B39" s="56" t="s">
        <v>39</v>
      </c>
      <c r="C39" s="62">
        <v>10700</v>
      </c>
      <c r="D39" s="77">
        <f>SUM(C39:C39)</f>
        <v>10700</v>
      </c>
      <c r="E39" s="46"/>
      <c r="F39" s="46"/>
    </row>
    <row r="40" spans="1:6" ht="15.75" thickBot="1">
      <c r="A40" s="237"/>
      <c r="B40" s="56" t="s">
        <v>36</v>
      </c>
      <c r="C40" s="62">
        <v>47080</v>
      </c>
      <c r="D40" s="77">
        <f>SUM(C40:C40)</f>
        <v>47080</v>
      </c>
      <c r="E40" s="46"/>
      <c r="F40" s="46"/>
    </row>
    <row r="41" spans="1:6" ht="16.5" thickBot="1">
      <c r="A41" s="48" t="s">
        <v>237</v>
      </c>
      <c r="B41" s="48"/>
      <c r="C41" s="49">
        <f>SUM(C37:C40)</f>
        <v>346680</v>
      </c>
      <c r="D41" s="78">
        <f>SUM(D37:D40)</f>
        <v>346680</v>
      </c>
      <c r="E41" s="46"/>
      <c r="F41" s="46"/>
    </row>
    <row r="42" spans="1:6" ht="38.25" customHeight="1" thickBot="1">
      <c r="A42" s="66" t="s">
        <v>238</v>
      </c>
      <c r="B42" s="56"/>
      <c r="C42" s="49">
        <f>C29+C36+C41</f>
        <v>1407459</v>
      </c>
      <c r="D42" s="78">
        <f>D29+D36+D41</f>
        <v>1407459</v>
      </c>
      <c r="E42" s="46"/>
      <c r="F42" s="47"/>
    </row>
    <row r="43" spans="1:6" ht="39.75" customHeight="1" thickBot="1">
      <c r="A43" s="66" t="s">
        <v>239</v>
      </c>
      <c r="B43" s="79" t="s">
        <v>69</v>
      </c>
      <c r="C43" s="49">
        <v>162372.5</v>
      </c>
      <c r="D43" s="80">
        <f>SUM(C43:C43)</f>
        <v>162372.5</v>
      </c>
      <c r="E43" s="46"/>
      <c r="F43" s="46"/>
    </row>
    <row r="44" spans="1:6" ht="50.25" customHeight="1" thickBot="1">
      <c r="A44" s="66" t="s">
        <v>257</v>
      </c>
      <c r="B44" s="81"/>
      <c r="C44" s="49">
        <f>SUM(C42:C43)</f>
        <v>1569831.5</v>
      </c>
      <c r="D44" s="78">
        <f>SUM(D42:D43)</f>
        <v>1569831.5</v>
      </c>
      <c r="E44" s="46"/>
      <c r="F44" s="46"/>
    </row>
    <row r="45" spans="1:6" ht="12.75">
      <c r="A45" s="82"/>
      <c r="B45" s="82"/>
      <c r="C45" s="82"/>
      <c r="D45" s="83"/>
      <c r="E45" s="46"/>
      <c r="F45" s="46"/>
    </row>
    <row r="46" spans="1:6" ht="51" customHeight="1">
      <c r="A46" s="239" t="s">
        <v>266</v>
      </c>
      <c r="B46" s="239"/>
      <c r="C46" s="239"/>
      <c r="D46" s="239"/>
      <c r="E46" s="46"/>
      <c r="F46" s="46"/>
    </row>
    <row r="47" spans="1:6" ht="12.75">
      <c r="A47" s="82"/>
      <c r="B47" s="82"/>
      <c r="C47" s="82"/>
      <c r="D47" s="83"/>
      <c r="E47" s="46"/>
      <c r="F47" s="46"/>
    </row>
    <row r="48" spans="1:6" ht="15.75">
      <c r="A48" s="231" t="s">
        <v>258</v>
      </c>
      <c r="B48" s="231"/>
      <c r="C48" s="231"/>
      <c r="D48" s="231"/>
      <c r="E48" s="231"/>
      <c r="F48" s="231"/>
    </row>
    <row r="49" spans="1:6" ht="15.75">
      <c r="A49" s="231" t="s">
        <v>232</v>
      </c>
      <c r="B49" s="231"/>
      <c r="C49" s="231"/>
      <c r="D49" s="231"/>
      <c r="E49" s="231"/>
      <c r="F49" s="231"/>
    </row>
    <row r="50" spans="1:6" ht="15.75" thickBot="1">
      <c r="A50" s="84"/>
      <c r="B50" s="84"/>
      <c r="C50" s="84"/>
      <c r="D50" s="85"/>
      <c r="E50" s="99"/>
      <c r="F50" s="99"/>
    </row>
    <row r="51" spans="1:6" ht="83.25" customHeight="1" thickBot="1">
      <c r="A51" s="60" t="s">
        <v>240</v>
      </c>
      <c r="B51" s="60" t="s">
        <v>241</v>
      </c>
      <c r="C51" s="60">
        <v>2008</v>
      </c>
      <c r="D51" s="60" t="s">
        <v>242</v>
      </c>
      <c r="E51" s="86" t="s">
        <v>243</v>
      </c>
      <c r="F51" s="86" t="s">
        <v>244</v>
      </c>
    </row>
    <row r="52" spans="1:6" ht="15.75" thickBot="1">
      <c r="A52" s="243" t="s">
        <v>25</v>
      </c>
      <c r="B52" s="87" t="s">
        <v>223</v>
      </c>
      <c r="C52" s="88">
        <v>0</v>
      </c>
      <c r="D52" s="77">
        <f>SUM(C52:C52)</f>
        <v>0</v>
      </c>
      <c r="E52" s="62">
        <f>D52/1.07</f>
        <v>0</v>
      </c>
      <c r="F52" s="62">
        <f>E52*0.07</f>
        <v>0</v>
      </c>
    </row>
    <row r="53" spans="1:6" ht="15.75" thickBot="1">
      <c r="A53" s="244"/>
      <c r="B53" s="87" t="s">
        <v>224</v>
      </c>
      <c r="C53" s="62">
        <v>176550</v>
      </c>
      <c r="D53" s="77">
        <f>SUM(C53:C53)</f>
        <v>176550</v>
      </c>
      <c r="E53" s="62">
        <f aca="true" t="shared" si="1" ref="E53:E84">D53/1.07</f>
        <v>165000</v>
      </c>
      <c r="F53" s="62">
        <f aca="true" t="shared" si="2" ref="F53:F84">E53*0.07</f>
        <v>11550.000000000002</v>
      </c>
    </row>
    <row r="54" spans="1:6" ht="15.75" thickBot="1">
      <c r="A54" s="244"/>
      <c r="B54" s="87" t="s">
        <v>225</v>
      </c>
      <c r="C54" s="88">
        <v>0</v>
      </c>
      <c r="D54" s="77">
        <f>SUM(C54:C54)</f>
        <v>0</v>
      </c>
      <c r="E54" s="62">
        <f t="shared" si="1"/>
        <v>0</v>
      </c>
      <c r="F54" s="62">
        <f t="shared" si="2"/>
        <v>0</v>
      </c>
    </row>
    <row r="55" spans="1:6" ht="16.5" thickBot="1">
      <c r="A55" s="48" t="s">
        <v>245</v>
      </c>
      <c r="B55" s="89"/>
      <c r="C55" s="90">
        <f>SUM(C52:C54)</f>
        <v>176550</v>
      </c>
      <c r="D55" s="90">
        <f>SUM(D52:D54)</f>
        <v>176550</v>
      </c>
      <c r="E55" s="49">
        <f t="shared" si="1"/>
        <v>165000</v>
      </c>
      <c r="F55" s="49">
        <f t="shared" si="2"/>
        <v>11550.000000000002</v>
      </c>
    </row>
    <row r="56" spans="1:6" ht="15.75" thickBot="1">
      <c r="A56" s="240" t="s">
        <v>39</v>
      </c>
      <c r="B56" s="87" t="s">
        <v>223</v>
      </c>
      <c r="C56" s="62">
        <v>21400</v>
      </c>
      <c r="D56" s="77">
        <f>SUM(C56:C56)</f>
        <v>21400</v>
      </c>
      <c r="E56" s="62">
        <f t="shared" si="1"/>
        <v>20000</v>
      </c>
      <c r="F56" s="62">
        <f t="shared" si="2"/>
        <v>1400.0000000000002</v>
      </c>
    </row>
    <row r="57" spans="1:6" ht="15.75" thickBot="1">
      <c r="A57" s="241"/>
      <c r="B57" s="87" t="s">
        <v>224</v>
      </c>
      <c r="C57" s="62">
        <v>147660</v>
      </c>
      <c r="D57" s="77">
        <f>SUM(C57:C57)</f>
        <v>147660</v>
      </c>
      <c r="E57" s="62">
        <f t="shared" si="1"/>
        <v>138000</v>
      </c>
      <c r="F57" s="62">
        <f t="shared" si="2"/>
        <v>9660.000000000002</v>
      </c>
    </row>
    <row r="58" spans="1:6" ht="15.75" thickBot="1">
      <c r="A58" s="242"/>
      <c r="B58" s="87" t="s">
        <v>225</v>
      </c>
      <c r="C58" s="62">
        <v>10700</v>
      </c>
      <c r="D58" s="77">
        <f>SUM(C58:C58)</f>
        <v>10700</v>
      </c>
      <c r="E58" s="62">
        <f t="shared" si="1"/>
        <v>10000</v>
      </c>
      <c r="F58" s="62">
        <f t="shared" si="2"/>
        <v>700.0000000000001</v>
      </c>
    </row>
    <row r="59" spans="1:6" ht="16.5" thickBot="1">
      <c r="A59" s="48" t="s">
        <v>246</v>
      </c>
      <c r="B59" s="62"/>
      <c r="C59" s="49">
        <f>SUM(C56:C58)</f>
        <v>179760</v>
      </c>
      <c r="D59" s="49">
        <f>SUM(D56:D58)</f>
        <v>179760</v>
      </c>
      <c r="E59" s="49">
        <f t="shared" si="1"/>
        <v>168000</v>
      </c>
      <c r="F59" s="49">
        <f t="shared" si="2"/>
        <v>11760.000000000002</v>
      </c>
    </row>
    <row r="60" spans="1:6" ht="15.75" thickBot="1">
      <c r="A60" s="240" t="s">
        <v>36</v>
      </c>
      <c r="B60" s="87" t="s">
        <v>223</v>
      </c>
      <c r="C60" s="62">
        <v>0</v>
      </c>
      <c r="D60" s="91">
        <f>SUM(C60:C60)</f>
        <v>0</v>
      </c>
      <c r="E60" s="62">
        <f t="shared" si="1"/>
        <v>0</v>
      </c>
      <c r="F60" s="62">
        <f t="shared" si="2"/>
        <v>0</v>
      </c>
    </row>
    <row r="61" spans="1:6" ht="15.75" thickBot="1">
      <c r="A61" s="241"/>
      <c r="B61" s="87" t="s">
        <v>224</v>
      </c>
      <c r="C61" s="62">
        <v>168345</v>
      </c>
      <c r="D61" s="77">
        <f>SUM(C61:C61)</f>
        <v>168345</v>
      </c>
      <c r="E61" s="62">
        <f t="shared" si="1"/>
        <v>157331.77570093458</v>
      </c>
      <c r="F61" s="62">
        <f t="shared" si="2"/>
        <v>11013.224299065421</v>
      </c>
    </row>
    <row r="62" spans="1:6" ht="15.75" thickBot="1">
      <c r="A62" s="242"/>
      <c r="B62" s="87" t="s">
        <v>225</v>
      </c>
      <c r="C62" s="62">
        <v>47080</v>
      </c>
      <c r="D62" s="77">
        <f>SUM(C62:C62)</f>
        <v>47080</v>
      </c>
      <c r="E62" s="62">
        <f t="shared" si="1"/>
        <v>44000</v>
      </c>
      <c r="F62" s="62">
        <f t="shared" si="2"/>
        <v>3080.0000000000005</v>
      </c>
    </row>
    <row r="63" spans="1:6" ht="16.5" thickBot="1">
      <c r="A63" s="92" t="s">
        <v>247</v>
      </c>
      <c r="B63" s="62"/>
      <c r="C63" s="49">
        <f>SUM(C60:C62)</f>
        <v>215425</v>
      </c>
      <c r="D63" s="49">
        <f>SUM(D60:D62)</f>
        <v>215425</v>
      </c>
      <c r="E63" s="49">
        <f t="shared" si="1"/>
        <v>201331.77570093458</v>
      </c>
      <c r="F63" s="49">
        <f t="shared" si="2"/>
        <v>14093.224299065421</v>
      </c>
    </row>
    <row r="64" spans="1:6" ht="15.75" thickBot="1">
      <c r="A64" s="236" t="s">
        <v>69</v>
      </c>
      <c r="B64" s="87" t="s">
        <v>223</v>
      </c>
      <c r="C64" s="62">
        <v>75970</v>
      </c>
      <c r="D64" s="77">
        <f>SUM(C64:C64)</f>
        <v>75970</v>
      </c>
      <c r="E64" s="62">
        <f t="shared" si="1"/>
        <v>71000</v>
      </c>
      <c r="F64" s="62">
        <f t="shared" si="2"/>
        <v>4970.000000000001</v>
      </c>
    </row>
    <row r="65" spans="1:6" ht="15.75" thickBot="1">
      <c r="A65" s="237"/>
      <c r="B65" s="87" t="s">
        <v>224</v>
      </c>
      <c r="C65" s="62">
        <v>26750</v>
      </c>
      <c r="D65" s="77">
        <f>SUM(C65:C65)</f>
        <v>26750</v>
      </c>
      <c r="E65" s="62">
        <f t="shared" si="1"/>
        <v>25000</v>
      </c>
      <c r="F65" s="62">
        <f t="shared" si="2"/>
        <v>1750.0000000000002</v>
      </c>
    </row>
    <row r="66" spans="1:6" ht="15.75" thickBot="1">
      <c r="A66" s="237"/>
      <c r="B66" s="87" t="s">
        <v>225</v>
      </c>
      <c r="C66" s="62">
        <v>235400</v>
      </c>
      <c r="D66" s="77">
        <f>SUM(C66:C66)</f>
        <v>235400</v>
      </c>
      <c r="E66" s="62">
        <f t="shared" si="1"/>
        <v>220000</v>
      </c>
      <c r="F66" s="62">
        <f t="shared" si="2"/>
        <v>15400.000000000002</v>
      </c>
    </row>
    <row r="67" spans="1:6" ht="21.75" customHeight="1" thickBot="1">
      <c r="A67" s="93" t="s">
        <v>248</v>
      </c>
      <c r="B67" s="87"/>
      <c r="C67" s="49">
        <f>SUM(C64:C66)</f>
        <v>338120</v>
      </c>
      <c r="D67" s="49">
        <f>SUM(D64:D66)</f>
        <v>338120</v>
      </c>
      <c r="E67" s="49">
        <f t="shared" si="1"/>
        <v>316000</v>
      </c>
      <c r="F67" s="49">
        <f>SUM(F64:F66)</f>
        <v>22120.000000000004</v>
      </c>
    </row>
    <row r="68" spans="1:6" ht="49.5" customHeight="1" thickBot="1">
      <c r="A68" s="94" t="s">
        <v>69</v>
      </c>
      <c r="B68" s="95" t="s">
        <v>249</v>
      </c>
      <c r="C68" s="49">
        <v>162372.5</v>
      </c>
      <c r="D68" s="80">
        <f>SUM(C68:C68)</f>
        <v>162372.5</v>
      </c>
      <c r="E68" s="49">
        <f t="shared" si="1"/>
        <v>151750</v>
      </c>
      <c r="F68" s="49">
        <f t="shared" si="2"/>
        <v>10622.500000000002</v>
      </c>
    </row>
    <row r="69" spans="1:6" ht="16.5" thickBot="1">
      <c r="A69" s="48" t="s">
        <v>250</v>
      </c>
      <c r="B69" s="62"/>
      <c r="C69" s="49">
        <f>SUM(C67:C68)</f>
        <v>500492.5</v>
      </c>
      <c r="D69" s="49">
        <f>SUM(D67:D68)</f>
        <v>500492.5</v>
      </c>
      <c r="E69" s="49">
        <f t="shared" si="1"/>
        <v>467750</v>
      </c>
      <c r="F69" s="49">
        <f>SUM(F67:F68)</f>
        <v>32742.500000000007</v>
      </c>
    </row>
    <row r="70" spans="1:6" ht="15.75" thickBot="1">
      <c r="A70" s="236" t="s">
        <v>65</v>
      </c>
      <c r="B70" s="87" t="s">
        <v>223</v>
      </c>
      <c r="C70" s="62">
        <v>113741</v>
      </c>
      <c r="D70" s="77">
        <f>SUM(C70:C70)</f>
        <v>113741</v>
      </c>
      <c r="E70" s="62">
        <f t="shared" si="1"/>
        <v>106300</v>
      </c>
      <c r="F70" s="62">
        <f t="shared" si="2"/>
        <v>7441.000000000001</v>
      </c>
    </row>
    <row r="71" spans="1:6" ht="15.75" thickBot="1">
      <c r="A71" s="237"/>
      <c r="B71" s="87" t="s">
        <v>224</v>
      </c>
      <c r="C71" s="62">
        <v>54570</v>
      </c>
      <c r="D71" s="77">
        <f>SUM(C71:C71)</f>
        <v>54570</v>
      </c>
      <c r="E71" s="62">
        <f t="shared" si="1"/>
        <v>51000</v>
      </c>
      <c r="F71" s="62">
        <f t="shared" si="2"/>
        <v>3570.0000000000005</v>
      </c>
    </row>
    <row r="72" spans="1:6" ht="15.75" thickBot="1">
      <c r="A72" s="238"/>
      <c r="B72" s="87" t="s">
        <v>225</v>
      </c>
      <c r="C72" s="62">
        <v>53500</v>
      </c>
      <c r="D72" s="77">
        <f>SUM(C72:C72)</f>
        <v>53500</v>
      </c>
      <c r="E72" s="62">
        <f t="shared" si="1"/>
        <v>50000</v>
      </c>
      <c r="F72" s="62">
        <f t="shared" si="2"/>
        <v>3500.0000000000005</v>
      </c>
    </row>
    <row r="73" spans="1:6" ht="16.5" thickBot="1">
      <c r="A73" s="48" t="s">
        <v>251</v>
      </c>
      <c r="B73" s="62"/>
      <c r="C73" s="49">
        <f>SUM(C70:C72)</f>
        <v>221811</v>
      </c>
      <c r="D73" s="49">
        <f>SUM(D70:D72)</f>
        <v>221811</v>
      </c>
      <c r="E73" s="49">
        <f t="shared" si="1"/>
        <v>207300</v>
      </c>
      <c r="F73" s="49">
        <f t="shared" si="2"/>
        <v>14511.000000000002</v>
      </c>
    </row>
    <row r="74" spans="1:6" ht="15.75" thickBot="1">
      <c r="A74" s="236" t="s">
        <v>71</v>
      </c>
      <c r="B74" s="87" t="s">
        <v>223</v>
      </c>
      <c r="C74" s="62">
        <v>37450</v>
      </c>
      <c r="D74" s="77">
        <f>SUM(C74:C74)</f>
        <v>37450</v>
      </c>
      <c r="E74" s="62">
        <f t="shared" si="1"/>
        <v>35000</v>
      </c>
      <c r="F74" s="62">
        <f t="shared" si="2"/>
        <v>2450.0000000000005</v>
      </c>
    </row>
    <row r="75" spans="1:6" ht="15.75" thickBot="1">
      <c r="A75" s="237"/>
      <c r="B75" s="87" t="s">
        <v>224</v>
      </c>
      <c r="C75" s="62">
        <v>96300</v>
      </c>
      <c r="D75" s="77">
        <f>SUM(C75:C75)</f>
        <v>96300</v>
      </c>
      <c r="E75" s="62">
        <f t="shared" si="1"/>
        <v>90000</v>
      </c>
      <c r="F75" s="62">
        <f t="shared" si="2"/>
        <v>6300.000000000001</v>
      </c>
    </row>
    <row r="76" spans="1:6" ht="15.75" thickBot="1">
      <c r="A76" s="238"/>
      <c r="B76" s="87" t="s">
        <v>225</v>
      </c>
      <c r="C76" s="62">
        <v>0</v>
      </c>
      <c r="D76" s="88">
        <f>SUM(C76:C76)</f>
        <v>0</v>
      </c>
      <c r="E76" s="62">
        <f t="shared" si="1"/>
        <v>0</v>
      </c>
      <c r="F76" s="62">
        <f t="shared" si="2"/>
        <v>0</v>
      </c>
    </row>
    <row r="77" spans="1:6" ht="16.5" thickBot="1">
      <c r="A77" s="96" t="s">
        <v>252</v>
      </c>
      <c r="B77" s="62"/>
      <c r="C77" s="62">
        <f>SUM(C74:C76)</f>
        <v>133750</v>
      </c>
      <c r="D77" s="49">
        <f>SUM(D74:D76)</f>
        <v>133750</v>
      </c>
      <c r="E77" s="49">
        <f t="shared" si="1"/>
        <v>125000</v>
      </c>
      <c r="F77" s="49">
        <f t="shared" si="2"/>
        <v>8750</v>
      </c>
    </row>
    <row r="78" spans="1:6" ht="15.75" thickBot="1">
      <c r="A78" s="236" t="s">
        <v>215</v>
      </c>
      <c r="B78" s="87" t="s">
        <v>223</v>
      </c>
      <c r="C78" s="62">
        <v>142043</v>
      </c>
      <c r="D78" s="77">
        <f>SUM(C78:C78)</f>
        <v>142043</v>
      </c>
      <c r="E78" s="62">
        <f t="shared" si="1"/>
        <v>132750.4672897196</v>
      </c>
      <c r="F78" s="62">
        <f t="shared" si="2"/>
        <v>9292.532710280373</v>
      </c>
    </row>
    <row r="79" spans="1:6" ht="15.75" thickBot="1">
      <c r="A79" s="237"/>
      <c r="B79" s="87" t="s">
        <v>224</v>
      </c>
      <c r="C79" s="62">
        <v>0</v>
      </c>
      <c r="D79" s="88">
        <f>SUM(C79:C79)</f>
        <v>0</v>
      </c>
      <c r="E79" s="62">
        <f t="shared" si="1"/>
        <v>0</v>
      </c>
      <c r="F79" s="62">
        <f t="shared" si="2"/>
        <v>0</v>
      </c>
    </row>
    <row r="80" spans="1:6" ht="15.75" thickBot="1">
      <c r="A80" s="238"/>
      <c r="B80" s="87" t="s">
        <v>225</v>
      </c>
      <c r="C80" s="62">
        <v>0</v>
      </c>
      <c r="D80" s="88">
        <f>SUM(C80:C80)</f>
        <v>0</v>
      </c>
      <c r="E80" s="62">
        <f t="shared" si="1"/>
        <v>0</v>
      </c>
      <c r="F80" s="62">
        <f t="shared" si="2"/>
        <v>0</v>
      </c>
    </row>
    <row r="81" spans="1:6" ht="16.5" thickBot="1">
      <c r="A81" s="48" t="s">
        <v>253</v>
      </c>
      <c r="B81" s="62"/>
      <c r="C81" s="49">
        <f>SUM(C78:C80)</f>
        <v>142043</v>
      </c>
      <c r="D81" s="49">
        <f>SUM(D78:D80)</f>
        <v>142043</v>
      </c>
      <c r="E81" s="49">
        <f t="shared" si="1"/>
        <v>132750.4672897196</v>
      </c>
      <c r="F81" s="49">
        <f t="shared" si="2"/>
        <v>9292.532710280373</v>
      </c>
    </row>
    <row r="82" spans="1:6" ht="49.5" customHeight="1" thickBot="1">
      <c r="A82" s="66" t="s">
        <v>254</v>
      </c>
      <c r="B82" s="89"/>
      <c r="C82" s="49">
        <f>+C55+C59+C63+C69+C73+C77+C81</f>
        <v>1569831.5</v>
      </c>
      <c r="D82" s="49">
        <f>+D55+D59+D63+D69+D73+D77+D81</f>
        <v>1569831.5</v>
      </c>
      <c r="E82" s="49">
        <f>+E55+E59+E63+E69+E73+E77+E81</f>
        <v>1467132.2429906544</v>
      </c>
      <c r="F82" s="49">
        <v>102700</v>
      </c>
    </row>
    <row r="83" spans="1:6" ht="45.75" customHeight="1" thickBot="1">
      <c r="A83" s="93" t="s">
        <v>255</v>
      </c>
      <c r="B83" s="56"/>
      <c r="C83" s="49">
        <f>+C55+C59+C63+C67+C73+C77+C81</f>
        <v>1407459</v>
      </c>
      <c r="D83" s="49">
        <f>+D55+D59+D63+D67+D73+D77+D81</f>
        <v>1407459</v>
      </c>
      <c r="E83" s="49">
        <f t="shared" si="1"/>
        <v>1315382.2429906542</v>
      </c>
      <c r="F83" s="49">
        <f t="shared" si="2"/>
        <v>92076.7570093458</v>
      </c>
    </row>
    <row r="84" spans="1:6" ht="51" customHeight="1" thickBot="1">
      <c r="A84" s="97" t="s">
        <v>256</v>
      </c>
      <c r="B84" s="48"/>
      <c r="C84" s="49">
        <f>+C68</f>
        <v>162372.5</v>
      </c>
      <c r="D84" s="49">
        <f>+D68</f>
        <v>162372.5</v>
      </c>
      <c r="E84" s="49">
        <f t="shared" si="1"/>
        <v>151750</v>
      </c>
      <c r="F84" s="49">
        <f t="shared" si="2"/>
        <v>10622.500000000002</v>
      </c>
    </row>
    <row r="85" spans="1:6" ht="12.75">
      <c r="A85" s="46"/>
      <c r="B85" s="46"/>
      <c r="C85" s="46"/>
      <c r="D85" s="74"/>
      <c r="E85" s="46"/>
      <c r="F85" s="46"/>
    </row>
    <row r="86" spans="1:6" ht="29.25" customHeight="1">
      <c r="A86" s="230" t="s">
        <v>266</v>
      </c>
      <c r="B86" s="230"/>
      <c r="C86" s="230"/>
      <c r="D86" s="230"/>
      <c r="E86" s="230"/>
      <c r="F86" s="230"/>
    </row>
  </sheetData>
  <sheetProtection/>
  <mergeCells count="22">
    <mergeCell ref="A56:A58"/>
    <mergeCell ref="A60:A62"/>
    <mergeCell ref="A48:F48"/>
    <mergeCell ref="A52:A54"/>
    <mergeCell ref="A49:F49"/>
    <mergeCell ref="A46:D46"/>
    <mergeCell ref="A19:D19"/>
    <mergeCell ref="A16:D16"/>
    <mergeCell ref="A30:A35"/>
    <mergeCell ref="A37:A40"/>
    <mergeCell ref="A20:D20"/>
    <mergeCell ref="A24:A28"/>
    <mergeCell ref="A86:F86"/>
    <mergeCell ref="A1:D1"/>
    <mergeCell ref="A3:D3"/>
    <mergeCell ref="A4:D4"/>
    <mergeCell ref="A5:D5"/>
    <mergeCell ref="A18:D18"/>
    <mergeCell ref="A64:A66"/>
    <mergeCell ref="A70:A72"/>
    <mergeCell ref="A74:A76"/>
    <mergeCell ref="A78:A8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jramos</cp:lastModifiedBy>
  <cp:lastPrinted>2008-10-10T18:35:26Z</cp:lastPrinted>
  <dcterms:created xsi:type="dcterms:W3CDTF">2008-01-07T18:30:22Z</dcterms:created>
  <dcterms:modified xsi:type="dcterms:W3CDTF">2009-04-01T23:38:34Z</dcterms:modified>
  <cp:category/>
  <cp:version/>
  <cp:contentType/>
  <cp:contentStatus/>
</cp:coreProperties>
</file>