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60" windowWidth="18915" windowHeight="6420"/>
  </bookViews>
  <sheets>
    <sheet name="all agencies" sheetId="1" r:id="rId1"/>
    <sheet name="Sheet1" sheetId="2" r:id="rId2"/>
  </sheets>
  <externalReferences>
    <externalReference r:id="rId3"/>
  </externalReferences>
  <definedNames>
    <definedName name="_xlnm.Print_Area" localSheetId="0">'all agencies'!$A$1:$P$264</definedName>
  </definedNames>
  <calcPr calcId="125725"/>
</workbook>
</file>

<file path=xl/calcChain.xml><?xml version="1.0" encoding="utf-8"?>
<calcChain xmlns="http://schemas.openxmlformats.org/spreadsheetml/2006/main">
  <c r="O264" i="1"/>
  <c r="O253"/>
  <c r="O215"/>
  <c r="O179"/>
  <c r="O116"/>
  <c r="O8"/>
  <c r="O199"/>
  <c r="N133" i="2" l="1"/>
  <c r="N132"/>
  <c r="N131"/>
  <c r="N130"/>
  <c r="N129"/>
  <c r="N128"/>
  <c r="N125"/>
  <c r="N124"/>
  <c r="N123"/>
  <c r="N122"/>
  <c r="N121"/>
  <c r="N120"/>
  <c r="N117"/>
  <c r="N116"/>
  <c r="N115"/>
  <c r="N114"/>
  <c r="N113"/>
  <c r="N112"/>
  <c r="N109"/>
  <c r="N108"/>
  <c r="N107"/>
  <c r="N106"/>
  <c r="N105"/>
  <c r="N104"/>
  <c r="N101"/>
  <c r="N100"/>
  <c r="N99"/>
  <c r="N98"/>
  <c r="N97"/>
  <c r="N96"/>
  <c r="N93"/>
  <c r="N92"/>
  <c r="N91"/>
  <c r="N90"/>
  <c r="N89"/>
  <c r="N88"/>
  <c r="N85"/>
  <c r="N84"/>
  <c r="N83"/>
  <c r="N82"/>
  <c r="N81"/>
  <c r="N80"/>
  <c r="N77"/>
  <c r="N76"/>
  <c r="N75"/>
  <c r="N74"/>
  <c r="N73"/>
  <c r="N72"/>
  <c r="N69"/>
  <c r="N68"/>
  <c r="N67"/>
  <c r="N66"/>
  <c r="N65"/>
  <c r="N64"/>
  <c r="N61"/>
  <c r="N60"/>
  <c r="N59"/>
  <c r="N58"/>
  <c r="N57"/>
  <c r="N56"/>
  <c r="N45"/>
  <c r="N44"/>
  <c r="N43"/>
  <c r="N42"/>
  <c r="N41"/>
  <c r="N40"/>
  <c r="N37"/>
  <c r="N36"/>
  <c r="N35"/>
  <c r="N34"/>
  <c r="N33"/>
  <c r="N32"/>
  <c r="N29"/>
  <c r="N28"/>
  <c r="N27"/>
  <c r="N26"/>
  <c r="N25"/>
  <c r="N24"/>
  <c r="N21"/>
  <c r="N20"/>
  <c r="N19"/>
  <c r="N18"/>
  <c r="N17"/>
  <c r="N16"/>
  <c r="N13"/>
  <c r="N12"/>
  <c r="N11"/>
  <c r="N10"/>
  <c r="N9"/>
  <c r="N8"/>
  <c r="N262" i="1"/>
  <c r="M262"/>
  <c r="N261"/>
  <c r="M261"/>
  <c r="N260"/>
  <c r="M260"/>
  <c r="N259"/>
  <c r="M259"/>
  <c r="N258"/>
  <c r="M258"/>
  <c r="N257"/>
  <c r="M257"/>
  <c r="L257"/>
  <c r="J257"/>
  <c r="E257"/>
  <c r="D257"/>
  <c r="P253"/>
  <c r="E251"/>
  <c r="D251"/>
  <c r="N249"/>
  <c r="M249"/>
  <c r="N248"/>
  <c r="M248"/>
  <c r="N247"/>
  <c r="M247"/>
  <c r="D247"/>
  <c r="N246"/>
  <c r="M246"/>
  <c r="N245"/>
  <c r="M245"/>
  <c r="N244"/>
  <c r="M244"/>
  <c r="J244"/>
  <c r="E244"/>
  <c r="D244"/>
  <c r="E241"/>
  <c r="D241"/>
  <c r="N239"/>
  <c r="M239"/>
  <c r="N238"/>
  <c r="M238"/>
  <c r="N237"/>
  <c r="M237"/>
  <c r="N236"/>
  <c r="M236"/>
  <c r="E236"/>
  <c r="D236"/>
  <c r="N235"/>
  <c r="M235"/>
  <c r="N234"/>
  <c r="M234"/>
  <c r="E234"/>
  <c r="D234"/>
  <c r="E226"/>
  <c r="D226"/>
  <c r="N225"/>
  <c r="M225"/>
  <c r="N224"/>
  <c r="M224"/>
  <c r="N223"/>
  <c r="M223"/>
  <c r="N222"/>
  <c r="M222"/>
  <c r="N221"/>
  <c r="M221"/>
  <c r="N220"/>
  <c r="M220"/>
  <c r="E220"/>
  <c r="D220"/>
  <c r="P215"/>
  <c r="N201"/>
  <c r="M201"/>
  <c r="N200"/>
  <c r="M200"/>
  <c r="N199"/>
  <c r="M199"/>
  <c r="N198"/>
  <c r="M198"/>
  <c r="N197"/>
  <c r="M197"/>
  <c r="N196"/>
  <c r="M196"/>
  <c r="J196"/>
  <c r="E196"/>
  <c r="D196"/>
  <c r="N189"/>
  <c r="M189"/>
  <c r="N188"/>
  <c r="M188"/>
  <c r="N187"/>
  <c r="M187"/>
  <c r="D187"/>
  <c r="N186"/>
  <c r="M186"/>
  <c r="N185"/>
  <c r="M185"/>
  <c r="N184"/>
  <c r="M184"/>
  <c r="E184"/>
  <c r="D184"/>
  <c r="P179"/>
  <c r="E171"/>
  <c r="D171"/>
  <c r="N169"/>
  <c r="M169"/>
  <c r="N168"/>
  <c r="M168"/>
  <c r="N167"/>
  <c r="M167"/>
  <c r="E167"/>
  <c r="D167"/>
  <c r="N166"/>
  <c r="M166"/>
  <c r="N165"/>
  <c r="M165"/>
  <c r="N164"/>
  <c r="M164"/>
  <c r="L164"/>
  <c r="J164"/>
  <c r="E164"/>
  <c r="D164"/>
  <c r="N152"/>
  <c r="M152"/>
  <c r="N151"/>
  <c r="M151"/>
  <c r="N150"/>
  <c r="M150"/>
  <c r="N149"/>
  <c r="M149"/>
  <c r="N148"/>
  <c r="M148"/>
  <c r="N147"/>
  <c r="M147"/>
  <c r="E147"/>
  <c r="D147"/>
  <c r="N144"/>
  <c r="M144"/>
  <c r="N143"/>
  <c r="M143"/>
  <c r="N142"/>
  <c r="M142"/>
  <c r="N141"/>
  <c r="M141"/>
  <c r="N140"/>
  <c r="M140"/>
  <c r="N139"/>
  <c r="M139"/>
  <c r="L139"/>
  <c r="L121" s="1"/>
  <c r="J139"/>
  <c r="E139"/>
  <c r="D139"/>
  <c r="E136"/>
  <c r="D136"/>
  <c r="E133"/>
  <c r="E131"/>
  <c r="D131"/>
  <c r="E128"/>
  <c r="D128"/>
  <c r="N126"/>
  <c r="M126"/>
  <c r="N125"/>
  <c r="M125"/>
  <c r="N124"/>
  <c r="M124"/>
  <c r="N123"/>
  <c r="M123"/>
  <c r="N122"/>
  <c r="M122"/>
  <c r="N121"/>
  <c r="M121"/>
  <c r="J121"/>
  <c r="E121"/>
  <c r="D121"/>
  <c r="P116"/>
  <c r="N114"/>
  <c r="M114"/>
  <c r="N113"/>
  <c r="M113"/>
  <c r="N112"/>
  <c r="M112"/>
  <c r="N111"/>
  <c r="M111"/>
  <c r="N110"/>
  <c r="M110"/>
  <c r="N109"/>
  <c r="M109"/>
  <c r="N102"/>
  <c r="M102"/>
  <c r="N101"/>
  <c r="M101"/>
  <c r="N100"/>
  <c r="M100"/>
  <c r="N99"/>
  <c r="M99"/>
  <c r="N98"/>
  <c r="M98"/>
  <c r="J98"/>
  <c r="N97"/>
  <c r="M97"/>
  <c r="E97"/>
  <c r="L82"/>
  <c r="E82"/>
  <c r="D82"/>
  <c r="N79"/>
  <c r="M79"/>
  <c r="N78"/>
  <c r="M78"/>
  <c r="E78"/>
  <c r="D78"/>
  <c r="N77"/>
  <c r="M77"/>
  <c r="N76"/>
  <c r="M76"/>
  <c r="N75"/>
  <c r="M75"/>
  <c r="J75"/>
  <c r="E75"/>
  <c r="D75"/>
  <c r="E72"/>
  <c r="D72"/>
  <c r="N70"/>
  <c r="M70"/>
  <c r="N69"/>
  <c r="M69"/>
  <c r="N68"/>
  <c r="M68"/>
  <c r="E68"/>
  <c r="D68"/>
  <c r="N67"/>
  <c r="M67"/>
  <c r="N66"/>
  <c r="M66"/>
  <c r="N65"/>
  <c r="M65"/>
  <c r="J65"/>
  <c r="E65"/>
  <c r="D65"/>
  <c r="E58"/>
  <c r="D36"/>
  <c r="K29"/>
  <c r="E29"/>
  <c r="D29"/>
  <c r="N26"/>
  <c r="M26"/>
  <c r="K26"/>
  <c r="E26"/>
  <c r="D26"/>
  <c r="N25"/>
  <c r="M25"/>
  <c r="N24"/>
  <c r="M24"/>
  <c r="N23"/>
  <c r="M23"/>
  <c r="N22"/>
  <c r="M22"/>
  <c r="E22"/>
  <c r="N21"/>
  <c r="M21"/>
  <c r="L21"/>
  <c r="L65" s="1"/>
  <c r="L75" s="1"/>
  <c r="L98" s="1"/>
  <c r="J21"/>
  <c r="E21"/>
  <c r="D21"/>
  <c r="L16"/>
  <c r="D16"/>
  <c r="N14"/>
  <c r="M14"/>
  <c r="N13"/>
  <c r="M13"/>
  <c r="N12"/>
  <c r="M12"/>
  <c r="D12"/>
  <c r="N11"/>
  <c r="M11"/>
  <c r="N10"/>
  <c r="M10"/>
  <c r="N9"/>
  <c r="M9"/>
  <c r="K9"/>
  <c r="J9"/>
  <c r="J16" s="1"/>
  <c r="D9"/>
  <c r="P8"/>
  <c r="E3"/>
  <c r="E2"/>
  <c r="P264" l="1"/>
</calcChain>
</file>

<file path=xl/sharedStrings.xml><?xml version="1.0" encoding="utf-8"?>
<sst xmlns="http://schemas.openxmlformats.org/spreadsheetml/2006/main" count="573" uniqueCount="260">
  <si>
    <t>Annex A:  Work Plan (Year II) - MDG Achievement Fund Culture - Bosnia and Herzegovina</t>
  </si>
  <si>
    <t>Strengthened accountability and responsiveness of governments to pro-active citizens.</t>
  </si>
  <si>
    <t>Improved access to and quality of education, health and social protection services.</t>
  </si>
  <si>
    <t>JP Outcome 1: Developed and implemented cultural policies and legal frameworks</t>
  </si>
  <si>
    <t>Annual Targets</t>
  </si>
  <si>
    <t>Activities</t>
  </si>
  <si>
    <t>Time Frame (Year II)</t>
  </si>
  <si>
    <t>UN Agency</t>
  </si>
  <si>
    <t>Responsible Party</t>
  </si>
  <si>
    <t>Planned Budget</t>
  </si>
  <si>
    <t>Source of Funds</t>
  </si>
  <si>
    <t>Budget Description (Expenditure Account)</t>
  </si>
  <si>
    <t>Total Amount</t>
  </si>
  <si>
    <t>(List of Output &amp; Annual Targets)</t>
  </si>
  <si>
    <t>Q1</t>
  </si>
  <si>
    <t>Q2</t>
  </si>
  <si>
    <t>Q3</t>
  </si>
  <si>
    <t>Q4</t>
  </si>
  <si>
    <t>Improved policies &amp; legal frameworks in culture and education sectors</t>
  </si>
  <si>
    <t>Culture sector review in BiH (legislative, financial, infrastructure and human resource analysis) prepared.</t>
  </si>
  <si>
    <t>MDG-F</t>
  </si>
  <si>
    <t>MoCs</t>
  </si>
  <si>
    <t>Publication on culture sector review prepared and printed.</t>
  </si>
  <si>
    <t>Statistical Agencies</t>
  </si>
  <si>
    <t>Culture participation survey finalised.</t>
  </si>
  <si>
    <t>Implement activities related to culture sector  and related culture industries overview using gender-sensitive approach.</t>
  </si>
  <si>
    <t>Directory of culture sector prepared.</t>
  </si>
  <si>
    <t xml:space="preserve"> Roadmap for cultural statistics prepared and new methodology introduced for the collection of cultural statistics in BiH.</t>
  </si>
  <si>
    <t>Improve cultural statistics and align methodology with EUROSTAT  and NACE cultural industry classification.</t>
  </si>
  <si>
    <t>MoCA</t>
  </si>
  <si>
    <t>Report on gap analysis in statistical tracking for culture sector prepared.</t>
  </si>
  <si>
    <t>MoCA, MOCs</t>
  </si>
  <si>
    <t xml:space="preserve">- Joint Action Plan for the BiH Culture Strategy which sets priorities and identifies clear responsibilities  between the 3 ministries finalised. </t>
  </si>
  <si>
    <t>a.</t>
  </si>
  <si>
    <t>UNDP</t>
  </si>
  <si>
    <t>Joint action plan and other policy documents widely discussed with key civil society sector partners, universities and other stakeholders (at least two larger conferences with relevant stakeholders from civil society sector organised).</t>
  </si>
  <si>
    <t>Key government partners and representatives of culture industries introduced to best practices of cultural management in Spain (though study visit).</t>
  </si>
  <si>
    <t xml:space="preserve">At least two cross-entity exchange programmes of municipal cultural products (tourist products, arts, performances) within BiH organised to mainstream cultural exchange activities among cities in BiH. (target group Sarajevo and Banja Luka and their exchange of promotional activities, i.e. 'Days of Banja Luka in Sarajevo' </t>
  </si>
  <si>
    <t xml:space="preserve">Arrange conferences on specific priorities in the cultural sector </t>
  </si>
  <si>
    <t>At least two  technical trainings  on monitoring and evaluation and on strategic planning provided to the inter-ministerial working groups for up to 10 participants.</t>
  </si>
  <si>
    <t>e.</t>
  </si>
  <si>
    <t xml:space="preserve">Provide technical assistance to sectoral Working Groups for developing and targeted implementation of selected priority areas in the Action plan for Culture  Strategy </t>
  </si>
  <si>
    <t>Culture portal roadmap implemented and used by relevant ministries.</t>
  </si>
  <si>
    <t>Support Sectoral working group in continuing development of the Culture portal concept and visibility improvements for all three ministries in presentation of the culture sector.</t>
  </si>
  <si>
    <t>Information-sharing  platform developed and hosted under the Ministry of Civil Affairs (MoCA)  domain.</t>
  </si>
  <si>
    <t>Joint action plan for Culture sector gender-mainstreamed in line with BiH gender law.</t>
  </si>
  <si>
    <t>Core Localities</t>
  </si>
  <si>
    <t>Media</t>
  </si>
  <si>
    <t>MoE, PI, PS in Core Localities</t>
  </si>
  <si>
    <t>Curricula research report submitted to relevant MoE</t>
  </si>
  <si>
    <t xml:space="preserve">Report on mapping teachers' competences in intercultural education completed </t>
  </si>
  <si>
    <t xml:space="preserve">Trainings for school staff of PS of 10 selected municipalities to acquire knowledge and skills in principles and practices of intercultural teaching provided </t>
  </si>
  <si>
    <t>Trainings  for teaching staff at Pedagogical Academies in developing appropriate pedagogies; writing learning objectives; writing learning outcomes; provided</t>
  </si>
  <si>
    <t>UNICEF</t>
  </si>
  <si>
    <t xml:space="preserve">MoE, Pedagogical Academies </t>
  </si>
  <si>
    <t>MoE</t>
  </si>
  <si>
    <t>Further development of system for implementation monitoring of international conventions related to culture to which BiH is a signatory. Support to participation to all UNESCO conferences, round tables etc. related to UNESCOs conventions  linked to 311a</t>
  </si>
  <si>
    <t xml:space="preserve">Finalised and distributed publication with all conventions to which BiH is a signatory produced. </t>
  </si>
  <si>
    <t>2.0</t>
  </si>
  <si>
    <t>Indirect support costs 7%</t>
  </si>
  <si>
    <t>Joint action with UNDP / see UNDP component, section 111 a and b</t>
  </si>
  <si>
    <t>UNESCO</t>
  </si>
  <si>
    <t>30 participants (local decision makers from core localities, additional selected municipalities and Ministries at state and entity level) trained in cultural diversity focusing on intercultural understanding and mediation.</t>
  </si>
  <si>
    <t xml:space="preserve">c. </t>
  </si>
  <si>
    <t>Train major stakeholders on cultural diversity, policies and legal frameworks</t>
  </si>
  <si>
    <t>Policy makers</t>
  </si>
  <si>
    <t>CSOs</t>
  </si>
  <si>
    <t>Strengthened capacities of State and Entity-level governments in monitoring and evaluation of cultural development</t>
  </si>
  <si>
    <t>1.2.1</t>
  </si>
  <si>
    <t>Facilitate the harmonization of the collection of cultural data and ensure gender-sensitive collection of cultural data.</t>
  </si>
  <si>
    <t xml:space="preserve">Representatives of state and line entity ministries   trained in M&amp;E and participated in on site monitoring of local level MDG-F projects - at least 1 visit per each of selected core localities and at least 1 visit per each NGO grantee per M&amp;E working group member. </t>
  </si>
  <si>
    <t>b.</t>
  </si>
  <si>
    <t>Technical assistance to establishment of functioning Working Groups for improved Monitoring and Evaluation mechanisms in the key government counterpart ministries (state and entity level).</t>
  </si>
  <si>
    <t>Harmonised monitoring forms prepared for line ministries (1 set for municipalities, 1 set for NGOs and 1 set of reports from municipalities to Ministry-M&amp;E Units.</t>
  </si>
  <si>
    <t>Joint Manual on monitoring Standard Operating Procedures prepared for line ministries.</t>
  </si>
  <si>
    <t xml:space="preserve">- Cultural indicators for monitoring childhood cultural education performance versus international achievements developed </t>
  </si>
  <si>
    <t>1.2.2</t>
  </si>
  <si>
    <t xml:space="preserve">Developing a system to monitor implementation of improved educational policies </t>
  </si>
  <si>
    <t>Technical assistance to the Agency for Pre-primary, Primary and Secondary Education to gauge childhood education performance versus international achievements</t>
  </si>
  <si>
    <t>JP Outcome 2: Improved cross-cultural understanding at a community level</t>
  </si>
  <si>
    <t>(List of Output Annual Targets)</t>
  </si>
  <si>
    <t>Promoted models of social inclusion in primary schools of project target communities.</t>
  </si>
  <si>
    <t xml:space="preserve">MoCA, MoE, PI, PS in Core Localities </t>
  </si>
  <si>
    <t xml:space="preserve">Teachers' manual printed and disseminated to MoE, Agency for preprimary, primary and secondary education and to PS in 10 core municipalities </t>
  </si>
  <si>
    <t xml:space="preserve">Students' manual printed and disseminated to MoE, Agency for preprimary, primary and secondary education and to PS in 10 core municipalities </t>
  </si>
  <si>
    <t>Develop educational models for joint interventions promoting social inclusion in formal and non-formal environments.</t>
  </si>
  <si>
    <t xml:space="preserve">Parents' manual printed and disseminated to MoE, Agency for preprimary, primary and secondary education and to PS in 10 core municipalities </t>
  </si>
  <si>
    <t>At least one meeting with PCWG to develop an outline of public call and criteria for selection of primary schools to receive an infrastructure grants for projects that encourage intercultural encounter held</t>
  </si>
  <si>
    <t xml:space="preserve">Public call for primary schools in 10 core municipalities to submit project proposals for enhancing intercultural teaching published  </t>
  </si>
  <si>
    <t>10 schools started with implementation of grants</t>
  </si>
  <si>
    <t xml:space="preserve">20 workshops for teachers training implemented </t>
  </si>
  <si>
    <t xml:space="preserve">PS in Core Localities </t>
  </si>
  <si>
    <t xml:space="preserve">Conference for teachers in 10 municipalities to share experiences held </t>
  </si>
  <si>
    <t xml:space="preserve">Child-Friendly School 'tool kit' printed and distributed </t>
  </si>
  <si>
    <t>d.</t>
  </si>
  <si>
    <t>MoE, PI, PS</t>
  </si>
  <si>
    <t>Public promotion of the Child Friendly tool kit to all primary schools in 10 selected municipalities, education authorities and other educational institutions (500 tool kits)</t>
  </si>
  <si>
    <t>Publication "Learning to Live Together" printed and distributed 1,000 schools</t>
  </si>
  <si>
    <t>Roma Regional Conference held - with inclusion of Roma population in core localities</t>
  </si>
  <si>
    <t>NGOs, CSOs</t>
  </si>
  <si>
    <t xml:space="preserve">Call for project proposal to NGOs and CSOs published </t>
  </si>
  <si>
    <t>Grants to NGOs and CSOs based on project proposals provided</t>
  </si>
  <si>
    <t xml:space="preserve">Core Localities </t>
  </si>
  <si>
    <t xml:space="preserve">KAP study finalised </t>
  </si>
  <si>
    <t xml:space="preserve">Attitudes about interculturalism identified and analysed. </t>
  </si>
  <si>
    <t>Conduct a gender-sensitive KAP (Knowledge, Practices, Attitudes) study on behavioural attitudes about interculturalism.</t>
  </si>
  <si>
    <t>Enhanced local initiatives delivering positive cross-cultural messages.</t>
  </si>
  <si>
    <t xml:space="preserve">Note references to municipalities under2.2.1 and 3.1.2 activities are product of approved prioritised projects in selected 10 core localities </t>
  </si>
  <si>
    <t>Building on Cultural Memory for improving understanding</t>
  </si>
  <si>
    <t>-Support to BiH cinematography through preservation and revitalisation of existing endangered archives.</t>
  </si>
  <si>
    <r>
      <t>At least three local communities received trainings and workshops conducted in core localities on cultural identity and belonging - cooperation with British Council ( up to 10 participants per local community</t>
    </r>
    <r>
      <rPr>
        <sz val="1"/>
        <rFont val="Arial"/>
        <family val="2"/>
        <charset val="238"/>
      </rPr>
      <t>)</t>
    </r>
    <r>
      <rPr>
        <sz val="8"/>
        <rFont val="Arial"/>
        <family val="2"/>
        <charset val="238"/>
      </rPr>
      <t>.</t>
    </r>
  </si>
  <si>
    <t>Youth Camp in Rudo organised for over 5,000 children; Elementary school restored and put in function for summer activities.</t>
  </si>
  <si>
    <t>At least 5 travelling theatre and music performances and festivals organized in local communities (culture centres) in both entities.</t>
  </si>
  <si>
    <t>Open-air public space transformed in summer cultural activities in N. Sarajevo</t>
  </si>
  <si>
    <t xml:space="preserve">At least 5 projects supported through second public call for NGOS (based on criteria for increased cross-cultural messages) </t>
  </si>
  <si>
    <t>c.</t>
  </si>
  <si>
    <t>Ensuring inclusion of minorities or socially excluded categories through implementation of culture projects</t>
  </si>
  <si>
    <t>Culture center created in minority returnee area (Ripac) of municipality of Bihac.</t>
  </si>
  <si>
    <t>20 participants (local decision makers) from selected municipalities and trained in cultural diversity focusing on intercultural understanding and mediation.</t>
  </si>
  <si>
    <t>20 participants (NGOs) from selected municipalities trained in cultural diversity focusing on intercultural understanding and mediation.</t>
  </si>
  <si>
    <t>2 debates in selected municipalities organised</t>
  </si>
  <si>
    <t>Organise in partnership with universities and civil society, workshops and public debates about cultural diversity.</t>
  </si>
  <si>
    <t xml:space="preserve">20 participants from selected municipalities trained </t>
  </si>
  <si>
    <t>Engage civil society in European and regional cooperation projects and networks.</t>
  </si>
  <si>
    <t>JP Outcome 3: Strengthened cultural industries</t>
  </si>
  <si>
    <t>Increased employment and profitability levels within the cultural industries.</t>
  </si>
  <si>
    <t>Guidelines for Directory developed  and the tentative list of ITH defined.</t>
  </si>
  <si>
    <t>Guidelines for preparation of applications for the Community Programme Culture</t>
  </si>
  <si>
    <t>30 participants trained from 10 core localities and additional 13 municipalities</t>
  </si>
  <si>
    <t xml:space="preserve"> 30 participants trained from 10 selected municipalities and additional 13 municipalities</t>
  </si>
  <si>
    <t>Restored and furnished  monument in Tesanj (Eminagica kuca) and environment for summer festival and income generation activities on medieval fortress created</t>
  </si>
  <si>
    <t>At least 20 representatives from Municipalities, CSOs and SMEs trained to  manage and promote cultural tourism.</t>
  </si>
  <si>
    <t>Open -air stage prepared and culture content in Municipality of Prijedor improved by engaging music performances , interactive workshops and work  with youth.</t>
  </si>
  <si>
    <t>Improving the economic role of cultural industries</t>
  </si>
  <si>
    <t>Medieval fortresses restored and innovative cultural products developed in line with market demands in core localities of  Srebrenik and Tesanj.</t>
  </si>
  <si>
    <t xml:space="preserve">Cultural Tourism Promotion through printed and web-based promotion materials- to be distributed to key local stakeholders, tourist organisations, municipalities and national and entity line ministries. </t>
  </si>
  <si>
    <t>10 medieval Bosnian fortresses supported (among which Tesanj, Srebrenik and Jajce) developed as cultural tourism product for the country – pilot destination management in BiH.</t>
  </si>
  <si>
    <r>
      <t>At least 5 projects supported through</t>
    </r>
    <r>
      <rPr>
        <b/>
        <sz val="8"/>
        <rFont val="Arial"/>
        <family val="2"/>
        <charset val="238"/>
      </rPr>
      <t xml:space="preserve"> second public call </t>
    </r>
    <r>
      <rPr>
        <sz val="8"/>
        <rFont val="Arial"/>
        <family val="2"/>
        <charset val="238"/>
      </rPr>
      <t xml:space="preserve">for NGOs (based on increased income-generation and job-creation criteria ) </t>
    </r>
  </si>
  <si>
    <t>At least five of selected museums and major tourist sites in BiH accessible for disabled persons.</t>
  </si>
  <si>
    <t>Support to the museum sector and cultural institutions in BiH</t>
  </si>
  <si>
    <t>JP Outcome 4: Improved tolerance towards diversity</t>
  </si>
  <si>
    <t>Increased number of positive public discourses on interculturalism.</t>
  </si>
  <si>
    <t>Report on cultural sensitivity of media reporting in BiH prepared for 2009 and used as baseline.</t>
  </si>
  <si>
    <t>Analyse the degree to which messages in the media are delivered in a culturally-sensitive and gender-sensitive manner and present findings.</t>
  </si>
  <si>
    <t xml:space="preserve">At least 20 journalists and media professionals  in BiH trained on culturally (and gender)  sensitive reporting Trainings prepared based on the gap analysis of the media monitoring reports.  </t>
  </si>
  <si>
    <t>- MDG-F Joint Culture Communications strategy implemented - At least 20 Promotional events organised in core localities and at the national level; MDGF promoted through joint events;</t>
  </si>
  <si>
    <t xml:space="preserve"> At least three documentaries and/or feature films on intercultural understanding produced, distributed and discussions organized, including collaboration with TV and film festivals in BiH.</t>
  </si>
  <si>
    <t>Young talent supported for the production of short feature films aiming at enhancing understanding and raising awareness on the MDGs and Gender equality.</t>
  </si>
  <si>
    <t xml:space="preserve">Production of documentaries and feature films on intercultural understanding and support of young talent for cinematography </t>
  </si>
  <si>
    <t>Development of interactive culture mapping and cultural ID forum for BiH</t>
  </si>
  <si>
    <t xml:space="preserve">Media, Core Localities </t>
  </si>
  <si>
    <t>Workshops with parents, teachers, students, local authorities, media and public in 10 municipalities to develop multi-cultural messages for parents, teachers, pedagogues and school principles implemented</t>
  </si>
  <si>
    <t xml:space="preserve">Media, PS in Core Localities </t>
  </si>
  <si>
    <t xml:space="preserve">Media campaign for dissemination of multicultural messages implemented </t>
  </si>
  <si>
    <t>Publication on old fortified towns in BiH prepared / linked with UNDP activity 312d</t>
  </si>
  <si>
    <t>JP Monitoring and Evaluation</t>
  </si>
  <si>
    <t>Agencies</t>
  </si>
  <si>
    <t>Project monitored according to Implementation guidelines for MDG Achievement Fund Joint Programmes</t>
  </si>
  <si>
    <t>Total</t>
  </si>
  <si>
    <t xml:space="preserve">Oral history project for Eminagica house and Ethno house in gymnasium respectively (Tesanj and Jajce) prepared. </t>
  </si>
  <si>
    <t>- Library infrastructure improved and adapted to modern technological standards: digitalisation of library funds in Bijeljina, Ugljevik, Lopare and Tesanj; creation of special children’s sections in municipal libraries; establishment of internet access in public libraries'; 70% achieved in 2010</t>
  </si>
  <si>
    <t>At least two consultation processes organised for Joint Action Plan for the BiH Culture Strategy and consulted with key stakeholders active on issues of gender, youth and social inclusion.</t>
  </si>
  <si>
    <t>Complete mapping of the culture sector and related industries using gender-sensitive approach to identify economic and social potentials and complete Culture Portal implementation by line ministries.</t>
  </si>
  <si>
    <t>Run professional courses for culture workers and tourism providers.</t>
  </si>
  <si>
    <t>Assist cultural organisations in targeting local and international markets and obtaining financial sustainability.</t>
  </si>
  <si>
    <t>Development of sustainable cultural tourism products in BiH and branding cultural products in BiH.</t>
  </si>
  <si>
    <t>Supporting building Social Capital through culture and performing arts</t>
  </si>
  <si>
    <t>At least two targeted trainings on gender sensitivity and gender mainstreaming in the culture sector delivered to programme partners at central and local level (municipalities).</t>
  </si>
  <si>
    <t xml:space="preserve">Specific cultural indicators with the M&amp;E working group developed for the monitoring of the Culture Strategy and Action Plan. </t>
  </si>
  <si>
    <t>At least two projects selected in core localities of Bijeljina, Derventa and Srebrenik  implemented by CSOs that support people with disabilities</t>
  </si>
  <si>
    <t>Provide training for artists on quality standards, labelling, regulatory frameworks and copy-rights.</t>
  </si>
  <si>
    <t>Culture centre restored and at least five workshops and interactive trainings in arts, music, literature prepared in municipality of Sokolac.</t>
  </si>
  <si>
    <t>Culture centre in Gradiska equipped with adequate technical equipment and at least 10 musical concerts prepared by the municipality  of Gradiska.</t>
  </si>
  <si>
    <t xml:space="preserve">Old school in Jajce restored and converted into Ethno museum with valuable local artefacts and handicrafts displayed. </t>
  </si>
  <si>
    <t xml:space="preserve"> Media monitoring on cultural sensitivity of media reporting prepared for 2010 throughout the year. At least bi-annual meetings with government conducted for analysis of the report.</t>
  </si>
  <si>
    <t>- Web-based BiH Culture Identify forum created and  internet-based  culture mapping conducted for at least 10 municipalities</t>
  </si>
  <si>
    <t>Technical assistance for development of behaviour change campaign (BCC) provided. The BCC will be implemented through 4 main phases: Diagnosis, Planning, Intervention and the Evaluation.  Diagnosis: KAP findings provided will serve as the baseline to identify the problems in the attitudes, practices and knowledge of the concerned target groups, through the involvement of the community.  Planning: Based on the KAP, the Integrated communications action Plan (ICAP) for BCC, will be developed to define the main communication needs, objectives and activities, tools and channels for all stakeholders . Intervention:  Pre - testing the messages and dissemination of messages. Programme activities: workshops for stakeholders, puppet shows, community based activities, development of community action plans Evaluation: KAP upon the intervention phase and external communication activities</t>
  </si>
  <si>
    <t>Initiate the restoration of ten (10) monuments - tangible symbols of BiH inteculturalism. Activities on restoration of monuments for culture tourism promotion.</t>
  </si>
  <si>
    <t>Culture sector mapping methodology prepared and  distributed to state and entity ministries with accompanying capacity development workshops to key stakeholders in government sector and culture institutions.</t>
  </si>
  <si>
    <t>Culture statistics collected and distributed to statistical institutes, state, entity and cantonal ministries.</t>
  </si>
  <si>
    <t>f.</t>
  </si>
  <si>
    <t>g.</t>
  </si>
  <si>
    <t>Restoration of 8 monuments (identified by MoCA with entity Ministries of Culture) initiated as follows:</t>
  </si>
  <si>
    <t xml:space="preserve">Derventa  2, Banjac Luka, Jajce, Mostar, Tesanj, Foca-Sutjeska, Trebinje </t>
  </si>
  <si>
    <t>Create a directory of intangible cultural heritage of Bosnia and Herzegovina and provide trainings to relevant stakeholders.</t>
  </si>
  <si>
    <t>Technical assistance activities supported as identified in the Action plan for implementation of Culture Strategy shall be prioritised by state, entity and cantonal ministries of culture by 31st of March 2010. Current priorities include:</t>
  </si>
  <si>
    <t>At least 2 conferences organized on cultural topics related to the programmes priorities of MDGF/ Action plan and  linked to Advocacy and M&amp;E additional funds (Government to provide selection of topics)</t>
  </si>
  <si>
    <r>
      <t>A) Training in culture management of key stakeholders in culture institutions delivered (at least 10 participants in 2 day training )
B) Review of legal obstacles for public-private partnership in culture sector prepared and trainings for institutionalising PPP delivered (at least 10 participants in 2day training) 
C) Recommendations for promotion of young talented artists prepared based on the broader culture sector analysis (111). 
D) Two pilot studies of culture tourism potentials in two cities prepared</t>
    </r>
    <r>
      <rPr>
        <sz val="8"/>
        <color rgb="FF00B050"/>
        <rFont val="Arial"/>
        <family val="2"/>
        <charset val="238"/>
      </rPr>
      <t xml:space="preserve"> (Mostar and Visegad).</t>
    </r>
    <r>
      <rPr>
        <sz val="8"/>
        <rFont val="Arial"/>
        <family val="2"/>
        <charset val="238"/>
      </rPr>
      <t xml:space="preserve">
E) Analysis and recommendations for Institutes for protection of cultural and natural heritage (trainings in management of </t>
    </r>
    <r>
      <rPr>
        <sz val="8"/>
        <color rgb="FF00B050"/>
        <rFont val="Arial"/>
        <family val="2"/>
        <charset val="238"/>
      </rPr>
      <t>cultural assets</t>
    </r>
    <r>
      <rPr>
        <sz val="8"/>
        <rFont val="Arial"/>
        <family val="2"/>
        <charset val="238"/>
      </rPr>
      <t xml:space="preserve">, capacity development of the institutions and experiences from other countries)
F) Analysis and recommendations for stimulus packages (tax-breaks and incentives) in culture sector (specially for culture industries)
</t>
    </r>
  </si>
  <si>
    <t xml:space="preserve">JP output: 1.1 Please highlight the rate of delivery for each joint programme’s output: </t>
  </si>
  <si>
    <t>a. Less than 30% b. between 31%-50% c. between 51-60 d. between 61%-70% e. between 71%-80 d. More than 80%</t>
  </si>
  <si>
    <t>Programme</t>
  </si>
  <si>
    <t>Activity</t>
  </si>
  <si>
    <t>YEAR</t>
  </si>
  <si>
    <t>UN AGENCY</t>
  </si>
  <si>
    <t>RESPONSIBLE PARTY</t>
  </si>
  <si>
    <t>Estimated Implementation Progress</t>
  </si>
  <si>
    <t>Outputs</t>
  </si>
  <si>
    <t>Y1</t>
  </si>
  <si>
    <t>Y2</t>
  </si>
  <si>
    <t>NATIONAL/LOCAL</t>
  </si>
  <si>
    <t>Source of Funding</t>
  </si>
  <si>
    <t>Budget description</t>
  </si>
  <si>
    <t xml:space="preserve">Total amount planned </t>
  </si>
  <si>
    <t xml:space="preserve">Estimated Total amount </t>
  </si>
  <si>
    <t>Estimated Total Amount Disbursed</t>
  </si>
  <si>
    <t>Total (disbursed + commited)</t>
  </si>
  <si>
    <t xml:space="preserve">Estimated </t>
  </si>
  <si>
    <t>Committed</t>
  </si>
  <si>
    <t>% Delivery rate of budget</t>
  </si>
  <si>
    <t>Improved policies &amp; legal frameworks in culture and education sectors.</t>
  </si>
  <si>
    <t xml:space="preserve">1.1.1 Providing the evidence-base for strategy implementation in the culture sector. </t>
  </si>
  <si>
    <t>X</t>
  </si>
  <si>
    <t>MoCA, Entity,  MoCs</t>
  </si>
  <si>
    <t>1.1 Supplies, commodities, equipment and transport</t>
  </si>
  <si>
    <t>1.2 Personnel (staff, consultants, travel and training)</t>
  </si>
  <si>
    <t>1.3 Training of counterparts</t>
  </si>
  <si>
    <t>1. 4 Contracts</t>
  </si>
  <si>
    <t>1.5 Other direct costs</t>
  </si>
  <si>
    <t>2.0 Indirect support costs 7%</t>
  </si>
  <si>
    <t>TOTAL ACTIVITY</t>
  </si>
  <si>
    <t>More than 80 %</t>
  </si>
  <si>
    <t>1.1.2 Assist programme stakeholders in policy development.</t>
  </si>
  <si>
    <t>MoCA, Entity,  MoCs, Public Servants, Culture &amp; Tourism Organisations</t>
  </si>
  <si>
    <t>between 71%-80</t>
  </si>
  <si>
    <t xml:space="preserve">1.1.3 Improving policies and their implementation to ensure access to quality multi-cultural education </t>
  </si>
  <si>
    <t>National</t>
  </si>
  <si>
    <t>2.0 Indirect support costs 7%*</t>
  </si>
  <si>
    <t>1.1.4 Supporting the preparation of policy documents, reporting  mechanisms and legal framework (Capacity development).</t>
  </si>
  <si>
    <t>MoCA, Culture &amp; Tourism Organisations</t>
  </si>
  <si>
    <t>between 31%-50%</t>
  </si>
  <si>
    <t>Strengthened capacities of State and Entity-level Governments in monitoring and evaluation of cultural development.</t>
  </si>
  <si>
    <r>
      <t xml:space="preserve">1.2.1.  </t>
    </r>
    <r>
      <rPr>
        <sz val="8"/>
        <rFont val="Calibri"/>
        <family val="2"/>
      </rPr>
      <t xml:space="preserve"> Providing monitoring and evaluation training activities to relevant government agencies.</t>
    </r>
  </si>
  <si>
    <t xml:space="preserve">between 71%-80 % </t>
  </si>
  <si>
    <r>
      <t xml:space="preserve">1.2.2  </t>
    </r>
    <r>
      <rPr>
        <sz val="8"/>
        <rFont val="Calibri"/>
        <family val="2"/>
      </rPr>
      <t xml:space="preserve"> Developing a system to monitor the implementation of improved educational policies.</t>
    </r>
  </si>
  <si>
    <r>
      <t xml:space="preserve">2.1.1.  </t>
    </r>
    <r>
      <rPr>
        <sz val="8"/>
        <rFont val="Calibri"/>
        <family val="2"/>
      </rPr>
      <t xml:space="preserve"> Developing community level educational approaches to address ethnically-based inequalities </t>
    </r>
  </si>
  <si>
    <t>Local</t>
  </si>
  <si>
    <r>
      <t xml:space="preserve">2.1.2  </t>
    </r>
    <r>
      <rPr>
        <sz val="8"/>
        <rFont val="Calibri"/>
        <family val="2"/>
      </rPr>
      <t xml:space="preserve"> Analyzing and addressing barriers to cross-cultural tolerance</t>
    </r>
  </si>
  <si>
    <r>
      <t>2.2.1.</t>
    </r>
    <r>
      <rPr>
        <sz val="8"/>
        <rFont val="Calibri"/>
        <family val="2"/>
      </rPr>
      <t xml:space="preserve">   Supporting community-based creative initiatives that improve cross-cultural understanding.</t>
    </r>
  </si>
  <si>
    <t>MoCA, MUNICIPALITIES</t>
  </si>
  <si>
    <t>Less than 30%</t>
  </si>
  <si>
    <r>
      <t>2.2.2</t>
    </r>
    <r>
      <rPr>
        <sz val="8"/>
        <rFont val="Calibri"/>
        <family val="2"/>
      </rPr>
      <t xml:space="preserve">   Reinforcing stakeholder capacities in the field of intercuturalism.</t>
    </r>
  </si>
  <si>
    <t>Policy-makers, CSOs</t>
  </si>
  <si>
    <t>3.1.1  Supporting artistic-entrepreneurs through strategising, marketing and vocational training.</t>
  </si>
  <si>
    <t>Universities, Private Sector</t>
  </si>
  <si>
    <r>
      <t>3.1.2</t>
    </r>
    <r>
      <rPr>
        <sz val="8"/>
        <rFont val="Calibri"/>
        <family val="2"/>
      </rPr>
      <t xml:space="preserve">  Promoting cultural industries and culture tourism.</t>
    </r>
  </si>
  <si>
    <t>NGOs, CSOs, Municipalities, Public Institutions</t>
  </si>
  <si>
    <r>
      <t>4.1.1</t>
    </r>
    <r>
      <rPr>
        <sz val="8"/>
        <rFont val="Calibri"/>
        <family val="2"/>
      </rPr>
      <t xml:space="preserve">  Promoting intercultural awareness and sensitivity through media and stakeholder partnerships.</t>
    </r>
  </si>
  <si>
    <t>Universities, Media</t>
  </si>
  <si>
    <t xml:space="preserve">between 51 %-60 % </t>
  </si>
  <si>
    <r>
      <t>4.1.2</t>
    </r>
    <r>
      <rPr>
        <sz val="8"/>
        <rFont val="Calibri"/>
        <family val="2"/>
      </rPr>
      <t xml:space="preserve"> Promoting intercultural sensitivity in the education sphere </t>
    </r>
  </si>
  <si>
    <t>4.1.3 Rehabilitating and restoring major symbols of interculturalism.</t>
  </si>
  <si>
    <t>MoCA, Private Sector</t>
  </si>
  <si>
    <t>MONITORING&amp;EVALUATION</t>
  </si>
  <si>
    <t>RC</t>
  </si>
  <si>
    <t xml:space="preserve">between 61%-70% </t>
  </si>
  <si>
    <t xml:space="preserve">Total </t>
  </si>
  <si>
    <t>Planned Budget Y II</t>
  </si>
  <si>
    <t>Remaining funds from Year I</t>
  </si>
  <si>
    <t xml:space="preserve">Note: Remaining funds from year 1 are reflecting the unspent amounts in 2009 under specific outputs while annual targets have been reformulated for 2010. </t>
  </si>
  <si>
    <t>Methodology for culture statistics adopted by the BiH Agency for Statistics and in a follow up phase bz Entity institutes for statistics.</t>
  </si>
</sst>
</file>

<file path=xl/styles.xml><?xml version="1.0" encoding="utf-8"?>
<styleSheet xmlns="http://schemas.openxmlformats.org/spreadsheetml/2006/main">
  <numFmts count="1">
    <numFmt numFmtId="43" formatCode="_(* #,##0.00_);_(* \(#,##0.00\);_(* &quot;-&quot;??_);_(@_)"/>
  </numFmts>
  <fonts count="39">
    <font>
      <sz val="10"/>
      <name val="Arial"/>
      <family val="2"/>
      <charset val="238"/>
    </font>
    <font>
      <sz val="10"/>
      <name val="Arial"/>
      <family val="2"/>
      <charset val="238"/>
    </font>
    <font>
      <b/>
      <sz val="9"/>
      <name val="Arial"/>
      <family val="2"/>
    </font>
    <font>
      <sz val="10"/>
      <name val="Arial Narrow"/>
      <family val="2"/>
    </font>
    <font>
      <sz val="8"/>
      <name val="Arial"/>
      <family val="2"/>
      <charset val="238"/>
    </font>
    <font>
      <sz val="10"/>
      <name val="Arial Narrow"/>
      <family val="2"/>
      <charset val="238"/>
    </font>
    <font>
      <b/>
      <sz val="10"/>
      <name val="Arial Narrow"/>
      <family val="2"/>
    </font>
    <font>
      <sz val="9"/>
      <name val="Arial"/>
      <family val="2"/>
    </font>
    <font>
      <b/>
      <sz val="9"/>
      <name val="Arial Narrow"/>
      <family val="2"/>
    </font>
    <font>
      <i/>
      <sz val="9"/>
      <name val="Arial Narrow"/>
      <family val="2"/>
    </font>
    <font>
      <sz val="8"/>
      <color rgb="FFFF0000"/>
      <name val="Arial"/>
      <family val="2"/>
      <charset val="238"/>
    </font>
    <font>
      <sz val="9"/>
      <name val="Arial Narrow"/>
      <family val="2"/>
    </font>
    <font>
      <i/>
      <sz val="10"/>
      <name val="Arial Narrow"/>
      <family val="2"/>
    </font>
    <font>
      <sz val="6"/>
      <name val="Arial"/>
      <family val="2"/>
    </font>
    <font>
      <sz val="8"/>
      <name val="Arial"/>
      <family val="2"/>
    </font>
    <font>
      <sz val="12"/>
      <color indexed="8"/>
      <name val="Times New Roman"/>
      <family val="2"/>
    </font>
    <font>
      <sz val="7"/>
      <name val="Arial"/>
      <family val="2"/>
    </font>
    <font>
      <b/>
      <sz val="9"/>
      <name val="Arial Narrow"/>
      <family val="2"/>
      <charset val="238"/>
    </font>
    <font>
      <b/>
      <sz val="10"/>
      <name val="Arial Narrow"/>
      <family val="2"/>
      <charset val="238"/>
    </font>
    <font>
      <b/>
      <sz val="8"/>
      <name val="Arial"/>
      <family val="2"/>
      <charset val="238"/>
    </font>
    <font>
      <i/>
      <sz val="8"/>
      <name val="Arial Narrow"/>
      <family val="2"/>
    </font>
    <font>
      <sz val="10"/>
      <name val="Arial"/>
      <family val="2"/>
    </font>
    <font>
      <b/>
      <i/>
      <sz val="8"/>
      <name val="Arial"/>
      <family val="2"/>
      <charset val="238"/>
    </font>
    <font>
      <b/>
      <i/>
      <sz val="10"/>
      <name val="Arial"/>
      <family val="2"/>
      <charset val="238"/>
    </font>
    <font>
      <sz val="1"/>
      <name val="Arial"/>
      <family val="2"/>
      <charset val="238"/>
    </font>
    <font>
      <i/>
      <sz val="8"/>
      <name val="Arial"/>
      <family val="2"/>
    </font>
    <font>
      <sz val="8"/>
      <color rgb="FF00B050"/>
      <name val="Arial"/>
      <family val="2"/>
      <charset val="238"/>
    </font>
    <font>
      <i/>
      <sz val="9"/>
      <name val="Arial Narrow"/>
      <family val="2"/>
      <charset val="238"/>
    </font>
    <font>
      <sz val="10"/>
      <color indexed="8"/>
      <name val="Arial Narrow"/>
      <family val="2"/>
      <charset val="238"/>
    </font>
    <font>
      <sz val="9"/>
      <color rgb="FFFF0000"/>
      <name val="Arial"/>
      <family val="2"/>
    </font>
    <font>
      <sz val="10"/>
      <color rgb="FFFF0000"/>
      <name val="Arial"/>
      <family val="2"/>
    </font>
    <font>
      <i/>
      <sz val="10"/>
      <color rgb="FF00B050"/>
      <name val="Arial Narrow"/>
      <family val="2"/>
      <charset val="238"/>
    </font>
    <font>
      <i/>
      <sz val="10"/>
      <color rgb="FF00B050"/>
      <name val="Arial Narrow"/>
      <family val="2"/>
    </font>
    <font>
      <sz val="10"/>
      <name val="Times New Roman"/>
      <family val="1"/>
    </font>
    <font>
      <b/>
      <sz val="10"/>
      <name val="Calibri"/>
      <family val="2"/>
    </font>
    <font>
      <sz val="10"/>
      <name val="Calibri"/>
      <family val="2"/>
    </font>
    <font>
      <b/>
      <sz val="8"/>
      <name val="Calibri"/>
      <family val="2"/>
    </font>
    <font>
      <sz val="8"/>
      <name val="Calibri"/>
      <family val="2"/>
    </font>
    <font>
      <sz val="10"/>
      <color rgb="FFFF0000"/>
      <name val="Arial Narrow"/>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C0C0C0"/>
        <bgColor indexed="64"/>
      </patternFill>
    </fill>
    <fill>
      <patternFill patternType="solid">
        <fgColor rgb="FF00B050"/>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right/>
      <top style="medium">
        <color indexed="64"/>
      </top>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3">
    <xf numFmtId="0" fontId="0" fillId="0" borderId="0"/>
    <xf numFmtId="43" fontId="1" fillId="0" borderId="0" applyFont="0" applyFill="0" applyBorder="0" applyAlignment="0" applyProtection="0"/>
    <xf numFmtId="0" fontId="15" fillId="0" borderId="0"/>
  </cellStyleXfs>
  <cellXfs count="688">
    <xf numFmtId="0" fontId="0" fillId="0" borderId="0" xfId="0"/>
    <xf numFmtId="0" fontId="3" fillId="2" borderId="1" xfId="0" applyFont="1" applyFill="1" applyBorder="1" applyAlignment="1">
      <alignment horizontal="left" vertical="top"/>
    </xf>
    <xf numFmtId="0" fontId="4" fillId="2" borderId="2" xfId="0" applyFont="1" applyFill="1" applyBorder="1" applyAlignment="1">
      <alignment horizontal="center" vertical="top"/>
    </xf>
    <xf numFmtId="0" fontId="4" fillId="2" borderId="2" xfId="0" applyFont="1" applyFill="1" applyBorder="1" applyAlignment="1">
      <alignment vertical="top"/>
    </xf>
    <xf numFmtId="0" fontId="3" fillId="2" borderId="2" xfId="0" applyFont="1" applyFill="1" applyBorder="1" applyAlignment="1">
      <alignment horizontal="right" vertical="top"/>
    </xf>
    <xf numFmtId="0" fontId="3" fillId="3" borderId="2" xfId="0" applyFont="1" applyFill="1" applyBorder="1" applyAlignment="1">
      <alignment horizontal="left" vertical="top"/>
    </xf>
    <xf numFmtId="0" fontId="3" fillId="3" borderId="2" xfId="0" applyFont="1" applyFill="1" applyBorder="1" applyAlignment="1">
      <alignment horizontal="center" vertical="top" wrapText="1"/>
    </xf>
    <xf numFmtId="0" fontId="3" fillId="3" borderId="2" xfId="0" applyFont="1" applyFill="1" applyBorder="1" applyAlignment="1">
      <alignment vertical="top" wrapText="1"/>
    </xf>
    <xf numFmtId="0" fontId="3" fillId="2" borderId="2" xfId="0" applyFont="1" applyFill="1" applyBorder="1" applyAlignment="1">
      <alignment horizontal="center"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top"/>
    </xf>
    <xf numFmtId="3" fontId="5" fillId="2" borderId="3" xfId="1" applyNumberFormat="1" applyFont="1" applyFill="1" applyBorder="1" applyAlignment="1">
      <alignment horizontal="right" vertical="top" wrapText="1"/>
    </xf>
    <xf numFmtId="3" fontId="5" fillId="2" borderId="4" xfId="1" applyNumberFormat="1" applyFont="1" applyFill="1" applyBorder="1" applyAlignment="1">
      <alignment horizontal="right" vertical="top" wrapText="1"/>
    </xf>
    <xf numFmtId="0" fontId="0" fillId="0" borderId="0" xfId="0" applyBorder="1"/>
    <xf numFmtId="0" fontId="2" fillId="3" borderId="1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7" fillId="5" borderId="9" xfId="0" applyFont="1" applyFill="1" applyBorder="1" applyAlignment="1">
      <alignment wrapText="1"/>
    </xf>
    <xf numFmtId="0" fontId="7" fillId="5" borderId="9" xfId="0" applyFont="1" applyFill="1" applyBorder="1" applyAlignment="1">
      <alignment horizontal="center" wrapText="1"/>
    </xf>
    <xf numFmtId="3" fontId="5" fillId="5" borderId="14" xfId="0" applyNumberFormat="1" applyFont="1" applyFill="1" applyBorder="1" applyAlignment="1">
      <alignment horizontal="right" wrapText="1"/>
    </xf>
    <xf numFmtId="0" fontId="6" fillId="0" borderId="6" xfId="0" applyFont="1" applyBorder="1" applyAlignment="1">
      <alignment horizontal="center" vertical="top" wrapText="1"/>
    </xf>
    <xf numFmtId="0" fontId="6" fillId="0" borderId="5" xfId="0" applyFont="1" applyBorder="1" applyAlignment="1">
      <alignment horizontal="right" vertical="top" wrapText="1"/>
    </xf>
    <xf numFmtId="0" fontId="7" fillId="0" borderId="7" xfId="0" applyFont="1" applyBorder="1" applyAlignment="1">
      <alignment horizontal="center"/>
    </xf>
    <xf numFmtId="49" fontId="3" fillId="0" borderId="6" xfId="0" applyNumberFormat="1" applyFont="1" applyBorder="1" applyAlignment="1">
      <alignment horizontal="left" wrapText="1"/>
    </xf>
    <xf numFmtId="0" fontId="3" fillId="0" borderId="5" xfId="0" applyNumberFormat="1" applyFont="1" applyBorder="1" applyAlignment="1">
      <alignment horizontal="left" wrapText="1"/>
    </xf>
    <xf numFmtId="3" fontId="5" fillId="0" borderId="7" xfId="1" applyNumberFormat="1" applyFont="1" applyBorder="1" applyAlignment="1">
      <alignment horizontal="right" wrapText="1"/>
    </xf>
    <xf numFmtId="0" fontId="3" fillId="0" borderId="11" xfId="0" applyFont="1" applyBorder="1" applyAlignment="1">
      <alignment horizontal="center"/>
    </xf>
    <xf numFmtId="0" fontId="3" fillId="0" borderId="0" xfId="0" applyFont="1" applyBorder="1" applyAlignment="1">
      <alignment horizontal="right" vertical="top" wrapText="1"/>
    </xf>
    <xf numFmtId="0" fontId="7" fillId="0" borderId="13" xfId="0" applyFont="1" applyBorder="1" applyAlignment="1">
      <alignment horizontal="center"/>
    </xf>
    <xf numFmtId="49" fontId="3" fillId="0" borderId="11" xfId="0" applyNumberFormat="1" applyFont="1" applyBorder="1" applyAlignment="1">
      <alignment horizontal="left" wrapText="1"/>
    </xf>
    <xf numFmtId="0" fontId="3" fillId="0" borderId="0" xfId="0" applyNumberFormat="1" applyFont="1" applyBorder="1" applyAlignment="1">
      <alignment horizontal="left" wrapText="1"/>
    </xf>
    <xf numFmtId="3" fontId="5" fillId="0" borderId="13" xfId="1" applyNumberFormat="1" applyFont="1" applyBorder="1" applyAlignment="1">
      <alignment horizontal="right" wrapText="1"/>
    </xf>
    <xf numFmtId="3" fontId="3" fillId="0" borderId="11" xfId="0" applyNumberFormat="1" applyFont="1" applyBorder="1" applyAlignment="1">
      <alignment horizontal="center"/>
    </xf>
    <xf numFmtId="0" fontId="9" fillId="0" borderId="0" xfId="0" applyFont="1" applyBorder="1" applyAlignment="1">
      <alignment horizontal="right" vertical="top" wrapText="1"/>
    </xf>
    <xf numFmtId="0" fontId="7" fillId="0" borderId="12" xfId="0" applyFont="1" applyBorder="1" applyAlignment="1">
      <alignment horizontal="center"/>
    </xf>
    <xf numFmtId="3" fontId="5" fillId="0" borderId="13" xfId="1" applyNumberFormat="1" applyFont="1" applyBorder="1" applyAlignment="1">
      <alignment horizontal="right"/>
    </xf>
    <xf numFmtId="0" fontId="3" fillId="0" borderId="8" xfId="0" applyFont="1" applyBorder="1" applyAlignment="1">
      <alignment horizontal="center"/>
    </xf>
    <xf numFmtId="0" fontId="3" fillId="0" borderId="11" xfId="0" applyFont="1" applyBorder="1" applyAlignment="1">
      <alignment horizontal="left" wrapText="1"/>
    </xf>
    <xf numFmtId="0" fontId="3" fillId="0" borderId="0" xfId="0" applyFont="1" applyBorder="1" applyAlignment="1">
      <alignment horizontal="left"/>
    </xf>
    <xf numFmtId="3" fontId="5" fillId="0" borderId="15" xfId="1" applyNumberFormat="1" applyFont="1" applyBorder="1" applyAlignment="1">
      <alignment horizontal="right" wrapText="1"/>
    </xf>
    <xf numFmtId="0" fontId="9" fillId="0" borderId="6" xfId="0" applyFont="1" applyBorder="1" applyAlignment="1">
      <alignment horizontal="right" vertical="top" wrapText="1"/>
    </xf>
    <xf numFmtId="0" fontId="7" fillId="0" borderId="13" xfId="0" applyFont="1" applyFill="1" applyBorder="1" applyAlignment="1">
      <alignment horizontal="center" vertical="center"/>
    </xf>
    <xf numFmtId="0" fontId="4" fillId="0" borderId="0" xfId="0" applyFont="1" applyAlignment="1">
      <alignment horizontal="left" vertical="top" wrapText="1"/>
    </xf>
    <xf numFmtId="0" fontId="10" fillId="0" borderId="12" xfId="0" applyFont="1" applyBorder="1" applyAlignment="1">
      <alignment horizontal="left" vertical="top" wrapText="1"/>
    </xf>
    <xf numFmtId="0" fontId="9" fillId="0" borderId="11" xfId="0" applyFont="1" applyBorder="1" applyAlignment="1">
      <alignment horizontal="right" vertical="top" wrapText="1"/>
    </xf>
    <xf numFmtId="0" fontId="7" fillId="0" borderId="15" xfId="0" applyFont="1" applyFill="1" applyBorder="1" applyAlignment="1">
      <alignment horizontal="center" vertical="center"/>
    </xf>
    <xf numFmtId="0" fontId="7" fillId="6" borderId="13" xfId="0" applyFont="1" applyFill="1" applyBorder="1" applyAlignment="1">
      <alignment horizontal="center" vertical="center"/>
    </xf>
    <xf numFmtId="0" fontId="11" fillId="0" borderId="0" xfId="0" applyFont="1" applyBorder="1" applyAlignment="1">
      <alignment horizontal="right" vertical="top" wrapText="1"/>
    </xf>
    <xf numFmtId="0" fontId="1" fillId="0" borderId="12" xfId="0" applyFont="1" applyBorder="1" applyAlignment="1">
      <alignment vertical="top" wrapText="1"/>
    </xf>
    <xf numFmtId="0" fontId="3" fillId="0" borderId="6" xfId="0" applyFont="1" applyBorder="1" applyAlignment="1">
      <alignment horizontal="center"/>
    </xf>
    <xf numFmtId="0" fontId="4" fillId="0" borderId="5" xfId="0" applyFont="1" applyBorder="1" applyAlignment="1">
      <alignment wrapText="1"/>
    </xf>
    <xf numFmtId="0" fontId="4" fillId="0" borderId="4" xfId="0" applyFont="1" applyBorder="1" applyAlignment="1">
      <alignment wrapText="1"/>
    </xf>
    <xf numFmtId="0" fontId="6" fillId="0" borderId="6" xfId="0" applyFont="1" applyBorder="1" applyAlignment="1">
      <alignment horizontal="right"/>
    </xf>
    <xf numFmtId="0" fontId="6" fillId="0" borderId="4" xfId="0" applyFont="1" applyBorder="1" applyAlignment="1">
      <alignment horizontal="left" vertical="top" wrapText="1"/>
    </xf>
    <xf numFmtId="0" fontId="7" fillId="0" borderId="7" xfId="0" applyFont="1" applyFill="1" applyBorder="1" applyAlignment="1">
      <alignment vertical="center"/>
    </xf>
    <xf numFmtId="0" fontId="7" fillId="0" borderId="6" xfId="0" applyFont="1" applyBorder="1" applyAlignment="1">
      <alignment horizontal="center"/>
    </xf>
    <xf numFmtId="0" fontId="7" fillId="0" borderId="7" xfId="0" applyFont="1" applyBorder="1" applyAlignment="1">
      <alignment horizontal="center" wrapText="1"/>
    </xf>
    <xf numFmtId="0" fontId="7" fillId="0" borderId="4" xfId="0" applyFont="1" applyBorder="1" applyAlignment="1">
      <alignment horizontal="center"/>
    </xf>
    <xf numFmtId="0" fontId="9" fillId="0" borderId="0" xfId="0" applyFont="1" applyBorder="1" applyAlignment="1">
      <alignment horizontal="right"/>
    </xf>
    <xf numFmtId="0" fontId="7" fillId="0" borderId="11" xfId="0" applyFont="1" applyBorder="1" applyAlignment="1">
      <alignment horizontal="center"/>
    </xf>
    <xf numFmtId="3" fontId="5" fillId="0" borderId="13" xfId="1" applyNumberFormat="1" applyFont="1" applyBorder="1" applyAlignment="1">
      <alignment horizontal="right" vertical="top"/>
    </xf>
    <xf numFmtId="0" fontId="4" fillId="0" borderId="0" xfId="0" quotePrefix="1" applyFont="1" applyAlignment="1">
      <alignment horizontal="left" vertical="top" wrapText="1"/>
    </xf>
    <xf numFmtId="0" fontId="4" fillId="0" borderId="12" xfId="0" quotePrefix="1" applyFont="1" applyBorder="1" applyAlignment="1">
      <alignment horizontal="left" vertical="top" wrapText="1"/>
    </xf>
    <xf numFmtId="0" fontId="4" fillId="0" borderId="9" xfId="0" applyFont="1" applyFill="1" applyBorder="1" applyAlignment="1">
      <alignment wrapText="1"/>
    </xf>
    <xf numFmtId="0" fontId="4" fillId="0" borderId="10" xfId="0" applyFont="1" applyBorder="1" applyAlignment="1">
      <alignment wrapText="1"/>
    </xf>
    <xf numFmtId="0" fontId="9" fillId="0" borderId="6" xfId="0" applyFont="1" applyBorder="1" applyAlignment="1">
      <alignment horizontal="right"/>
    </xf>
    <xf numFmtId="0" fontId="9" fillId="0" borderId="11" xfId="0" applyFont="1" applyBorder="1" applyAlignment="1">
      <alignment horizontal="right"/>
    </xf>
    <xf numFmtId="0" fontId="4" fillId="0" borderId="0" xfId="0" applyFont="1" applyAlignment="1">
      <alignment wrapText="1"/>
    </xf>
    <xf numFmtId="0" fontId="4" fillId="0" borderId="12" xfId="0" applyFont="1" applyBorder="1" applyAlignment="1">
      <alignment wrapText="1"/>
    </xf>
    <xf numFmtId="0" fontId="9" fillId="0" borderId="8" xfId="0" applyFont="1" applyBorder="1" applyAlignment="1">
      <alignment horizontal="right"/>
    </xf>
    <xf numFmtId="0" fontId="7" fillId="0" borderId="15" xfId="0" applyFont="1" applyBorder="1" applyAlignment="1">
      <alignment horizontal="center"/>
    </xf>
    <xf numFmtId="0" fontId="7" fillId="0" borderId="10" xfId="0" applyFont="1" applyBorder="1" applyAlignment="1">
      <alignment horizontal="center"/>
    </xf>
    <xf numFmtId="49" fontId="3" fillId="0" borderId="8" xfId="0" applyNumberFormat="1" applyFont="1" applyBorder="1" applyAlignment="1">
      <alignment horizontal="left" wrapText="1"/>
    </xf>
    <xf numFmtId="0" fontId="3" fillId="0" borderId="10" xfId="0" applyNumberFormat="1" applyFont="1" applyBorder="1" applyAlignment="1">
      <alignment horizontal="left" wrapText="1"/>
    </xf>
    <xf numFmtId="3" fontId="5" fillId="0" borderId="15" xfId="1" applyNumberFormat="1" applyFont="1" applyBorder="1" applyAlignment="1">
      <alignment horizontal="right" vertical="top"/>
    </xf>
    <xf numFmtId="0" fontId="3" fillId="0" borderId="12" xfId="0" applyNumberFormat="1" applyFont="1" applyBorder="1" applyAlignment="1">
      <alignment horizontal="left" wrapText="1"/>
    </xf>
    <xf numFmtId="0" fontId="7" fillId="0" borderId="0" xfId="0" applyFont="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left"/>
    </xf>
    <xf numFmtId="0" fontId="9" fillId="0" borderId="12" xfId="0" applyFont="1" applyBorder="1" applyAlignment="1">
      <alignment horizontal="left" indent="1"/>
    </xf>
    <xf numFmtId="0" fontId="9" fillId="0" borderId="9" xfId="0" applyFont="1" applyBorder="1" applyAlignment="1">
      <alignment horizontal="right"/>
    </xf>
    <xf numFmtId="0" fontId="9" fillId="0" borderId="10" xfId="0" applyFont="1" applyBorder="1" applyAlignment="1">
      <alignment horizontal="left" indent="1"/>
    </xf>
    <xf numFmtId="0" fontId="7" fillId="0" borderId="9" xfId="0" applyFont="1" applyBorder="1" applyAlignment="1">
      <alignment horizontal="center"/>
    </xf>
    <xf numFmtId="0" fontId="3" fillId="0" borderId="9" xfId="0" applyFont="1" applyBorder="1" applyAlignment="1">
      <alignment horizontal="left" wrapText="1"/>
    </xf>
    <xf numFmtId="0" fontId="3" fillId="0" borderId="10" xfId="0" applyFont="1" applyBorder="1" applyAlignment="1">
      <alignment horizontal="left"/>
    </xf>
    <xf numFmtId="0" fontId="7" fillId="0" borderId="13" xfId="0" applyFont="1" applyBorder="1" applyAlignment="1">
      <alignment horizontal="center" wrapText="1"/>
    </xf>
    <xf numFmtId="0" fontId="7" fillId="0" borderId="8" xfId="0" applyFont="1" applyBorder="1" applyAlignment="1">
      <alignment horizontal="center"/>
    </xf>
    <xf numFmtId="0" fontId="3" fillId="0" borderId="9" xfId="0" applyNumberFormat="1" applyFont="1" applyBorder="1" applyAlignment="1">
      <alignment horizontal="left" wrapText="1"/>
    </xf>
    <xf numFmtId="49" fontId="12" fillId="0" borderId="6" xfId="0" applyNumberFormat="1" applyFont="1" applyBorder="1" applyAlignment="1">
      <alignment horizontal="right"/>
    </xf>
    <xf numFmtId="0" fontId="7" fillId="0" borderId="7" xfId="0" applyFont="1" applyBorder="1" applyAlignment="1">
      <alignment horizontal="center" vertical="center" wrapText="1"/>
    </xf>
    <xf numFmtId="0" fontId="3" fillId="0" borderId="11" xfId="0" applyFont="1" applyBorder="1" applyAlignment="1">
      <alignment horizontal="right"/>
    </xf>
    <xf numFmtId="0" fontId="7" fillId="0" borderId="13" xfId="0" applyFont="1" applyBorder="1" applyAlignment="1">
      <alignment horizontal="center" vertical="center" wrapText="1"/>
    </xf>
    <xf numFmtId="0" fontId="4" fillId="0" borderId="0" xfId="0" quotePrefix="1" applyFont="1" applyAlignment="1">
      <alignment vertical="top" wrapText="1"/>
    </xf>
    <xf numFmtId="0" fontId="4" fillId="0" borderId="12" xfId="0" quotePrefix="1" applyFont="1" applyBorder="1" applyAlignment="1">
      <alignment vertical="top" wrapText="1"/>
    </xf>
    <xf numFmtId="0" fontId="13" fillId="0" borderId="13" xfId="0" applyFont="1" applyBorder="1" applyAlignment="1">
      <alignment horizontal="center" vertical="center" wrapText="1"/>
    </xf>
    <xf numFmtId="0" fontId="3" fillId="0" borderId="0" xfId="0" applyFont="1" applyBorder="1" applyAlignment="1">
      <alignment horizontal="right"/>
    </xf>
    <xf numFmtId="0" fontId="4" fillId="0" borderId="0" xfId="0" applyFont="1" applyBorder="1" applyAlignment="1">
      <alignment horizontal="center"/>
    </xf>
    <xf numFmtId="0" fontId="4" fillId="0" borderId="12" xfId="0" applyFont="1" applyBorder="1"/>
    <xf numFmtId="0" fontId="9" fillId="0" borderId="12" xfId="0" applyFont="1" applyBorder="1" applyAlignment="1">
      <alignment vertical="top" wrapText="1"/>
    </xf>
    <xf numFmtId="0" fontId="3" fillId="0" borderId="9" xfId="0" applyFont="1" applyBorder="1" applyAlignment="1">
      <alignment horizontal="center"/>
    </xf>
    <xf numFmtId="0" fontId="4" fillId="0" borderId="9" xfId="0" applyFont="1" applyBorder="1" applyAlignment="1">
      <alignment horizontal="center"/>
    </xf>
    <xf numFmtId="0" fontId="4" fillId="0" borderId="10" xfId="0" applyFont="1" applyBorder="1"/>
    <xf numFmtId="0" fontId="3" fillId="0" borderId="8" xfId="0" applyFont="1" applyBorder="1" applyAlignment="1">
      <alignment horizontal="right"/>
    </xf>
    <xf numFmtId="0" fontId="3" fillId="0" borderId="10" xfId="0" applyFont="1" applyBorder="1" applyAlignment="1"/>
    <xf numFmtId="49" fontId="3" fillId="0" borderId="9" xfId="0" applyNumberFormat="1" applyFont="1" applyBorder="1" applyAlignment="1">
      <alignment horizontal="left" wrapText="1"/>
    </xf>
    <xf numFmtId="0" fontId="3" fillId="0" borderId="0" xfId="0" applyFont="1" applyBorder="1" applyAlignment="1">
      <alignment horizontal="center"/>
    </xf>
    <xf numFmtId="49" fontId="3" fillId="0" borderId="0" xfId="0" applyNumberFormat="1" applyFont="1" applyBorder="1" applyAlignment="1">
      <alignment horizontal="left" wrapText="1"/>
    </xf>
    <xf numFmtId="0" fontId="4" fillId="0" borderId="0" xfId="0" applyFont="1" applyFill="1" applyBorder="1" applyAlignment="1">
      <alignment horizontal="center" wrapText="1"/>
    </xf>
    <xf numFmtId="0" fontId="3" fillId="0" borderId="12" xfId="0" applyFont="1" applyBorder="1" applyAlignment="1"/>
    <xf numFmtId="0" fontId="4" fillId="0" borderId="0" xfId="0" quotePrefix="1" applyFont="1" applyBorder="1" applyAlignment="1">
      <alignment horizontal="left" vertical="top" wrapText="1"/>
    </xf>
    <xf numFmtId="0" fontId="9" fillId="0" borderId="12" xfId="0" applyNumberFormat="1" applyFont="1" applyBorder="1" applyAlignment="1">
      <alignment vertical="top" wrapText="1"/>
    </xf>
    <xf numFmtId="0" fontId="1" fillId="0" borderId="10" xfId="0" applyNumberFormat="1" applyFont="1" applyBorder="1" applyAlignment="1">
      <alignment horizontal="left" wrapText="1"/>
    </xf>
    <xf numFmtId="0" fontId="4" fillId="0" borderId="5" xfId="0" applyFont="1" applyBorder="1" applyAlignment="1">
      <alignment horizontal="center"/>
    </xf>
    <xf numFmtId="0" fontId="4" fillId="0" borderId="4" xfId="0" applyFont="1" applyBorder="1"/>
    <xf numFmtId="0" fontId="6" fillId="0" borderId="5" xfId="0" applyFont="1" applyBorder="1" applyAlignment="1">
      <alignment horizontal="right"/>
    </xf>
    <xf numFmtId="0" fontId="6" fillId="0" borderId="0" xfId="0" applyFont="1" applyBorder="1" applyAlignment="1">
      <alignment horizontal="right"/>
    </xf>
    <xf numFmtId="0" fontId="4" fillId="0" borderId="0" xfId="0" applyFont="1" applyBorder="1" applyAlignment="1">
      <alignment horizontal="left"/>
    </xf>
    <xf numFmtId="3" fontId="3" fillId="0" borderId="8" xfId="0" applyNumberFormat="1" applyFont="1" applyBorder="1" applyAlignment="1">
      <alignment horizontal="center"/>
    </xf>
    <xf numFmtId="0" fontId="3" fillId="0" borderId="9" xfId="0" applyFont="1" applyBorder="1" applyAlignment="1">
      <alignment horizontal="left"/>
    </xf>
    <xf numFmtId="3" fontId="5" fillId="0" borderId="15" xfId="0" applyNumberFormat="1" applyFont="1" applyBorder="1" applyAlignment="1">
      <alignment horizontal="right"/>
    </xf>
    <xf numFmtId="0" fontId="3" fillId="0" borderId="4" xfId="0" applyNumberFormat="1" applyFont="1" applyBorder="1" applyAlignment="1">
      <alignment horizontal="left" wrapText="1"/>
    </xf>
    <xf numFmtId="0" fontId="4" fillId="0" borderId="0" xfId="0" applyFont="1" applyBorder="1" applyAlignment="1">
      <alignment wrapText="1"/>
    </xf>
    <xf numFmtId="3" fontId="4" fillId="0" borderId="9" xfId="0" applyNumberFormat="1" applyFont="1" applyFill="1" applyBorder="1" applyAlignment="1">
      <alignment horizontal="left"/>
    </xf>
    <xf numFmtId="3" fontId="4" fillId="0" borderId="10" xfId="0" applyNumberFormat="1" applyFont="1" applyFill="1" applyBorder="1" applyAlignment="1">
      <alignment horizontal="left"/>
    </xf>
    <xf numFmtId="0" fontId="3" fillId="0" borderId="11" xfId="0" applyFont="1" applyBorder="1" applyAlignment="1">
      <alignment horizontal="center" vertical="top" wrapText="1"/>
    </xf>
    <xf numFmtId="0" fontId="4" fillId="0" borderId="0" xfId="0" applyFont="1" applyAlignment="1">
      <alignment horizontal="center"/>
    </xf>
    <xf numFmtId="0" fontId="11" fillId="0" borderId="11" xfId="0" applyFont="1" applyBorder="1" applyAlignment="1">
      <alignment horizontal="right"/>
    </xf>
    <xf numFmtId="0" fontId="13" fillId="0" borderId="13" xfId="0" applyFont="1" applyBorder="1" applyAlignment="1">
      <alignment vertical="center" wrapText="1"/>
    </xf>
    <xf numFmtId="3" fontId="4" fillId="0" borderId="9" xfId="0" applyNumberFormat="1" applyFont="1" applyFill="1" applyBorder="1" applyAlignment="1">
      <alignment horizontal="center"/>
    </xf>
    <xf numFmtId="0" fontId="11" fillId="0" borderId="8" xfId="0" applyFont="1" applyBorder="1" applyAlignment="1">
      <alignment horizontal="right"/>
    </xf>
    <xf numFmtId="0" fontId="13" fillId="0" borderId="15" xfId="0" applyFont="1" applyBorder="1" applyAlignment="1">
      <alignment vertical="center" wrapText="1"/>
    </xf>
    <xf numFmtId="3" fontId="5" fillId="0" borderId="15" xfId="1" applyNumberFormat="1" applyFont="1" applyBorder="1" applyAlignment="1">
      <alignment horizontal="right"/>
    </xf>
    <xf numFmtId="49" fontId="9" fillId="0" borderId="5" xfId="0" applyNumberFormat="1" applyFont="1" applyBorder="1" applyAlignment="1">
      <alignment horizontal="right"/>
    </xf>
    <xf numFmtId="49" fontId="9" fillId="0" borderId="0" xfId="0" applyNumberFormat="1" applyFont="1" applyBorder="1" applyAlignment="1">
      <alignment horizontal="right"/>
    </xf>
    <xf numFmtId="0" fontId="4" fillId="0" borderId="12" xfId="0" applyFont="1" applyBorder="1" applyAlignment="1">
      <alignment horizontal="lef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11" fillId="0" borderId="9" xfId="0" applyFont="1" applyBorder="1" applyAlignment="1">
      <alignment horizontal="right"/>
    </xf>
    <xf numFmtId="0" fontId="11" fillId="0" borderId="5" xfId="0" applyFont="1" applyBorder="1" applyAlignment="1">
      <alignment horizontal="right"/>
    </xf>
    <xf numFmtId="0" fontId="16" fillId="0" borderId="0" xfId="0" applyFont="1" applyBorder="1" applyAlignment="1">
      <alignment horizontal="center"/>
    </xf>
    <xf numFmtId="0" fontId="11" fillId="0" borderId="0" xfId="0" applyFont="1" applyBorder="1" applyAlignment="1">
      <alignment horizontal="right"/>
    </xf>
    <xf numFmtId="49" fontId="9" fillId="0" borderId="12" xfId="0" applyNumberFormat="1" applyFont="1" applyBorder="1" applyAlignment="1">
      <alignment horizontal="lef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11" fillId="0" borderId="0" xfId="0" applyFont="1" applyBorder="1" applyAlignment="1">
      <alignment horizontal="right" vertical="top"/>
    </xf>
    <xf numFmtId="0" fontId="9" fillId="0" borderId="12" xfId="0" applyNumberFormat="1" applyFont="1" applyFill="1" applyBorder="1" applyAlignment="1">
      <alignment horizontal="left" vertical="top" wrapText="1"/>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3" xfId="0" applyFont="1" applyFill="1" applyBorder="1" applyAlignment="1">
      <alignment horizontal="center"/>
    </xf>
    <xf numFmtId="49" fontId="3" fillId="0" borderId="11" xfId="0" applyNumberFormat="1" applyFont="1" applyFill="1" applyBorder="1" applyAlignment="1">
      <alignment horizontal="left" wrapText="1"/>
    </xf>
    <xf numFmtId="3" fontId="5" fillId="0" borderId="13" xfId="1" applyNumberFormat="1" applyFont="1" applyFill="1" applyBorder="1" applyAlignment="1">
      <alignment horizontal="right"/>
    </xf>
    <xf numFmtId="0" fontId="2" fillId="5" borderId="2" xfId="0" applyNumberFormat="1" applyFont="1" applyFill="1" applyBorder="1" applyAlignment="1">
      <alignment horizontal="center" vertical="center" wrapText="1"/>
    </xf>
    <xf numFmtId="3" fontId="5" fillId="5" borderId="14" xfId="1" applyNumberFormat="1" applyFont="1" applyFill="1" applyBorder="1" applyAlignment="1">
      <alignment horizontal="right"/>
    </xf>
    <xf numFmtId="3" fontId="3" fillId="0" borderId="0" xfId="0" applyNumberFormat="1" applyFont="1" applyBorder="1" applyAlignment="1">
      <alignment horizontal="center"/>
    </xf>
    <xf numFmtId="0" fontId="6" fillId="0" borderId="11" xfId="0" applyFont="1" applyBorder="1" applyAlignment="1">
      <alignment horizontal="right" vertical="top"/>
    </xf>
    <xf numFmtId="0" fontId="7" fillId="0" borderId="13" xfId="0" applyFont="1" applyFill="1" applyBorder="1" applyAlignment="1">
      <alignment vertical="center"/>
    </xf>
    <xf numFmtId="3" fontId="3" fillId="0" borderId="11" xfId="0" applyNumberFormat="1" applyFont="1" applyFill="1" applyBorder="1" applyAlignment="1">
      <alignment horizontal="center"/>
    </xf>
    <xf numFmtId="0" fontId="11" fillId="0" borderId="11" xfId="0" applyFont="1" applyBorder="1" applyAlignment="1">
      <alignment horizontal="right" vertical="top"/>
    </xf>
    <xf numFmtId="0" fontId="4" fillId="0" borderId="0" xfId="0" applyFont="1" applyBorder="1" applyAlignment="1">
      <alignment vertical="center" wrapText="1"/>
    </xf>
    <xf numFmtId="0" fontId="4" fillId="0" borderId="12" xfId="0" applyFont="1" applyBorder="1" applyAlignment="1">
      <alignment vertical="center" wrapText="1"/>
    </xf>
    <xf numFmtId="0" fontId="11" fillId="0" borderId="11" xfId="0" applyFont="1" applyBorder="1" applyAlignment="1">
      <alignment vertical="top"/>
    </xf>
    <xf numFmtId="0" fontId="9" fillId="0" borderId="12" xfId="0" applyFont="1" applyFill="1" applyBorder="1" applyAlignment="1">
      <alignment horizontal="left" vertical="top" wrapText="1"/>
    </xf>
    <xf numFmtId="0" fontId="4" fillId="0" borderId="12" xfId="0" applyFont="1" applyBorder="1" applyAlignment="1">
      <alignment horizontal="left" vertical="center" wrapText="1"/>
    </xf>
    <xf numFmtId="0" fontId="3" fillId="0" borderId="12" xfId="0" applyFont="1" applyFill="1" applyBorder="1" applyAlignment="1">
      <alignment vertical="top" wrapText="1"/>
    </xf>
    <xf numFmtId="0" fontId="7" fillId="0" borderId="0" xfId="0" applyFont="1"/>
    <xf numFmtId="3" fontId="3" fillId="0" borderId="8" xfId="0" applyNumberFormat="1" applyFont="1" applyFill="1" applyBorder="1" applyAlignment="1">
      <alignment horizontal="center"/>
    </xf>
    <xf numFmtId="0" fontId="4" fillId="0" borderId="9" xfId="0" applyFont="1" applyBorder="1" applyAlignment="1">
      <alignment vertical="center" wrapText="1"/>
    </xf>
    <xf numFmtId="0" fontId="4" fillId="0" borderId="10" xfId="0" applyFont="1" applyBorder="1" applyAlignment="1">
      <alignment vertical="center" wrapText="1"/>
    </xf>
    <xf numFmtId="0" fontId="11" fillId="0" borderId="8" xfId="0" applyFont="1" applyBorder="1" applyAlignment="1">
      <alignment vertical="top"/>
    </xf>
    <xf numFmtId="0" fontId="3" fillId="0" borderId="10" xfId="0" applyFont="1" applyFill="1" applyBorder="1" applyAlignment="1">
      <alignment vertical="top" wrapText="1"/>
    </xf>
    <xf numFmtId="0" fontId="11" fillId="0" borderId="6" xfId="0" applyFont="1" applyBorder="1" applyAlignment="1">
      <alignment horizontal="right" vertical="top"/>
    </xf>
    <xf numFmtId="0" fontId="17" fillId="0" borderId="6" xfId="0" applyFont="1" applyBorder="1" applyAlignment="1">
      <alignment horizontal="right" vertical="top"/>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top"/>
    </xf>
    <xf numFmtId="0" fontId="17" fillId="6" borderId="11" xfId="0" applyFont="1" applyFill="1" applyBorder="1" applyAlignment="1">
      <alignment horizontal="right" vertical="top"/>
    </xf>
    <xf numFmtId="0" fontId="7" fillId="0" borderId="12" xfId="0" applyFont="1" applyFill="1" applyBorder="1" applyAlignment="1">
      <alignment horizontal="center" vertical="center"/>
    </xf>
    <xf numFmtId="0" fontId="7" fillId="0" borderId="13" xfId="0" applyFont="1" applyFill="1" applyBorder="1" applyAlignment="1">
      <alignment horizontal="center" vertical="top"/>
    </xf>
    <xf numFmtId="0" fontId="7" fillId="0" borderId="12" xfId="0" applyFont="1" applyFill="1" applyBorder="1" applyAlignment="1">
      <alignment horizontal="center" vertical="top"/>
    </xf>
    <xf numFmtId="0" fontId="18" fillId="6" borderId="12" xfId="0" applyFont="1" applyFill="1" applyBorder="1" applyAlignment="1">
      <alignment horizontal="left" vertical="top"/>
    </xf>
    <xf numFmtId="0" fontId="17" fillId="6" borderId="8" xfId="0" applyFont="1" applyFill="1" applyBorder="1" applyAlignment="1">
      <alignment horizontal="right" vertical="top"/>
    </xf>
    <xf numFmtId="0" fontId="18" fillId="6" borderId="10" xfId="0" applyFont="1" applyFill="1" applyBorder="1" applyAlignment="1">
      <alignment horizontal="left" vertical="top"/>
    </xf>
    <xf numFmtId="0" fontId="7" fillId="0" borderId="10" xfId="0" applyFont="1" applyFill="1" applyBorder="1" applyAlignment="1">
      <alignment horizontal="center" vertical="center"/>
    </xf>
    <xf numFmtId="0" fontId="7" fillId="0" borderId="15" xfId="0" applyFont="1" applyFill="1" applyBorder="1" applyAlignment="1">
      <alignment horizontal="center" vertical="top"/>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3" fontId="5" fillId="0" borderId="15" xfId="0" applyNumberFormat="1" applyFont="1" applyFill="1" applyBorder="1" applyAlignment="1">
      <alignment horizontal="right" vertical="center"/>
    </xf>
    <xf numFmtId="0" fontId="2" fillId="3"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3" fontId="5" fillId="5" borderId="7" xfId="1" applyNumberFormat="1" applyFont="1" applyFill="1" applyBorder="1" applyAlignment="1">
      <alignment horizontal="right" vertical="center" wrapText="1"/>
    </xf>
    <xf numFmtId="0" fontId="6" fillId="0" borderId="6" xfId="0" applyFont="1" applyBorder="1" applyAlignment="1">
      <alignment horizontal="center"/>
    </xf>
    <xf numFmtId="0" fontId="19" fillId="0" borderId="5" xfId="0" applyFont="1" applyBorder="1" applyAlignment="1">
      <alignment vertical="top" wrapText="1"/>
    </xf>
    <xf numFmtId="0" fontId="19" fillId="0" borderId="4" xfId="0" applyFont="1" applyBorder="1" applyAlignment="1">
      <alignment vertical="top" wrapText="1"/>
    </xf>
    <xf numFmtId="0" fontId="6" fillId="0" borderId="11" xfId="0" applyFont="1" applyBorder="1" applyAlignment="1">
      <alignment horizontal="center"/>
    </xf>
    <xf numFmtId="0" fontId="20" fillId="0" borderId="11" xfId="0" applyFont="1" applyBorder="1" applyAlignment="1">
      <alignment horizontal="right"/>
    </xf>
    <xf numFmtId="0" fontId="20" fillId="0" borderId="10" xfId="0" applyFont="1" applyBorder="1" applyAlignment="1">
      <alignment horizontal="left" vertical="top" wrapText="1"/>
    </xf>
    <xf numFmtId="0" fontId="20" fillId="0" borderId="8" xfId="0" applyFont="1" applyBorder="1" applyAlignment="1">
      <alignment horizontal="right"/>
    </xf>
    <xf numFmtId="0" fontId="20" fillId="0" borderId="6" xfId="0" applyFont="1" applyBorder="1" applyAlignment="1">
      <alignment horizontal="right"/>
    </xf>
    <xf numFmtId="0" fontId="7" fillId="0" borderId="13" xfId="0" applyFont="1" applyBorder="1" applyAlignment="1">
      <alignment wrapText="1"/>
    </xf>
    <xf numFmtId="0" fontId="7" fillId="0" borderId="15" xfId="0" applyFont="1" applyBorder="1" applyAlignment="1">
      <alignment wrapText="1"/>
    </xf>
    <xf numFmtId="0" fontId="4" fillId="0" borderId="0" xfId="0" applyFont="1" applyFill="1" applyBorder="1" applyAlignment="1">
      <alignment horizontal="left"/>
    </xf>
    <xf numFmtId="0" fontId="20" fillId="0" borderId="0" xfId="0" applyFont="1" applyBorder="1" applyAlignment="1">
      <alignment horizontal="right"/>
    </xf>
    <xf numFmtId="0" fontId="4" fillId="0" borderId="9" xfId="0" applyFont="1" applyFill="1" applyBorder="1" applyAlignment="1">
      <alignment horizontal="left"/>
    </xf>
    <xf numFmtId="3" fontId="5" fillId="0" borderId="13" xfId="1" applyNumberFormat="1" applyFont="1" applyFill="1" applyBorder="1" applyAlignment="1">
      <alignment horizontal="right" vertical="top"/>
    </xf>
    <xf numFmtId="0" fontId="7" fillId="0" borderId="11" xfId="0" applyFont="1" applyBorder="1"/>
    <xf numFmtId="3" fontId="3" fillId="0" borderId="11"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2" xfId="0" applyNumberFormat="1" applyFont="1" applyBorder="1" applyAlignment="1">
      <alignment horizontal="left" vertical="top"/>
    </xf>
    <xf numFmtId="0" fontId="6" fillId="0" borderId="0" xfId="0" applyFont="1" applyBorder="1" applyAlignment="1">
      <alignment horizontal="right" vertical="top" wrapText="1"/>
    </xf>
    <xf numFmtId="0" fontId="7" fillId="0" borderId="13" xfId="0" applyFont="1" applyBorder="1" applyAlignment="1">
      <alignment horizontal="center" vertical="top"/>
    </xf>
    <xf numFmtId="0" fontId="7" fillId="0" borderId="13" xfId="0" applyFont="1" applyBorder="1" applyAlignment="1">
      <alignment horizontal="center" vertical="top" wrapText="1"/>
    </xf>
    <xf numFmtId="3" fontId="4" fillId="0" borderId="12" xfId="0" applyNumberFormat="1" applyFont="1" applyFill="1" applyBorder="1" applyAlignment="1">
      <alignment horizontal="left"/>
    </xf>
    <xf numFmtId="0" fontId="12" fillId="0" borderId="0" xfId="0" applyFont="1" applyBorder="1" applyAlignment="1">
      <alignment horizontal="right"/>
    </xf>
    <xf numFmtId="0" fontId="4" fillId="0" borderId="12" xfId="0" applyFont="1" applyFill="1" applyBorder="1"/>
    <xf numFmtId="0" fontId="14" fillId="0" borderId="13" xfId="0" applyFont="1" applyBorder="1" applyAlignment="1">
      <alignment horizontal="center"/>
    </xf>
    <xf numFmtId="0" fontId="4" fillId="0" borderId="9" xfId="0" applyFont="1" applyFill="1" applyBorder="1" applyAlignment="1">
      <alignment horizontal="left" vertical="center"/>
    </xf>
    <xf numFmtId="0" fontId="4" fillId="0" borderId="10" xfId="0" applyFont="1" applyFill="1" applyBorder="1"/>
    <xf numFmtId="0" fontId="7" fillId="0" borderId="15" xfId="0" applyFont="1" applyBorder="1" applyAlignment="1">
      <alignment horizontal="center" wrapText="1"/>
    </xf>
    <xf numFmtId="0" fontId="2" fillId="5" borderId="1" xfId="0" applyFont="1" applyFill="1" applyBorder="1" applyAlignment="1">
      <alignment horizontal="center" vertical="center"/>
    </xf>
    <xf numFmtId="3" fontId="5" fillId="5" borderId="14" xfId="1" applyNumberFormat="1" applyFont="1" applyFill="1" applyBorder="1" applyAlignment="1">
      <alignment horizontal="right" vertical="top"/>
    </xf>
    <xf numFmtId="0" fontId="6" fillId="0" borderId="11" xfId="0" applyFont="1" applyBorder="1" applyAlignment="1">
      <alignment horizontal="right"/>
    </xf>
    <xf numFmtId="0" fontId="9" fillId="0" borderId="11" xfId="0" applyFont="1" applyBorder="1" applyAlignment="1">
      <alignment horizontal="right" vertical="top"/>
    </xf>
    <xf numFmtId="0" fontId="3" fillId="0" borderId="8" xfId="0" applyFont="1" applyBorder="1" applyAlignment="1">
      <alignment horizontal="center" vertical="top" wrapText="1"/>
    </xf>
    <xf numFmtId="0" fontId="13" fillId="0" borderId="13" xfId="0" applyFont="1" applyBorder="1" applyAlignment="1">
      <alignment horizontal="center"/>
    </xf>
    <xf numFmtId="0" fontId="9" fillId="0" borderId="12" xfId="0" applyFont="1" applyBorder="1" applyAlignment="1">
      <alignment horizontal="left" vertical="top" wrapText="1"/>
    </xf>
    <xf numFmtId="0" fontId="1" fillId="0" borderId="12" xfId="0" applyFont="1" applyBorder="1" applyAlignment="1">
      <alignment wrapText="1"/>
    </xf>
    <xf numFmtId="0" fontId="1" fillId="0" borderId="10" xfId="0" applyFont="1" applyBorder="1" applyAlignment="1">
      <alignment wrapText="1"/>
    </xf>
    <xf numFmtId="0" fontId="12" fillId="0" borderId="6" xfId="0" applyFont="1" applyBorder="1" applyAlignment="1">
      <alignment horizontal="right" vertical="top"/>
    </xf>
    <xf numFmtId="0" fontId="13" fillId="0" borderId="7" xfId="0" applyFont="1" applyBorder="1" applyAlignment="1">
      <alignment horizontal="center"/>
    </xf>
    <xf numFmtId="0" fontId="1" fillId="0" borderId="13" xfId="0" applyFont="1" applyFill="1" applyBorder="1" applyAlignment="1">
      <alignment vertical="center"/>
    </xf>
    <xf numFmtId="49" fontId="12" fillId="0" borderId="11" xfId="0" applyNumberFormat="1" applyFont="1" applyBorder="1" applyAlignment="1">
      <alignment horizontal="right"/>
    </xf>
    <xf numFmtId="0" fontId="12" fillId="0" borderId="11" xfId="0" applyFont="1" applyBorder="1" applyAlignment="1">
      <alignment horizontal="right"/>
    </xf>
    <xf numFmtId="0" fontId="12" fillId="0" borderId="8" xfId="0" applyFont="1" applyBorder="1" applyAlignment="1">
      <alignment horizontal="right"/>
    </xf>
    <xf numFmtId="0" fontId="3" fillId="0" borderId="8" xfId="0" applyFont="1" applyBorder="1" applyAlignment="1">
      <alignment horizontal="left" wrapText="1"/>
    </xf>
    <xf numFmtId="0" fontId="3" fillId="0" borderId="10" xfId="0" applyFont="1" applyBorder="1" applyAlignment="1">
      <alignment horizontal="left" wrapText="1"/>
    </xf>
    <xf numFmtId="49" fontId="12" fillId="0" borderId="5" xfId="0" applyNumberFormat="1" applyFont="1" applyBorder="1" applyAlignment="1">
      <alignment horizontal="right"/>
    </xf>
    <xf numFmtId="49" fontId="12" fillId="0" borderId="0" xfId="0" applyNumberFormat="1" applyFont="1" applyBorder="1" applyAlignment="1">
      <alignment horizontal="right"/>
    </xf>
    <xf numFmtId="49" fontId="12" fillId="0" borderId="8" xfId="0" applyNumberFormat="1" applyFont="1" applyBorder="1" applyAlignment="1">
      <alignment horizontal="right"/>
    </xf>
    <xf numFmtId="0" fontId="9" fillId="0" borderId="0" xfId="0" applyFont="1" applyFill="1" applyBorder="1" applyAlignment="1">
      <alignment horizontal="right" vertical="top"/>
    </xf>
    <xf numFmtId="49"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9" fillId="0" borderId="6" xfId="0" applyFont="1" applyFill="1" applyBorder="1" applyAlignment="1">
      <alignment horizontal="right" vertical="top"/>
    </xf>
    <xf numFmtId="0" fontId="7" fillId="0" borderId="7" xfId="0" applyFont="1" applyBorder="1" applyAlignment="1">
      <alignment horizontal="center" vertical="top"/>
    </xf>
    <xf numFmtId="49" fontId="3" fillId="0" borderId="6"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3" fontId="5" fillId="5" borderId="14" xfId="1" applyNumberFormat="1" applyFont="1" applyFill="1" applyBorder="1" applyAlignment="1">
      <alignment horizontal="right" vertical="center" wrapText="1"/>
    </xf>
    <xf numFmtId="0" fontId="0" fillId="0" borderId="12" xfId="0" applyBorder="1" applyAlignment="1"/>
    <xf numFmtId="0" fontId="6" fillId="0" borderId="8" xfId="0" applyFont="1" applyBorder="1" applyAlignment="1">
      <alignment horizontal="right"/>
    </xf>
    <xf numFmtId="0" fontId="16" fillId="0" borderId="13" xfId="0" applyFont="1" applyBorder="1" applyAlignment="1">
      <alignment horizontal="center"/>
    </xf>
    <xf numFmtId="0" fontId="7" fillId="0" borderId="7" xfId="0" applyFont="1" applyBorder="1" applyAlignment="1">
      <alignment wrapText="1"/>
    </xf>
    <xf numFmtId="0" fontId="4" fillId="0" borderId="9" xfId="0" applyFont="1" applyFill="1" applyBorder="1" applyAlignment="1">
      <alignment horizontal="center"/>
    </xf>
    <xf numFmtId="0" fontId="6" fillId="0" borderId="0" xfId="0" applyFont="1" applyBorder="1" applyAlignment="1">
      <alignment horizontal="right" vertical="top"/>
    </xf>
    <xf numFmtId="0" fontId="6" fillId="0" borderId="12" xfId="0" applyFont="1" applyBorder="1" applyAlignment="1">
      <alignment horizontal="left" wrapText="1"/>
    </xf>
    <xf numFmtId="0" fontId="7" fillId="0" borderId="13" xfId="0" applyFont="1" applyBorder="1" applyAlignment="1">
      <alignment vertical="center" wrapText="1"/>
    </xf>
    <xf numFmtId="0" fontId="3" fillId="0" borderId="0" xfId="0" applyFont="1" applyAlignment="1">
      <alignment horizontal="right"/>
    </xf>
    <xf numFmtId="0" fontId="3" fillId="0" borderId="9" xfId="0" applyFont="1" applyBorder="1" applyAlignment="1">
      <alignment horizontal="right"/>
    </xf>
    <xf numFmtId="0" fontId="7" fillId="0" borderId="15" xfId="0" applyFont="1" applyBorder="1" applyAlignment="1">
      <alignment vertical="center" wrapText="1"/>
    </xf>
    <xf numFmtId="0" fontId="9" fillId="0" borderId="5" xfId="0" applyFont="1" applyBorder="1" applyAlignment="1">
      <alignment horizontal="right"/>
    </xf>
    <xf numFmtId="0" fontId="7" fillId="0" borderId="7" xfId="0" applyFont="1" applyBorder="1" applyAlignment="1">
      <alignment vertical="center" wrapText="1"/>
    </xf>
    <xf numFmtId="0" fontId="9" fillId="0" borderId="6" xfId="0" applyFont="1" applyBorder="1" applyAlignment="1">
      <alignment horizontal="right" vertical="top"/>
    </xf>
    <xf numFmtId="3" fontId="5" fillId="0" borderId="12" xfId="1" applyNumberFormat="1" applyFont="1" applyBorder="1" applyAlignment="1">
      <alignment horizontal="right" vertical="top"/>
    </xf>
    <xf numFmtId="0" fontId="3" fillId="0" borderId="11" xfId="0" applyFont="1" applyBorder="1" applyAlignment="1">
      <alignment vertical="top" wrapText="1"/>
    </xf>
    <xf numFmtId="0" fontId="7" fillId="0" borderId="11" xfId="0" applyFont="1" applyBorder="1" applyAlignment="1">
      <alignment horizontal="center" wrapText="1"/>
    </xf>
    <xf numFmtId="0" fontId="12" fillId="0" borderId="5" xfId="0" applyFont="1" applyBorder="1" applyAlignment="1">
      <alignment horizontal="right" vertical="top"/>
    </xf>
    <xf numFmtId="0" fontId="7" fillId="0" borderId="5" xfId="0" applyFont="1" applyBorder="1" applyAlignment="1">
      <alignment horizontal="center"/>
    </xf>
    <xf numFmtId="0" fontId="12" fillId="0" borderId="9" xfId="0" applyFont="1" applyBorder="1" applyAlignment="1">
      <alignment horizontal="right"/>
    </xf>
    <xf numFmtId="0" fontId="3" fillId="0" borderId="5" xfId="0" applyFont="1" applyBorder="1" applyAlignment="1">
      <alignment horizontal="right"/>
    </xf>
    <xf numFmtId="3" fontId="5" fillId="0" borderId="15" xfId="1" applyNumberFormat="1" applyFont="1" applyFill="1" applyBorder="1" applyAlignment="1">
      <alignment horizontal="right" vertical="top"/>
    </xf>
    <xf numFmtId="0" fontId="4" fillId="0" borderId="10" xfId="0" applyFont="1" applyFill="1" applyBorder="1" applyAlignment="1">
      <alignment wrapText="1"/>
    </xf>
    <xf numFmtId="0" fontId="9" fillId="0" borderId="8" xfId="0" applyFont="1" applyBorder="1" applyAlignment="1">
      <alignment horizontal="right" vertical="top" wrapText="1"/>
    </xf>
    <xf numFmtId="0" fontId="9" fillId="0" borderId="10" xfId="0" applyFont="1" applyBorder="1" applyAlignment="1">
      <alignment vertical="top" wrapText="1"/>
    </xf>
    <xf numFmtId="0" fontId="7" fillId="0" borderId="9" xfId="0" applyFont="1" applyBorder="1"/>
    <xf numFmtId="0" fontId="3" fillId="0" borderId="5" xfId="0" applyFont="1" applyBorder="1" applyAlignment="1">
      <alignment horizontal="center"/>
    </xf>
    <xf numFmtId="0" fontId="3" fillId="0" borderId="4" xfId="0" applyFont="1" applyBorder="1" applyAlignment="1">
      <alignment horizontal="center"/>
    </xf>
    <xf numFmtId="0" fontId="3" fillId="0" borderId="12" xfId="0" applyFont="1" applyBorder="1" applyAlignment="1">
      <alignment horizontal="center"/>
    </xf>
    <xf numFmtId="3" fontId="4" fillId="0" borderId="9" xfId="0" applyNumberFormat="1" applyFont="1" applyBorder="1" applyAlignment="1">
      <alignment horizontal="center"/>
    </xf>
    <xf numFmtId="3" fontId="4" fillId="0" borderId="10" xfId="0" applyNumberFormat="1" applyFont="1" applyBorder="1" applyAlignment="1">
      <alignment horizontal="left"/>
    </xf>
    <xf numFmtId="0" fontId="7" fillId="0" borderId="11" xfId="0" applyFont="1" applyBorder="1" applyAlignment="1">
      <alignment wrapText="1"/>
    </xf>
    <xf numFmtId="0" fontId="7" fillId="0" borderId="0" xfId="0" applyFont="1" applyBorder="1" applyAlignment="1"/>
    <xf numFmtId="3" fontId="18" fillId="7" borderId="18" xfId="1" applyNumberFormat="1" applyFont="1" applyFill="1" applyBorder="1" applyAlignment="1">
      <alignment horizontal="right" vertical="top" wrapText="1"/>
    </xf>
    <xf numFmtId="3" fontId="5" fillId="0" borderId="0" xfId="0" applyNumberFormat="1" applyFont="1" applyAlignment="1">
      <alignment horizontal="right"/>
    </xf>
    <xf numFmtId="4" fontId="28" fillId="0" borderId="7" xfId="2" applyNumberFormat="1" applyFont="1" applyBorder="1"/>
    <xf numFmtId="4" fontId="28" fillId="0" borderId="13" xfId="2" applyNumberFormat="1" applyFont="1" applyBorder="1"/>
    <xf numFmtId="0" fontId="9" fillId="6" borderId="6" xfId="0" applyFont="1" applyFill="1" applyBorder="1" applyAlignment="1">
      <alignment horizontal="right" vertical="top"/>
    </xf>
    <xf numFmtId="0" fontId="11" fillId="6" borderId="0" xfId="0" applyFont="1" applyFill="1" applyBorder="1" applyAlignment="1">
      <alignment horizontal="right"/>
    </xf>
    <xf numFmtId="0" fontId="11" fillId="6" borderId="9" xfId="0" applyFont="1" applyFill="1" applyBorder="1" applyAlignment="1">
      <alignment horizontal="right"/>
    </xf>
    <xf numFmtId="0" fontId="9" fillId="0" borderId="12" xfId="0" applyFont="1" applyBorder="1" applyAlignment="1">
      <alignment horizontal="left" vertical="top" wrapText="1"/>
    </xf>
    <xf numFmtId="0" fontId="0" fillId="0" borderId="0" xfId="0" applyAlignment="1"/>
    <xf numFmtId="0" fontId="31" fillId="0" borderId="0" xfId="0" applyFont="1" applyBorder="1" applyAlignment="1">
      <alignment horizontal="right"/>
    </xf>
    <xf numFmtId="49" fontId="32" fillId="0" borderId="6" xfId="0" applyNumberFormat="1" applyFont="1" applyBorder="1" applyAlignment="1">
      <alignment horizontal="right"/>
    </xf>
    <xf numFmtId="0" fontId="7" fillId="0" borderId="15" xfId="0" applyFont="1" applyFill="1" applyBorder="1" applyAlignment="1">
      <alignment horizontal="center" vertical="center"/>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2" borderId="10"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12" xfId="0" applyFont="1" applyFill="1" applyBorder="1" applyAlignment="1">
      <alignment horizontal="left" vertical="center" wrapText="1"/>
    </xf>
    <xf numFmtId="3" fontId="2" fillId="5" borderId="3" xfId="0" applyNumberFormat="1" applyFont="1" applyFill="1" applyBorder="1" applyAlignment="1">
      <alignment horizontal="left" vertical="center"/>
    </xf>
    <xf numFmtId="0" fontId="3" fillId="2" borderId="5" xfId="0" applyFont="1" applyFill="1" applyBorder="1" applyAlignment="1">
      <alignment horizontal="left" vertical="top"/>
    </xf>
    <xf numFmtId="0" fontId="2" fillId="5"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3" fillId="0" borderId="7" xfId="0" applyNumberFormat="1" applyFont="1" applyBorder="1" applyAlignment="1">
      <alignment horizontal="left" wrapText="1"/>
    </xf>
    <xf numFmtId="0" fontId="3" fillId="0" borderId="13" xfId="0" applyNumberFormat="1" applyFont="1" applyBorder="1" applyAlignment="1">
      <alignment horizontal="left" wrapText="1"/>
    </xf>
    <xf numFmtId="0" fontId="3" fillId="0" borderId="15" xfId="0" applyFont="1" applyBorder="1" applyAlignment="1">
      <alignment horizontal="left"/>
    </xf>
    <xf numFmtId="0" fontId="3" fillId="0" borderId="15" xfId="0" applyNumberFormat="1" applyFont="1" applyBorder="1" applyAlignment="1">
      <alignment horizontal="left" wrapText="1"/>
    </xf>
    <xf numFmtId="0" fontId="3" fillId="0" borderId="0" xfId="0" applyNumberFormat="1" applyFont="1" applyFill="1" applyBorder="1" applyAlignment="1">
      <alignment horizontal="left" wrapText="1"/>
    </xf>
    <xf numFmtId="0" fontId="3" fillId="0" borderId="15" xfId="0" applyNumberFormat="1" applyFont="1" applyFill="1" applyBorder="1" applyAlignment="1">
      <alignment horizontal="left" wrapText="1"/>
    </xf>
    <xf numFmtId="0" fontId="7" fillId="0" borderId="13" xfId="0" applyFont="1" applyBorder="1"/>
    <xf numFmtId="0" fontId="3" fillId="0" borderId="7" xfId="0" applyNumberFormat="1" applyFont="1" applyBorder="1" applyAlignment="1">
      <alignment horizontal="left" vertical="top" wrapText="1"/>
    </xf>
    <xf numFmtId="0" fontId="3" fillId="0" borderId="15" xfId="0" applyNumberFormat="1" applyFont="1" applyBorder="1" applyAlignment="1">
      <alignment horizontal="left" vertical="top" wrapText="1"/>
    </xf>
    <xf numFmtId="0" fontId="7" fillId="0" borderId="15" xfId="0" applyFont="1" applyBorder="1"/>
    <xf numFmtId="0" fontId="7" fillId="0" borderId="15" xfId="0" applyFont="1" applyBorder="1" applyAlignment="1"/>
    <xf numFmtId="3" fontId="5" fillId="4" borderId="20" xfId="0" applyNumberFormat="1" applyFont="1" applyFill="1" applyBorder="1" applyAlignment="1">
      <alignment horizontal="right" vertical="top"/>
    </xf>
    <xf numFmtId="0" fontId="34" fillId="8" borderId="27" xfId="0" applyFont="1" applyFill="1" applyBorder="1" applyAlignment="1">
      <alignment horizontal="center" vertical="top" wrapText="1"/>
    </xf>
    <xf numFmtId="0" fontId="34" fillId="8" borderId="19" xfId="0" applyFont="1" applyFill="1" applyBorder="1" applyAlignment="1">
      <alignment horizontal="center" vertical="top" wrapText="1"/>
    </xf>
    <xf numFmtId="0" fontId="35" fillId="8" borderId="27" xfId="0" applyFont="1" applyFill="1" applyBorder="1" applyAlignment="1">
      <alignment vertical="top" wrapText="1"/>
    </xf>
    <xf numFmtId="0" fontId="35" fillId="8" borderId="31" xfId="0" applyFont="1" applyFill="1" applyBorder="1" applyAlignment="1">
      <alignment vertical="top" wrapText="1"/>
    </xf>
    <xf numFmtId="0" fontId="35" fillId="8" borderId="20" xfId="0" applyFont="1" applyFill="1" applyBorder="1" applyAlignment="1">
      <alignment vertical="top" wrapText="1"/>
    </xf>
    <xf numFmtId="0" fontId="37" fillId="0" borderId="19" xfId="0" applyFont="1" applyBorder="1" applyAlignment="1">
      <alignment vertical="top" wrapText="1"/>
    </xf>
    <xf numFmtId="0" fontId="37" fillId="0" borderId="19" xfId="0" applyFont="1" applyBorder="1" applyAlignment="1">
      <alignment horizontal="center" vertical="top" wrapText="1"/>
    </xf>
    <xf numFmtId="0" fontId="37" fillId="0" borderId="19" xfId="0" applyFont="1" applyBorder="1" applyAlignment="1">
      <alignment wrapText="1"/>
    </xf>
    <xf numFmtId="4" fontId="0" fillId="0" borderId="0" xfId="0" applyNumberFormat="1"/>
    <xf numFmtId="4" fontId="37" fillId="0" borderId="19" xfId="0" applyNumberFormat="1" applyFont="1" applyBorder="1" applyAlignment="1">
      <alignment horizontal="right" vertical="top" wrapText="1"/>
    </xf>
    <xf numFmtId="0" fontId="37" fillId="0" borderId="19" xfId="0" applyFont="1" applyBorder="1" applyAlignment="1">
      <alignment horizontal="right" vertical="top" wrapText="1"/>
    </xf>
    <xf numFmtId="4" fontId="37" fillId="0" borderId="0" xfId="0" applyNumberFormat="1" applyFont="1" applyAlignment="1">
      <alignment horizontal="right" vertical="top" wrapText="1"/>
    </xf>
    <xf numFmtId="4" fontId="37" fillId="0" borderId="28" xfId="0" applyNumberFormat="1" applyFont="1" applyBorder="1" applyAlignment="1">
      <alignment horizontal="right" vertical="top" wrapText="1"/>
    </xf>
    <xf numFmtId="0" fontId="33" fillId="0" borderId="0" xfId="0" applyFont="1" applyAlignment="1">
      <alignment vertical="top" wrapText="1"/>
    </xf>
    <xf numFmtId="0" fontId="37" fillId="0" borderId="28" xfId="0" applyFont="1" applyBorder="1" applyAlignment="1">
      <alignment horizontal="right" vertical="top" wrapText="1"/>
    </xf>
    <xf numFmtId="0" fontId="36" fillId="0" borderId="20" xfId="0" applyFont="1" applyBorder="1" applyAlignment="1">
      <alignment vertical="top" wrapText="1"/>
    </xf>
    <xf numFmtId="4" fontId="36" fillId="0" borderId="20" xfId="0" applyNumberFormat="1" applyFont="1" applyBorder="1" applyAlignment="1">
      <alignment horizontal="right" vertical="top" wrapText="1"/>
    </xf>
    <xf numFmtId="4" fontId="36" fillId="0" borderId="26" xfId="0" applyNumberFormat="1" applyFont="1" applyBorder="1" applyAlignment="1">
      <alignment horizontal="right" vertical="top" wrapText="1"/>
    </xf>
    <xf numFmtId="4" fontId="36" fillId="0" borderId="28" xfId="0" applyNumberFormat="1" applyFont="1" applyBorder="1" applyAlignment="1">
      <alignment horizontal="right" vertical="top" wrapText="1"/>
    </xf>
    <xf numFmtId="0" fontId="36" fillId="0" borderId="20" xfId="0" applyFont="1" applyBorder="1" applyAlignment="1">
      <alignment horizontal="center" vertical="top" wrapText="1"/>
    </xf>
    <xf numFmtId="4" fontId="37" fillId="0" borderId="32" xfId="0" applyNumberFormat="1" applyFont="1" applyBorder="1" applyAlignment="1">
      <alignment horizontal="right" vertical="top" wrapText="1"/>
    </xf>
    <xf numFmtId="4" fontId="36" fillId="0" borderId="17" xfId="0" applyNumberFormat="1" applyFont="1" applyBorder="1" applyAlignment="1">
      <alignment horizontal="right" vertical="top" wrapText="1"/>
    </xf>
    <xf numFmtId="4" fontId="37" fillId="0" borderId="19" xfId="0" applyNumberFormat="1" applyFont="1" applyBorder="1" applyAlignment="1">
      <alignment horizontal="right" wrapText="1"/>
    </xf>
    <xf numFmtId="0" fontId="37" fillId="0" borderId="19" xfId="0" applyFont="1" applyBorder="1" applyAlignment="1">
      <alignment horizontal="right" wrapText="1"/>
    </xf>
    <xf numFmtId="4" fontId="36" fillId="0" borderId="20" xfId="0" applyNumberFormat="1" applyFont="1" applyBorder="1" applyAlignment="1">
      <alignment horizontal="right" wrapText="1"/>
    </xf>
    <xf numFmtId="0" fontId="36" fillId="0" borderId="20" xfId="0" applyFont="1" applyBorder="1" applyAlignment="1">
      <alignment horizontal="center" wrapText="1"/>
    </xf>
    <xf numFmtId="4" fontId="36" fillId="0" borderId="19" xfId="0" applyNumberFormat="1" applyFont="1" applyBorder="1" applyAlignment="1">
      <alignment horizontal="right" wrapText="1"/>
    </xf>
    <xf numFmtId="0" fontId="37" fillId="0" borderId="28" xfId="0" applyFont="1" applyBorder="1" applyAlignment="1">
      <alignment horizontal="center" vertical="top" textRotation="90" wrapText="1"/>
    </xf>
    <xf numFmtId="0" fontId="37" fillId="0" borderId="0" xfId="0" applyFont="1" applyAlignment="1">
      <alignment horizontal="right" wrapText="1"/>
    </xf>
    <xf numFmtId="0" fontId="37" fillId="0" borderId="21" xfId="0" applyFont="1" applyBorder="1" applyAlignment="1">
      <alignment horizontal="right" vertical="top" wrapText="1"/>
    </xf>
    <xf numFmtId="4" fontId="37" fillId="0" borderId="0" xfId="0" applyNumberFormat="1" applyFont="1" applyAlignment="1">
      <alignment horizontal="right" wrapText="1"/>
    </xf>
    <xf numFmtId="0" fontId="37" fillId="0" borderId="0" xfId="0" applyFont="1" applyAlignment="1">
      <alignment wrapText="1"/>
    </xf>
    <xf numFmtId="0" fontId="36" fillId="0" borderId="20" xfId="0" applyFont="1" applyBorder="1" applyAlignment="1">
      <alignment horizontal="right" wrapText="1"/>
    </xf>
    <xf numFmtId="4" fontId="36" fillId="0" borderId="26" xfId="0" applyNumberFormat="1" applyFont="1" applyBorder="1" applyAlignment="1">
      <alignment horizontal="right" wrapText="1"/>
    </xf>
    <xf numFmtId="4" fontId="36" fillId="0" borderId="17" xfId="0" applyNumberFormat="1" applyFont="1" applyBorder="1" applyAlignment="1">
      <alignment horizontal="right" wrapText="1"/>
    </xf>
    <xf numFmtId="0" fontId="37" fillId="0" borderId="20" xfId="0" applyFont="1" applyBorder="1" applyAlignment="1">
      <alignment horizontal="right" wrapText="1"/>
    </xf>
    <xf numFmtId="0" fontId="36" fillId="0" borderId="27" xfId="0" applyFont="1" applyBorder="1" applyAlignment="1">
      <alignment horizontal="center" vertical="top" textRotation="90" wrapText="1"/>
    </xf>
    <xf numFmtId="0" fontId="37" fillId="0" borderId="32" xfId="0" applyFont="1" applyBorder="1" applyAlignment="1">
      <alignment horizontal="right" wrapText="1"/>
    </xf>
    <xf numFmtId="4" fontId="37" fillId="0" borderId="28" xfId="0" applyNumberFormat="1" applyFont="1" applyBorder="1" applyAlignment="1">
      <alignment horizontal="right" wrapText="1"/>
    </xf>
    <xf numFmtId="0" fontId="37" fillId="0" borderId="28" xfId="0" applyFont="1" applyBorder="1" applyAlignment="1">
      <alignment horizontal="right" wrapText="1"/>
    </xf>
    <xf numFmtId="0" fontId="33" fillId="0" borderId="0" xfId="0" applyFont="1" applyAlignment="1">
      <alignment wrapText="1"/>
    </xf>
    <xf numFmtId="4" fontId="37" fillId="0" borderId="21" xfId="0" applyNumberFormat="1" applyFont="1" applyBorder="1" applyAlignment="1">
      <alignment horizontal="right" wrapText="1"/>
    </xf>
    <xf numFmtId="4" fontId="36" fillId="0" borderId="28" xfId="0" applyNumberFormat="1" applyFont="1" applyBorder="1" applyAlignment="1">
      <alignment horizontal="right" wrapText="1"/>
    </xf>
    <xf numFmtId="0" fontId="37" fillId="0" borderId="19" xfId="0" applyFont="1" applyBorder="1" applyAlignment="1">
      <alignment horizontal="right"/>
    </xf>
    <xf numFmtId="0" fontId="37" fillId="0" borderId="21" xfId="0" applyFont="1" applyBorder="1" applyAlignment="1">
      <alignment horizontal="right" wrapText="1"/>
    </xf>
    <xf numFmtId="4" fontId="37" fillId="0" borderId="21" xfId="0" applyNumberFormat="1" applyFont="1" applyBorder="1" applyAlignment="1">
      <alignment horizontal="right" vertical="top" wrapText="1"/>
    </xf>
    <xf numFmtId="0" fontId="37" fillId="0" borderId="17" xfId="0" applyFont="1" applyBorder="1" applyAlignment="1">
      <alignment horizontal="center" vertical="top" textRotation="90" wrapText="1"/>
    </xf>
    <xf numFmtId="0" fontId="36" fillId="0" borderId="19" xfId="0" applyFont="1" applyBorder="1" applyAlignment="1">
      <alignment horizontal="right" wrapText="1"/>
    </xf>
    <xf numFmtId="4" fontId="36" fillId="0" borderId="0" xfId="0" applyNumberFormat="1" applyFont="1" applyAlignment="1">
      <alignment horizontal="right" wrapText="1"/>
    </xf>
    <xf numFmtId="0" fontId="36" fillId="0" borderId="19" xfId="0" applyFont="1" applyBorder="1" applyAlignment="1">
      <alignment horizontal="center" wrapText="1"/>
    </xf>
    <xf numFmtId="4" fontId="36" fillId="0" borderId="33" xfId="0" applyNumberFormat="1" applyFont="1" applyBorder="1" applyAlignment="1">
      <alignment horizontal="right" wrapText="1"/>
    </xf>
    <xf numFmtId="10" fontId="36" fillId="0" borderId="33" xfId="0" applyNumberFormat="1" applyFont="1" applyBorder="1" applyAlignment="1">
      <alignment horizontal="center" wrapText="1"/>
    </xf>
    <xf numFmtId="4" fontId="3" fillId="0" borderId="7" xfId="0" applyNumberFormat="1" applyFont="1" applyBorder="1" applyAlignment="1">
      <alignment horizontal="left" wrapText="1"/>
    </xf>
    <xf numFmtId="4" fontId="5" fillId="0" borderId="7" xfId="1" applyNumberFormat="1" applyFont="1" applyBorder="1" applyAlignment="1">
      <alignment horizontal="right" wrapText="1"/>
    </xf>
    <xf numFmtId="4" fontId="3" fillId="0" borderId="13" xfId="0" applyNumberFormat="1" applyFont="1" applyBorder="1" applyAlignment="1">
      <alignment horizontal="left" wrapText="1"/>
    </xf>
    <xf numFmtId="4" fontId="5" fillId="0" borderId="13" xfId="1" applyNumberFormat="1" applyFont="1" applyBorder="1" applyAlignment="1">
      <alignment horizontal="right" wrapText="1"/>
    </xf>
    <xf numFmtId="4" fontId="5" fillId="0" borderId="13" xfId="1" applyNumberFormat="1" applyFont="1" applyBorder="1" applyAlignment="1">
      <alignment horizontal="right"/>
    </xf>
    <xf numFmtId="4" fontId="5" fillId="0" borderId="7" xfId="1" applyNumberFormat="1" applyFont="1" applyBorder="1" applyAlignment="1">
      <alignment horizontal="right"/>
    </xf>
    <xf numFmtId="4" fontId="5" fillId="0" borderId="13" xfId="1" applyNumberFormat="1" applyFont="1" applyFill="1" applyBorder="1" applyAlignment="1">
      <alignment horizontal="right"/>
    </xf>
    <xf numFmtId="4" fontId="3" fillId="0" borderId="12" xfId="0" applyNumberFormat="1" applyFont="1" applyBorder="1" applyAlignment="1">
      <alignment horizontal="left" wrapText="1"/>
    </xf>
    <xf numFmtId="4" fontId="3" fillId="0" borderId="15" xfId="0" applyNumberFormat="1" applyFont="1" applyBorder="1" applyAlignment="1">
      <alignment horizontal="left" wrapText="1"/>
    </xf>
    <xf numFmtId="4" fontId="5" fillId="0" borderId="12" xfId="1" applyNumberFormat="1" applyFont="1" applyBorder="1" applyAlignment="1">
      <alignment horizontal="right"/>
    </xf>
    <xf numFmtId="0" fontId="2" fillId="2" borderId="10" xfId="0" applyFont="1" applyFill="1" applyBorder="1" applyAlignment="1">
      <alignment horizontal="center" vertical="center" wrapText="1"/>
    </xf>
    <xf numFmtId="49" fontId="6" fillId="4" borderId="2" xfId="0" applyNumberFormat="1" applyFont="1" applyFill="1" applyBorder="1" applyAlignment="1">
      <alignment horizontal="left" vertical="center"/>
    </xf>
    <xf numFmtId="4" fontId="38" fillId="0" borderId="13" xfId="0" applyNumberFormat="1" applyFont="1" applyBorder="1" applyAlignment="1">
      <alignment horizontal="left" wrapText="1"/>
    </xf>
    <xf numFmtId="3" fontId="5" fillId="4" borderId="3" xfId="0" applyNumberFormat="1" applyFont="1" applyFill="1" applyBorder="1" applyAlignment="1">
      <alignment horizontal="right" vertical="top"/>
    </xf>
    <xf numFmtId="0" fontId="7" fillId="6" borderId="15" xfId="0" applyFont="1" applyFill="1" applyBorder="1" applyAlignment="1">
      <alignment horizontal="center" vertical="center"/>
    </xf>
    <xf numFmtId="0" fontId="2" fillId="2" borderId="14" xfId="0" applyFont="1" applyFill="1" applyBorder="1" applyAlignment="1">
      <alignment horizontal="center" vertical="center" wrapText="1"/>
    </xf>
    <xf numFmtId="0" fontId="0" fillId="0" borderId="14" xfId="0" applyBorder="1" applyAlignment="1">
      <alignment horizontal="center" vertical="center" wrapText="1"/>
    </xf>
    <xf numFmtId="0" fontId="6" fillId="2"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3" fontId="5" fillId="2" borderId="7" xfId="1" applyNumberFormat="1" applyFont="1" applyFill="1" applyBorder="1" applyAlignment="1">
      <alignment horizontal="center" vertical="center" wrapText="1"/>
    </xf>
    <xf numFmtId="3" fontId="5" fillId="2" borderId="15" xfId="1" applyNumberFormat="1" applyFont="1" applyFill="1" applyBorder="1" applyAlignment="1">
      <alignment horizontal="center" vertical="center" wrapText="1"/>
    </xf>
    <xf numFmtId="0" fontId="6" fillId="7" borderId="1" xfId="0" applyNumberFormat="1" applyFont="1" applyFill="1" applyBorder="1" applyAlignment="1">
      <alignment horizontal="left" vertical="center"/>
    </xf>
    <xf numFmtId="0" fontId="6" fillId="7" borderId="2" xfId="0" applyNumberFormat="1" applyFont="1" applyFill="1" applyBorder="1" applyAlignment="1">
      <alignment horizontal="left" vertical="center"/>
    </xf>
    <xf numFmtId="0" fontId="7" fillId="2" borderId="8" xfId="0" applyFont="1" applyFill="1" applyBorder="1" applyAlignment="1">
      <alignment horizontal="center" wrapText="1"/>
    </xf>
    <xf numFmtId="0" fontId="7" fillId="5" borderId="9" xfId="0" applyFont="1" applyFill="1" applyBorder="1" applyAlignment="1">
      <alignment horizontal="center" wrapText="1"/>
    </xf>
    <xf numFmtId="0" fontId="7" fillId="2" borderId="10" xfId="0" applyFont="1" applyFill="1" applyBorder="1" applyAlignment="1">
      <alignment horizontal="center" wrapText="1"/>
    </xf>
    <xf numFmtId="0" fontId="4" fillId="0" borderId="0" xfId="0" applyFont="1" applyBorder="1" applyAlignment="1">
      <alignment horizontal="left" vertical="top" wrapText="1"/>
    </xf>
    <xf numFmtId="0" fontId="4" fillId="0" borderId="12" xfId="0" applyFont="1" applyBorder="1" applyAlignment="1">
      <alignment vertical="top" wrapText="1"/>
    </xf>
    <xf numFmtId="0" fontId="4" fillId="0" borderId="0" xfId="0" applyFont="1" applyAlignment="1">
      <alignment vertical="top" wrapText="1"/>
    </xf>
    <xf numFmtId="0" fontId="7" fillId="0" borderId="7" xfId="0" applyFont="1" applyFill="1" applyBorder="1" applyAlignment="1">
      <alignment horizontal="center" vertical="center"/>
    </xf>
    <xf numFmtId="0" fontId="7" fillId="0" borderId="13" xfId="0" applyFont="1" applyFill="1" applyBorder="1" applyAlignment="1">
      <alignment horizontal="center" vertical="center"/>
    </xf>
    <xf numFmtId="0" fontId="6" fillId="7" borderId="6" xfId="0" applyNumberFormat="1" applyFont="1" applyFill="1" applyBorder="1" applyAlignment="1">
      <alignment horizontal="left" vertical="center"/>
    </xf>
    <xf numFmtId="0" fontId="6" fillId="7" borderId="5" xfId="0" applyNumberFormat="1" applyFont="1" applyFill="1" applyBorder="1" applyAlignment="1">
      <alignment horizontal="left" vertical="center"/>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1" xfId="0" applyFont="1" applyFill="1" applyBorder="1" applyAlignment="1">
      <alignment horizontal="center" wrapText="1"/>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2" borderId="14" xfId="0" applyFont="1" applyFill="1" applyBorder="1" applyAlignment="1">
      <alignment horizontal="center" vertical="center" textRotation="90" wrapText="1"/>
    </xf>
    <xf numFmtId="0" fontId="6" fillId="2" borderId="14" xfId="0" applyFont="1" applyFill="1" applyBorder="1" applyAlignment="1">
      <alignment horizontal="left" vertical="center" wrapText="1"/>
    </xf>
    <xf numFmtId="0" fontId="4" fillId="0" borderId="0" xfId="0" applyFont="1" applyBorder="1" applyAlignment="1">
      <alignment vertical="top" wrapText="1"/>
    </xf>
    <xf numFmtId="0" fontId="0" fillId="0" borderId="12" xfId="0" applyBorder="1" applyAlignment="1">
      <alignment vertical="top" wrapText="1"/>
    </xf>
    <xf numFmtId="0" fontId="4" fillId="0" borderId="5" xfId="0" applyFont="1" applyBorder="1" applyAlignment="1">
      <alignment vertical="top" wrapText="1"/>
    </xf>
    <xf numFmtId="0" fontId="0" fillId="0" borderId="4" xfId="0" applyBorder="1" applyAlignment="1">
      <alignment wrapText="1"/>
    </xf>
    <xf numFmtId="0" fontId="9" fillId="0" borderId="4" xfId="0" applyFont="1" applyBorder="1" applyAlignment="1">
      <alignment horizontal="left" vertical="top" wrapText="1"/>
    </xf>
    <xf numFmtId="0" fontId="9" fillId="0" borderId="12" xfId="0" applyFont="1" applyBorder="1" applyAlignment="1">
      <alignment horizontal="left" vertical="top" wrapText="1"/>
    </xf>
    <xf numFmtId="0" fontId="3" fillId="0" borderId="7" xfId="0" applyFont="1" applyBorder="1" applyAlignment="1">
      <alignment horizontal="center" wrapText="1"/>
    </xf>
    <xf numFmtId="0" fontId="0" fillId="0" borderId="13" xfId="0" applyBorder="1" applyAlignment="1">
      <alignment horizontal="center" wrapText="1"/>
    </xf>
    <xf numFmtId="0" fontId="4" fillId="0" borderId="9" xfId="0" applyFont="1" applyFill="1" applyBorder="1" applyAlignment="1">
      <alignment horizontal="left" wrapText="1"/>
    </xf>
    <xf numFmtId="0" fontId="4" fillId="0" borderId="10" xfId="0" applyFont="1" applyFill="1" applyBorder="1" applyAlignment="1">
      <alignment horizontal="left" wrapText="1"/>
    </xf>
    <xf numFmtId="0" fontId="6" fillId="0" borderId="12" xfId="0" applyFont="1" applyBorder="1" applyAlignment="1">
      <alignment horizontal="left" vertical="top" wrapText="1"/>
    </xf>
    <xf numFmtId="0" fontId="4" fillId="0" borderId="0" xfId="0" applyFont="1" applyFill="1" applyBorder="1" applyAlignment="1">
      <alignment wrapText="1"/>
    </xf>
    <xf numFmtId="0" fontId="0" fillId="0" borderId="12" xfId="0" applyBorder="1" applyAlignment="1">
      <alignment wrapText="1"/>
    </xf>
    <xf numFmtId="0" fontId="7" fillId="0" borderId="15" xfId="0" applyFont="1" applyFill="1" applyBorder="1" applyAlignment="1">
      <alignment horizontal="center" vertical="center"/>
    </xf>
    <xf numFmtId="0" fontId="4" fillId="0" borderId="5" xfId="0" applyFont="1" applyFill="1" applyBorder="1" applyAlignment="1">
      <alignment horizontal="left" wrapText="1"/>
    </xf>
    <xf numFmtId="0" fontId="4" fillId="0" borderId="4" xfId="0" applyFont="1" applyFill="1" applyBorder="1" applyAlignment="1">
      <alignment horizontal="left" wrapText="1"/>
    </xf>
    <xf numFmtId="0" fontId="4" fillId="0" borderId="0" xfId="0" applyFont="1" applyFill="1" applyBorder="1" applyAlignment="1">
      <alignment horizontal="left" wrapText="1"/>
    </xf>
    <xf numFmtId="0" fontId="4" fillId="0" borderId="12" xfId="0" applyFont="1" applyFill="1" applyBorder="1" applyAlignment="1">
      <alignment horizontal="left" wrapText="1"/>
    </xf>
    <xf numFmtId="0" fontId="9" fillId="0" borderId="10" xfId="0" applyFont="1" applyBorder="1" applyAlignment="1">
      <alignment horizontal="left" vertical="top" wrapText="1"/>
    </xf>
    <xf numFmtId="0" fontId="7" fillId="0" borderId="7" xfId="0" applyFont="1" applyBorder="1" applyAlignment="1">
      <alignment horizontal="center" vertical="top" wrapText="1"/>
    </xf>
    <xf numFmtId="0" fontId="7" fillId="0" borderId="15" xfId="0" applyFont="1" applyBorder="1" applyAlignment="1">
      <alignment horizontal="center" vertical="top" wrapText="1"/>
    </xf>
    <xf numFmtId="0" fontId="4" fillId="0" borderId="0" xfId="0" applyFont="1" applyFill="1" applyBorder="1" applyAlignment="1">
      <alignment horizontal="left" vertical="top" wrapText="1"/>
    </xf>
    <xf numFmtId="0" fontId="0" fillId="0" borderId="12" xfId="0" applyBorder="1" applyAlignment="1"/>
    <xf numFmtId="0" fontId="0" fillId="0" borderId="0" xfId="0" applyAlignment="1"/>
    <xf numFmtId="0" fontId="1" fillId="0" borderId="12" xfId="0" applyFont="1" applyBorder="1" applyAlignment="1">
      <alignment vertical="top" wrapText="1"/>
    </xf>
    <xf numFmtId="0" fontId="7" fillId="0" borderId="13" xfId="0" applyFont="1" applyBorder="1" applyAlignment="1">
      <alignment horizontal="center" wrapText="1"/>
    </xf>
    <xf numFmtId="0" fontId="4" fillId="0" borderId="5" xfId="0" applyFont="1" applyFill="1"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7" fillId="6" borderId="7" xfId="0" applyFont="1" applyFill="1" applyBorder="1" applyAlignment="1">
      <alignment horizontal="center" vertical="center"/>
    </xf>
    <xf numFmtId="0" fontId="7" fillId="6" borderId="15" xfId="0" applyFont="1" applyFill="1" applyBorder="1" applyAlignment="1">
      <alignment horizontal="center" vertical="center"/>
    </xf>
    <xf numFmtId="0" fontId="4" fillId="0" borderId="9" xfId="0" applyFont="1" applyFill="1" applyBorder="1" applyAlignment="1">
      <alignment horizontal="left" vertical="top" wrapText="1"/>
    </xf>
    <xf numFmtId="0" fontId="0" fillId="0" borderId="10" xfId="0" applyBorder="1" applyAlignment="1">
      <alignment horizontal="left" vertical="top" wrapText="1"/>
    </xf>
    <xf numFmtId="0" fontId="4" fillId="0" borderId="0" xfId="0" quotePrefix="1" applyFont="1" applyFill="1" applyBorder="1" applyAlignment="1">
      <alignment horizontal="left" vertical="top" wrapText="1"/>
    </xf>
    <xf numFmtId="0" fontId="4" fillId="0" borderId="12" xfId="0" quotePrefix="1" applyFont="1" applyFill="1" applyBorder="1" applyAlignment="1">
      <alignment horizontal="left" vertical="top" wrapText="1"/>
    </xf>
    <xf numFmtId="0" fontId="7" fillId="2" borderId="11" xfId="0" applyFont="1" applyFill="1" applyBorder="1" applyAlignment="1">
      <alignment horizontal="center" wrapText="1"/>
    </xf>
    <xf numFmtId="0" fontId="7" fillId="2" borderId="0" xfId="0" applyFont="1" applyFill="1" applyBorder="1" applyAlignment="1">
      <alignment horizontal="center" wrapText="1"/>
    </xf>
    <xf numFmtId="0" fontId="7" fillId="2" borderId="12" xfId="0" applyFont="1" applyFill="1" applyBorder="1" applyAlignment="1">
      <alignment horizont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6" fillId="0" borderId="4" xfId="0" applyFont="1" applyBorder="1" applyAlignment="1">
      <alignment horizontal="left" vertical="top" wrapText="1"/>
    </xf>
    <xf numFmtId="0" fontId="0" fillId="0" borderId="0" xfId="0" applyAlignment="1">
      <alignment horizontal="left" vertical="top" wrapText="1"/>
    </xf>
    <xf numFmtId="0" fontId="27" fillId="0" borderId="12" xfId="0" applyFont="1" applyBorder="1" applyAlignment="1">
      <alignment horizontal="left" vertical="top" wrapText="1"/>
    </xf>
    <xf numFmtId="0" fontId="2" fillId="2" borderId="15" xfId="0" applyFont="1" applyFill="1" applyBorder="1" applyAlignment="1">
      <alignment horizontal="center" vertical="center" wrapText="1"/>
    </xf>
    <xf numFmtId="0" fontId="4" fillId="0" borderId="5" xfId="0" applyFont="1" applyBorder="1" applyAlignment="1">
      <alignment horizontal="left" vertical="top" wrapText="1"/>
    </xf>
    <xf numFmtId="0" fontId="4" fillId="0" borderId="4" xfId="0" quotePrefix="1" applyFont="1" applyBorder="1" applyAlignment="1">
      <alignment horizontal="left" vertical="top" wrapText="1"/>
    </xf>
    <xf numFmtId="0" fontId="4" fillId="0" borderId="0" xfId="0" quotePrefix="1" applyFont="1" applyAlignment="1">
      <alignment horizontal="left" vertical="top" wrapText="1"/>
    </xf>
    <xf numFmtId="0" fontId="4" fillId="0" borderId="12" xfId="0" quotePrefix="1" applyFont="1" applyBorder="1" applyAlignment="1">
      <alignment horizontal="left" vertical="top" wrapText="1"/>
    </xf>
    <xf numFmtId="0" fontId="20" fillId="0" borderId="4" xfId="0" applyFont="1" applyBorder="1" applyAlignment="1">
      <alignment horizontal="left" vertical="top" wrapText="1"/>
    </xf>
    <xf numFmtId="0" fontId="20" fillId="0" borderId="12"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0" fillId="0" borderId="4" xfId="0" applyFont="1" applyBorder="1" applyAlignment="1">
      <alignment horizontal="left" vertical="top" wrapText="1"/>
    </xf>
    <xf numFmtId="0" fontId="9" fillId="0" borderId="12" xfId="0" applyFont="1" applyFill="1" applyBorder="1" applyAlignment="1">
      <alignment horizontal="left" vertical="top" wrapText="1"/>
    </xf>
    <xf numFmtId="0" fontId="4" fillId="0" borderId="12"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Alignment="1">
      <alignment vertical="top" wrapText="1"/>
    </xf>
    <xf numFmtId="0" fontId="4" fillId="0" borderId="5" xfId="0" applyFont="1" applyFill="1" applyBorder="1" applyAlignment="1">
      <alignment wrapText="1"/>
    </xf>
    <xf numFmtId="0" fontId="9" fillId="6" borderId="4"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0" xfId="0" applyFont="1" applyFill="1" applyBorder="1" applyAlignment="1">
      <alignment horizontal="left" vertical="top" wrapText="1"/>
    </xf>
    <xf numFmtId="0" fontId="4" fillId="0" borderId="5" xfId="0" applyFont="1" applyFill="1" applyBorder="1" applyAlignment="1">
      <alignment vertical="center" wrapText="1"/>
    </xf>
    <xf numFmtId="0" fontId="0" fillId="0" borderId="4" xfId="0" applyBorder="1" applyAlignment="1">
      <alignment vertical="center" wrapText="1"/>
    </xf>
    <xf numFmtId="0" fontId="4" fillId="0" borderId="0" xfId="0" applyFont="1" applyFill="1"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 fillId="0" borderId="7" xfId="0" applyFont="1" applyFill="1" applyBorder="1" applyAlignment="1">
      <alignment horizontal="center" vertical="center"/>
    </xf>
    <xf numFmtId="0" fontId="1" fillId="0" borderId="13" xfId="0" applyFont="1" applyFill="1" applyBorder="1" applyAlignment="1">
      <alignment horizontal="center" vertical="center"/>
    </xf>
    <xf numFmtId="0" fontId="26" fillId="0" borderId="0" xfId="0" applyFont="1" applyFill="1" applyBorder="1" applyAlignment="1">
      <alignment wrapText="1"/>
    </xf>
    <xf numFmtId="0" fontId="0" fillId="0" borderId="12" xfId="0" applyFont="1" applyBorder="1" applyAlignment="1">
      <alignment vertical="center" wrapText="1"/>
    </xf>
    <xf numFmtId="0" fontId="6" fillId="4" borderId="1" xfId="0" applyNumberFormat="1" applyFont="1" applyFill="1" applyBorder="1" applyAlignment="1">
      <alignment horizontal="left" vertical="center"/>
    </xf>
    <xf numFmtId="0" fontId="6" fillId="4" borderId="2" xfId="0" applyNumberFormat="1" applyFont="1" applyFill="1" applyBorder="1" applyAlignment="1">
      <alignment horizontal="left" vertical="center"/>
    </xf>
    <xf numFmtId="0" fontId="6" fillId="4" borderId="16" xfId="0" applyNumberFormat="1" applyFont="1" applyFill="1" applyBorder="1" applyAlignment="1">
      <alignment horizontal="left" vertical="center"/>
    </xf>
    <xf numFmtId="0" fontId="9" fillId="0" borderId="4"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5" xfId="0" applyFont="1" applyBorder="1" applyAlignment="1">
      <alignment horizontal="left" vertical="center" wrapText="1"/>
    </xf>
    <xf numFmtId="0" fontId="0" fillId="0" borderId="4" xfId="0" applyBorder="1" applyAlignment="1">
      <alignment horizontal="left" vertical="center" wrapText="1"/>
    </xf>
    <xf numFmtId="0" fontId="25" fillId="0" borderId="4" xfId="0" applyFont="1" applyBorder="1" applyAlignment="1">
      <alignment horizontal="left" vertical="top" wrapText="1"/>
    </xf>
    <xf numFmtId="0" fontId="4" fillId="0" borderId="9" xfId="0" quotePrefix="1" applyFont="1" applyFill="1" applyBorder="1" applyAlignment="1">
      <alignment horizontal="left" vertical="top" wrapText="1"/>
    </xf>
    <xf numFmtId="0" fontId="4" fillId="0" borderId="10" xfId="0" quotePrefix="1" applyFont="1" applyFill="1" applyBorder="1" applyAlignment="1">
      <alignment horizontal="left" vertical="top" wrapText="1"/>
    </xf>
    <xf numFmtId="0" fontId="1" fillId="0" borderId="15" xfId="0" applyFont="1" applyFill="1" applyBorder="1" applyAlignment="1">
      <alignment horizontal="center" vertical="center"/>
    </xf>
    <xf numFmtId="0" fontId="4" fillId="6" borderId="0"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1" fillId="0" borderId="10" xfId="0" applyFont="1" applyBorder="1" applyAlignment="1">
      <alignment wrapText="1"/>
    </xf>
    <xf numFmtId="0" fontId="10" fillId="0" borderId="5" xfId="0" quotePrefix="1" applyFont="1" applyFill="1" applyBorder="1" applyAlignment="1">
      <alignment horizontal="left" vertical="top" wrapText="1"/>
    </xf>
    <xf numFmtId="0" fontId="10" fillId="0" borderId="4" xfId="0" quotePrefix="1" applyFont="1" applyFill="1" applyBorder="1" applyAlignment="1">
      <alignment horizontal="left" vertical="top" wrapText="1"/>
    </xf>
    <xf numFmtId="0" fontId="0" fillId="0" borderId="10" xfId="0" applyBorder="1" applyAlignment="1">
      <alignment wrapText="1"/>
    </xf>
    <xf numFmtId="0" fontId="7" fillId="0" borderId="13" xfId="0" applyFont="1" applyBorder="1" applyAlignment="1">
      <alignment horizontal="center" vertical="top" wrapText="1"/>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2" fillId="0" borderId="5" xfId="0" applyFont="1" applyBorder="1" applyAlignment="1">
      <alignment horizontal="left" vertical="top" wrapText="1"/>
    </xf>
    <xf numFmtId="0" fontId="23" fillId="0" borderId="4" xfId="0" applyFont="1" applyBorder="1" applyAlignment="1">
      <alignment vertical="top" wrapText="1"/>
    </xf>
    <xf numFmtId="0" fontId="20" fillId="0" borderId="10" xfId="0" applyFont="1" applyBorder="1" applyAlignment="1">
      <alignment horizontal="left" vertical="top" wrapText="1"/>
    </xf>
    <xf numFmtId="0" fontId="1" fillId="0" borderId="13" xfId="0" applyFont="1" applyBorder="1" applyAlignment="1">
      <alignment horizontal="center" vertical="top" wrapText="1"/>
    </xf>
    <xf numFmtId="0" fontId="1" fillId="0" borderId="15" xfId="0" applyFont="1" applyBorder="1" applyAlignment="1">
      <alignment horizontal="center" vertical="top" wrapText="1"/>
    </xf>
    <xf numFmtId="0" fontId="4" fillId="0" borderId="9" xfId="0" applyFont="1" applyFill="1" applyBorder="1" applyAlignment="1">
      <alignment horizontal="left" vertical="center" wrapText="1"/>
    </xf>
    <xf numFmtId="0" fontId="14" fillId="0" borderId="5" xfId="0" applyFont="1" applyFill="1" applyBorder="1" applyAlignment="1">
      <alignment horizontal="left" vertical="top" wrapText="1"/>
    </xf>
    <xf numFmtId="0" fontId="21" fillId="0" borderId="4" xfId="0" applyFont="1" applyBorder="1" applyAlignment="1">
      <alignment horizontal="left" vertical="top" wrapText="1"/>
    </xf>
    <xf numFmtId="0" fontId="20" fillId="0" borderId="4" xfId="0" applyFont="1" applyBorder="1" applyAlignment="1">
      <alignment horizontal="left" vertical="top" wrapText="1" indent="1"/>
    </xf>
    <xf numFmtId="0" fontId="20" fillId="0" borderId="10" xfId="0" applyFont="1" applyBorder="1" applyAlignment="1">
      <alignment horizontal="left" vertical="top" wrapText="1" indent="1"/>
    </xf>
    <xf numFmtId="0" fontId="0" fillId="0" borderId="10" xfId="0" applyBorder="1" applyAlignment="1">
      <alignment horizontal="left" wrapText="1"/>
    </xf>
    <xf numFmtId="0" fontId="20" fillId="0" borderId="12" xfId="0" applyFont="1" applyBorder="1" applyAlignment="1">
      <alignment horizontal="left" vertical="top" wrapText="1" indent="1"/>
    </xf>
    <xf numFmtId="0" fontId="14" fillId="0" borderId="0" xfId="0" applyFont="1" applyFill="1" applyBorder="1" applyAlignment="1">
      <alignment horizontal="left" wrapText="1"/>
    </xf>
    <xf numFmtId="0" fontId="21" fillId="0" borderId="12" xfId="0" applyFont="1" applyBorder="1" applyAlignment="1">
      <alignment horizontal="left"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7"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7" fillId="0" borderId="7" xfId="0" applyFont="1" applyBorder="1" applyAlignment="1">
      <alignment horizontal="center" wrapText="1"/>
    </xf>
    <xf numFmtId="0" fontId="1" fillId="0" borderId="13" xfId="0" applyFont="1" applyBorder="1" applyAlignment="1">
      <alignment horizontal="center" wrapText="1"/>
    </xf>
    <xf numFmtId="0" fontId="4" fillId="0" borderId="4" xfId="0" applyFont="1" applyBorder="1" applyAlignment="1">
      <alignment horizontal="left" vertical="center" wrapText="1"/>
    </xf>
    <xf numFmtId="0" fontId="4" fillId="0" borderId="0" xfId="0" applyFont="1" applyAlignment="1">
      <alignment wrapText="1"/>
    </xf>
    <xf numFmtId="0" fontId="4" fillId="0" borderId="0" xfId="0" applyFont="1" applyBorder="1" applyAlignment="1">
      <alignment wrapText="1"/>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5" xfId="0" quotePrefix="1" applyFont="1" applyBorder="1" applyAlignment="1">
      <alignment vertical="center" wrapText="1"/>
    </xf>
    <xf numFmtId="0" fontId="4" fillId="0" borderId="4" xfId="0" applyFont="1" applyBorder="1" applyAlignment="1">
      <alignment vertical="center" wrapText="1"/>
    </xf>
    <xf numFmtId="0" fontId="0" fillId="0" borderId="0" xfId="0" applyBorder="1" applyAlignment="1">
      <alignment vertical="center" wrapText="1"/>
    </xf>
    <xf numFmtId="0" fontId="18" fillId="0" borderId="4" xfId="0" applyFont="1" applyBorder="1" applyAlignment="1">
      <alignment horizontal="left" vertical="top" wrapText="1"/>
    </xf>
    <xf numFmtId="0" fontId="4" fillId="0" borderId="0" xfId="0" quotePrefix="1" applyFont="1" applyBorder="1" applyAlignment="1">
      <alignment vertical="top" wrapText="1"/>
    </xf>
    <xf numFmtId="0" fontId="9" fillId="0" borderId="0" xfId="0" applyFont="1" applyBorder="1" applyAlignment="1">
      <alignment horizontal="left" vertical="top" wrapText="1"/>
    </xf>
    <xf numFmtId="0" fontId="0" fillId="0" borderId="0" xfId="0" applyAlignment="1">
      <alignment horizontal="left" vertical="top"/>
    </xf>
    <xf numFmtId="0" fontId="4" fillId="0" borderId="9" xfId="0" quotePrefix="1" applyFont="1" applyBorder="1" applyAlignment="1">
      <alignment vertical="top" wrapText="1"/>
    </xf>
    <xf numFmtId="0" fontId="4" fillId="0" borderId="10" xfId="0" applyFont="1" applyBorder="1" applyAlignment="1">
      <alignment vertical="top" wrapText="1"/>
    </xf>
    <xf numFmtId="3" fontId="2" fillId="5" borderId="2" xfId="0" applyNumberFormat="1" applyFont="1" applyFill="1" applyBorder="1" applyAlignment="1">
      <alignment horizontal="left" vertical="center"/>
    </xf>
    <xf numFmtId="3" fontId="2" fillId="5" borderId="3" xfId="0" applyNumberFormat="1" applyFont="1" applyFill="1" applyBorder="1" applyAlignment="1">
      <alignment horizontal="left" vertical="center"/>
    </xf>
    <xf numFmtId="0" fontId="6" fillId="0" borderId="4" xfId="0" applyNumberFormat="1"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Alignment="1">
      <alignment horizontal="left" vertical="center" wrapText="1"/>
    </xf>
    <xf numFmtId="49" fontId="9" fillId="0" borderId="4" xfId="0" applyNumberFormat="1" applyFont="1" applyBorder="1" applyAlignment="1">
      <alignment horizontal="left" vertical="top" wrapText="1"/>
    </xf>
    <xf numFmtId="49" fontId="9" fillId="0" borderId="12" xfId="0" applyNumberFormat="1" applyFont="1" applyBorder="1" applyAlignment="1">
      <alignment horizontal="left" vertical="top" wrapText="1"/>
    </xf>
    <xf numFmtId="0" fontId="4" fillId="0" borderId="9" xfId="0" applyFont="1" applyBorder="1" applyAlignment="1">
      <alignment vertical="top" wrapText="1"/>
    </xf>
    <xf numFmtId="49" fontId="9" fillId="0" borderId="10" xfId="0" applyNumberFormat="1" applyFont="1" applyBorder="1" applyAlignment="1">
      <alignment horizontal="left" vertical="top" wrapText="1"/>
    </xf>
    <xf numFmtId="0" fontId="14" fillId="0" borderId="7" xfId="0" applyFont="1" applyBorder="1" applyAlignment="1">
      <alignment horizontal="center" vertical="top" wrapText="1"/>
    </xf>
    <xf numFmtId="0" fontId="14" fillId="0" borderId="13" xfId="0" applyFont="1" applyBorder="1" applyAlignment="1">
      <alignment horizontal="center" vertical="top" wrapText="1"/>
    </xf>
    <xf numFmtId="0" fontId="14" fillId="0" borderId="15" xfId="0" applyFont="1" applyBorder="1" applyAlignment="1">
      <alignment horizontal="center" vertical="top" wrapText="1"/>
    </xf>
    <xf numFmtId="0" fontId="4" fillId="0" borderId="0" xfId="0" quotePrefix="1" applyFont="1" applyBorder="1" applyAlignment="1">
      <alignment horizontal="left" vertical="top" wrapText="1"/>
    </xf>
    <xf numFmtId="0" fontId="4" fillId="0" borderId="0" xfId="0" applyFont="1" applyFill="1" applyBorder="1" applyAlignment="1">
      <alignment horizontal="center" wrapText="1"/>
    </xf>
    <xf numFmtId="0" fontId="4" fillId="0" borderId="4" xfId="0" quotePrefix="1" applyFont="1" applyBorder="1" applyAlignment="1">
      <alignment horizontal="left" vertical="center" wrapText="1"/>
    </xf>
    <xf numFmtId="0" fontId="0" fillId="0" borderId="12" xfId="0" applyBorder="1" applyAlignment="1">
      <alignment horizontal="left" vertical="center" wrapText="1"/>
    </xf>
    <xf numFmtId="0" fontId="4" fillId="0" borderId="5" xfId="0" applyFont="1" applyBorder="1" applyAlignment="1">
      <alignment horizontal="left" wrapText="1"/>
    </xf>
    <xf numFmtId="0" fontId="4" fillId="0" borderId="4" xfId="0" applyFont="1" applyBorder="1" applyAlignment="1">
      <alignment horizontal="left" wrapText="1"/>
    </xf>
    <xf numFmtId="0" fontId="9" fillId="0" borderId="4"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0" fontId="1" fillId="0" borderId="12" xfId="0" applyFont="1" applyBorder="1" applyAlignment="1">
      <alignment wrapText="1"/>
    </xf>
    <xf numFmtId="0" fontId="0" fillId="0" borderId="4" xfId="0" applyFont="1" applyBorder="1" applyAlignment="1">
      <alignment wrapText="1"/>
    </xf>
    <xf numFmtId="0" fontId="0" fillId="0" borderId="0" xfId="0" applyFont="1" applyBorder="1" applyAlignment="1">
      <alignment wrapText="1"/>
    </xf>
    <xf numFmtId="0" fontId="0" fillId="0" borderId="12" xfId="0" applyFont="1" applyBorder="1" applyAlignment="1">
      <alignment wrapText="1"/>
    </xf>
    <xf numFmtId="0" fontId="0" fillId="0" borderId="12" xfId="0" applyFont="1" applyBorder="1" applyAlignment="1">
      <alignment horizontal="left" wrapText="1"/>
    </xf>
    <xf numFmtId="0" fontId="4" fillId="0" borderId="0" xfId="0" applyFont="1" applyBorder="1" applyAlignment="1">
      <alignment horizontal="left" wrapText="1"/>
    </xf>
    <xf numFmtId="0" fontId="0" fillId="0" borderId="0" xfId="0" applyFont="1" applyAlignment="1">
      <alignment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9" xfId="0" applyFont="1" applyBorder="1" applyAlignment="1">
      <alignment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4" fillId="0" borderId="12" xfId="0" quotePrefix="1" applyFont="1" applyBorder="1" applyAlignment="1">
      <alignment horizontal="left" vertical="center" wrapText="1"/>
    </xf>
    <xf numFmtId="0" fontId="1" fillId="0" borderId="9" xfId="0" applyFont="1" applyBorder="1" applyAlignment="1">
      <alignment vertical="top" wrapText="1"/>
    </xf>
    <xf numFmtId="0" fontId="29" fillId="0" borderId="7" xfId="0" applyFont="1" applyBorder="1" applyAlignment="1">
      <alignment horizontal="center" wrapText="1"/>
    </xf>
    <xf numFmtId="0" fontId="30" fillId="0" borderId="13" xfId="0" applyFont="1" applyBorder="1" applyAlignment="1">
      <alignment horizont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49" fontId="6" fillId="4" borderId="1"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0" fontId="2" fillId="5"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5" xfId="0" applyFont="1" applyFill="1" applyBorder="1" applyAlignment="1">
      <alignment horizontal="center" vertical="center" textRotation="90" wrapText="1"/>
    </xf>
    <xf numFmtId="0" fontId="8" fillId="0" borderId="4" xfId="0" applyFont="1" applyBorder="1" applyAlignment="1">
      <alignment vertical="top" wrapText="1"/>
    </xf>
    <xf numFmtId="0" fontId="8" fillId="0" borderId="12" xfId="0" applyFont="1" applyBorder="1" applyAlignment="1">
      <alignment vertical="top" wrapText="1"/>
    </xf>
    <xf numFmtId="0" fontId="4" fillId="0" borderId="0" xfId="0" applyFont="1" applyAlignment="1">
      <alignment vertical="center" wrapText="1"/>
    </xf>
    <xf numFmtId="0" fontId="36" fillId="0" borderId="31" xfId="0" applyFont="1" applyBorder="1" applyAlignment="1">
      <alignment horizontal="right" vertical="top" wrapText="1"/>
    </xf>
    <xf numFmtId="0" fontId="36" fillId="0" borderId="26" xfId="0" applyFont="1" applyBorder="1" applyAlignment="1">
      <alignment horizontal="right" vertical="top" wrapText="1"/>
    </xf>
    <xf numFmtId="0" fontId="37" fillId="0" borderId="21" xfId="0" applyFont="1" applyBorder="1" applyAlignment="1">
      <alignment vertical="top" wrapText="1"/>
    </xf>
    <xf numFmtId="0" fontId="37" fillId="0" borderId="28" xfId="0" applyFont="1" applyBorder="1" applyAlignment="1">
      <alignment vertical="top" wrapText="1"/>
    </xf>
    <xf numFmtId="0" fontId="37" fillId="0" borderId="17" xfId="0" applyFont="1" applyBorder="1" applyAlignment="1">
      <alignment vertical="top" wrapText="1"/>
    </xf>
    <xf numFmtId="0" fontId="36" fillId="0" borderId="21" xfId="0" applyFont="1" applyBorder="1" applyAlignment="1">
      <alignment vertical="top" wrapText="1"/>
    </xf>
    <xf numFmtId="0" fontId="36" fillId="0" borderId="28" xfId="0" applyFont="1" applyBorder="1" applyAlignment="1">
      <alignment vertical="top" wrapText="1"/>
    </xf>
    <xf numFmtId="0" fontId="37" fillId="0" borderId="21" xfId="0" applyFont="1" applyBorder="1" applyAlignment="1">
      <alignment horizontal="center" vertical="top" wrapText="1"/>
    </xf>
    <xf numFmtId="0" fontId="37" fillId="0" borderId="28" xfId="0" applyFont="1" applyBorder="1" applyAlignment="1">
      <alignment horizontal="center" vertical="top" wrapText="1"/>
    </xf>
    <xf numFmtId="0" fontId="37" fillId="0" borderId="21" xfId="0" applyFont="1" applyBorder="1" applyAlignment="1">
      <alignment vertical="top"/>
    </xf>
    <xf numFmtId="0" fontId="37" fillId="0" borderId="28" xfId="0" applyFont="1" applyBorder="1" applyAlignment="1">
      <alignment vertical="top"/>
    </xf>
    <xf numFmtId="0" fontId="36" fillId="0" borderId="17" xfId="0" applyFont="1" applyBorder="1" applyAlignment="1">
      <alignment vertical="top" wrapText="1"/>
    </xf>
    <xf numFmtId="0" fontId="37" fillId="0" borderId="17" xfId="0" applyFont="1" applyBorder="1" applyAlignment="1">
      <alignment horizontal="center" vertical="top" wrapText="1"/>
    </xf>
    <xf numFmtId="0" fontId="37" fillId="0" borderId="17" xfId="0" applyFont="1" applyBorder="1" applyAlignment="1">
      <alignment vertical="top"/>
    </xf>
    <xf numFmtId="0" fontId="36" fillId="0" borderId="38" xfId="0" applyFont="1" applyBorder="1" applyAlignment="1">
      <alignment vertical="top" textRotation="90" wrapText="1"/>
    </xf>
    <xf numFmtId="0" fontId="36" fillId="0" borderId="28" xfId="0" applyFont="1" applyBorder="1" applyAlignment="1">
      <alignment vertical="top" textRotation="90" wrapText="1"/>
    </xf>
    <xf numFmtId="0" fontId="36" fillId="0" borderId="22" xfId="0" applyFont="1" applyBorder="1" applyAlignment="1">
      <alignment vertical="top" textRotation="90" wrapText="1"/>
    </xf>
    <xf numFmtId="0" fontId="36" fillId="0" borderId="21" xfId="0" applyFont="1" applyBorder="1" applyAlignment="1">
      <alignment vertical="top" textRotation="90" wrapText="1"/>
    </xf>
    <xf numFmtId="0" fontId="37" fillId="0" borderId="38" xfId="0" applyFont="1" applyBorder="1" applyAlignment="1">
      <alignment horizontal="center" vertical="top" textRotation="90" wrapText="1"/>
    </xf>
    <xf numFmtId="0" fontId="37" fillId="0" borderId="28" xfId="0" applyFont="1" applyBorder="1" applyAlignment="1">
      <alignment horizontal="center" vertical="top" textRotation="90" wrapText="1"/>
    </xf>
    <xf numFmtId="0" fontId="37" fillId="0" borderId="22" xfId="0" applyFont="1" applyBorder="1" applyAlignment="1">
      <alignment horizontal="center" vertical="top" textRotation="90" wrapText="1"/>
    </xf>
    <xf numFmtId="0" fontId="36" fillId="0" borderId="21" xfId="0" applyFont="1" applyBorder="1" applyAlignment="1">
      <alignment horizontal="center" vertical="top" textRotation="90" wrapText="1"/>
    </xf>
    <xf numFmtId="0" fontId="36" fillId="0" borderId="28" xfId="0" applyFont="1" applyBorder="1" applyAlignment="1">
      <alignment horizontal="center" vertical="top" textRotation="90" wrapText="1"/>
    </xf>
    <xf numFmtId="0" fontId="36" fillId="0" borderId="22" xfId="0" applyFont="1" applyBorder="1" applyAlignment="1">
      <alignment horizontal="center" vertical="top" textRotation="90" wrapText="1"/>
    </xf>
    <xf numFmtId="0" fontId="37" fillId="0" borderId="38" xfId="0" applyFont="1" applyBorder="1" applyAlignment="1">
      <alignment vertical="top" wrapText="1"/>
    </xf>
    <xf numFmtId="0" fontId="37" fillId="0" borderId="38" xfId="0" applyFont="1" applyBorder="1" applyAlignment="1">
      <alignment horizontal="center" vertical="top" wrapText="1"/>
    </xf>
    <xf numFmtId="0" fontId="37" fillId="0" borderId="38" xfId="0" applyFont="1" applyBorder="1" applyAlignment="1">
      <alignment vertical="top"/>
    </xf>
    <xf numFmtId="0" fontId="34" fillId="8" borderId="38" xfId="0" applyFont="1" applyFill="1" applyBorder="1" applyAlignment="1">
      <alignment horizontal="center" vertical="top" wrapText="1"/>
    </xf>
    <xf numFmtId="0" fontId="34" fillId="8" borderId="28" xfId="0" applyFont="1" applyFill="1" applyBorder="1" applyAlignment="1">
      <alignment horizontal="center" vertical="top" wrapText="1"/>
    </xf>
    <xf numFmtId="0" fontId="34" fillId="8" borderId="22" xfId="0" applyFont="1" applyFill="1" applyBorder="1" applyAlignment="1">
      <alignment horizontal="center" vertical="top" wrapText="1"/>
    </xf>
    <xf numFmtId="0" fontId="34" fillId="8" borderId="38" xfId="0" applyFont="1" applyFill="1" applyBorder="1" applyAlignment="1">
      <alignment horizontal="center" vertical="top"/>
    </xf>
    <xf numFmtId="0" fontId="34" fillId="8" borderId="28" xfId="0" applyFont="1" applyFill="1" applyBorder="1" applyAlignment="1">
      <alignment horizontal="center" vertical="top"/>
    </xf>
    <xf numFmtId="0" fontId="34" fillId="8" borderId="22" xfId="0" applyFont="1" applyFill="1" applyBorder="1" applyAlignment="1">
      <alignment horizontal="center" vertical="top"/>
    </xf>
    <xf numFmtId="0" fontId="34" fillId="8" borderId="21" xfId="0" applyFont="1" applyFill="1" applyBorder="1" applyAlignment="1">
      <alignment vertical="top" wrapText="1"/>
    </xf>
    <xf numFmtId="0" fontId="34" fillId="8" borderId="22" xfId="0" applyFont="1" applyFill="1" applyBorder="1" applyAlignment="1">
      <alignment vertical="top" wrapText="1"/>
    </xf>
    <xf numFmtId="0" fontId="34" fillId="8" borderId="34" xfId="0" applyFont="1" applyFill="1" applyBorder="1" applyAlignment="1">
      <alignment vertical="top"/>
    </xf>
    <xf numFmtId="0" fontId="34" fillId="8" borderId="24" xfId="0" applyFont="1" applyFill="1" applyBorder="1" applyAlignment="1">
      <alignment vertical="top"/>
    </xf>
    <xf numFmtId="0" fontId="34" fillId="8" borderId="23" xfId="0" applyFont="1" applyFill="1" applyBorder="1" applyAlignment="1">
      <alignment vertical="top"/>
    </xf>
    <xf numFmtId="0" fontId="34" fillId="8" borderId="31" xfId="0" applyFont="1" applyFill="1" applyBorder="1" applyAlignment="1">
      <alignment vertical="top"/>
    </xf>
    <xf numFmtId="0" fontId="34" fillId="8" borderId="26" xfId="0" applyFont="1" applyFill="1" applyBorder="1" applyAlignment="1">
      <alignment vertical="top"/>
    </xf>
    <xf numFmtId="0" fontId="34" fillId="8" borderId="25" xfId="0" applyFont="1" applyFill="1" applyBorder="1" applyAlignment="1">
      <alignment vertical="top"/>
    </xf>
    <xf numFmtId="0" fontId="34" fillId="8" borderId="21" xfId="0" applyFont="1" applyFill="1" applyBorder="1" applyAlignment="1">
      <alignment horizontal="center" vertical="top" wrapText="1"/>
    </xf>
    <xf numFmtId="0" fontId="34" fillId="8" borderId="34" xfId="0" applyFont="1" applyFill="1" applyBorder="1" applyAlignment="1">
      <alignment horizontal="center" vertical="top" wrapText="1"/>
    </xf>
    <xf numFmtId="0" fontId="34" fillId="8" borderId="23" xfId="0" applyFont="1" applyFill="1" applyBorder="1" applyAlignment="1">
      <alignment horizontal="center" vertical="top" wrapText="1"/>
    </xf>
    <xf numFmtId="0" fontId="34" fillId="8" borderId="35" xfId="0" applyFont="1" applyFill="1" applyBorder="1" applyAlignment="1">
      <alignment horizontal="center" vertical="top" wrapText="1"/>
    </xf>
    <xf numFmtId="0" fontId="34" fillId="8" borderId="29" xfId="0" applyFont="1" applyFill="1" applyBorder="1" applyAlignment="1">
      <alignment horizontal="center" vertical="top" wrapText="1"/>
    </xf>
    <xf numFmtId="0" fontId="34" fillId="8" borderId="36" xfId="0" applyFont="1" applyFill="1" applyBorder="1" applyAlignment="1">
      <alignment horizontal="center" vertical="top"/>
    </xf>
    <xf numFmtId="0" fontId="34" fillId="8" borderId="37" xfId="0" applyFont="1" applyFill="1" applyBorder="1" applyAlignment="1">
      <alignment horizontal="center" vertical="top"/>
    </xf>
    <xf numFmtId="0" fontId="34" fillId="8" borderId="24" xfId="0" applyFont="1" applyFill="1" applyBorder="1" applyAlignment="1">
      <alignment horizontal="center" vertical="top" wrapText="1"/>
    </xf>
    <xf numFmtId="0" fontId="34" fillId="8" borderId="30" xfId="0" applyFont="1" applyFill="1" applyBorder="1" applyAlignment="1">
      <alignment horizontal="center" vertical="top" wrapText="1"/>
    </xf>
    <xf numFmtId="0" fontId="7" fillId="9" borderId="13"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13" xfId="0" applyFont="1" applyFill="1" applyBorder="1" applyAlignment="1">
      <alignment horizontal="center" vertical="center"/>
    </xf>
    <xf numFmtId="0" fontId="7" fillId="10" borderId="13" xfId="0" applyFont="1" applyFill="1" applyBorder="1" applyAlignment="1">
      <alignment horizontal="center" vertical="center"/>
    </xf>
    <xf numFmtId="0" fontId="7" fillId="9" borderId="15"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13" xfId="0" applyFont="1" applyFill="1" applyBorder="1" applyAlignment="1">
      <alignment horizontal="center" vertical="center"/>
    </xf>
    <xf numFmtId="0" fontId="7" fillId="9" borderId="7"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5" xfId="0" applyFont="1" applyFill="1" applyBorder="1" applyAlignment="1">
      <alignment horizontal="center" vertical="center"/>
    </xf>
    <xf numFmtId="0" fontId="7" fillId="9" borderId="7" xfId="0" applyFont="1" applyFill="1" applyBorder="1" applyAlignment="1">
      <alignment horizontal="center" vertical="center"/>
    </xf>
    <xf numFmtId="0" fontId="9" fillId="9" borderId="7" xfId="0" applyFont="1" applyFill="1" applyBorder="1" applyAlignment="1">
      <alignment horizontal="left" vertical="top"/>
    </xf>
    <xf numFmtId="0" fontId="9" fillId="9" borderId="4" xfId="0" applyFont="1" applyFill="1" applyBorder="1" applyAlignment="1">
      <alignment horizontal="left" vertical="top"/>
    </xf>
    <xf numFmtId="0" fontId="9" fillId="9" borderId="13" xfId="0" applyFont="1" applyFill="1" applyBorder="1" applyAlignment="1">
      <alignment horizontal="left" vertical="top"/>
    </xf>
    <xf numFmtId="0" fontId="9" fillId="9" borderId="12" xfId="0" applyFont="1" applyFill="1" applyBorder="1" applyAlignment="1">
      <alignment horizontal="left" vertical="top"/>
    </xf>
    <xf numFmtId="0" fontId="9" fillId="9" borderId="15" xfId="0" applyFont="1" applyFill="1" applyBorder="1" applyAlignment="1">
      <alignment horizontal="left" vertical="top"/>
    </xf>
    <xf numFmtId="0" fontId="9" fillId="9" borderId="10" xfId="0" applyFont="1" applyFill="1" applyBorder="1" applyAlignment="1">
      <alignment horizontal="left" vertical="top"/>
    </xf>
    <xf numFmtId="0" fontId="7" fillId="9" borderId="7" xfId="0" applyFont="1" applyFill="1" applyBorder="1" applyAlignment="1">
      <alignment vertical="center"/>
    </xf>
    <xf numFmtId="0" fontId="7" fillId="9" borderId="13" xfId="0" applyFont="1" applyFill="1" applyBorder="1" applyAlignment="1">
      <alignment vertical="center"/>
    </xf>
    <xf numFmtId="0" fontId="7" fillId="10" borderId="13" xfId="0" applyFont="1" applyFill="1" applyBorder="1" applyAlignment="1">
      <alignment vertical="center"/>
    </xf>
    <xf numFmtId="0" fontId="1" fillId="10" borderId="13" xfId="0" applyFont="1" applyFill="1" applyBorder="1" applyAlignment="1">
      <alignment horizontal="center" vertical="center"/>
    </xf>
    <xf numFmtId="0" fontId="1" fillId="10" borderId="15" xfId="0" applyFont="1" applyFill="1" applyBorder="1" applyAlignment="1">
      <alignment horizontal="center" vertical="center"/>
    </xf>
    <xf numFmtId="0" fontId="1" fillId="10" borderId="7" xfId="0" applyFont="1" applyFill="1" applyBorder="1" applyAlignment="1">
      <alignment horizontal="center" vertical="center"/>
    </xf>
  </cellXfs>
  <cellStyles count="3">
    <cellStyle name="Comma" xfId="1" builtinId="3"/>
    <cellStyle name="Normal" xfId="0" builtinId="0"/>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ELTER/Documents/MDG-F/Reporting/AWP/AWP%20i%20revidirani%20budzet%20after%20INCEPTION%20REPORT%20FINAL%20with%20indicators%200908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vities"/>
      <sheetName val="Table 1"/>
      <sheetName val="Table 2"/>
      <sheetName val="Annex A "/>
      <sheetName val="Harmonized budget cathegories"/>
      <sheetName val="Summary budget by agencies"/>
      <sheetName val="111"/>
      <sheetName val="112"/>
      <sheetName val="113 Unicef"/>
      <sheetName val="114 Unesco"/>
      <sheetName val="121"/>
      <sheetName val="122 unicef"/>
      <sheetName val="211 Unicef"/>
      <sheetName val="212 Unicef"/>
      <sheetName val="221"/>
      <sheetName val="222 Unesco"/>
      <sheetName val="311 Unesco"/>
      <sheetName val="312"/>
      <sheetName val="411"/>
      <sheetName val="412 Unicef"/>
      <sheetName val="413"/>
      <sheetName val="UN RC"/>
      <sheetName val="Agency Cut"/>
      <sheetName val="Allocation"/>
      <sheetName val="RMAP"/>
    </sheetNames>
    <sheetDataSet>
      <sheetData sheetId="0" refreshError="1">
        <row r="3">
          <cell r="A3" t="str">
            <v>UNDP</v>
          </cell>
        </row>
        <row r="4">
          <cell r="H4" t="str">
            <v>MoCA</v>
          </cell>
        </row>
        <row r="8">
          <cell r="H8" t="str">
            <v>MoCA/ MoCs</v>
          </cell>
        </row>
        <row r="9">
          <cell r="H9" t="str">
            <v>Public Servants</v>
          </cell>
        </row>
        <row r="23">
          <cell r="A23" t="str">
            <v>UNDP</v>
          </cell>
          <cell r="D23" t="str">
            <v>Providing monitoring and evaluation training activities to relevant government agencies.</v>
          </cell>
        </row>
      </sheetData>
      <sheetData sheetId="1" refreshError="1">
        <row r="2">
          <cell r="B2" t="str">
            <v xml:space="preserve">Expected BiH UNDAF Outcome 1: </v>
          </cell>
        </row>
        <row r="3">
          <cell r="B3" t="str">
            <v xml:space="preserve">Outcome 2: </v>
          </cell>
        </row>
        <row r="9">
          <cell r="G9" t="str">
            <v>1.1.1.</v>
          </cell>
        </row>
      </sheetData>
      <sheetData sheetId="2" refreshError="1"/>
      <sheetData sheetId="3" refreshError="1"/>
      <sheetData sheetId="4" refreshError="1"/>
      <sheetData sheetId="5" refreshError="1">
        <row r="6">
          <cell r="I6">
            <v>1.1000000000000001</v>
          </cell>
          <cell r="J6" t="str">
            <v>Supplies, commodities, equipment and transport</v>
          </cell>
        </row>
        <row r="7">
          <cell r="I7">
            <v>1.2</v>
          </cell>
          <cell r="J7" t="str">
            <v>Personnel (staff, consultants, travel and training)</v>
          </cell>
        </row>
        <row r="8">
          <cell r="I8">
            <v>1.3</v>
          </cell>
          <cell r="J8" t="str">
            <v>Training of counterparts</v>
          </cell>
        </row>
        <row r="9">
          <cell r="I9">
            <v>1.4</v>
          </cell>
          <cell r="J9" t="str">
            <v>Contracts</v>
          </cell>
        </row>
        <row r="10">
          <cell r="I10">
            <v>1.5</v>
          </cell>
          <cell r="J10" t="str">
            <v>Other direct costs</v>
          </cell>
        </row>
        <row r="11">
          <cell r="I11" t="str">
            <v>2.0</v>
          </cell>
          <cell r="J11" t="str">
            <v>Indirect support costs 7%</v>
          </cell>
        </row>
      </sheetData>
      <sheetData sheetId="6" refreshError="1">
        <row r="3">
          <cell r="B3" t="str">
            <v>a.</v>
          </cell>
        </row>
        <row r="30">
          <cell r="B30" t="str">
            <v>b.</v>
          </cell>
        </row>
      </sheetData>
      <sheetData sheetId="7" refreshError="1">
        <row r="1">
          <cell r="A1" t="str">
            <v>UNDP</v>
          </cell>
          <cell r="B1" t="str">
            <v>1.1.2</v>
          </cell>
          <cell r="C1" t="str">
            <v>Assist programme stakeholders in policy development.</v>
          </cell>
        </row>
        <row r="3">
          <cell r="C3" t="str">
            <v>Facilitate the production and implementation of the Action Plan based on National Cultural Policy Strategy through a participatory process and with inclusion of all relevant institutions.</v>
          </cell>
        </row>
        <row r="29">
          <cell r="B29" t="str">
            <v>b.</v>
          </cell>
          <cell r="C29" t="str">
            <v>Provide technical assistance to governmental Working Groups for incorporating cross-cutting issues: gender, youth, and social inclusion in the Action Plan for implementation of the National Cultural Policy Strategy.</v>
          </cell>
        </row>
        <row r="59">
          <cell r="B59" t="str">
            <v>c.</v>
          </cell>
          <cell r="C59" t="str">
            <v>Hold third-party-led consultations (study visits and exchange programmes) on cultural policy priorities and reporting procedures.</v>
          </cell>
        </row>
        <row r="89">
          <cell r="B89" t="str">
            <v>d.</v>
          </cell>
        </row>
        <row r="218">
          <cell r="C218" t="str">
            <v>Promote gender awareness through tailored trainings with policy makers, local stakeholders and media.</v>
          </cell>
        </row>
      </sheetData>
      <sheetData sheetId="8" refreshError="1">
        <row r="1">
          <cell r="A1" t="str">
            <v>UNICEF</v>
          </cell>
          <cell r="B1" t="str">
            <v>1.1.3</v>
          </cell>
          <cell r="C1" t="str">
            <v>Improving policies and their implementation to ensure access to quality multi-cultural education.</v>
          </cell>
        </row>
        <row r="3">
          <cell r="B3" t="str">
            <v>a.</v>
          </cell>
          <cell r="C3" t="str">
            <v>Conduct studies and research on curricula and school environment and assist in implementation of recommendations.</v>
          </cell>
        </row>
        <row r="134">
          <cell r="B134" t="str">
            <v>b.</v>
          </cell>
          <cell r="C134" t="str">
            <v>Facilitate the development of a multi-cultural ethics code for teachers, schools, pupils and parents and engage in exchange of experiences.</v>
          </cell>
        </row>
      </sheetData>
      <sheetData sheetId="9" refreshError="1">
        <row r="1">
          <cell r="A1" t="str">
            <v>UNESCO</v>
          </cell>
          <cell r="B1" t="str">
            <v>1.1.4</v>
          </cell>
          <cell r="C1" t="str">
            <v>Supporting the preparation of policy documents, reporting  mechanisms and legal frameworks (Capacity development).</v>
          </cell>
        </row>
        <row r="3">
          <cell r="B3" t="str">
            <v>a.</v>
          </cell>
          <cell r="C3" t="str">
            <v>Facilitate the harmonisation of legal frameworks and methods of reporting with existing international conventions.</v>
          </cell>
        </row>
        <row r="131">
          <cell r="B131" t="str">
            <v>b.</v>
          </cell>
          <cell r="C131" t="str">
            <v xml:space="preserve">Provide technical support to the development of Action plan based on National Cultural Policy Strategy in BiH  through a participatory process and with inclusion of all relevant institutions.  </v>
          </cell>
        </row>
      </sheetData>
      <sheetData sheetId="10" refreshError="1"/>
      <sheetData sheetId="11" refreshError="1"/>
      <sheetData sheetId="12" refreshError="1">
        <row r="1">
          <cell r="A1" t="str">
            <v>UNICEF</v>
          </cell>
          <cell r="B1" t="str">
            <v>2.1.1</v>
          </cell>
          <cell r="C1" t="str">
            <v>Developing community level educational approaches to address ethnically-based inequalities.</v>
          </cell>
        </row>
        <row r="121">
          <cell r="B121" t="str">
            <v>b.</v>
          </cell>
          <cell r="C121" t="str">
            <v>Provide small infrastructure grants to create spaces for multicultural interactions among students.</v>
          </cell>
        </row>
        <row r="240">
          <cell r="B240" t="str">
            <v>c.</v>
          </cell>
          <cell r="C240" t="str">
            <v>Provide teacher training programmes on interculturalism, equality and social justice.</v>
          </cell>
        </row>
        <row r="355">
          <cell r="C355" t="str">
            <v>Prepare the consolidated and standardised Child-friendly School "tool kit" to 1,000 schools.</v>
          </cell>
        </row>
        <row r="474">
          <cell r="B474" t="str">
            <v>e.</v>
          </cell>
          <cell r="C474" t="str">
            <v>Support local civil society organizations for multicultural activities outside traditional school settings.</v>
          </cell>
        </row>
      </sheetData>
      <sheetData sheetId="13" refreshError="1">
        <row r="1">
          <cell r="B1" t="str">
            <v>2.1.2</v>
          </cell>
          <cell r="C1" t="str">
            <v>Analysing and addressing barriers to cross-cultural tolerance.</v>
          </cell>
        </row>
      </sheetData>
      <sheetData sheetId="14" refreshError="1">
        <row r="1">
          <cell r="B1" t="str">
            <v>2.2.1</v>
          </cell>
          <cell r="C1" t="str">
            <v>Supporting community-based creative initiatives that improve cross-cultural understanding.</v>
          </cell>
        </row>
      </sheetData>
      <sheetData sheetId="15" refreshError="1">
        <row r="1">
          <cell r="A1" t="str">
            <v>UNESCO</v>
          </cell>
          <cell r="B1" t="str">
            <v>2.2.2</v>
          </cell>
          <cell r="C1" t="str">
            <v>Reinforcing stakeholder capacities in the field of intercuturalism.</v>
          </cell>
        </row>
        <row r="3">
          <cell r="B3" t="str">
            <v>a.</v>
          </cell>
          <cell r="C3" t="str">
            <v xml:space="preserve">Build capacity of local level decision-makers to manage cultural diversity in their communities focusing on intercultural education and mediation skills using a gender-sensitive approach. </v>
          </cell>
        </row>
        <row r="120">
          <cell r="B120" t="str">
            <v>b.</v>
          </cell>
          <cell r="C120" t="str">
            <v>Build capacity of community-based organisations in approaches to cultural sensitivity (focus on intercultural mediation).</v>
          </cell>
        </row>
      </sheetData>
      <sheetData sheetId="16" refreshError="1">
        <row r="1">
          <cell r="B1" t="str">
            <v>3.1.1</v>
          </cell>
          <cell r="C1" t="str">
            <v>Supporting artistic-entrepreneurs through strategising, marketing and vocational training.</v>
          </cell>
        </row>
        <row r="3">
          <cell r="B3" t="str">
            <v>a.</v>
          </cell>
        </row>
      </sheetData>
      <sheetData sheetId="17" refreshError="1">
        <row r="1">
          <cell r="A1" t="str">
            <v>UNDP</v>
          </cell>
          <cell r="B1" t="str">
            <v>3.1.2</v>
          </cell>
          <cell r="C1" t="str">
            <v>Promoting cultural industries and cultural tourism.</v>
          </cell>
        </row>
      </sheetData>
      <sheetData sheetId="18" refreshError="1">
        <row r="1">
          <cell r="B1" t="str">
            <v>4.1.1</v>
          </cell>
          <cell r="C1" t="str">
            <v>Promoting intercultural awareness and sensitivity through media and stakeholder partnerships.</v>
          </cell>
        </row>
        <row r="39">
          <cell r="B39" t="str">
            <v>b.</v>
          </cell>
          <cell r="C39" t="str">
            <v>Undertake gender-sensitive information campaign and support media production of cultural diversity, tolerance and understanding.</v>
          </cell>
        </row>
      </sheetData>
      <sheetData sheetId="19" refreshError="1">
        <row r="1">
          <cell r="B1" t="str">
            <v>4.1.2</v>
          </cell>
          <cell r="C1" t="str">
            <v>Promoting intercultural sensitivity in the education sphere.</v>
          </cell>
        </row>
        <row r="3">
          <cell r="B3" t="str">
            <v>a.</v>
          </cell>
          <cell r="C3" t="str">
            <v>Organise a gender-sensitive Behaviour Change Communication (BCC) campaign.</v>
          </cell>
        </row>
        <row r="122">
          <cell r="B122" t="str">
            <v>b.</v>
          </cell>
          <cell r="C122" t="str">
            <v>Develop and disseminate specific messages at community level.</v>
          </cell>
        </row>
      </sheetData>
      <sheetData sheetId="20" refreshError="1">
        <row r="1">
          <cell r="A1" t="str">
            <v>UNESCO</v>
          </cell>
          <cell r="B1" t="str">
            <v>4.1.3</v>
          </cell>
          <cell r="C1" t="str">
            <v>Rehabilitating and restoring major symbols of interculturalism.</v>
          </cell>
        </row>
        <row r="3">
          <cell r="B3" t="str">
            <v>a.</v>
          </cell>
        </row>
        <row r="131">
          <cell r="B131" t="str">
            <v>b.</v>
          </cell>
          <cell r="C131" t="str">
            <v>Prepare a cultural tourism framework for restoration activities.</v>
          </cell>
        </row>
      </sheetData>
      <sheetData sheetId="21" refreshError="1">
        <row r="1">
          <cell r="A1" t="str">
            <v>UN RC</v>
          </cell>
          <cell r="B1" t="str">
            <v>M&amp;E</v>
          </cell>
          <cell r="C1" t="str">
            <v>Monitoring and Evaluation</v>
          </cell>
        </row>
      </sheetData>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65"/>
  <sheetViews>
    <sheetView tabSelected="1" topLeftCell="A100" zoomScaleNormal="100" zoomScaleSheetLayoutView="100" workbookViewId="0">
      <selection activeCell="F257" sqref="F257:I263"/>
    </sheetView>
  </sheetViews>
  <sheetFormatPr defaultRowHeight="34.5" customHeight="1"/>
  <cols>
    <col min="3" max="3" width="30.85546875" customWidth="1"/>
    <col min="5" max="5" width="20.5703125" customWidth="1"/>
    <col min="6" max="9" width="5.42578125" customWidth="1"/>
    <col min="14" max="14" width="30.5703125" customWidth="1"/>
    <col min="15" max="15" width="16.42578125" customWidth="1"/>
    <col min="16" max="16" width="20.5703125" style="279" customWidth="1"/>
    <col min="17" max="17" width="10.140625" bestFit="1" customWidth="1"/>
  </cols>
  <sheetData>
    <row r="1" spans="1:17" ht="34.5" customHeight="1">
      <c r="A1" s="602" t="s">
        <v>0</v>
      </c>
      <c r="B1" s="603"/>
      <c r="C1" s="603"/>
      <c r="D1" s="603"/>
      <c r="E1" s="603"/>
      <c r="F1" s="603"/>
      <c r="G1" s="603"/>
      <c r="H1" s="603"/>
      <c r="I1" s="603"/>
      <c r="J1" s="603"/>
      <c r="K1" s="603"/>
      <c r="L1" s="603"/>
      <c r="M1" s="603"/>
      <c r="N1" s="603"/>
      <c r="O1" s="603"/>
      <c r="P1" s="604"/>
    </row>
    <row r="2" spans="1:17" ht="34.5" customHeight="1">
      <c r="A2" s="1"/>
      <c r="B2" s="2"/>
      <c r="C2" s="3"/>
      <c r="D2" s="4"/>
      <c r="E2" s="4" t="str">
        <f>'[1]Table 1'!B2</f>
        <v xml:space="preserve">Expected BiH UNDAF Outcome 1: </v>
      </c>
      <c r="F2" s="5" t="s">
        <v>1</v>
      </c>
      <c r="G2" s="6"/>
      <c r="H2" s="7"/>
      <c r="I2" s="7"/>
      <c r="J2" s="8"/>
      <c r="K2" s="8"/>
      <c r="L2" s="8"/>
      <c r="M2" s="9"/>
      <c r="N2" s="10"/>
      <c r="O2" s="10"/>
      <c r="P2" s="11"/>
    </row>
    <row r="3" spans="1:17" ht="34.5" customHeight="1">
      <c r="A3" s="1"/>
      <c r="B3" s="2"/>
      <c r="C3" s="3"/>
      <c r="D3" s="4"/>
      <c r="E3" s="4" t="str">
        <f>'[1]Table 1'!B3</f>
        <v xml:space="preserve">Outcome 2: </v>
      </c>
      <c r="F3" s="5" t="s">
        <v>2</v>
      </c>
      <c r="G3" s="6"/>
      <c r="H3" s="7"/>
      <c r="I3" s="7"/>
      <c r="J3" s="8"/>
      <c r="K3" s="8"/>
      <c r="L3" s="8"/>
      <c r="M3" s="9"/>
      <c r="N3" s="10"/>
      <c r="O3" s="296"/>
      <c r="P3" s="12"/>
    </row>
    <row r="4" spans="1:17" ht="34.5" customHeight="1">
      <c r="A4" s="605" t="s">
        <v>3</v>
      </c>
      <c r="B4" s="606"/>
      <c r="C4" s="606"/>
      <c r="D4" s="606"/>
      <c r="E4" s="606"/>
      <c r="F4" s="606"/>
      <c r="G4" s="606"/>
      <c r="H4" s="606"/>
      <c r="I4" s="606"/>
      <c r="J4" s="606"/>
      <c r="K4" s="606"/>
      <c r="L4" s="606"/>
      <c r="M4" s="606"/>
      <c r="N4" s="606"/>
      <c r="O4" s="375"/>
      <c r="P4" s="377"/>
      <c r="Q4" s="13"/>
    </row>
    <row r="5" spans="1:17" ht="34.5" customHeight="1">
      <c r="A5" s="404" t="s">
        <v>4</v>
      </c>
      <c r="B5" s="405"/>
      <c r="C5" s="406"/>
      <c r="D5" s="530" t="s">
        <v>5</v>
      </c>
      <c r="E5" s="531"/>
      <c r="F5" s="608" t="s">
        <v>6</v>
      </c>
      <c r="G5" s="609"/>
      <c r="H5" s="609"/>
      <c r="I5" s="610"/>
      <c r="J5" s="543" t="s">
        <v>7</v>
      </c>
      <c r="K5" s="539" t="s">
        <v>8</v>
      </c>
      <c r="L5" s="379" t="s">
        <v>10</v>
      </c>
      <c r="M5" s="381" t="s">
        <v>11</v>
      </c>
      <c r="N5" s="382"/>
      <c r="O5" s="374" t="s">
        <v>257</v>
      </c>
      <c r="P5" s="292" t="s">
        <v>256</v>
      </c>
    </row>
    <row r="6" spans="1:17" ht="34.5" customHeight="1">
      <c r="A6" s="404"/>
      <c r="B6" s="405"/>
      <c r="C6" s="406"/>
      <c r="D6" s="530"/>
      <c r="E6" s="531"/>
      <c r="F6" s="535"/>
      <c r="G6" s="536"/>
      <c r="H6" s="536"/>
      <c r="I6" s="537"/>
      <c r="J6" s="407"/>
      <c r="K6" s="539"/>
      <c r="L6" s="380"/>
      <c r="M6" s="383"/>
      <c r="N6" s="384"/>
      <c r="O6" s="387" t="s">
        <v>12</v>
      </c>
      <c r="P6" s="387" t="s">
        <v>12</v>
      </c>
    </row>
    <row r="7" spans="1:17" ht="34.5" customHeight="1">
      <c r="A7" s="391" t="s">
        <v>13</v>
      </c>
      <c r="B7" s="392"/>
      <c r="C7" s="393"/>
      <c r="D7" s="607"/>
      <c r="E7" s="542"/>
      <c r="F7" s="14" t="s">
        <v>14</v>
      </c>
      <c r="G7" s="14" t="s">
        <v>15</v>
      </c>
      <c r="H7" s="14" t="s">
        <v>16</v>
      </c>
      <c r="I7" s="14" t="s">
        <v>17</v>
      </c>
      <c r="J7" s="407"/>
      <c r="K7" s="611"/>
      <c r="L7" s="380"/>
      <c r="M7" s="385"/>
      <c r="N7" s="386"/>
      <c r="O7" s="388"/>
      <c r="P7" s="388"/>
    </row>
    <row r="8" spans="1:17" ht="34.5" customHeight="1">
      <c r="A8" s="15">
        <v>1.1000000000000001</v>
      </c>
      <c r="B8" s="453" t="s">
        <v>18</v>
      </c>
      <c r="C8" s="453"/>
      <c r="D8" s="453"/>
      <c r="E8" s="453"/>
      <c r="F8" s="16"/>
      <c r="G8" s="16"/>
      <c r="H8" s="16"/>
      <c r="I8" s="16"/>
      <c r="J8" s="16"/>
      <c r="K8" s="17"/>
      <c r="L8" s="16"/>
      <c r="M8" s="16"/>
      <c r="N8" s="16"/>
      <c r="O8" s="18">
        <f>SUM(O9:O115)</f>
        <v>216282.84000000005</v>
      </c>
      <c r="P8" s="18">
        <f>SUM(P9:P115)</f>
        <v>816454.91877999983</v>
      </c>
    </row>
    <row r="9" spans="1:17" ht="34.5" customHeight="1">
      <c r="A9" s="19"/>
      <c r="B9" s="394" t="s">
        <v>19</v>
      </c>
      <c r="C9" s="415"/>
      <c r="D9" s="20" t="str">
        <f>'[1]Table 1'!G9</f>
        <v>1.1.1.</v>
      </c>
      <c r="E9" s="612" t="s">
        <v>162</v>
      </c>
      <c r="F9" s="665"/>
      <c r="G9" s="665"/>
      <c r="H9" s="665"/>
      <c r="I9" s="665"/>
      <c r="J9" s="21" t="str">
        <f>[1]Activities!A3</f>
        <v>UNDP</v>
      </c>
      <c r="K9" s="21" t="str">
        <f>[1]Activities!H4</f>
        <v>MoCA</v>
      </c>
      <c r="L9" s="21" t="s">
        <v>20</v>
      </c>
      <c r="M9" s="22">
        <f>+'[1]Summary budget by agencies'!$I$6</f>
        <v>1.1000000000000001</v>
      </c>
      <c r="N9" s="23" t="str">
        <f>+'[1]Summary budget by agencies'!$J$6</f>
        <v>Supplies, commodities, equipment and transport</v>
      </c>
      <c r="O9" s="364">
        <v>10497.120000000003</v>
      </c>
      <c r="P9" s="365">
        <v>18000</v>
      </c>
    </row>
    <row r="10" spans="1:17" ht="34.5" customHeight="1">
      <c r="A10" s="25"/>
      <c r="B10" s="473"/>
      <c r="C10" s="415"/>
      <c r="D10" s="26"/>
      <c r="E10" s="613"/>
      <c r="F10" s="665"/>
      <c r="G10" s="665"/>
      <c r="H10" s="665"/>
      <c r="I10" s="665"/>
      <c r="J10" s="27"/>
      <c r="K10" s="27" t="s">
        <v>21</v>
      </c>
      <c r="L10" s="27"/>
      <c r="M10" s="28">
        <f>+'[1]Summary budget by agencies'!$I$7</f>
        <v>1.2</v>
      </c>
      <c r="N10" s="29" t="str">
        <f>+'[1]Summary budget by agencies'!$J$7</f>
        <v>Personnel (staff, consultants, travel and training)</v>
      </c>
      <c r="O10" s="366">
        <v>-23763.910000000003</v>
      </c>
      <c r="P10" s="367">
        <v>46189.979999999996</v>
      </c>
    </row>
    <row r="11" spans="1:17" ht="42.75" customHeight="1">
      <c r="A11" s="25"/>
      <c r="B11" s="614" t="s">
        <v>22</v>
      </c>
      <c r="C11" s="481"/>
      <c r="D11" s="26"/>
      <c r="E11" s="613"/>
      <c r="F11" s="665"/>
      <c r="G11" s="665"/>
      <c r="H11" s="665"/>
      <c r="I11" s="665"/>
      <c r="J11" s="27"/>
      <c r="K11" s="439" t="s">
        <v>23</v>
      </c>
      <c r="L11" s="27"/>
      <c r="M11" s="28">
        <f>+'[1]Summary budget by agencies'!$I$8</f>
        <v>1.3</v>
      </c>
      <c r="N11" s="29" t="str">
        <f>+'[1]Summary budget by agencies'!$J$8</f>
        <v>Training of counterparts</v>
      </c>
      <c r="O11" s="366">
        <v>8897.630000000001</v>
      </c>
      <c r="P11" s="367">
        <v>0</v>
      </c>
    </row>
    <row r="12" spans="1:17" ht="34.5" customHeight="1">
      <c r="A12" s="31"/>
      <c r="B12" s="503" t="s">
        <v>24</v>
      </c>
      <c r="C12" s="598"/>
      <c r="D12" s="32" t="str">
        <f>'[1]111'!B3</f>
        <v>a.</v>
      </c>
      <c r="E12" s="561" t="s">
        <v>25</v>
      </c>
      <c r="F12" s="665"/>
      <c r="G12" s="665"/>
      <c r="H12" s="665"/>
      <c r="I12" s="665"/>
      <c r="J12" s="33"/>
      <c r="K12" s="439"/>
      <c r="L12" s="27"/>
      <c r="M12" s="28">
        <f>+'[1]Summary budget by agencies'!$I$9</f>
        <v>1.4</v>
      </c>
      <c r="N12" s="29" t="str">
        <f>+'[1]Summary budget by agencies'!$J$9</f>
        <v>Contracts</v>
      </c>
      <c r="O12" s="366">
        <v>37040.42</v>
      </c>
      <c r="P12" s="367">
        <v>0</v>
      </c>
    </row>
    <row r="13" spans="1:17" ht="34.5" customHeight="1">
      <c r="A13" s="25"/>
      <c r="B13" s="396" t="s">
        <v>178</v>
      </c>
      <c r="C13" s="415"/>
      <c r="D13" s="32"/>
      <c r="E13" s="561"/>
      <c r="F13" s="665"/>
      <c r="G13" s="665"/>
      <c r="H13" s="665"/>
      <c r="I13" s="665"/>
      <c r="J13" s="33"/>
      <c r="K13" s="27"/>
      <c r="L13" s="27"/>
      <c r="M13" s="28">
        <f>+'[1]Summary budget by agencies'!$I$10</f>
        <v>1.5</v>
      </c>
      <c r="N13" s="29" t="str">
        <f>+'[1]Summary budget by agencies'!$J$10</f>
        <v>Other direct costs</v>
      </c>
      <c r="O13" s="366">
        <v>-1846.4800000000032</v>
      </c>
      <c r="P13" s="367">
        <v>29000</v>
      </c>
    </row>
    <row r="14" spans="1:17" ht="34.5" customHeight="1">
      <c r="A14" s="25"/>
      <c r="B14" s="473"/>
      <c r="C14" s="415"/>
      <c r="D14" s="32"/>
      <c r="E14" s="561"/>
      <c r="F14" s="665"/>
      <c r="G14" s="665"/>
      <c r="H14" s="665"/>
      <c r="I14" s="665"/>
      <c r="J14" s="33"/>
      <c r="K14" s="27"/>
      <c r="L14" s="27"/>
      <c r="M14" s="28" t="str">
        <f>+'[1]Summary budget by agencies'!$I$11</f>
        <v>2.0</v>
      </c>
      <c r="N14" s="29" t="str">
        <f>+'[1]Summary budget by agencies'!$J$11</f>
        <v>Indirect support costs 7%</v>
      </c>
      <c r="O14" s="366">
        <v>9639.0299999999988</v>
      </c>
      <c r="P14" s="368">
        <v>6523.2986000000001</v>
      </c>
      <c r="Q14" s="320"/>
    </row>
    <row r="15" spans="1:17" ht="34.5" customHeight="1">
      <c r="A15" s="35"/>
      <c r="B15" s="396" t="s">
        <v>26</v>
      </c>
      <c r="C15" s="415"/>
      <c r="D15" s="32"/>
      <c r="E15" s="599"/>
      <c r="F15" s="666"/>
      <c r="G15" s="666"/>
      <c r="H15" s="666"/>
      <c r="I15" s="666"/>
      <c r="J15" s="33"/>
      <c r="K15" s="27"/>
      <c r="L15" s="27"/>
      <c r="M15" s="36"/>
      <c r="N15" s="37"/>
      <c r="O15" s="302"/>
      <c r="P15" s="38"/>
    </row>
    <row r="16" spans="1:17" ht="34.5" customHeight="1">
      <c r="A16" s="25"/>
      <c r="B16" s="459" t="s">
        <v>27</v>
      </c>
      <c r="C16" s="441"/>
      <c r="D16" s="39" t="str">
        <f>'[1]111'!B30</f>
        <v>b.</v>
      </c>
      <c r="E16" s="418" t="s">
        <v>28</v>
      </c>
      <c r="F16" s="667"/>
      <c r="G16" s="667"/>
      <c r="H16" s="40"/>
      <c r="I16" s="40"/>
      <c r="J16" s="21" t="str">
        <f>+J9</f>
        <v>UNDP</v>
      </c>
      <c r="K16" s="21" t="s">
        <v>29</v>
      </c>
      <c r="L16" s="21" t="str">
        <f>+L9</f>
        <v>MDG-F</v>
      </c>
      <c r="M16" s="22"/>
      <c r="N16" s="119"/>
      <c r="O16" s="29"/>
      <c r="P16" s="30"/>
    </row>
    <row r="17" spans="1:17" ht="34.5" customHeight="1">
      <c r="A17" s="25"/>
      <c r="B17" s="41"/>
      <c r="C17" s="42"/>
      <c r="D17" s="43"/>
      <c r="E17" s="419"/>
      <c r="F17" s="667"/>
      <c r="G17" s="667"/>
      <c r="H17" s="40"/>
      <c r="I17" s="40"/>
      <c r="J17" s="27"/>
      <c r="K17" s="27" t="s">
        <v>21</v>
      </c>
      <c r="L17" s="27"/>
      <c r="M17" s="28"/>
      <c r="N17" s="74"/>
      <c r="O17" s="29"/>
      <c r="P17" s="30"/>
    </row>
    <row r="18" spans="1:17" ht="34.5" customHeight="1">
      <c r="A18" s="25"/>
      <c r="B18" s="465" t="s">
        <v>30</v>
      </c>
      <c r="C18" s="443"/>
      <c r="D18" s="43"/>
      <c r="E18" s="419"/>
      <c r="F18" s="666"/>
      <c r="G18" s="666"/>
      <c r="H18" s="44"/>
      <c r="I18" s="44"/>
      <c r="J18" s="27"/>
      <c r="K18" s="27"/>
      <c r="L18" s="27"/>
      <c r="M18" s="28"/>
      <c r="N18" s="74"/>
      <c r="O18" s="29"/>
      <c r="P18" s="30"/>
    </row>
    <row r="19" spans="1:17" ht="34.5" customHeight="1">
      <c r="A19" s="25"/>
      <c r="B19" s="465" t="s">
        <v>259</v>
      </c>
      <c r="C19" s="443"/>
      <c r="D19" s="32"/>
      <c r="E19" s="419"/>
      <c r="F19" s="45"/>
      <c r="G19" s="45"/>
      <c r="H19" s="40"/>
      <c r="I19" s="668"/>
      <c r="J19" s="27"/>
      <c r="K19" s="27"/>
      <c r="L19" s="27"/>
      <c r="M19" s="28"/>
      <c r="N19" s="74"/>
      <c r="O19" s="29"/>
      <c r="P19" s="30"/>
    </row>
    <row r="20" spans="1:17" ht="34.5" customHeight="1">
      <c r="A20" s="25"/>
      <c r="B20" s="465" t="s">
        <v>179</v>
      </c>
      <c r="C20" s="443"/>
      <c r="D20" s="46"/>
      <c r="E20" s="47"/>
      <c r="F20" s="378"/>
      <c r="G20" s="45"/>
      <c r="H20" s="40"/>
      <c r="I20" s="667"/>
      <c r="J20" s="27"/>
      <c r="K20" s="27"/>
      <c r="L20" s="27"/>
      <c r="M20" s="71"/>
      <c r="N20" s="72"/>
      <c r="O20" s="29"/>
      <c r="P20" s="30"/>
    </row>
    <row r="21" spans="1:17" ht="37.5" customHeight="1">
      <c r="A21" s="48"/>
      <c r="B21" s="49"/>
      <c r="C21" s="50"/>
      <c r="D21" s="51" t="str">
        <f>'[1]112'!B1</f>
        <v>1.1.2</v>
      </c>
      <c r="E21" s="52" t="str">
        <f>'[1]112'!C1</f>
        <v>Assist programme stakeholders in policy development.</v>
      </c>
      <c r="F21" s="45"/>
      <c r="G21" s="53"/>
      <c r="H21" s="53"/>
      <c r="I21" s="53"/>
      <c r="J21" s="54" t="str">
        <f>'[1]112'!A1</f>
        <v>UNDP</v>
      </c>
      <c r="K21" s="55" t="s">
        <v>31</v>
      </c>
      <c r="L21" s="56" t="str">
        <f>+L9</f>
        <v>MDG-F</v>
      </c>
      <c r="M21" s="22">
        <f>+'[1]Summary budget by agencies'!$I$6</f>
        <v>1.1000000000000001</v>
      </c>
      <c r="N21" s="23" t="str">
        <f>+'[1]Summary budget by agencies'!$J$6</f>
        <v>Supplies, commodities, equipment and transport</v>
      </c>
      <c r="O21" s="364">
        <v>13693.189999999999</v>
      </c>
      <c r="P21" s="369">
        <v>0</v>
      </c>
    </row>
    <row r="22" spans="1:17" ht="34.5" customHeight="1">
      <c r="A22" s="25"/>
      <c r="B22" s="461" t="s">
        <v>32</v>
      </c>
      <c r="C22" s="443"/>
      <c r="D22" s="57" t="s">
        <v>33</v>
      </c>
      <c r="E22" s="419" t="str">
        <f>'[1]112'!C3</f>
        <v>Facilitate the production and implementation of the Action Plan based on National Cultural Policy Strategy through a participatory process and with inclusion of all relevant institutions.</v>
      </c>
      <c r="F22" s="665"/>
      <c r="G22" s="398"/>
      <c r="H22" s="398"/>
      <c r="I22" s="398"/>
      <c r="J22" s="58"/>
      <c r="K22" s="27"/>
      <c r="L22" s="33"/>
      <c r="M22" s="28">
        <f>+'[1]Summary budget by agencies'!$I$7</f>
        <v>1.2</v>
      </c>
      <c r="N22" s="29" t="str">
        <f>+'[1]Summary budget by agencies'!$J$7</f>
        <v>Personnel (staff, consultants, travel and training)</v>
      </c>
      <c r="O22" s="366">
        <v>16537.380000000005</v>
      </c>
      <c r="P22" s="368">
        <v>208998</v>
      </c>
    </row>
    <row r="23" spans="1:17" ht="34.5" customHeight="1">
      <c r="A23" s="25"/>
      <c r="B23" s="60"/>
      <c r="C23" s="61"/>
      <c r="D23" s="57"/>
      <c r="E23" s="596"/>
      <c r="F23" s="665"/>
      <c r="G23" s="398"/>
      <c r="H23" s="398"/>
      <c r="I23" s="398"/>
      <c r="J23" s="58"/>
      <c r="K23" s="439"/>
      <c r="L23" s="33"/>
      <c r="M23" s="28">
        <f>+'[1]Summary budget by agencies'!$I$8</f>
        <v>1.3</v>
      </c>
      <c r="N23" s="29" t="str">
        <f>+'[1]Summary budget by agencies'!$J$8</f>
        <v>Training of counterparts</v>
      </c>
      <c r="O23" s="366">
        <v>0</v>
      </c>
      <c r="P23" s="368">
        <v>110000</v>
      </c>
    </row>
    <row r="24" spans="1:17" ht="34.5" customHeight="1">
      <c r="A24" s="25"/>
      <c r="B24" s="60"/>
      <c r="C24" s="61"/>
      <c r="D24" s="57"/>
      <c r="E24" s="596"/>
      <c r="F24" s="665"/>
      <c r="G24" s="398"/>
      <c r="H24" s="398"/>
      <c r="I24" s="398"/>
      <c r="J24" s="58"/>
      <c r="K24" s="439"/>
      <c r="L24" s="33"/>
      <c r="M24" s="28">
        <f>+'[1]Summary budget by agencies'!$I$9</f>
        <v>1.4</v>
      </c>
      <c r="N24" s="29" t="str">
        <f>+'[1]Summary budget by agencies'!$J$9</f>
        <v>Contracts</v>
      </c>
      <c r="O24" s="366">
        <v>45068.25</v>
      </c>
      <c r="P24" s="368">
        <v>24500</v>
      </c>
    </row>
    <row r="25" spans="1:17" ht="34.5" customHeight="1">
      <c r="A25" s="35"/>
      <c r="B25" s="62"/>
      <c r="C25" s="63"/>
      <c r="D25" s="57"/>
      <c r="E25" s="597"/>
      <c r="F25" s="669"/>
      <c r="G25" s="427"/>
      <c r="H25" s="427"/>
      <c r="I25" s="427"/>
      <c r="J25" s="58"/>
      <c r="K25" s="27"/>
      <c r="L25" s="33"/>
      <c r="M25" s="28">
        <f>+'[1]Summary budget by agencies'!$I$10</f>
        <v>1.5</v>
      </c>
      <c r="N25" s="29" t="str">
        <f>+'[1]Summary budget by agencies'!$J$10</f>
        <v>Other direct costs</v>
      </c>
      <c r="O25" s="366">
        <v>-1681.0899999999965</v>
      </c>
      <c r="P25" s="368">
        <v>22653</v>
      </c>
    </row>
    <row r="26" spans="1:17" ht="34.5" customHeight="1">
      <c r="A26" s="25"/>
      <c r="B26" s="459" t="s">
        <v>161</v>
      </c>
      <c r="C26" s="460"/>
      <c r="D26" s="64" t="str">
        <f>'[1]112'!B29</f>
        <v>b.</v>
      </c>
      <c r="E26" s="418" t="str">
        <f>'[1]112'!C29</f>
        <v>Provide technical assistance to governmental Working Groups for incorporating cross-cutting issues: gender, youth, and social inclusion in the Action Plan for implementation of the National Cultural Policy Strategy.</v>
      </c>
      <c r="F26" s="672"/>
      <c r="G26" s="397"/>
      <c r="H26" s="397"/>
      <c r="I26" s="397"/>
      <c r="J26" s="54" t="s">
        <v>34</v>
      </c>
      <c r="K26" s="593" t="str">
        <f>[1]Activities!H8</f>
        <v>MoCA/ MoCs</v>
      </c>
      <c r="L26" s="56" t="s">
        <v>20</v>
      </c>
      <c r="M26" s="28" t="str">
        <f>+'[1]Summary budget by agencies'!$I$11</f>
        <v>2.0</v>
      </c>
      <c r="N26" s="29" t="str">
        <f>+'[1]Summary budget by agencies'!$J$11</f>
        <v>Indirect support costs 7%</v>
      </c>
      <c r="O26" s="366">
        <v>15712.68</v>
      </c>
      <c r="P26" s="368">
        <v>25630.57</v>
      </c>
      <c r="Q26" s="320"/>
    </row>
    <row r="27" spans="1:17" ht="34.5" customHeight="1">
      <c r="A27" s="25"/>
      <c r="B27" s="461"/>
      <c r="C27" s="462"/>
      <c r="D27" s="65"/>
      <c r="E27" s="426"/>
      <c r="F27" s="665"/>
      <c r="G27" s="398"/>
      <c r="H27" s="398"/>
      <c r="I27" s="398"/>
      <c r="J27" s="58"/>
      <c r="K27" s="594"/>
      <c r="L27" s="33"/>
      <c r="M27" s="28"/>
      <c r="N27" s="29"/>
      <c r="O27" s="301"/>
      <c r="P27" s="59"/>
    </row>
    <row r="28" spans="1:17" ht="36.75" customHeight="1">
      <c r="A28" s="35"/>
      <c r="B28" s="66"/>
      <c r="C28" s="67"/>
      <c r="D28" s="68"/>
      <c r="E28" s="426"/>
      <c r="F28" s="665"/>
      <c r="G28" s="427"/>
      <c r="H28" s="427"/>
      <c r="I28" s="398"/>
      <c r="J28" s="58"/>
      <c r="K28" s="69"/>
      <c r="L28" s="70"/>
      <c r="M28" s="71"/>
      <c r="N28" s="86"/>
      <c r="O28" s="303"/>
      <c r="P28" s="73"/>
    </row>
    <row r="29" spans="1:17" ht="34.5" customHeight="1">
      <c r="A29" s="25"/>
      <c r="B29" s="459" t="s">
        <v>35</v>
      </c>
      <c r="C29" s="460"/>
      <c r="D29" s="57" t="str">
        <f>'[1]112'!B59</f>
        <v>c.</v>
      </c>
      <c r="E29" s="418" t="str">
        <f>'[1]112'!C59</f>
        <v>Hold third-party-led consultations (study visits and exchange programmes) on cultural policy priorities and reporting procedures.</v>
      </c>
      <c r="F29" s="672"/>
      <c r="G29" s="665"/>
      <c r="H29" s="665"/>
      <c r="I29" s="397"/>
      <c r="J29" s="54" t="s">
        <v>34</v>
      </c>
      <c r="K29" s="439" t="str">
        <f>[1]Activities!H9</f>
        <v>Public Servants</v>
      </c>
      <c r="L29" s="33" t="s">
        <v>20</v>
      </c>
      <c r="M29" s="28"/>
      <c r="N29" s="74"/>
      <c r="O29" s="300"/>
      <c r="P29" s="59"/>
    </row>
    <row r="30" spans="1:17" ht="34.5" customHeight="1">
      <c r="A30" s="25"/>
      <c r="B30" s="578"/>
      <c r="C30" s="462"/>
      <c r="D30" s="57"/>
      <c r="E30" s="419"/>
      <c r="F30" s="665"/>
      <c r="G30" s="665"/>
      <c r="H30" s="665"/>
      <c r="I30" s="398"/>
      <c r="J30" s="58"/>
      <c r="K30" s="439"/>
      <c r="L30" s="33"/>
      <c r="M30" s="28"/>
      <c r="N30" s="74"/>
      <c r="O30" s="301"/>
      <c r="P30" s="59"/>
    </row>
    <row r="31" spans="1:17" ht="34.5" customHeight="1">
      <c r="A31" s="25"/>
      <c r="B31" s="394" t="s">
        <v>36</v>
      </c>
      <c r="C31" s="462"/>
      <c r="D31" s="57"/>
      <c r="E31" s="419"/>
      <c r="F31" s="665"/>
      <c r="G31" s="665"/>
      <c r="H31" s="667"/>
      <c r="I31" s="398"/>
      <c r="J31" s="75"/>
      <c r="K31" s="27"/>
      <c r="L31" s="33"/>
      <c r="M31" s="28"/>
      <c r="N31" s="74"/>
      <c r="O31" s="301"/>
      <c r="P31" s="59"/>
    </row>
    <row r="32" spans="1:17" ht="34.5" customHeight="1">
      <c r="A32" s="25"/>
      <c r="B32" s="76"/>
      <c r="C32" s="77"/>
      <c r="D32" s="57"/>
      <c r="E32" s="419"/>
      <c r="F32" s="665"/>
      <c r="G32" s="665"/>
      <c r="H32" s="667"/>
      <c r="I32" s="398"/>
      <c r="J32" s="75"/>
      <c r="K32" s="27"/>
      <c r="L32" s="33"/>
      <c r="M32" s="28"/>
      <c r="N32" s="74"/>
      <c r="O32" s="301"/>
      <c r="P32" s="59"/>
    </row>
    <row r="33" spans="1:16" ht="34.5" customHeight="1">
      <c r="A33" s="25"/>
      <c r="B33" s="394" t="s">
        <v>37</v>
      </c>
      <c r="C33" s="462"/>
      <c r="D33" s="57"/>
      <c r="E33" s="47"/>
      <c r="F33" s="665"/>
      <c r="G33" s="665"/>
      <c r="H33" s="668"/>
      <c r="I33" s="398"/>
      <c r="J33" s="75"/>
      <c r="K33" s="27"/>
      <c r="L33" s="33"/>
      <c r="M33" s="28"/>
      <c r="N33" s="74"/>
      <c r="O33" s="301"/>
      <c r="P33" s="59"/>
    </row>
    <row r="34" spans="1:16" ht="34.5" customHeight="1">
      <c r="A34" s="25"/>
      <c r="B34" s="552"/>
      <c r="C34" s="470"/>
      <c r="D34" s="57"/>
      <c r="E34" s="78"/>
      <c r="F34" s="665"/>
      <c r="G34" s="665"/>
      <c r="H34" s="668"/>
      <c r="I34" s="398"/>
      <c r="J34" s="75"/>
      <c r="K34" s="27"/>
      <c r="L34" s="33"/>
      <c r="M34" s="28"/>
      <c r="N34" s="74"/>
      <c r="O34" s="301"/>
      <c r="P34" s="59"/>
    </row>
    <row r="35" spans="1:16" ht="34.5" customHeight="1">
      <c r="A35" s="35"/>
      <c r="B35" s="595"/>
      <c r="C35" s="507"/>
      <c r="D35" s="79"/>
      <c r="E35" s="80"/>
      <c r="F35" s="669"/>
      <c r="G35" s="669"/>
      <c r="H35" s="674"/>
      <c r="I35" s="427"/>
      <c r="J35" s="81"/>
      <c r="K35" s="69"/>
      <c r="L35" s="70"/>
      <c r="M35" s="82"/>
      <c r="N35" s="83"/>
      <c r="O35" s="302"/>
      <c r="P35" s="59"/>
    </row>
    <row r="36" spans="1:16" ht="34.5" customHeight="1">
      <c r="A36" s="25"/>
      <c r="B36" s="459" t="s">
        <v>186</v>
      </c>
      <c r="C36" s="587"/>
      <c r="D36" s="64" t="str">
        <f>'[1]112'!B89</f>
        <v>d.</v>
      </c>
      <c r="E36" s="418" t="s">
        <v>38</v>
      </c>
      <c r="F36" s="397"/>
      <c r="G36" s="397"/>
      <c r="H36" s="672"/>
      <c r="I36" s="675"/>
      <c r="J36" s="54" t="s">
        <v>34</v>
      </c>
      <c r="K36" s="55" t="s">
        <v>29</v>
      </c>
      <c r="L36" s="56" t="s">
        <v>20</v>
      </c>
      <c r="M36" s="22"/>
      <c r="N36" s="23"/>
      <c r="O36" s="300"/>
      <c r="P36" s="59"/>
    </row>
    <row r="37" spans="1:16" ht="23.25" customHeight="1">
      <c r="A37" s="25"/>
      <c r="B37" s="588"/>
      <c r="C37" s="589"/>
      <c r="D37" s="65"/>
      <c r="E37" s="419"/>
      <c r="F37" s="398"/>
      <c r="G37" s="398"/>
      <c r="H37" s="665"/>
      <c r="I37" s="667"/>
      <c r="J37" s="58"/>
      <c r="K37" s="84" t="s">
        <v>21</v>
      </c>
      <c r="L37" s="33"/>
      <c r="M37" s="28"/>
      <c r="N37" s="29"/>
      <c r="O37" s="301"/>
      <c r="P37" s="59"/>
    </row>
    <row r="38" spans="1:16" ht="62.25" customHeight="1">
      <c r="A38" s="25"/>
      <c r="B38" s="430" t="s">
        <v>185</v>
      </c>
      <c r="C38" s="590"/>
      <c r="D38" s="65"/>
      <c r="E38" s="419"/>
      <c r="F38" s="398"/>
      <c r="G38" s="398"/>
      <c r="H38" s="665"/>
      <c r="I38" s="667"/>
      <c r="J38" s="58"/>
      <c r="K38" s="27"/>
      <c r="L38" s="33"/>
      <c r="M38" s="28"/>
      <c r="N38" s="29"/>
      <c r="O38" s="301"/>
      <c r="P38" s="59"/>
    </row>
    <row r="39" spans="1:16" ht="92.25" customHeight="1">
      <c r="A39" s="25"/>
      <c r="B39" s="591" t="s">
        <v>187</v>
      </c>
      <c r="C39" s="589"/>
      <c r="D39" s="65"/>
      <c r="E39" s="419"/>
      <c r="F39" s="398"/>
      <c r="G39" s="398"/>
      <c r="H39" s="665"/>
      <c r="I39" s="667"/>
      <c r="J39" s="58"/>
      <c r="K39" s="27"/>
      <c r="L39" s="33"/>
      <c r="M39" s="28"/>
      <c r="N39" s="29"/>
      <c r="O39" s="303"/>
      <c r="P39" s="59"/>
    </row>
    <row r="40" spans="1:16" ht="34.5" customHeight="1">
      <c r="A40" s="25"/>
      <c r="B40" s="592"/>
      <c r="C40" s="589"/>
      <c r="D40" s="65"/>
      <c r="E40" s="419"/>
      <c r="F40" s="398"/>
      <c r="G40" s="398"/>
      <c r="H40" s="665"/>
      <c r="I40" s="668"/>
      <c r="J40" s="58"/>
      <c r="K40" s="27"/>
      <c r="L40" s="33"/>
      <c r="M40" s="28"/>
      <c r="N40" s="29"/>
      <c r="O40" s="300"/>
      <c r="P40" s="59"/>
    </row>
    <row r="41" spans="1:16" ht="34.5" customHeight="1">
      <c r="A41" s="25"/>
      <c r="B41" s="592"/>
      <c r="C41" s="589"/>
      <c r="D41" s="65"/>
      <c r="E41" s="419"/>
      <c r="F41" s="398"/>
      <c r="G41" s="398"/>
      <c r="H41" s="665"/>
      <c r="I41" s="668"/>
      <c r="J41" s="58"/>
      <c r="K41" s="27"/>
      <c r="L41" s="33"/>
      <c r="M41" s="28"/>
      <c r="N41" s="29"/>
      <c r="O41" s="301"/>
      <c r="P41" s="59"/>
    </row>
    <row r="42" spans="1:16" ht="34.5" customHeight="1">
      <c r="A42" s="25"/>
      <c r="B42" s="592"/>
      <c r="C42" s="589"/>
      <c r="D42" s="65"/>
      <c r="E42" s="419"/>
      <c r="F42" s="398"/>
      <c r="G42" s="398"/>
      <c r="H42" s="665"/>
      <c r="I42" s="667"/>
      <c r="J42" s="58"/>
      <c r="K42" s="27"/>
      <c r="L42" s="33"/>
      <c r="M42" s="28"/>
      <c r="N42" s="29"/>
      <c r="O42" s="301"/>
      <c r="P42" s="59"/>
    </row>
    <row r="43" spans="1:16" ht="42.75" customHeight="1">
      <c r="A43" s="25"/>
      <c r="B43" s="592"/>
      <c r="C43" s="589"/>
      <c r="D43" s="65"/>
      <c r="E43" s="419"/>
      <c r="F43" s="398"/>
      <c r="G43" s="398"/>
      <c r="H43" s="665"/>
      <c r="I43" s="667"/>
      <c r="J43" s="58"/>
      <c r="K43" s="27"/>
      <c r="L43" s="33"/>
      <c r="M43" s="28"/>
      <c r="N43" s="29"/>
      <c r="O43" s="303"/>
      <c r="P43" s="59"/>
    </row>
    <row r="44" spans="1:16" ht="34.5" customHeight="1">
      <c r="A44" s="31"/>
      <c r="B44" s="459" t="s">
        <v>39</v>
      </c>
      <c r="C44" s="460"/>
      <c r="D44" s="87" t="s">
        <v>40</v>
      </c>
      <c r="E44" s="418" t="s">
        <v>41</v>
      </c>
      <c r="F44" s="672"/>
      <c r="G44" s="672"/>
      <c r="H44" s="672"/>
      <c r="I44" s="672"/>
      <c r="J44" s="54" t="s">
        <v>34</v>
      </c>
      <c r="K44" s="88" t="s">
        <v>29</v>
      </c>
      <c r="L44" s="21" t="s">
        <v>20</v>
      </c>
      <c r="M44" s="22"/>
      <c r="N44" s="23"/>
      <c r="O44" s="300"/>
      <c r="P44" s="59"/>
    </row>
    <row r="45" spans="1:16" ht="34.5" customHeight="1">
      <c r="A45" s="31"/>
      <c r="B45" s="578"/>
      <c r="C45" s="462"/>
      <c r="D45" s="89"/>
      <c r="E45" s="419"/>
      <c r="F45" s="665"/>
      <c r="G45" s="665"/>
      <c r="H45" s="665"/>
      <c r="I45" s="665"/>
      <c r="J45" s="27"/>
      <c r="K45" s="90" t="s">
        <v>21</v>
      </c>
      <c r="L45" s="27"/>
      <c r="M45" s="28"/>
      <c r="N45" s="29"/>
      <c r="O45" s="301"/>
      <c r="P45" s="59"/>
    </row>
    <row r="46" spans="1:16" ht="34.5" customHeight="1">
      <c r="A46" s="31"/>
      <c r="B46" s="91"/>
      <c r="C46" s="92"/>
      <c r="D46" s="89"/>
      <c r="E46" s="419"/>
      <c r="F46" s="665"/>
      <c r="G46" s="665"/>
      <c r="H46" s="665"/>
      <c r="I46" s="665"/>
      <c r="J46" s="27"/>
      <c r="K46" s="93"/>
      <c r="L46" s="27"/>
      <c r="M46" s="28"/>
      <c r="N46" s="29"/>
      <c r="O46" s="301"/>
      <c r="P46" s="59"/>
    </row>
    <row r="47" spans="1:16" ht="34.5" customHeight="1">
      <c r="A47" s="25"/>
      <c r="B47" s="579"/>
      <c r="C47" s="470"/>
      <c r="D47" s="89"/>
      <c r="E47" s="419"/>
      <c r="F47" s="665"/>
      <c r="G47" s="665"/>
      <c r="H47" s="665"/>
      <c r="I47" s="665"/>
      <c r="J47" s="27"/>
      <c r="K47" s="93"/>
      <c r="L47" s="27"/>
      <c r="M47" s="28"/>
      <c r="N47" s="29"/>
      <c r="O47" s="301"/>
      <c r="P47" s="59"/>
    </row>
    <row r="48" spans="1:16" ht="34.5" customHeight="1">
      <c r="A48" s="25"/>
      <c r="B48" s="551"/>
      <c r="C48" s="470"/>
      <c r="D48" s="94"/>
      <c r="E48" s="419"/>
      <c r="F48" s="665"/>
      <c r="G48" s="665"/>
      <c r="H48" s="665"/>
      <c r="I48" s="665"/>
      <c r="J48" s="27"/>
      <c r="K48" s="27"/>
      <c r="L48" s="27"/>
      <c r="M48" s="28"/>
      <c r="N48" s="29"/>
      <c r="O48" s="301"/>
      <c r="P48" s="59"/>
    </row>
    <row r="49" spans="1:16" ht="34.5" customHeight="1">
      <c r="A49" s="25"/>
      <c r="B49" s="95"/>
      <c r="C49" s="96"/>
      <c r="D49" s="94"/>
      <c r="E49" s="97"/>
      <c r="F49" s="665"/>
      <c r="G49" s="665"/>
      <c r="H49" s="665"/>
      <c r="I49" s="665"/>
      <c r="J49" s="27"/>
      <c r="K49" s="27"/>
      <c r="L49" s="27"/>
      <c r="M49" s="28"/>
      <c r="N49" s="29"/>
      <c r="O49" s="301"/>
      <c r="P49" s="59"/>
    </row>
    <row r="50" spans="1:16" ht="34.5" customHeight="1">
      <c r="A50" s="98"/>
      <c r="B50" s="99"/>
      <c r="C50" s="100"/>
      <c r="D50" s="101"/>
      <c r="E50" s="102"/>
      <c r="F50" s="669"/>
      <c r="G50" s="669"/>
      <c r="H50" s="669"/>
      <c r="I50" s="669"/>
      <c r="J50" s="85"/>
      <c r="K50" s="69"/>
      <c r="L50" s="70"/>
      <c r="M50" s="103"/>
      <c r="N50" s="86"/>
      <c r="O50" s="303"/>
      <c r="P50" s="59"/>
    </row>
    <row r="51" spans="1:16" ht="34.5" customHeight="1">
      <c r="A51" s="104"/>
      <c r="B51" s="493" t="s">
        <v>42</v>
      </c>
      <c r="C51" s="580"/>
      <c r="D51" s="287" t="s">
        <v>180</v>
      </c>
      <c r="E51" s="418" t="s">
        <v>43</v>
      </c>
      <c r="F51" s="667"/>
      <c r="G51" s="667"/>
      <c r="H51" s="667"/>
      <c r="I51" s="667"/>
      <c r="J51" s="54" t="s">
        <v>34</v>
      </c>
      <c r="K51" s="27"/>
      <c r="L51" s="33"/>
      <c r="M51" s="105"/>
      <c r="N51" s="29"/>
      <c r="O51" s="300"/>
      <c r="P51" s="59"/>
    </row>
    <row r="52" spans="1:16" ht="34.5" customHeight="1">
      <c r="A52" s="104"/>
      <c r="B52" s="106"/>
      <c r="C52" s="67"/>
      <c r="D52" s="89"/>
      <c r="E52" s="419"/>
      <c r="F52" s="667"/>
      <c r="G52" s="667"/>
      <c r="H52" s="667"/>
      <c r="I52" s="667"/>
      <c r="J52" s="58"/>
      <c r="K52" s="27"/>
      <c r="L52" s="33"/>
      <c r="M52" s="105"/>
      <c r="N52" s="29"/>
      <c r="O52" s="301"/>
      <c r="P52" s="59"/>
    </row>
    <row r="53" spans="1:16" ht="34.5" customHeight="1">
      <c r="A53" s="104"/>
      <c r="B53" s="501" t="s">
        <v>44</v>
      </c>
      <c r="C53" s="581"/>
      <c r="D53" s="89"/>
      <c r="E53" s="419"/>
      <c r="F53" s="667"/>
      <c r="G53" s="667"/>
      <c r="H53" s="667"/>
      <c r="I53" s="667"/>
      <c r="J53" s="58"/>
      <c r="K53" s="27"/>
      <c r="L53" s="33"/>
      <c r="M53" s="105"/>
      <c r="N53" s="29"/>
      <c r="O53" s="301"/>
      <c r="P53" s="59"/>
    </row>
    <row r="54" spans="1:16" ht="34.5" customHeight="1">
      <c r="A54" s="104"/>
      <c r="B54" s="95"/>
      <c r="C54" s="96"/>
      <c r="D54" s="89"/>
      <c r="E54" s="419"/>
      <c r="F54" s="667"/>
      <c r="G54" s="667"/>
      <c r="H54" s="667"/>
      <c r="I54" s="667"/>
      <c r="J54" s="58"/>
      <c r="K54" s="27"/>
      <c r="L54" s="33"/>
      <c r="M54" s="105"/>
      <c r="N54" s="29"/>
      <c r="O54" s="301"/>
      <c r="P54" s="59"/>
    </row>
    <row r="55" spans="1:16" ht="34.5" customHeight="1">
      <c r="A55" s="104"/>
      <c r="B55" s="95"/>
      <c r="C55" s="96"/>
      <c r="D55" s="89"/>
      <c r="E55" s="419"/>
      <c r="F55" s="667"/>
      <c r="G55" s="667"/>
      <c r="H55" s="667"/>
      <c r="I55" s="668"/>
      <c r="J55" s="58"/>
      <c r="K55" s="27"/>
      <c r="L55" s="33"/>
      <c r="M55" s="105"/>
      <c r="N55" s="29"/>
      <c r="O55" s="301"/>
      <c r="P55" s="59"/>
    </row>
    <row r="56" spans="1:16" ht="34.5" customHeight="1">
      <c r="A56" s="104"/>
      <c r="B56" s="95"/>
      <c r="C56" s="96"/>
      <c r="D56" s="89"/>
      <c r="E56" s="426"/>
      <c r="F56" s="667"/>
      <c r="G56" s="667"/>
      <c r="H56" s="667"/>
      <c r="I56" s="668"/>
      <c r="J56" s="58"/>
      <c r="K56" s="27"/>
      <c r="L56" s="33"/>
      <c r="M56" s="105"/>
      <c r="N56" s="29"/>
      <c r="O56" s="301"/>
      <c r="P56" s="59"/>
    </row>
    <row r="57" spans="1:16" ht="34.5" customHeight="1">
      <c r="A57" s="98"/>
      <c r="B57" s="95"/>
      <c r="C57" s="96"/>
      <c r="D57" s="89"/>
      <c r="E57" s="107"/>
      <c r="F57" s="667"/>
      <c r="G57" s="667"/>
      <c r="H57" s="667"/>
      <c r="I57" s="668"/>
      <c r="J57" s="85"/>
      <c r="K57" s="69"/>
      <c r="L57" s="70"/>
      <c r="M57" s="105"/>
      <c r="N57" s="29"/>
      <c r="O57" s="303"/>
      <c r="P57" s="59"/>
    </row>
    <row r="58" spans="1:16" ht="34.5" customHeight="1">
      <c r="A58" s="25"/>
      <c r="B58" s="493" t="s">
        <v>167</v>
      </c>
      <c r="C58" s="494"/>
      <c r="D58" s="288" t="s">
        <v>181</v>
      </c>
      <c r="E58" s="584" t="str">
        <f>'[1]112'!C218</f>
        <v>Promote gender awareness through tailored trainings with policy makers, local stakeholders and media.</v>
      </c>
      <c r="F58" s="672"/>
      <c r="G58" s="672"/>
      <c r="H58" s="672"/>
      <c r="I58" s="670"/>
      <c r="J58" s="54" t="s">
        <v>34</v>
      </c>
      <c r="K58" s="27" t="s">
        <v>29</v>
      </c>
      <c r="L58" s="33" t="s">
        <v>20</v>
      </c>
      <c r="M58" s="22"/>
      <c r="N58" s="23"/>
      <c r="O58" s="300"/>
      <c r="P58" s="59"/>
    </row>
    <row r="59" spans="1:16" ht="34.5" customHeight="1">
      <c r="A59" s="25"/>
      <c r="B59" s="108"/>
      <c r="C59" s="61"/>
      <c r="D59" s="94"/>
      <c r="E59" s="585"/>
      <c r="F59" s="665"/>
      <c r="G59" s="665"/>
      <c r="H59" s="665"/>
      <c r="I59" s="671"/>
      <c r="J59" s="58"/>
      <c r="K59" s="27" t="s">
        <v>21</v>
      </c>
      <c r="L59" s="33"/>
      <c r="M59" s="28"/>
      <c r="N59" s="29"/>
      <c r="O59" s="301"/>
      <c r="P59" s="59"/>
    </row>
    <row r="60" spans="1:16" ht="34.5" customHeight="1">
      <c r="A60" s="25"/>
      <c r="B60" s="414" t="s">
        <v>45</v>
      </c>
      <c r="C60" s="415"/>
      <c r="D60" s="94"/>
      <c r="E60" s="585"/>
      <c r="F60" s="665"/>
      <c r="G60" s="665"/>
      <c r="H60" s="665"/>
      <c r="I60" s="671"/>
      <c r="J60" s="58"/>
      <c r="K60" s="439" t="s">
        <v>46</v>
      </c>
      <c r="L60" s="33"/>
      <c r="M60" s="28"/>
      <c r="N60" s="29"/>
      <c r="O60" s="301"/>
      <c r="P60" s="59"/>
    </row>
    <row r="61" spans="1:16" ht="34.5" customHeight="1">
      <c r="A61" s="25"/>
      <c r="B61" s="473"/>
      <c r="C61" s="415"/>
      <c r="D61" s="94"/>
      <c r="E61" s="109"/>
      <c r="F61" s="665"/>
      <c r="G61" s="665"/>
      <c r="H61" s="665"/>
      <c r="I61" s="671"/>
      <c r="J61" s="58"/>
      <c r="K61" s="439"/>
      <c r="L61" s="33"/>
      <c r="M61" s="28"/>
      <c r="N61" s="29"/>
      <c r="O61" s="301"/>
      <c r="P61" s="59"/>
    </row>
    <row r="62" spans="1:16" ht="34.5" customHeight="1">
      <c r="A62" s="25"/>
      <c r="B62" s="108"/>
      <c r="C62" s="61"/>
      <c r="D62" s="94"/>
      <c r="E62" s="47"/>
      <c r="F62" s="665"/>
      <c r="G62" s="665"/>
      <c r="H62" s="665"/>
      <c r="I62" s="671"/>
      <c r="J62" s="58"/>
      <c r="K62" s="27" t="s">
        <v>47</v>
      </c>
      <c r="L62" s="33"/>
      <c r="M62" s="28"/>
      <c r="N62" s="29"/>
      <c r="O62" s="301"/>
      <c r="P62" s="59"/>
    </row>
    <row r="63" spans="1:16" ht="34.5" customHeight="1">
      <c r="A63" s="25"/>
      <c r="B63" s="95"/>
      <c r="C63" s="96"/>
      <c r="D63" s="94"/>
      <c r="E63" s="47"/>
      <c r="F63" s="665"/>
      <c r="G63" s="665"/>
      <c r="H63" s="665"/>
      <c r="I63" s="671"/>
      <c r="J63" s="58"/>
      <c r="K63" s="27"/>
      <c r="L63" s="33"/>
      <c r="M63" s="28"/>
      <c r="N63" s="29"/>
      <c r="O63" s="301"/>
      <c r="P63" s="59"/>
    </row>
    <row r="64" spans="1:16" ht="34.5" customHeight="1">
      <c r="A64" s="25"/>
      <c r="B64" s="95"/>
      <c r="C64" s="96"/>
      <c r="D64" s="94"/>
      <c r="E64" s="110"/>
      <c r="F64" s="669"/>
      <c r="G64" s="669"/>
      <c r="H64" s="669"/>
      <c r="I64" s="673"/>
      <c r="J64" s="58"/>
      <c r="K64" s="27"/>
      <c r="L64" s="33"/>
      <c r="M64" s="28"/>
      <c r="N64" s="29"/>
      <c r="O64" s="303"/>
      <c r="P64" s="59"/>
    </row>
    <row r="65" spans="1:17" ht="34.5" customHeight="1">
      <c r="A65" s="48"/>
      <c r="B65" s="111"/>
      <c r="C65" s="112"/>
      <c r="D65" s="113" t="str">
        <f>'[1]113 Unicef'!B1</f>
        <v>1.1.3</v>
      </c>
      <c r="E65" s="455" t="str">
        <f>'[1]113 Unicef'!C1</f>
        <v>Improving policies and their implementation to ensure access to quality multi-cultural education.</v>
      </c>
      <c r="F65" s="665"/>
      <c r="G65" s="665"/>
      <c r="H65" s="665"/>
      <c r="I65" s="665"/>
      <c r="J65" s="54" t="str">
        <f>'[1]113 Unicef'!A1</f>
        <v>UNICEF</v>
      </c>
      <c r="K65" s="575" t="s">
        <v>48</v>
      </c>
      <c r="L65" s="56" t="str">
        <f>L21</f>
        <v>MDG-F</v>
      </c>
      <c r="M65" s="22">
        <f>+'[1]Summary budget by agencies'!$I$6</f>
        <v>1.1000000000000001</v>
      </c>
      <c r="N65" s="23" t="str">
        <f>+'[1]Summary budget by agencies'!$J$6</f>
        <v>Supplies, commodities, equipment and transport</v>
      </c>
      <c r="O65" s="364">
        <v>9300</v>
      </c>
      <c r="P65" s="280">
        <v>29500</v>
      </c>
    </row>
    <row r="66" spans="1:17" ht="34.5" customHeight="1">
      <c r="A66" s="25"/>
      <c r="B66" s="66"/>
      <c r="C66" s="67"/>
      <c r="D66" s="114"/>
      <c r="E66" s="424"/>
      <c r="F66" s="665"/>
      <c r="G66" s="665"/>
      <c r="H66" s="665"/>
      <c r="I66" s="665"/>
      <c r="J66" s="58"/>
      <c r="K66" s="576"/>
      <c r="L66" s="33"/>
      <c r="M66" s="28">
        <f>+'[1]Summary budget by agencies'!$I$7</f>
        <v>1.2</v>
      </c>
      <c r="N66" s="29" t="str">
        <f>+'[1]Summary budget by agencies'!$J$7</f>
        <v>Personnel (staff, consultants, travel and training)</v>
      </c>
      <c r="O66" s="366">
        <v>-119204.96999999997</v>
      </c>
      <c r="P66" s="281">
        <v>61800</v>
      </c>
    </row>
    <row r="67" spans="1:17" ht="34.5" customHeight="1">
      <c r="A67" s="25"/>
      <c r="B67" s="115"/>
      <c r="C67" s="96"/>
      <c r="D67" s="114"/>
      <c r="E67" s="424"/>
      <c r="F67" s="665"/>
      <c r="G67" s="665"/>
      <c r="H67" s="665"/>
      <c r="I67" s="665"/>
      <c r="J67" s="58"/>
      <c r="K67" s="576"/>
      <c r="L67" s="33"/>
      <c r="M67" s="28">
        <f>+'[1]Summary budget by agencies'!$I$8</f>
        <v>1.3</v>
      </c>
      <c r="N67" s="29" t="str">
        <f>+'[1]Summary budget by agencies'!$J$8</f>
        <v>Training of counterparts</v>
      </c>
      <c r="O67" s="366">
        <v>0</v>
      </c>
      <c r="P67" s="281">
        <v>40000</v>
      </c>
    </row>
    <row r="68" spans="1:17" ht="34.5" customHeight="1">
      <c r="A68" s="25"/>
      <c r="B68" s="551" t="s">
        <v>49</v>
      </c>
      <c r="C68" s="470"/>
      <c r="D68" s="57" t="str">
        <f>'[1]113 Unicef'!B3</f>
        <v>a.</v>
      </c>
      <c r="E68" s="419" t="str">
        <f>'[1]113 Unicef'!C3</f>
        <v>Conduct studies and research on curricula and school environment and assist in implementation of recommendations.</v>
      </c>
      <c r="F68" s="665"/>
      <c r="G68" s="665"/>
      <c r="H68" s="665"/>
      <c r="I68" s="665"/>
      <c r="J68" s="58"/>
      <c r="K68" s="576"/>
      <c r="L68" s="33"/>
      <c r="M68" s="28">
        <f>+'[1]Summary budget by agencies'!$I$9</f>
        <v>1.4</v>
      </c>
      <c r="N68" s="29" t="str">
        <f>+'[1]Summary budget by agencies'!$J$9</f>
        <v>Contracts</v>
      </c>
      <c r="O68" s="366">
        <v>135250</v>
      </c>
      <c r="P68" s="281">
        <v>38900</v>
      </c>
    </row>
    <row r="69" spans="1:17" ht="34.5" customHeight="1">
      <c r="A69" s="25"/>
      <c r="B69" s="551" t="s">
        <v>50</v>
      </c>
      <c r="C69" s="470"/>
      <c r="D69" s="94"/>
      <c r="E69" s="419"/>
      <c r="F69" s="665"/>
      <c r="G69" s="665"/>
      <c r="H69" s="665"/>
      <c r="I69" s="665"/>
      <c r="J69" s="58"/>
      <c r="K69" s="576"/>
      <c r="L69" s="33"/>
      <c r="M69" s="28">
        <f>+'[1]Summary budget by agencies'!$I$10</f>
        <v>1.5</v>
      </c>
      <c r="N69" s="29" t="str">
        <f>+'[1]Summary budget by agencies'!$J$10</f>
        <v>Other direct costs</v>
      </c>
      <c r="O69" s="366">
        <v>25920.950000000004</v>
      </c>
      <c r="P69" s="281">
        <v>33940.602000000006</v>
      </c>
    </row>
    <row r="70" spans="1:17" ht="34.5" customHeight="1">
      <c r="A70" s="25"/>
      <c r="B70" s="503" t="s">
        <v>51</v>
      </c>
      <c r="C70" s="504"/>
      <c r="D70" s="94"/>
      <c r="E70" s="586"/>
      <c r="F70" s="665"/>
      <c r="G70" s="665"/>
      <c r="H70" s="665"/>
      <c r="I70" s="665"/>
      <c r="J70" s="58"/>
      <c r="K70" s="576"/>
      <c r="L70" s="33"/>
      <c r="M70" s="28" t="str">
        <f>+'[1]Summary budget by agencies'!$I$11</f>
        <v>2.0</v>
      </c>
      <c r="N70" s="29" t="str">
        <f>+'[1]Summary budget by agencies'!$J$11</f>
        <v>Indirect support costs 7%</v>
      </c>
      <c r="O70" s="366">
        <v>0</v>
      </c>
      <c r="P70" s="281">
        <v>14289.842140000001</v>
      </c>
      <c r="Q70" s="320"/>
    </row>
    <row r="71" spans="1:17" ht="34.5" customHeight="1">
      <c r="A71" s="116"/>
      <c r="B71" s="505"/>
      <c r="C71" s="506"/>
      <c r="D71" s="57"/>
      <c r="E71" s="507"/>
      <c r="F71" s="669"/>
      <c r="G71" s="669"/>
      <c r="H71" s="669"/>
      <c r="I71" s="669"/>
      <c r="J71" s="58"/>
      <c r="K71" s="27"/>
      <c r="L71" s="33"/>
      <c r="M71" s="37"/>
      <c r="N71" s="117"/>
      <c r="O71" s="302"/>
      <c r="P71" s="118"/>
    </row>
    <row r="72" spans="1:17" ht="34.5" customHeight="1">
      <c r="A72" s="31"/>
      <c r="B72" s="582" t="s">
        <v>52</v>
      </c>
      <c r="C72" s="583"/>
      <c r="D72" s="64" t="str">
        <f>'[1]113 Unicef'!B134</f>
        <v>b.</v>
      </c>
      <c r="E72" s="418" t="str">
        <f>'[1]113 Unicef'!C134</f>
        <v>Facilitate the development of a multi-cultural ethics code for teachers, schools, pupils and parents and engage in exchange of experiences.</v>
      </c>
      <c r="F72" s="672"/>
      <c r="G72" s="672"/>
      <c r="H72" s="672"/>
      <c r="I72" s="672"/>
      <c r="J72" s="54" t="s">
        <v>53</v>
      </c>
      <c r="K72" s="575" t="s">
        <v>54</v>
      </c>
      <c r="L72" s="56" t="s">
        <v>20</v>
      </c>
      <c r="M72" s="22"/>
      <c r="N72" s="119"/>
      <c r="O72" s="300"/>
      <c r="P72" s="34"/>
    </row>
    <row r="73" spans="1:17" ht="34.5" customHeight="1">
      <c r="A73" s="31"/>
      <c r="B73" s="120"/>
      <c r="C73" s="67"/>
      <c r="D73" s="65"/>
      <c r="E73" s="419"/>
      <c r="F73" s="665"/>
      <c r="G73" s="665"/>
      <c r="H73" s="665"/>
      <c r="I73" s="665"/>
      <c r="J73" s="58"/>
      <c r="K73" s="576"/>
      <c r="L73" s="33"/>
      <c r="M73" s="28"/>
      <c r="N73" s="74"/>
      <c r="O73" s="301"/>
      <c r="P73" s="34"/>
    </row>
    <row r="74" spans="1:17" ht="34.5" customHeight="1">
      <c r="A74" s="116"/>
      <c r="B74" s="121"/>
      <c r="C74" s="122"/>
      <c r="D74" s="68"/>
      <c r="E74" s="432"/>
      <c r="F74" s="669"/>
      <c r="G74" s="669"/>
      <c r="H74" s="669"/>
      <c r="I74" s="669"/>
      <c r="J74" s="85"/>
      <c r="K74" s="577"/>
      <c r="L74" s="70"/>
      <c r="M74" s="71"/>
      <c r="N74" s="72"/>
      <c r="O74" s="303"/>
      <c r="P74" s="34"/>
    </row>
    <row r="75" spans="1:17" ht="34.5" customHeight="1">
      <c r="A75" s="123"/>
      <c r="B75" s="124"/>
      <c r="C75" s="96"/>
      <c r="D75" s="114" t="str">
        <f>'[1]114 Unesco'!B1</f>
        <v>1.1.4</v>
      </c>
      <c r="E75" s="424" t="str">
        <f>'[1]114 Unesco'!C1</f>
        <v>Supporting the preparation of policy documents, reporting  mechanisms and legal frameworks (Capacity development).</v>
      </c>
      <c r="F75" s="665"/>
      <c r="G75" s="665"/>
      <c r="H75" s="665"/>
      <c r="I75" s="665"/>
      <c r="J75" s="27" t="str">
        <f>'[1]114 Unesco'!A1</f>
        <v>UNESCO</v>
      </c>
      <c r="K75" s="27" t="s">
        <v>55</v>
      </c>
      <c r="L75" s="27" t="str">
        <f>L65</f>
        <v>MDG-F</v>
      </c>
      <c r="M75" s="28">
        <f>+'[1]Summary budget by agencies'!$I$6</f>
        <v>1.1000000000000001</v>
      </c>
      <c r="N75" s="29" t="str">
        <f>+'[1]Summary budget by agencies'!$J$6</f>
        <v>Supplies, commodities, equipment and transport</v>
      </c>
      <c r="O75" s="364">
        <v>16224</v>
      </c>
      <c r="P75" s="369">
        <v>0</v>
      </c>
    </row>
    <row r="76" spans="1:17" ht="34.5" customHeight="1">
      <c r="A76" s="123"/>
      <c r="B76" s="396" t="s">
        <v>56</v>
      </c>
      <c r="C76" s="395"/>
      <c r="D76" s="114"/>
      <c r="E76" s="424"/>
      <c r="F76" s="665"/>
      <c r="G76" s="665"/>
      <c r="H76" s="665"/>
      <c r="I76" s="665"/>
      <c r="J76" s="27"/>
      <c r="K76" s="27"/>
      <c r="L76" s="27"/>
      <c r="M76" s="28">
        <f>+'[1]Summary budget by agencies'!$I$7</f>
        <v>1.2</v>
      </c>
      <c r="N76" s="29" t="str">
        <f>+'[1]Summary budget by agencies'!$J$7</f>
        <v>Personnel (staff, consultants, travel and training)</v>
      </c>
      <c r="O76" s="366">
        <v>0</v>
      </c>
      <c r="P76" s="368">
        <v>9774</v>
      </c>
    </row>
    <row r="77" spans="1:17" ht="34.5" customHeight="1">
      <c r="A77" s="25"/>
      <c r="B77" s="396"/>
      <c r="C77" s="395"/>
      <c r="D77" s="114"/>
      <c r="E77" s="424"/>
      <c r="F77" s="665"/>
      <c r="G77" s="665"/>
      <c r="H77" s="665"/>
      <c r="I77" s="665"/>
      <c r="J77" s="27"/>
      <c r="K77" s="27"/>
      <c r="L77" s="27"/>
      <c r="M77" s="28">
        <f>+'[1]Summary budget by agencies'!$I$8</f>
        <v>1.3</v>
      </c>
      <c r="N77" s="29" t="str">
        <f>+'[1]Summary budget by agencies'!$J$8</f>
        <v>Training of counterparts</v>
      </c>
      <c r="O77" s="366">
        <v>0</v>
      </c>
      <c r="P77" s="368"/>
    </row>
    <row r="78" spans="1:17" ht="34.5" customHeight="1">
      <c r="A78" s="31"/>
      <c r="B78" s="396"/>
      <c r="C78" s="395"/>
      <c r="D78" s="65" t="str">
        <f>'[1]114 Unesco'!B3</f>
        <v>a.</v>
      </c>
      <c r="E78" s="419" t="str">
        <f>'[1]114 Unesco'!C3</f>
        <v>Facilitate the harmonisation of legal frameworks and methods of reporting with existing international conventions.</v>
      </c>
      <c r="F78" s="665"/>
      <c r="G78" s="665"/>
      <c r="H78" s="665"/>
      <c r="I78" s="665"/>
      <c r="J78" s="27"/>
      <c r="K78" s="27"/>
      <c r="L78" s="27"/>
      <c r="M78" s="28">
        <f>+'[1]Summary budget by agencies'!$I$9</f>
        <v>1.4</v>
      </c>
      <c r="N78" s="29" t="str">
        <f>+'[1]Summary budget by agencies'!$J$9</f>
        <v>Contracts</v>
      </c>
      <c r="O78" s="366">
        <v>6300</v>
      </c>
      <c r="P78" s="368">
        <v>16000</v>
      </c>
    </row>
    <row r="79" spans="1:17" ht="34.5" customHeight="1">
      <c r="A79" s="31"/>
      <c r="B79" s="394" t="s">
        <v>57</v>
      </c>
      <c r="C79" s="466"/>
      <c r="D79" s="125"/>
      <c r="E79" s="419"/>
      <c r="F79" s="665"/>
      <c r="G79" s="665"/>
      <c r="H79" s="665"/>
      <c r="I79" s="665"/>
      <c r="J79" s="27"/>
      <c r="K79" s="126"/>
      <c r="L79" s="27"/>
      <c r="M79" s="28">
        <f>+'[1]Summary budget by agencies'!$I$10</f>
        <v>1.5</v>
      </c>
      <c r="N79" s="29" t="str">
        <f>+'[1]Summary budget by agencies'!$J$10</f>
        <v>Other direct costs</v>
      </c>
      <c r="O79" s="366">
        <v>4581</v>
      </c>
      <c r="P79" s="368">
        <v>1299.6300000000001</v>
      </c>
    </row>
    <row r="80" spans="1:17" ht="34.5" customHeight="1">
      <c r="A80" s="31"/>
      <c r="B80" s="394"/>
      <c r="C80" s="466"/>
      <c r="D80" s="125"/>
      <c r="E80" s="419"/>
      <c r="F80" s="665"/>
      <c r="G80" s="665"/>
      <c r="H80" s="665"/>
      <c r="I80" s="665"/>
      <c r="J80" s="27"/>
      <c r="K80" s="126"/>
      <c r="L80" s="27"/>
      <c r="M80" s="28" t="s">
        <v>58</v>
      </c>
      <c r="N80" s="29" t="s">
        <v>59</v>
      </c>
      <c r="O80" s="366">
        <v>1897</v>
      </c>
      <c r="P80" s="368">
        <v>1895.15</v>
      </c>
      <c r="Q80" s="320"/>
    </row>
    <row r="81" spans="1:16" ht="34.5" customHeight="1">
      <c r="A81" s="116"/>
      <c r="B81" s="127"/>
      <c r="C81" s="122"/>
      <c r="D81" s="128"/>
      <c r="E81" s="432"/>
      <c r="F81" s="669"/>
      <c r="G81" s="669"/>
      <c r="H81" s="669"/>
      <c r="I81" s="669"/>
      <c r="J81" s="69"/>
      <c r="K81" s="129"/>
      <c r="L81" s="69"/>
      <c r="M81" s="71"/>
      <c r="N81" s="86"/>
      <c r="O81" s="303"/>
      <c r="P81" s="130"/>
    </row>
    <row r="82" spans="1:16" ht="34.5" customHeight="1">
      <c r="A82" s="31"/>
      <c r="B82" s="503" t="s">
        <v>60</v>
      </c>
      <c r="C82" s="504"/>
      <c r="D82" s="131" t="str">
        <f>'[1]114 Unesco'!B131</f>
        <v>b.</v>
      </c>
      <c r="E82" s="571" t="str">
        <f>'[1]114 Unesco'!C131</f>
        <v xml:space="preserve">Provide technical support to the development of Action plan based on National Cultural Policy Strategy in BiH  through a participatory process and with inclusion of all relevant institutions.  </v>
      </c>
      <c r="F82" s="672"/>
      <c r="G82" s="672"/>
      <c r="H82" s="672"/>
      <c r="I82" s="672"/>
      <c r="J82" s="21" t="s">
        <v>61</v>
      </c>
      <c r="K82" s="21" t="s">
        <v>55</v>
      </c>
      <c r="L82" s="21" t="str">
        <f>L72</f>
        <v>MDG-F</v>
      </c>
      <c r="M82" s="22"/>
      <c r="N82" s="119"/>
      <c r="O82" s="300"/>
      <c r="P82" s="34"/>
    </row>
    <row r="83" spans="1:16" ht="34.5" customHeight="1">
      <c r="A83" s="31"/>
      <c r="B83" s="503"/>
      <c r="C83" s="504"/>
      <c r="D83" s="132"/>
      <c r="E83" s="572"/>
      <c r="F83" s="665"/>
      <c r="G83" s="665"/>
      <c r="H83" s="665"/>
      <c r="I83" s="665"/>
      <c r="J83" s="27"/>
      <c r="K83" s="27"/>
      <c r="L83" s="27"/>
      <c r="M83" s="28"/>
      <c r="N83" s="74"/>
      <c r="O83" s="301"/>
      <c r="P83" s="34"/>
    </row>
    <row r="84" spans="1:16" ht="34.5" customHeight="1">
      <c r="A84" s="31"/>
      <c r="B84" s="108"/>
      <c r="C84" s="133"/>
      <c r="D84" s="132"/>
      <c r="E84" s="572"/>
      <c r="F84" s="665"/>
      <c r="G84" s="665"/>
      <c r="H84" s="665"/>
      <c r="I84" s="665"/>
      <c r="J84" s="27"/>
      <c r="K84" s="27"/>
      <c r="L84" s="27"/>
      <c r="M84" s="28"/>
      <c r="N84" s="74"/>
      <c r="O84" s="301"/>
      <c r="P84" s="34"/>
    </row>
    <row r="85" spans="1:16" ht="34.5" customHeight="1">
      <c r="A85" s="31"/>
      <c r="B85" s="108"/>
      <c r="C85" s="133"/>
      <c r="D85" s="132"/>
      <c r="E85" s="572"/>
      <c r="F85" s="665"/>
      <c r="G85" s="665"/>
      <c r="H85" s="665"/>
      <c r="I85" s="665"/>
      <c r="J85" s="27"/>
      <c r="K85" s="27"/>
      <c r="L85" s="27"/>
      <c r="M85" s="28"/>
      <c r="N85" s="74"/>
      <c r="O85" s="301"/>
      <c r="P85" s="34"/>
    </row>
    <row r="86" spans="1:16" ht="34.5" customHeight="1">
      <c r="A86" s="31"/>
      <c r="B86" s="108"/>
      <c r="C86" s="133"/>
      <c r="D86" s="132"/>
      <c r="E86" s="572"/>
      <c r="F86" s="665"/>
      <c r="G86" s="665"/>
      <c r="H86" s="665"/>
      <c r="I86" s="665"/>
      <c r="J86" s="27"/>
      <c r="K86" s="126"/>
      <c r="L86" s="27"/>
      <c r="M86" s="28"/>
      <c r="N86" s="74"/>
      <c r="O86" s="301"/>
      <c r="P86" s="34"/>
    </row>
    <row r="87" spans="1:16" ht="34.5" customHeight="1">
      <c r="A87" s="31"/>
      <c r="B87" s="108"/>
      <c r="C87" s="133"/>
      <c r="D87" s="132"/>
      <c r="E87" s="572"/>
      <c r="F87" s="665"/>
      <c r="G87" s="665"/>
      <c r="H87" s="665"/>
      <c r="I87" s="665"/>
      <c r="J87" s="27"/>
      <c r="K87" s="126"/>
      <c r="L87" s="27"/>
      <c r="M87" s="28"/>
      <c r="N87" s="74"/>
      <c r="O87" s="301"/>
      <c r="P87" s="34"/>
    </row>
    <row r="88" spans="1:16" ht="34.5" customHeight="1">
      <c r="A88" s="116"/>
      <c r="B88" s="134"/>
      <c r="C88" s="135"/>
      <c r="D88" s="136"/>
      <c r="E88" s="574"/>
      <c r="F88" s="669"/>
      <c r="G88" s="669"/>
      <c r="H88" s="669"/>
      <c r="I88" s="669"/>
      <c r="J88" s="69"/>
      <c r="K88" s="81"/>
      <c r="L88" s="69"/>
      <c r="M88" s="71"/>
      <c r="N88" s="72"/>
      <c r="O88" s="303"/>
      <c r="P88" s="34"/>
    </row>
    <row r="89" spans="1:16" ht="34.5" customHeight="1">
      <c r="A89" s="31"/>
      <c r="B89" s="568" t="s">
        <v>62</v>
      </c>
      <c r="C89" s="569"/>
      <c r="D89" s="137" t="s">
        <v>63</v>
      </c>
      <c r="E89" s="571" t="s">
        <v>64</v>
      </c>
      <c r="F89" s="397"/>
      <c r="G89" s="672"/>
      <c r="H89" s="397"/>
      <c r="I89" s="672"/>
      <c r="J89" s="33" t="s">
        <v>61</v>
      </c>
      <c r="K89" s="138" t="s">
        <v>65</v>
      </c>
      <c r="L89" s="27" t="s">
        <v>20</v>
      </c>
      <c r="M89" s="22"/>
      <c r="N89" s="23"/>
      <c r="O89" s="300"/>
      <c r="P89" s="34"/>
    </row>
    <row r="90" spans="1:16" ht="34.5" customHeight="1">
      <c r="A90" s="31"/>
      <c r="B90" s="570"/>
      <c r="C90" s="504"/>
      <c r="D90" s="139"/>
      <c r="E90" s="572"/>
      <c r="F90" s="398"/>
      <c r="G90" s="665"/>
      <c r="H90" s="398"/>
      <c r="I90" s="665"/>
      <c r="J90" s="33"/>
      <c r="K90" s="27" t="s">
        <v>66</v>
      </c>
      <c r="L90" s="27"/>
      <c r="M90" s="28"/>
      <c r="N90" s="29"/>
      <c r="O90" s="301"/>
      <c r="P90" s="34"/>
    </row>
    <row r="91" spans="1:16" ht="34.5" customHeight="1">
      <c r="A91" s="31"/>
      <c r="B91" s="570"/>
      <c r="C91" s="504"/>
      <c r="D91" s="139"/>
      <c r="E91" s="572"/>
      <c r="F91" s="398"/>
      <c r="G91" s="665"/>
      <c r="H91" s="398"/>
      <c r="I91" s="665"/>
      <c r="J91" s="33"/>
      <c r="K91" s="75"/>
      <c r="L91" s="27"/>
      <c r="M91" s="28"/>
      <c r="N91" s="29"/>
      <c r="O91" s="301"/>
      <c r="P91" s="34"/>
    </row>
    <row r="92" spans="1:16" ht="34.5" customHeight="1">
      <c r="A92" s="31"/>
      <c r="B92" s="551"/>
      <c r="C92" s="470"/>
      <c r="D92" s="139"/>
      <c r="E92" s="140"/>
      <c r="F92" s="398"/>
      <c r="G92" s="665"/>
      <c r="H92" s="398"/>
      <c r="I92" s="665"/>
      <c r="J92" s="33"/>
      <c r="K92" s="75"/>
      <c r="L92" s="27"/>
      <c r="M92" s="28"/>
      <c r="N92" s="29"/>
      <c r="O92" s="301"/>
      <c r="P92" s="34"/>
    </row>
    <row r="93" spans="1:16" ht="34.5" customHeight="1">
      <c r="A93" s="31"/>
      <c r="B93" s="141"/>
      <c r="C93" s="142"/>
      <c r="D93" s="139"/>
      <c r="E93" s="140"/>
      <c r="F93" s="398"/>
      <c r="G93" s="665"/>
      <c r="H93" s="398"/>
      <c r="I93" s="665"/>
      <c r="J93" s="33"/>
      <c r="K93" s="75"/>
      <c r="L93" s="27"/>
      <c r="M93" s="28"/>
      <c r="N93" s="29"/>
      <c r="O93" s="301"/>
      <c r="P93" s="34"/>
    </row>
    <row r="94" spans="1:16" ht="34.5" customHeight="1">
      <c r="A94" s="31"/>
      <c r="B94" s="414"/>
      <c r="C94" s="395"/>
      <c r="D94" s="139"/>
      <c r="E94" s="140"/>
      <c r="F94" s="398"/>
      <c r="G94" s="665"/>
      <c r="H94" s="398"/>
      <c r="I94" s="665"/>
      <c r="J94" s="33"/>
      <c r="K94" s="75"/>
      <c r="L94" s="27"/>
      <c r="M94" s="28"/>
      <c r="N94" s="29"/>
      <c r="O94" s="301"/>
      <c r="P94" s="34"/>
    </row>
    <row r="95" spans="1:16" ht="34.5" customHeight="1">
      <c r="A95" s="31"/>
      <c r="B95" s="573"/>
      <c r="C95" s="564"/>
      <c r="D95" s="143"/>
      <c r="E95" s="144"/>
      <c r="F95" s="398"/>
      <c r="G95" s="665"/>
      <c r="H95" s="398"/>
      <c r="I95" s="665"/>
      <c r="J95" s="145"/>
      <c r="K95" s="146"/>
      <c r="L95" s="147"/>
      <c r="M95" s="148"/>
      <c r="N95" s="304"/>
      <c r="O95" s="305"/>
      <c r="P95" s="149"/>
    </row>
    <row r="96" spans="1:16" ht="34.5" customHeight="1">
      <c r="A96" s="150">
        <v>1.2</v>
      </c>
      <c r="B96" s="565" t="s">
        <v>67</v>
      </c>
      <c r="C96" s="565"/>
      <c r="D96" s="565"/>
      <c r="E96" s="565"/>
      <c r="F96" s="565"/>
      <c r="G96" s="565"/>
      <c r="H96" s="565"/>
      <c r="I96" s="565"/>
      <c r="J96" s="565"/>
      <c r="K96" s="565"/>
      <c r="L96" s="565"/>
      <c r="M96" s="565"/>
      <c r="N96" s="566"/>
      <c r="O96" s="295"/>
      <c r="P96" s="151"/>
    </row>
    <row r="97" spans="1:17" ht="34.5" customHeight="1">
      <c r="A97" s="152"/>
      <c r="B97" s="141"/>
      <c r="C97" s="142"/>
      <c r="D97" s="153" t="s">
        <v>68</v>
      </c>
      <c r="E97" s="567" t="str">
        <f>+[1]Activities!D23</f>
        <v>Providing monitoring and evaluation training activities to relevant government agencies.</v>
      </c>
      <c r="F97" s="40"/>
      <c r="G97" s="154"/>
      <c r="H97" s="154"/>
      <c r="I97" s="154"/>
      <c r="J97" s="147"/>
      <c r="K97" s="147"/>
      <c r="L97" s="147"/>
      <c r="M97" s="28">
        <f>+'[1]Summary budget by agencies'!$I$6</f>
        <v>1.1000000000000001</v>
      </c>
      <c r="N97" s="29" t="str">
        <f>+'[1]Summary budget by agencies'!$J$6</f>
        <v>Supplies, commodities, equipment and transport</v>
      </c>
      <c r="O97" s="364">
        <v>4000</v>
      </c>
      <c r="P97" s="370">
        <v>0</v>
      </c>
    </row>
    <row r="98" spans="1:17" ht="34.5" customHeight="1">
      <c r="A98" s="155"/>
      <c r="B98" s="394" t="s">
        <v>168</v>
      </c>
      <c r="C98" s="466"/>
      <c r="D98" s="156"/>
      <c r="E98" s="443"/>
      <c r="F98" s="665"/>
      <c r="G98" s="665"/>
      <c r="H98" s="665"/>
      <c r="I98" s="398"/>
      <c r="J98" s="27" t="str">
        <f>+[1]Activities!A23</f>
        <v>UNDP</v>
      </c>
      <c r="K98" s="27" t="s">
        <v>29</v>
      </c>
      <c r="L98" s="27" t="str">
        <f>+L75</f>
        <v>MDG-F</v>
      </c>
      <c r="M98" s="28">
        <f>+'[1]Summary budget by agencies'!$I$7</f>
        <v>1.2</v>
      </c>
      <c r="N98" s="29" t="str">
        <f>+'[1]Summary budget by agencies'!$J$7</f>
        <v>Personnel (staff, consultants, travel and training)</v>
      </c>
      <c r="O98" s="366">
        <v>1536.380000000001</v>
      </c>
      <c r="P98" s="368">
        <v>24545</v>
      </c>
    </row>
    <row r="99" spans="1:17" ht="34.5" customHeight="1">
      <c r="A99" s="155"/>
      <c r="B99" s="394"/>
      <c r="C99" s="466"/>
      <c r="D99" s="156" t="s">
        <v>33</v>
      </c>
      <c r="E99" s="469" t="s">
        <v>69</v>
      </c>
      <c r="F99" s="665"/>
      <c r="G99" s="665"/>
      <c r="H99" s="665"/>
      <c r="I99" s="398"/>
      <c r="J99" s="27"/>
      <c r="K99" s="27" t="s">
        <v>21</v>
      </c>
      <c r="L99" s="27"/>
      <c r="M99" s="28">
        <f>+'[1]Summary budget by agencies'!$I$8</f>
        <v>1.3</v>
      </c>
      <c r="N99" s="29" t="str">
        <f>+'[1]Summary budget by agencies'!$J$8</f>
        <v>Training of counterparts</v>
      </c>
      <c r="O99" s="366"/>
      <c r="P99" s="368">
        <v>12500</v>
      </c>
    </row>
    <row r="100" spans="1:17" ht="34.5" customHeight="1">
      <c r="A100" s="155"/>
      <c r="B100" s="157"/>
      <c r="C100" s="158"/>
      <c r="D100" s="159"/>
      <c r="E100" s="469"/>
      <c r="F100" s="665"/>
      <c r="G100" s="665"/>
      <c r="H100" s="665"/>
      <c r="I100" s="398"/>
      <c r="J100" s="27"/>
      <c r="K100" s="27"/>
      <c r="L100" s="27"/>
      <c r="M100" s="28">
        <f>+'[1]Summary budget by agencies'!$I$9</f>
        <v>1.4</v>
      </c>
      <c r="N100" s="29" t="str">
        <f>+'[1]Summary budget by agencies'!$J$9</f>
        <v>Contracts</v>
      </c>
      <c r="O100" s="366"/>
      <c r="P100" s="368">
        <v>0</v>
      </c>
    </row>
    <row r="101" spans="1:17" ht="34.5" customHeight="1">
      <c r="A101" s="155"/>
      <c r="B101" s="157"/>
      <c r="C101" s="158"/>
      <c r="D101" s="159"/>
      <c r="E101" s="160"/>
      <c r="F101" s="665"/>
      <c r="G101" s="665"/>
      <c r="H101" s="665"/>
      <c r="I101" s="398"/>
      <c r="J101" s="27"/>
      <c r="K101" s="27"/>
      <c r="L101" s="27"/>
      <c r="M101" s="28">
        <f>+'[1]Summary budget by agencies'!$I$10</f>
        <v>1.5</v>
      </c>
      <c r="N101" s="29" t="str">
        <f>+'[1]Summary budget by agencies'!$J$10</f>
        <v>Other direct costs</v>
      </c>
      <c r="O101" s="366"/>
      <c r="P101" s="368">
        <v>0</v>
      </c>
    </row>
    <row r="102" spans="1:17" ht="34.5" customHeight="1">
      <c r="A102" s="155"/>
      <c r="B102" s="157"/>
      <c r="C102" s="161"/>
      <c r="D102" s="159"/>
      <c r="E102" s="162"/>
      <c r="F102" s="665"/>
      <c r="G102" s="665"/>
      <c r="H102" s="665"/>
      <c r="I102" s="398"/>
      <c r="J102" s="27"/>
      <c r="K102" s="27"/>
      <c r="L102" s="27"/>
      <c r="M102" s="28" t="str">
        <f>+'[1]Summary budget by agencies'!$I$11</f>
        <v>2.0</v>
      </c>
      <c r="N102" s="29" t="str">
        <f>+'[1]Summary budget by agencies'!$J$11</f>
        <v>Indirect support costs 7%</v>
      </c>
      <c r="O102" s="366">
        <v>684.26</v>
      </c>
      <c r="P102" s="368">
        <v>2593.1500000000005</v>
      </c>
      <c r="Q102" s="320"/>
    </row>
    <row r="103" spans="1:17" ht="34.5" customHeight="1">
      <c r="A103" s="155"/>
      <c r="B103" s="157"/>
      <c r="C103" s="158"/>
      <c r="D103" s="159"/>
      <c r="E103" s="162"/>
      <c r="F103" s="665"/>
      <c r="G103" s="665"/>
      <c r="H103" s="665"/>
      <c r="I103" s="398"/>
      <c r="J103" s="27"/>
      <c r="K103" s="27"/>
      <c r="L103" s="27"/>
      <c r="M103" s="163"/>
      <c r="N103" s="163"/>
      <c r="O103" s="306"/>
      <c r="P103" s="34"/>
    </row>
    <row r="104" spans="1:17" ht="34.5" customHeight="1">
      <c r="A104" s="164"/>
      <c r="B104" s="165"/>
      <c r="C104" s="166"/>
      <c r="D104" s="167"/>
      <c r="E104" s="168"/>
      <c r="F104" s="669"/>
      <c r="G104" s="669"/>
      <c r="H104" s="669"/>
      <c r="I104" s="427"/>
      <c r="J104" s="69"/>
      <c r="K104" s="69"/>
      <c r="L104" s="69"/>
      <c r="M104" s="71"/>
      <c r="N104" s="86"/>
      <c r="O104" s="303"/>
      <c r="P104" s="34"/>
    </row>
    <row r="105" spans="1:17" ht="34.5" customHeight="1">
      <c r="A105" s="155"/>
      <c r="B105" s="493" t="s">
        <v>70</v>
      </c>
      <c r="C105" s="550"/>
      <c r="D105" s="169" t="s">
        <v>71</v>
      </c>
      <c r="E105" s="491" t="s">
        <v>72</v>
      </c>
      <c r="F105" s="675"/>
      <c r="G105" s="675"/>
      <c r="H105" s="675"/>
      <c r="I105" s="675"/>
      <c r="J105" s="27" t="s">
        <v>34</v>
      </c>
      <c r="K105" s="27" t="s">
        <v>29</v>
      </c>
      <c r="L105" s="27" t="s">
        <v>20</v>
      </c>
      <c r="M105" s="28"/>
      <c r="N105" s="74"/>
      <c r="O105" s="300"/>
      <c r="P105" s="34"/>
    </row>
    <row r="106" spans="1:17" ht="34.5" customHeight="1">
      <c r="A106" s="155"/>
      <c r="B106" s="503"/>
      <c r="C106" s="504"/>
      <c r="D106" s="159"/>
      <c r="E106" s="469"/>
      <c r="F106" s="667"/>
      <c r="G106" s="667"/>
      <c r="H106" s="667"/>
      <c r="I106" s="667"/>
      <c r="J106" s="27"/>
      <c r="K106" s="27" t="s">
        <v>21</v>
      </c>
      <c r="L106" s="27"/>
      <c r="M106" s="28"/>
      <c r="N106" s="74"/>
      <c r="O106" s="301"/>
      <c r="P106" s="34"/>
    </row>
    <row r="107" spans="1:17" ht="34.5" customHeight="1">
      <c r="A107" s="155"/>
      <c r="B107" s="551" t="s">
        <v>73</v>
      </c>
      <c r="C107" s="426"/>
      <c r="D107" s="159"/>
      <c r="E107" s="469"/>
      <c r="F107" s="667"/>
      <c r="G107" s="667"/>
      <c r="H107" s="667"/>
      <c r="I107" s="667"/>
      <c r="J107" s="27"/>
      <c r="K107" s="27"/>
      <c r="L107" s="27"/>
      <c r="M107" s="28"/>
      <c r="N107" s="74"/>
      <c r="O107" s="301"/>
      <c r="P107" s="34"/>
    </row>
    <row r="108" spans="1:17" ht="34.5" customHeight="1">
      <c r="A108" s="155"/>
      <c r="B108" s="552" t="s">
        <v>74</v>
      </c>
      <c r="C108" s="470"/>
      <c r="D108" s="125"/>
      <c r="E108" s="469"/>
      <c r="F108" s="667"/>
      <c r="G108" s="667"/>
      <c r="H108" s="667"/>
      <c r="I108" s="667"/>
      <c r="J108" s="27"/>
      <c r="K108" s="27"/>
      <c r="L108" s="27"/>
      <c r="M108" s="71"/>
      <c r="N108" s="72"/>
      <c r="O108" s="303"/>
      <c r="P108" s="34"/>
    </row>
    <row r="109" spans="1:17" ht="34.5" customHeight="1">
      <c r="A109" s="553"/>
      <c r="B109" s="556" t="s">
        <v>75</v>
      </c>
      <c r="C109" s="557"/>
      <c r="D109" s="170" t="s">
        <v>76</v>
      </c>
      <c r="E109" s="559" t="s">
        <v>77</v>
      </c>
      <c r="F109" s="171"/>
      <c r="G109" s="172"/>
      <c r="H109" s="172"/>
      <c r="I109" s="172"/>
      <c r="J109" s="173" t="s">
        <v>53</v>
      </c>
      <c r="K109" s="172"/>
      <c r="L109" s="172"/>
      <c r="M109" s="28">
        <f>+'[1]Summary budget by agencies'!$I$6</f>
        <v>1.1000000000000001</v>
      </c>
      <c r="N109" s="29" t="str">
        <f>+'[1]Summary budget by agencies'!$J$6</f>
        <v>Supplies, commodities, equipment and transport</v>
      </c>
      <c r="O109" s="364">
        <v>0</v>
      </c>
      <c r="P109" s="280">
        <v>0</v>
      </c>
    </row>
    <row r="110" spans="1:17" ht="34.5" customHeight="1">
      <c r="A110" s="554"/>
      <c r="B110" s="558"/>
      <c r="C110" s="481"/>
      <c r="D110" s="174"/>
      <c r="E110" s="443"/>
      <c r="F110" s="175"/>
      <c r="G110" s="40"/>
      <c r="H110" s="40"/>
      <c r="I110" s="40"/>
      <c r="J110" s="176"/>
      <c r="K110" s="40"/>
      <c r="L110" s="40"/>
      <c r="M110" s="28">
        <f>+'[1]Summary budget by agencies'!$I$7</f>
        <v>1.2</v>
      </c>
      <c r="N110" s="29" t="str">
        <f>+'[1]Summary budget by agencies'!$J$7</f>
        <v>Personnel (staff, consultants, travel and training)</v>
      </c>
      <c r="O110" s="366">
        <v>0</v>
      </c>
      <c r="P110" s="281">
        <v>0</v>
      </c>
    </row>
    <row r="111" spans="1:17" ht="34.5" customHeight="1">
      <c r="A111" s="554"/>
      <c r="B111" s="560"/>
      <c r="C111" s="395"/>
      <c r="D111" s="156" t="s">
        <v>33</v>
      </c>
      <c r="E111" s="561" t="s">
        <v>78</v>
      </c>
      <c r="F111" s="676"/>
      <c r="G111" s="676"/>
      <c r="H111" s="676"/>
      <c r="I111" s="677"/>
      <c r="J111" s="177"/>
      <c r="K111" s="40"/>
      <c r="L111" s="40"/>
      <c r="M111" s="28">
        <f>+'[1]Summary budget by agencies'!$I$8</f>
        <v>1.3</v>
      </c>
      <c r="N111" s="29" t="str">
        <f>+'[1]Summary budget by agencies'!$J$8</f>
        <v>Training of counterparts</v>
      </c>
      <c r="O111" s="366">
        <v>0</v>
      </c>
      <c r="P111" s="281">
        <v>0</v>
      </c>
    </row>
    <row r="112" spans="1:17" ht="34.5" customHeight="1">
      <c r="A112" s="554"/>
      <c r="B112" s="560"/>
      <c r="C112" s="395"/>
      <c r="D112" s="174"/>
      <c r="E112" s="562"/>
      <c r="F112" s="678"/>
      <c r="G112" s="678"/>
      <c r="H112" s="678"/>
      <c r="I112" s="679"/>
      <c r="J112" s="177"/>
      <c r="K112" s="40"/>
      <c r="L112" s="40"/>
      <c r="M112" s="28">
        <f>+'[1]Summary budget by agencies'!$I$9</f>
        <v>1.4</v>
      </c>
      <c r="N112" s="29" t="str">
        <f>+'[1]Summary budget by agencies'!$J$9</f>
        <v>Contracts</v>
      </c>
      <c r="O112" s="366">
        <v>0</v>
      </c>
      <c r="P112" s="281">
        <v>35400</v>
      </c>
    </row>
    <row r="113" spans="1:17" ht="34.5" customHeight="1">
      <c r="A113" s="554"/>
      <c r="B113" s="560"/>
      <c r="C113" s="395"/>
      <c r="D113" s="174"/>
      <c r="E113" s="562"/>
      <c r="F113" s="680"/>
      <c r="G113" s="680"/>
      <c r="H113" s="680"/>
      <c r="I113" s="681"/>
      <c r="J113" s="177"/>
      <c r="K113" s="40"/>
      <c r="L113" s="40"/>
      <c r="M113" s="28">
        <f>+'[1]Summary budget by agencies'!$I$10</f>
        <v>1.5</v>
      </c>
      <c r="N113" s="29" t="str">
        <f>+'[1]Summary budget by agencies'!$J$10</f>
        <v>Other direct costs</v>
      </c>
      <c r="O113" s="366">
        <v>0</v>
      </c>
      <c r="P113" s="281">
        <v>41.772000000000006</v>
      </c>
    </row>
    <row r="114" spans="1:17" ht="34.5" customHeight="1">
      <c r="A114" s="554"/>
      <c r="B114" s="560"/>
      <c r="C114" s="414"/>
      <c r="D114" s="174"/>
      <c r="E114" s="178"/>
      <c r="F114" s="175"/>
      <c r="G114" s="40"/>
      <c r="H114" s="40"/>
      <c r="I114" s="40"/>
      <c r="J114" s="176"/>
      <c r="K114" s="40"/>
      <c r="L114" s="40"/>
      <c r="M114" s="28" t="str">
        <f>+'[1]Summary budget by agencies'!$I$11</f>
        <v>2.0</v>
      </c>
      <c r="N114" s="29" t="str">
        <f>+'[1]Summary budget by agencies'!$J$11</f>
        <v>Indirect support costs 7%</v>
      </c>
      <c r="O114" s="366">
        <v>0</v>
      </c>
      <c r="P114" s="281">
        <v>2480.9240399999999</v>
      </c>
      <c r="Q114" s="320"/>
    </row>
    <row r="115" spans="1:17" ht="34.5" customHeight="1">
      <c r="A115" s="555"/>
      <c r="B115" s="563"/>
      <c r="C115" s="564"/>
      <c r="D115" s="179"/>
      <c r="E115" s="180"/>
      <c r="F115" s="181"/>
      <c r="G115" s="44"/>
      <c r="H115" s="44"/>
      <c r="I115" s="44"/>
      <c r="J115" s="182"/>
      <c r="K115" s="44"/>
      <c r="L115" s="44"/>
      <c r="M115" s="183"/>
      <c r="N115" s="184"/>
      <c r="O115" s="289"/>
      <c r="P115" s="185"/>
    </row>
    <row r="116" spans="1:17" ht="34.5" customHeight="1" thickBot="1">
      <c r="A116" s="488" t="s">
        <v>79</v>
      </c>
      <c r="B116" s="489"/>
      <c r="C116" s="489"/>
      <c r="D116" s="489"/>
      <c r="E116" s="489"/>
      <c r="F116" s="489"/>
      <c r="G116" s="489"/>
      <c r="H116" s="489"/>
      <c r="I116" s="489"/>
      <c r="J116" s="489"/>
      <c r="K116" s="489"/>
      <c r="L116" s="489"/>
      <c r="M116" s="489"/>
      <c r="N116" s="489"/>
      <c r="O116" s="311">
        <f>SUM(O121:O178)</f>
        <v>185405.84</v>
      </c>
      <c r="P116" s="311">
        <f>SUM(P121:P178)</f>
        <v>961517.15939879999</v>
      </c>
    </row>
    <row r="117" spans="1:17" ht="34.5" customHeight="1">
      <c r="A117" s="401" t="s">
        <v>4</v>
      </c>
      <c r="B117" s="402"/>
      <c r="C117" s="403"/>
      <c r="D117" s="528" t="s">
        <v>5</v>
      </c>
      <c r="E117" s="529"/>
      <c r="F117" s="532" t="s">
        <v>6</v>
      </c>
      <c r="G117" s="533"/>
      <c r="H117" s="533"/>
      <c r="I117" s="534"/>
      <c r="J117" s="407" t="s">
        <v>7</v>
      </c>
      <c r="K117" s="538" t="s">
        <v>8</v>
      </c>
      <c r="L117" s="540" t="s">
        <v>9</v>
      </c>
      <c r="M117" s="541"/>
      <c r="N117" s="541"/>
      <c r="O117" s="542"/>
      <c r="P117" s="543"/>
    </row>
    <row r="118" spans="1:17" ht="34.5" customHeight="1">
      <c r="A118" s="404"/>
      <c r="B118" s="405"/>
      <c r="C118" s="406"/>
      <c r="D118" s="530"/>
      <c r="E118" s="531"/>
      <c r="F118" s="535"/>
      <c r="G118" s="536"/>
      <c r="H118" s="536"/>
      <c r="I118" s="537"/>
      <c r="J118" s="407"/>
      <c r="K118" s="539"/>
      <c r="L118" s="379" t="s">
        <v>10</v>
      </c>
      <c r="M118" s="544" t="s">
        <v>11</v>
      </c>
      <c r="N118" s="545"/>
      <c r="O118" s="293"/>
      <c r="P118" s="387" t="s">
        <v>12</v>
      </c>
    </row>
    <row r="119" spans="1:17" ht="34.5" customHeight="1">
      <c r="A119" s="450" t="s">
        <v>80</v>
      </c>
      <c r="B119" s="451"/>
      <c r="C119" s="452"/>
      <c r="D119" s="530"/>
      <c r="E119" s="531"/>
      <c r="F119" s="186" t="s">
        <v>14</v>
      </c>
      <c r="G119" s="186" t="s">
        <v>15</v>
      </c>
      <c r="H119" s="186" t="s">
        <v>16</v>
      </c>
      <c r="I119" s="186" t="s">
        <v>17</v>
      </c>
      <c r="J119" s="408"/>
      <c r="K119" s="539"/>
      <c r="L119" s="409"/>
      <c r="M119" s="546"/>
      <c r="N119" s="547"/>
      <c r="O119" s="294"/>
      <c r="P119" s="388"/>
    </row>
    <row r="120" spans="1:17" ht="34.5" customHeight="1">
      <c r="A120" s="187">
        <v>2.1</v>
      </c>
      <c r="B120" s="453" t="s">
        <v>81</v>
      </c>
      <c r="C120" s="453"/>
      <c r="D120" s="453"/>
      <c r="E120" s="453"/>
      <c r="F120" s="453"/>
      <c r="G120" s="453"/>
      <c r="H120" s="453"/>
      <c r="I120" s="453"/>
      <c r="J120" s="453"/>
      <c r="K120" s="453"/>
      <c r="L120" s="453"/>
      <c r="M120" s="453"/>
      <c r="N120" s="454"/>
      <c r="O120" s="297"/>
      <c r="P120" s="188"/>
    </row>
    <row r="121" spans="1:17" ht="34.5" customHeight="1">
      <c r="A121" s="189"/>
      <c r="B121" s="190"/>
      <c r="C121" s="191"/>
      <c r="D121" s="51" t="str">
        <f>'[1]211 Unicef'!B1</f>
        <v>2.1.1</v>
      </c>
      <c r="E121" s="455" t="str">
        <f>'[1]211 Unicef'!C1</f>
        <v>Developing community level educational approaches to address ethnically-based inequalities.</v>
      </c>
      <c r="F121" s="672"/>
      <c r="G121" s="672"/>
      <c r="H121" s="53"/>
      <c r="I121" s="53"/>
      <c r="J121" s="21" t="str">
        <f>'[1]211 Unicef'!A1</f>
        <v>UNICEF</v>
      </c>
      <c r="K121" s="548" t="s">
        <v>82</v>
      </c>
      <c r="L121" s="21" t="str">
        <f>L139</f>
        <v>MDG-F</v>
      </c>
      <c r="M121" s="22">
        <f>+'[1]Summary budget by agencies'!$I$6</f>
        <v>1.1000000000000001</v>
      </c>
      <c r="N121" s="23" t="str">
        <f>+'[1]Summary budget by agencies'!$J$6</f>
        <v>Supplies, commodities, equipment and transport</v>
      </c>
      <c r="O121" s="364">
        <v>-6182.52</v>
      </c>
      <c r="P121" s="280">
        <v>0</v>
      </c>
    </row>
    <row r="122" spans="1:17" ht="34.5" customHeight="1">
      <c r="A122" s="192"/>
      <c r="B122" s="430" t="s">
        <v>83</v>
      </c>
      <c r="C122" s="470"/>
      <c r="D122" s="89"/>
      <c r="E122" s="443"/>
      <c r="F122" s="665"/>
      <c r="G122" s="665"/>
      <c r="H122" s="154"/>
      <c r="I122" s="154"/>
      <c r="J122" s="27"/>
      <c r="K122" s="549"/>
      <c r="L122" s="27"/>
      <c r="M122" s="28">
        <f>+'[1]Summary budget by agencies'!$I$7</f>
        <v>1.2</v>
      </c>
      <c r="N122" s="29" t="str">
        <f>+'[1]Summary budget by agencies'!$J$7</f>
        <v>Personnel (staff, consultants, travel and training)</v>
      </c>
      <c r="O122" s="366">
        <v>12414.54</v>
      </c>
      <c r="P122" s="281">
        <v>42838</v>
      </c>
    </row>
    <row r="123" spans="1:17" ht="34.5" customHeight="1">
      <c r="A123" s="192"/>
      <c r="B123" s="430" t="s">
        <v>84</v>
      </c>
      <c r="C123" s="470"/>
      <c r="D123" s="89"/>
      <c r="E123" s="443"/>
      <c r="F123" s="665"/>
      <c r="G123" s="665"/>
      <c r="H123" s="154"/>
      <c r="I123" s="154"/>
      <c r="J123" s="27"/>
      <c r="K123" s="549"/>
      <c r="L123" s="27"/>
      <c r="M123" s="28">
        <f>+'[1]Summary budget by agencies'!$I$8</f>
        <v>1.3</v>
      </c>
      <c r="N123" s="29" t="str">
        <f>+'[1]Summary budget by agencies'!$J$8</f>
        <v>Training of counterparts</v>
      </c>
      <c r="O123" s="366">
        <v>95000</v>
      </c>
      <c r="P123" s="281">
        <v>50500</v>
      </c>
    </row>
    <row r="124" spans="1:17" ht="34.5" customHeight="1">
      <c r="A124" s="192"/>
      <c r="B124" s="120"/>
      <c r="C124" s="67"/>
      <c r="D124" s="193" t="s">
        <v>33</v>
      </c>
      <c r="E124" s="464" t="s">
        <v>85</v>
      </c>
      <c r="F124" s="665"/>
      <c r="G124" s="665"/>
      <c r="H124" s="154"/>
      <c r="I124" s="154"/>
      <c r="J124" s="27"/>
      <c r="K124" s="27"/>
      <c r="L124" s="27"/>
      <c r="M124" s="28">
        <f>+'[1]Summary budget by agencies'!$I$9</f>
        <v>1.4</v>
      </c>
      <c r="N124" s="29" t="str">
        <f>+'[1]Summary budget by agencies'!$J$9</f>
        <v>Contracts</v>
      </c>
      <c r="O124" s="366">
        <v>-102268.96</v>
      </c>
      <c r="P124" s="281">
        <v>217000</v>
      </c>
    </row>
    <row r="125" spans="1:17" ht="34.5" customHeight="1">
      <c r="A125" s="25"/>
      <c r="B125" s="430" t="s">
        <v>86</v>
      </c>
      <c r="C125" s="470"/>
      <c r="D125" s="193"/>
      <c r="E125" s="464"/>
      <c r="F125" s="665"/>
      <c r="G125" s="665"/>
      <c r="H125" s="398"/>
      <c r="I125" s="398"/>
      <c r="J125" s="27"/>
      <c r="K125" s="600"/>
      <c r="L125" s="27"/>
      <c r="M125" s="28">
        <f>+'[1]Summary budget by agencies'!$I$10</f>
        <v>1.5</v>
      </c>
      <c r="N125" s="29" t="str">
        <f>+'[1]Summary budget by agencies'!$J$10</f>
        <v>Other direct costs</v>
      </c>
      <c r="O125" s="366">
        <v>-5922.3</v>
      </c>
      <c r="P125" s="281">
        <v>1567.61484</v>
      </c>
    </row>
    <row r="126" spans="1:17" ht="34.5" customHeight="1">
      <c r="A126" s="25"/>
      <c r="B126" s="430"/>
      <c r="C126" s="470"/>
      <c r="D126" s="89"/>
      <c r="E126" s="464"/>
      <c r="F126" s="665"/>
      <c r="G126" s="665"/>
      <c r="H126" s="398"/>
      <c r="I126" s="398"/>
      <c r="J126" s="27"/>
      <c r="K126" s="601"/>
      <c r="L126" s="27"/>
      <c r="M126" s="28" t="str">
        <f>+'[1]Summary budget by agencies'!$I$11</f>
        <v>2.0</v>
      </c>
      <c r="N126" s="29" t="str">
        <f>+'[1]Summary budget by agencies'!$J$11</f>
        <v>Indirect support costs 7%</v>
      </c>
      <c r="O126" s="366">
        <v>0</v>
      </c>
      <c r="P126" s="281">
        <v>21833.393038800001</v>
      </c>
      <c r="Q126" s="320"/>
    </row>
    <row r="127" spans="1:17" ht="34.5" customHeight="1">
      <c r="A127" s="35"/>
      <c r="B127" s="422"/>
      <c r="C127" s="472"/>
      <c r="D127" s="101"/>
      <c r="E127" s="194"/>
      <c r="F127" s="669"/>
      <c r="G127" s="669"/>
      <c r="H127" s="427"/>
      <c r="I127" s="427"/>
      <c r="J127" s="69"/>
      <c r="K127" s="601"/>
      <c r="L127" s="69"/>
      <c r="M127" s="71"/>
      <c r="N127" s="86"/>
      <c r="O127" s="303"/>
      <c r="P127" s="73"/>
    </row>
    <row r="128" spans="1:17" ht="34.5" customHeight="1">
      <c r="A128" s="25"/>
      <c r="B128" s="430" t="s">
        <v>87</v>
      </c>
      <c r="C128" s="470"/>
      <c r="D128" s="193" t="str">
        <f>'[1]211 Unicef'!B121</f>
        <v>b.</v>
      </c>
      <c r="E128" s="464" t="str">
        <f>'[1]211 Unicef'!C121</f>
        <v>Provide small infrastructure grants to create spaces for multicultural interactions among students.</v>
      </c>
      <c r="F128" s="398"/>
      <c r="G128" s="665"/>
      <c r="H128" s="665"/>
      <c r="I128" s="665"/>
      <c r="J128" s="27" t="s">
        <v>53</v>
      </c>
      <c r="K128" s="433" t="s">
        <v>82</v>
      </c>
      <c r="L128" s="27" t="s">
        <v>20</v>
      </c>
      <c r="M128" s="28"/>
      <c r="N128" s="29"/>
      <c r="O128" s="300"/>
      <c r="P128" s="59"/>
    </row>
    <row r="129" spans="1:17" ht="34.5" customHeight="1">
      <c r="A129" s="25"/>
      <c r="B129" s="430" t="s">
        <v>88</v>
      </c>
      <c r="C129" s="470"/>
      <c r="D129" s="193"/>
      <c r="E129" s="464"/>
      <c r="F129" s="398"/>
      <c r="G129" s="665"/>
      <c r="H129" s="665"/>
      <c r="I129" s="665"/>
      <c r="J129" s="27"/>
      <c r="K129" s="517"/>
      <c r="L129" s="27"/>
      <c r="M129" s="28"/>
      <c r="N129" s="29"/>
      <c r="O129" s="301"/>
      <c r="P129" s="59"/>
    </row>
    <row r="130" spans="1:17" ht="34.5" customHeight="1">
      <c r="A130" s="35"/>
      <c r="B130" s="519" t="s">
        <v>89</v>
      </c>
      <c r="C130" s="483"/>
      <c r="D130" s="195"/>
      <c r="E130" s="516"/>
      <c r="F130" s="398"/>
      <c r="G130" s="665"/>
      <c r="H130" s="665"/>
      <c r="I130" s="665"/>
      <c r="J130" s="69"/>
      <c r="K130" s="518"/>
      <c r="L130" s="69"/>
      <c r="M130" s="71"/>
      <c r="N130" s="86"/>
      <c r="O130" s="303"/>
      <c r="P130" s="59"/>
    </row>
    <row r="131" spans="1:17" ht="34.5" customHeight="1">
      <c r="A131" s="25"/>
      <c r="B131" s="520" t="s">
        <v>90</v>
      </c>
      <c r="C131" s="521"/>
      <c r="D131" s="196" t="str">
        <f>'[1]211 Unicef'!B240</f>
        <v>c.</v>
      </c>
      <c r="E131" s="522" t="str">
        <f>'[1]211 Unicef'!C240</f>
        <v>Provide teacher training programmes on interculturalism, equality and social justice.</v>
      </c>
      <c r="F131" s="672"/>
      <c r="G131" s="672"/>
      <c r="H131" s="672"/>
      <c r="I131" s="672"/>
      <c r="J131" s="27" t="s">
        <v>53</v>
      </c>
      <c r="K131" s="197" t="s">
        <v>91</v>
      </c>
      <c r="L131" s="27" t="s">
        <v>20</v>
      </c>
      <c r="M131" s="28"/>
      <c r="N131" s="29"/>
      <c r="O131" s="300"/>
      <c r="P131" s="59"/>
    </row>
    <row r="132" spans="1:17" ht="34.5" customHeight="1">
      <c r="A132" s="116"/>
      <c r="B132" s="422" t="s">
        <v>92</v>
      </c>
      <c r="C132" s="524"/>
      <c r="D132" s="195"/>
      <c r="E132" s="523"/>
      <c r="F132" s="665"/>
      <c r="G132" s="665"/>
      <c r="H132" s="665"/>
      <c r="I132" s="665"/>
      <c r="J132" s="69"/>
      <c r="K132" s="198"/>
      <c r="L132" s="69"/>
      <c r="M132" s="71"/>
      <c r="N132" s="86"/>
      <c r="O132" s="303"/>
      <c r="P132" s="59"/>
    </row>
    <row r="133" spans="1:17" ht="27" customHeight="1">
      <c r="A133" s="31"/>
      <c r="B133" s="199" t="s">
        <v>93</v>
      </c>
      <c r="C133" s="77"/>
      <c r="D133" s="193" t="s">
        <v>94</v>
      </c>
      <c r="E133" s="525" t="str">
        <f>'[1]211 Unicef'!C355</f>
        <v>Prepare the consolidated and standardised Child-friendly School "tool kit" to 1,000 schools.</v>
      </c>
      <c r="F133" s="672"/>
      <c r="G133" s="672"/>
      <c r="H133" s="397"/>
      <c r="I133" s="397"/>
      <c r="J133" s="27" t="s">
        <v>53</v>
      </c>
      <c r="K133" s="27" t="s">
        <v>95</v>
      </c>
      <c r="L133" s="27" t="s">
        <v>20</v>
      </c>
      <c r="M133" s="28"/>
      <c r="N133" s="29"/>
      <c r="O133" s="300"/>
      <c r="P133" s="59"/>
    </row>
    <row r="134" spans="1:17" ht="47.25" customHeight="1">
      <c r="A134" s="199"/>
      <c r="B134" s="526" t="s">
        <v>96</v>
      </c>
      <c r="C134" s="527"/>
      <c r="D134" s="200"/>
      <c r="E134" s="525"/>
      <c r="F134" s="665"/>
      <c r="G134" s="665"/>
      <c r="H134" s="398"/>
      <c r="I134" s="398"/>
      <c r="J134" s="27"/>
      <c r="K134" s="27"/>
      <c r="L134" s="27"/>
      <c r="M134" s="28"/>
      <c r="N134" s="29"/>
      <c r="O134" s="301"/>
      <c r="P134" s="59"/>
    </row>
    <row r="135" spans="1:17" ht="34.5" customHeight="1">
      <c r="A135" s="25"/>
      <c r="B135" s="422" t="s">
        <v>97</v>
      </c>
      <c r="C135" s="524"/>
      <c r="D135" s="201"/>
      <c r="E135" s="523"/>
      <c r="F135" s="665"/>
      <c r="G135" s="665"/>
      <c r="H135" s="398"/>
      <c r="I135" s="398"/>
      <c r="J135" s="27"/>
      <c r="K135" s="27"/>
      <c r="L135" s="27"/>
      <c r="M135" s="28"/>
      <c r="N135" s="29"/>
      <c r="O135" s="301"/>
      <c r="P135" s="59"/>
    </row>
    <row r="136" spans="1:17" ht="34.5" customHeight="1">
      <c r="A136" s="25"/>
      <c r="B136" s="428" t="s">
        <v>98</v>
      </c>
      <c r="C136" s="428"/>
      <c r="D136" s="196" t="str">
        <f>'[1]211 Unicef'!B474</f>
        <v>e.</v>
      </c>
      <c r="E136" s="463" t="str">
        <f>'[1]211 Unicef'!C474</f>
        <v>Support local civil society organizations for multicultural activities outside traditional school settings.</v>
      </c>
      <c r="F136" s="672"/>
      <c r="G136" s="672"/>
      <c r="H136" s="672"/>
      <c r="I136" s="672"/>
      <c r="J136" s="27" t="s">
        <v>53</v>
      </c>
      <c r="K136" s="84" t="s">
        <v>99</v>
      </c>
      <c r="L136" s="58" t="s">
        <v>20</v>
      </c>
      <c r="M136" s="28"/>
      <c r="N136" s="29"/>
      <c r="O136" s="301"/>
      <c r="P136" s="202"/>
    </row>
    <row r="137" spans="1:17" ht="34.5" customHeight="1">
      <c r="A137" s="31"/>
      <c r="B137" s="430" t="s">
        <v>100</v>
      </c>
      <c r="C137" s="430"/>
      <c r="D137" s="203"/>
      <c r="E137" s="464"/>
      <c r="F137" s="665"/>
      <c r="G137" s="665"/>
      <c r="H137" s="665"/>
      <c r="I137" s="665"/>
      <c r="J137" s="27"/>
      <c r="K137" s="27"/>
      <c r="L137" s="58"/>
      <c r="M137" s="28"/>
      <c r="N137" s="29"/>
      <c r="O137" s="301"/>
      <c r="P137" s="202"/>
    </row>
    <row r="138" spans="1:17" ht="34.5" customHeight="1">
      <c r="A138" s="116"/>
      <c r="B138" s="422" t="s">
        <v>101</v>
      </c>
      <c r="C138" s="423"/>
      <c r="D138" s="195"/>
      <c r="E138" s="516"/>
      <c r="F138" s="665"/>
      <c r="G138" s="665"/>
      <c r="H138" s="665"/>
      <c r="I138" s="665"/>
      <c r="J138" s="69"/>
      <c r="K138" s="69"/>
      <c r="L138" s="85"/>
      <c r="M138" s="71"/>
      <c r="N138" s="86"/>
      <c r="O138" s="303"/>
      <c r="P138" s="202"/>
    </row>
    <row r="139" spans="1:17" ht="34.5" customHeight="1">
      <c r="A139" s="204"/>
      <c r="B139" s="205"/>
      <c r="C139" s="206"/>
      <c r="D139" s="207" t="str">
        <f>'[1]212 Unicef'!B1</f>
        <v>2.1.2</v>
      </c>
      <c r="E139" s="424" t="str">
        <f>'[1]212 Unicef'!C1</f>
        <v>Analysing and addressing barriers to cross-cultural tolerance.</v>
      </c>
      <c r="F139" s="682"/>
      <c r="G139" s="53"/>
      <c r="H139" s="53"/>
      <c r="I139" s="53"/>
      <c r="J139" s="208" t="str">
        <f>'[1]211 Unicef'!A1</f>
        <v>UNICEF</v>
      </c>
      <c r="K139" s="511" t="s">
        <v>102</v>
      </c>
      <c r="L139" s="209" t="str">
        <f>L9</f>
        <v>MDG-F</v>
      </c>
      <c r="M139" s="28">
        <f>+'[1]Summary budget by agencies'!$I$6</f>
        <v>1.1000000000000001</v>
      </c>
      <c r="N139" s="29" t="str">
        <f>+'[1]Summary budget by agencies'!$J$6</f>
        <v>Supplies, commodities, equipment and transport</v>
      </c>
      <c r="O139" s="364">
        <v>0</v>
      </c>
      <c r="P139" s="280">
        <v>15200</v>
      </c>
    </row>
    <row r="140" spans="1:17" ht="34.5" customHeight="1">
      <c r="A140" s="31"/>
      <c r="B140" s="199" t="s">
        <v>103</v>
      </c>
      <c r="C140" s="210"/>
      <c r="D140" s="114"/>
      <c r="E140" s="424"/>
      <c r="F140" s="683"/>
      <c r="G140" s="154"/>
      <c r="H140" s="154"/>
      <c r="I140" s="154"/>
      <c r="J140" s="27"/>
      <c r="K140" s="421"/>
      <c r="L140" s="84"/>
      <c r="M140" s="28">
        <f>+'[1]Summary budget by agencies'!$I$7</f>
        <v>1.2</v>
      </c>
      <c r="N140" s="29" t="str">
        <f>+'[1]Summary budget by agencies'!$J$7</f>
        <v>Personnel (staff, consultants, travel and training)</v>
      </c>
      <c r="O140" s="366">
        <v>-29810.73</v>
      </c>
      <c r="P140" s="281">
        <v>0</v>
      </c>
    </row>
    <row r="141" spans="1:17" ht="34.5" customHeight="1">
      <c r="A141" s="31"/>
      <c r="B141" s="199"/>
      <c r="C141" s="210"/>
      <c r="D141" s="114"/>
      <c r="E141" s="424"/>
      <c r="F141" s="683"/>
      <c r="G141" s="154"/>
      <c r="H141" s="154"/>
      <c r="I141" s="154"/>
      <c r="J141" s="27"/>
      <c r="K141" s="27"/>
      <c r="L141" s="84"/>
      <c r="M141" s="28">
        <f>+'[1]Summary budget by agencies'!$I$8</f>
        <v>1.3</v>
      </c>
      <c r="N141" s="29" t="str">
        <f>+'[1]Summary budget by agencies'!$J$8</f>
        <v>Training of counterparts</v>
      </c>
      <c r="O141" s="366">
        <v>0</v>
      </c>
      <c r="P141" s="281">
        <v>0</v>
      </c>
    </row>
    <row r="142" spans="1:17" ht="34.5" customHeight="1">
      <c r="A142" s="31"/>
      <c r="B142" s="199" t="s">
        <v>104</v>
      </c>
      <c r="C142" s="210"/>
      <c r="D142" s="211" t="s">
        <v>33</v>
      </c>
      <c r="E142" s="419" t="s">
        <v>105</v>
      </c>
      <c r="F142" s="665"/>
      <c r="G142" s="398"/>
      <c r="H142" s="398"/>
      <c r="I142" s="398"/>
      <c r="J142" s="27"/>
      <c r="K142" s="27"/>
      <c r="L142" s="84"/>
      <c r="M142" s="28">
        <f>+'[1]Summary budget by agencies'!$I$9</f>
        <v>1.4</v>
      </c>
      <c r="N142" s="29" t="str">
        <f>+'[1]Summary budget by agencies'!$J$9</f>
        <v>Contracts</v>
      </c>
      <c r="O142" s="366">
        <v>25250</v>
      </c>
      <c r="P142" s="281">
        <v>0</v>
      </c>
    </row>
    <row r="143" spans="1:17" ht="34.5" customHeight="1">
      <c r="A143" s="25"/>
      <c r="B143" s="199"/>
      <c r="C143" s="212"/>
      <c r="D143" s="57"/>
      <c r="E143" s="419"/>
      <c r="F143" s="665"/>
      <c r="G143" s="398"/>
      <c r="H143" s="398"/>
      <c r="I143" s="398"/>
      <c r="J143" s="27"/>
      <c r="K143" s="213"/>
      <c r="L143" s="84"/>
      <c r="M143" s="28">
        <f>+'[1]Summary budget by agencies'!$I$10</f>
        <v>1.5</v>
      </c>
      <c r="N143" s="29" t="str">
        <f>+'[1]Summary budget by agencies'!$J$10</f>
        <v>Other direct costs</v>
      </c>
      <c r="O143" s="366">
        <v>29.8</v>
      </c>
      <c r="P143" s="281">
        <v>17.936</v>
      </c>
    </row>
    <row r="144" spans="1:17" ht="34.5" customHeight="1">
      <c r="A144" s="25"/>
      <c r="B144" s="199"/>
      <c r="C144" s="212"/>
      <c r="D144" s="139"/>
      <c r="E144" s="419"/>
      <c r="F144" s="665"/>
      <c r="G144" s="398"/>
      <c r="H144" s="398"/>
      <c r="I144" s="398"/>
      <c r="J144" s="27"/>
      <c r="K144" s="27"/>
      <c r="L144" s="84"/>
      <c r="M144" s="28" t="str">
        <f>+'[1]Summary budget by agencies'!$I$11</f>
        <v>2.0</v>
      </c>
      <c r="N144" s="29" t="str">
        <f>+'[1]Summary budget by agencies'!$J$11</f>
        <v>Indirect support costs 7%</v>
      </c>
      <c r="O144" s="366">
        <v>0</v>
      </c>
      <c r="P144" s="281">
        <v>1065.2555200000002</v>
      </c>
      <c r="Q144" s="320"/>
    </row>
    <row r="145" spans="1:17" ht="34.5" customHeight="1">
      <c r="A145" s="35"/>
      <c r="B145" s="214"/>
      <c r="C145" s="215"/>
      <c r="D145" s="136"/>
      <c r="E145" s="432"/>
      <c r="F145" s="669"/>
      <c r="G145" s="427"/>
      <c r="H145" s="427"/>
      <c r="I145" s="427"/>
      <c r="J145" s="69"/>
      <c r="K145" s="69"/>
      <c r="L145" s="216"/>
      <c r="M145" s="71"/>
      <c r="N145" s="86"/>
      <c r="O145" s="303"/>
      <c r="P145" s="73"/>
    </row>
    <row r="146" spans="1:17" ht="34.5" customHeight="1">
      <c r="A146" s="217">
        <v>2.2000000000000002</v>
      </c>
      <c r="B146" s="512" t="s">
        <v>106</v>
      </c>
      <c r="C146" s="512"/>
      <c r="D146" s="512"/>
      <c r="E146" s="512"/>
      <c r="F146" s="512"/>
      <c r="G146" s="512"/>
      <c r="H146" s="512"/>
      <c r="I146" s="512"/>
      <c r="J146" s="512"/>
      <c r="K146" s="512"/>
      <c r="L146" s="512"/>
      <c r="M146" s="512"/>
      <c r="N146" s="513"/>
      <c r="O146" s="291"/>
      <c r="P146" s="218"/>
    </row>
    <row r="147" spans="1:17" ht="34.5" customHeight="1">
      <c r="A147" s="192"/>
      <c r="B147" s="514" t="s">
        <v>107</v>
      </c>
      <c r="C147" s="515"/>
      <c r="D147" s="219" t="str">
        <f>'[1]221'!B1</f>
        <v>2.2.1</v>
      </c>
      <c r="E147" s="424" t="str">
        <f>'[1]221'!C1</f>
        <v>Supporting community-based creative initiatives that improve cross-cultural understanding.</v>
      </c>
      <c r="F147" s="665"/>
      <c r="G147" s="665"/>
      <c r="H147" s="665"/>
      <c r="I147" s="665"/>
      <c r="J147" s="208" t="s">
        <v>34</v>
      </c>
      <c r="K147" s="27"/>
      <c r="L147" s="208" t="s">
        <v>20</v>
      </c>
      <c r="M147" s="28">
        <f>+'[1]Summary budget by agencies'!$I$6</f>
        <v>1.1000000000000001</v>
      </c>
      <c r="N147" s="29" t="str">
        <f>+'[1]Summary budget by agencies'!$J$6</f>
        <v>Supplies, commodities, equipment and transport</v>
      </c>
      <c r="O147" s="364">
        <v>0</v>
      </c>
      <c r="P147" s="368">
        <v>6000</v>
      </c>
    </row>
    <row r="148" spans="1:17" ht="34.5" customHeight="1">
      <c r="A148" s="192"/>
      <c r="B148" s="394" t="s">
        <v>159</v>
      </c>
      <c r="C148" s="466"/>
      <c r="D148" s="219"/>
      <c r="E148" s="424"/>
      <c r="F148" s="665"/>
      <c r="G148" s="665"/>
      <c r="H148" s="665"/>
      <c r="I148" s="665"/>
      <c r="J148" s="27"/>
      <c r="K148" s="27"/>
      <c r="L148" s="27"/>
      <c r="M148" s="28">
        <f>+'[1]Summary budget by agencies'!$I$7</f>
        <v>1.2</v>
      </c>
      <c r="N148" s="29" t="str">
        <f>+'[1]Summary budget by agencies'!$J$7</f>
        <v>Personnel (staff, consultants, travel and training)</v>
      </c>
      <c r="O148" s="366">
        <v>22946.37</v>
      </c>
      <c r="P148" s="368">
        <v>117800</v>
      </c>
    </row>
    <row r="149" spans="1:17" ht="34.5" customHeight="1">
      <c r="A149" s="25"/>
      <c r="B149" s="448" t="s">
        <v>160</v>
      </c>
      <c r="C149" s="449"/>
      <c r="D149" s="219"/>
      <c r="E149" s="424"/>
      <c r="F149" s="665"/>
      <c r="G149" s="665"/>
      <c r="H149" s="665"/>
      <c r="I149" s="665"/>
      <c r="J149" s="27"/>
      <c r="K149" s="27"/>
      <c r="L149" s="27"/>
      <c r="M149" s="28">
        <f>+'[1]Summary budget by agencies'!$I$8</f>
        <v>1.3</v>
      </c>
      <c r="N149" s="29" t="str">
        <f>+'[1]Summary budget by agencies'!$J$8</f>
        <v>Training of counterparts</v>
      </c>
      <c r="O149" s="366">
        <v>0</v>
      </c>
      <c r="P149" s="368">
        <v>0</v>
      </c>
    </row>
    <row r="150" spans="1:17" ht="34.5" customHeight="1">
      <c r="A150" s="123"/>
      <c r="B150" s="448"/>
      <c r="C150" s="449"/>
      <c r="D150" s="220" t="s">
        <v>33</v>
      </c>
      <c r="E150" s="419" t="s">
        <v>108</v>
      </c>
      <c r="F150" s="665"/>
      <c r="G150" s="665"/>
      <c r="H150" s="665"/>
      <c r="I150" s="665"/>
      <c r="J150" s="208"/>
      <c r="K150" s="208"/>
      <c r="L150" s="208"/>
      <c r="M150" s="28">
        <f>+'[1]Summary budget by agencies'!$I$9</f>
        <v>1.4</v>
      </c>
      <c r="N150" s="29" t="str">
        <f>+'[1]Summary budget by agencies'!$J$9</f>
        <v>Contracts</v>
      </c>
      <c r="O150" s="366">
        <v>103020.75</v>
      </c>
      <c r="P150" s="368">
        <v>400000</v>
      </c>
    </row>
    <row r="151" spans="1:17" ht="34.5" customHeight="1">
      <c r="A151" s="221"/>
      <c r="B151" s="496" t="s">
        <v>109</v>
      </c>
      <c r="C151" s="497"/>
      <c r="D151" s="65"/>
      <c r="E151" s="419"/>
      <c r="F151" s="665"/>
      <c r="G151" s="665"/>
      <c r="H151" s="665"/>
      <c r="I151" s="665"/>
      <c r="J151" s="27"/>
      <c r="K151" s="27"/>
      <c r="L151" s="27"/>
      <c r="M151" s="28">
        <f>+'[1]Summary budget by agencies'!$I$10</f>
        <v>1.5</v>
      </c>
      <c r="N151" s="29" t="str">
        <f>+'[1]Summary budget by agencies'!$J$10</f>
        <v>Other direct costs</v>
      </c>
      <c r="O151" s="366">
        <v>95.889999999999986</v>
      </c>
      <c r="P151" s="368">
        <v>1000</v>
      </c>
    </row>
    <row r="152" spans="1:17" ht="34.5" customHeight="1">
      <c r="A152" s="25"/>
      <c r="D152" s="65"/>
      <c r="E152" s="419"/>
      <c r="F152" s="665"/>
      <c r="G152" s="665"/>
      <c r="H152" s="665"/>
      <c r="I152" s="665"/>
      <c r="J152" s="27"/>
      <c r="K152" s="27"/>
      <c r="L152" s="27"/>
      <c r="M152" s="28" t="str">
        <f>+'[1]Summary budget by agencies'!$I$11</f>
        <v>2.0</v>
      </c>
      <c r="N152" s="29" t="str">
        <f>+'[1]Summary budget by agencies'!$J$11</f>
        <v>Indirect support costs 7%</v>
      </c>
      <c r="O152" s="366">
        <v>12218</v>
      </c>
      <c r="P152" s="368">
        <v>36736</v>
      </c>
      <c r="Q152" s="320"/>
    </row>
    <row r="153" spans="1:17" ht="34.5" customHeight="1">
      <c r="A153" s="104"/>
      <c r="D153" s="68"/>
      <c r="E153" s="432"/>
      <c r="F153" s="669"/>
      <c r="G153" s="669"/>
      <c r="H153" s="669"/>
      <c r="I153" s="669"/>
      <c r="J153" s="69"/>
      <c r="K153" s="69"/>
      <c r="L153" s="69"/>
      <c r="M153" s="36"/>
      <c r="N153" s="37"/>
      <c r="O153" s="302"/>
      <c r="P153" s="59"/>
    </row>
    <row r="154" spans="1:17" ht="34.5" customHeight="1">
      <c r="A154" s="104"/>
      <c r="B154" s="508"/>
      <c r="C154" s="509"/>
      <c r="D154" s="65" t="s">
        <v>71</v>
      </c>
      <c r="E154" s="418" t="s">
        <v>166</v>
      </c>
      <c r="F154" s="672"/>
      <c r="G154" s="672"/>
      <c r="H154" s="672"/>
      <c r="I154" s="672"/>
      <c r="J154" s="27" t="s">
        <v>34</v>
      </c>
      <c r="K154" s="222"/>
      <c r="L154" s="27" t="s">
        <v>20</v>
      </c>
      <c r="M154" s="22"/>
      <c r="N154" s="23"/>
      <c r="O154" s="300"/>
      <c r="P154" s="59"/>
    </row>
    <row r="155" spans="1:17" ht="34.5" customHeight="1">
      <c r="A155" s="25"/>
      <c r="B155" s="435" t="s">
        <v>110</v>
      </c>
      <c r="C155" s="449"/>
      <c r="D155" s="89"/>
      <c r="E155" s="419"/>
      <c r="F155" s="665"/>
      <c r="G155" s="665"/>
      <c r="H155" s="665"/>
      <c r="I155" s="665"/>
      <c r="J155" s="27"/>
      <c r="K155" s="27"/>
      <c r="L155" s="27"/>
      <c r="M155" s="28"/>
      <c r="N155" s="29"/>
      <c r="O155" s="301"/>
      <c r="P155" s="59"/>
    </row>
    <row r="156" spans="1:17" ht="34.5" customHeight="1">
      <c r="A156" s="25"/>
      <c r="B156" s="473"/>
      <c r="C156" s="415"/>
      <c r="D156" s="89"/>
      <c r="E156" s="419"/>
      <c r="F156" s="665"/>
      <c r="G156" s="665"/>
      <c r="H156" s="665"/>
      <c r="I156" s="665"/>
      <c r="J156" s="27"/>
      <c r="K156" s="27"/>
      <c r="L156" s="27"/>
      <c r="M156" s="28"/>
      <c r="N156" s="29"/>
      <c r="O156" s="301"/>
      <c r="P156" s="59"/>
    </row>
    <row r="157" spans="1:17" ht="34.5" customHeight="1">
      <c r="A157" s="25"/>
      <c r="B157" s="465" t="s">
        <v>111</v>
      </c>
      <c r="C157" s="443"/>
      <c r="D157" s="89"/>
      <c r="E157" s="285"/>
      <c r="F157" s="665"/>
      <c r="G157" s="665"/>
      <c r="H157" s="665"/>
      <c r="I157" s="665"/>
      <c r="J157" s="27"/>
      <c r="K157" s="27"/>
      <c r="L157" s="27"/>
      <c r="M157" s="28"/>
      <c r="N157" s="29"/>
      <c r="O157" s="303"/>
      <c r="P157" s="59"/>
    </row>
    <row r="158" spans="1:17" ht="43.5" customHeight="1">
      <c r="A158" s="25"/>
      <c r="B158" s="435" t="s">
        <v>112</v>
      </c>
      <c r="C158" s="449"/>
      <c r="D158" s="89"/>
      <c r="E158" s="224"/>
      <c r="F158" s="665"/>
      <c r="G158" s="665"/>
      <c r="H158" s="665"/>
      <c r="I158" s="665"/>
      <c r="J158" s="27"/>
      <c r="K158" s="27"/>
      <c r="L158" s="27"/>
      <c r="M158" s="28"/>
      <c r="N158" s="29"/>
      <c r="O158" s="300"/>
      <c r="P158" s="59"/>
    </row>
    <row r="159" spans="1:17" ht="34.5" customHeight="1">
      <c r="A159" s="25"/>
      <c r="B159" s="394" t="s">
        <v>113</v>
      </c>
      <c r="C159" s="466"/>
      <c r="D159" s="89"/>
      <c r="E159" s="224"/>
      <c r="F159" s="665"/>
      <c r="G159" s="665"/>
      <c r="H159" s="665"/>
      <c r="I159" s="665"/>
      <c r="J159" s="27"/>
      <c r="K159" s="27"/>
      <c r="L159" s="27"/>
      <c r="M159" s="28"/>
      <c r="N159" s="29"/>
      <c r="O159" s="301"/>
      <c r="P159" s="59"/>
    </row>
    <row r="160" spans="1:17" ht="34.5" customHeight="1">
      <c r="A160" s="25"/>
      <c r="B160" s="435" t="s">
        <v>114</v>
      </c>
      <c r="C160" s="449"/>
      <c r="D160" s="89"/>
      <c r="E160" s="224"/>
      <c r="F160" s="665"/>
      <c r="G160" s="665"/>
      <c r="H160" s="665"/>
      <c r="I160" s="665"/>
      <c r="J160" s="27"/>
      <c r="K160" s="27"/>
      <c r="L160" s="27"/>
      <c r="M160" s="28"/>
      <c r="N160" s="29"/>
      <c r="O160" s="301"/>
      <c r="P160" s="59"/>
    </row>
    <row r="161" spans="1:17" ht="34.5" customHeight="1">
      <c r="A161" s="35"/>
      <c r="B161" s="467"/>
      <c r="C161" s="492"/>
      <c r="D161" s="101"/>
      <c r="E161" s="225"/>
      <c r="F161" s="669"/>
      <c r="G161" s="669"/>
      <c r="H161" s="669"/>
      <c r="I161" s="669"/>
      <c r="J161" s="69"/>
      <c r="K161" s="69"/>
      <c r="L161" s="69"/>
      <c r="M161" s="71"/>
      <c r="N161" s="86"/>
      <c r="O161" s="303"/>
      <c r="P161" s="59"/>
    </row>
    <row r="162" spans="1:17" ht="34.5" customHeight="1">
      <c r="A162" s="25"/>
      <c r="B162" s="493" t="s">
        <v>169</v>
      </c>
      <c r="C162" s="494"/>
      <c r="D162" s="226" t="s">
        <v>115</v>
      </c>
      <c r="E162" s="495" t="s">
        <v>116</v>
      </c>
      <c r="F162" s="672"/>
      <c r="G162" s="672"/>
      <c r="H162" s="672"/>
      <c r="I162" s="672"/>
      <c r="J162" s="21" t="s">
        <v>34</v>
      </c>
      <c r="K162" s="227"/>
      <c r="L162" s="21" t="s">
        <v>20</v>
      </c>
      <c r="M162" s="22"/>
      <c r="N162" s="119"/>
      <c r="O162" s="300"/>
      <c r="P162" s="59"/>
    </row>
    <row r="163" spans="1:17" ht="34.5" customHeight="1">
      <c r="A163" s="35"/>
      <c r="B163" s="467" t="s">
        <v>117</v>
      </c>
      <c r="C163" s="510"/>
      <c r="D163" s="101"/>
      <c r="E163" s="447"/>
      <c r="F163" s="669"/>
      <c r="G163" s="669"/>
      <c r="H163" s="669"/>
      <c r="I163" s="669"/>
      <c r="J163" s="69"/>
      <c r="K163" s="69"/>
      <c r="L163" s="69"/>
      <c r="M163" s="71"/>
      <c r="N163" s="72"/>
      <c r="O163" s="303"/>
      <c r="P163" s="59"/>
    </row>
    <row r="164" spans="1:17" ht="34.5" customHeight="1">
      <c r="A164" s="25"/>
      <c r="B164" s="95"/>
      <c r="C164" s="96"/>
      <c r="D164" s="219" t="str">
        <f>'[1]222 Unesco'!B1</f>
        <v>2.2.2</v>
      </c>
      <c r="E164" s="424" t="str">
        <f>'[1]222 Unesco'!C1</f>
        <v>Reinforcing stakeholder capacities in the field of intercuturalism.</v>
      </c>
      <c r="F164" s="154"/>
      <c r="G164" s="154"/>
      <c r="H164" s="154"/>
      <c r="I164" s="684"/>
      <c r="J164" s="27" t="str">
        <f>'[1]222 Unesco'!A1</f>
        <v>UNESCO</v>
      </c>
      <c r="K164" s="138" t="s">
        <v>65</v>
      </c>
      <c r="L164" s="27" t="str">
        <f>L147</f>
        <v>MDG-F</v>
      </c>
      <c r="M164" s="28">
        <f>+'[1]Summary budget by agencies'!$I$6</f>
        <v>1.1000000000000001</v>
      </c>
      <c r="N164" s="74" t="str">
        <f>+'[1]Summary budget by agencies'!$J$6</f>
        <v>Supplies, commodities, equipment and transport</v>
      </c>
      <c r="O164" s="371">
        <v>1000</v>
      </c>
      <c r="P164" s="365">
        <v>1000</v>
      </c>
    </row>
    <row r="165" spans="1:17" ht="34.5" customHeight="1">
      <c r="A165" s="25"/>
      <c r="B165" s="499" t="s">
        <v>118</v>
      </c>
      <c r="C165" s="500"/>
      <c r="D165" s="219"/>
      <c r="E165" s="424"/>
      <c r="F165" s="228"/>
      <c r="G165" s="228"/>
      <c r="H165" s="154"/>
      <c r="I165" s="684"/>
      <c r="J165" s="27"/>
      <c r="K165" s="27" t="s">
        <v>66</v>
      </c>
      <c r="L165" s="27"/>
      <c r="M165" s="28">
        <f>+'[1]Summary budget by agencies'!$I$7</f>
        <v>1.2</v>
      </c>
      <c r="N165" s="74" t="str">
        <f>+'[1]Summary budget by agencies'!$J$7</f>
        <v>Personnel (staff, consultants, travel and training)</v>
      </c>
      <c r="O165" s="371">
        <v>22624</v>
      </c>
      <c r="P165" s="367">
        <v>22624</v>
      </c>
    </row>
    <row r="166" spans="1:17" ht="34.5" customHeight="1">
      <c r="A166" s="25"/>
      <c r="B166" s="499"/>
      <c r="C166" s="500"/>
      <c r="D166" s="219"/>
      <c r="E166" s="424"/>
      <c r="F166" s="228"/>
      <c r="G166" s="228"/>
      <c r="H166" s="154"/>
      <c r="I166" s="684"/>
      <c r="J166" s="27"/>
      <c r="K166" s="27"/>
      <c r="L166" s="27"/>
      <c r="M166" s="28">
        <f>+'[1]Summary budget by agencies'!$I$8</f>
        <v>1.3</v>
      </c>
      <c r="N166" s="74" t="str">
        <f>+'[1]Summary budget by agencies'!$J$8</f>
        <v>Training of counterparts</v>
      </c>
      <c r="O166" s="371">
        <v>0</v>
      </c>
      <c r="P166" s="367"/>
    </row>
    <row r="167" spans="1:17" ht="34.5" customHeight="1">
      <c r="A167" s="25"/>
      <c r="B167" s="499"/>
      <c r="C167" s="500"/>
      <c r="D167" s="229" t="str">
        <f>'[1]222 Unesco'!B3</f>
        <v>a.</v>
      </c>
      <c r="E167" s="419" t="str">
        <f>'[1]222 Unesco'!C3</f>
        <v xml:space="preserve">Build capacity of local level decision-makers to manage cultural diversity in their communities focusing on intercultural education and mediation skills using a gender-sensitive approach. </v>
      </c>
      <c r="F167" s="485"/>
      <c r="G167" s="485"/>
      <c r="H167" s="485"/>
      <c r="I167" s="685"/>
      <c r="J167" s="27"/>
      <c r="K167" s="197"/>
      <c r="L167" s="27"/>
      <c r="M167" s="28">
        <f>+'[1]Summary budget by agencies'!$I$9</f>
        <v>1.4</v>
      </c>
      <c r="N167" s="74" t="str">
        <f>+'[1]Summary budget by agencies'!$J$9</f>
        <v>Contracts</v>
      </c>
      <c r="O167" s="371">
        <v>28200</v>
      </c>
      <c r="P167" s="367">
        <v>20200</v>
      </c>
    </row>
    <row r="168" spans="1:17" ht="34.5" customHeight="1">
      <c r="A168" s="31"/>
      <c r="B168" s="157"/>
      <c r="C168" s="158"/>
      <c r="D168" s="230"/>
      <c r="E168" s="419"/>
      <c r="F168" s="485"/>
      <c r="G168" s="485"/>
      <c r="H168" s="485"/>
      <c r="I168" s="685"/>
      <c r="J168" s="27"/>
      <c r="K168" s="197"/>
      <c r="L168" s="27"/>
      <c r="M168" s="28">
        <f>+'[1]Summary budget by agencies'!$I$10</f>
        <v>1.5</v>
      </c>
      <c r="N168" s="74" t="str">
        <f>+'[1]Summary budget by agencies'!$J$10</f>
        <v>Other direct costs</v>
      </c>
      <c r="O168" s="371">
        <v>2956</v>
      </c>
      <c r="P168" s="367">
        <v>2866.61</v>
      </c>
    </row>
    <row r="169" spans="1:17" ht="34.5" customHeight="1">
      <c r="A169" s="25"/>
      <c r="B169" s="499"/>
      <c r="C169" s="500"/>
      <c r="D169" s="230"/>
      <c r="E169" s="419"/>
      <c r="F169" s="485"/>
      <c r="G169" s="485"/>
      <c r="H169" s="485"/>
      <c r="I169" s="685"/>
      <c r="J169" s="27"/>
      <c r="K169" s="27"/>
      <c r="L169" s="27"/>
      <c r="M169" s="28" t="str">
        <f>+'[1]Summary budget by agencies'!$I$11</f>
        <v>2.0</v>
      </c>
      <c r="N169" s="74" t="str">
        <f>+'[1]Summary budget by agencies'!$J$11</f>
        <v>Indirect support costs 7%</v>
      </c>
      <c r="O169" s="371">
        <v>3835</v>
      </c>
      <c r="P169" s="367">
        <v>3268.35</v>
      </c>
      <c r="Q169" s="320"/>
    </row>
    <row r="170" spans="1:17" ht="34.5" customHeight="1">
      <c r="A170" s="25"/>
      <c r="B170" s="499"/>
      <c r="C170" s="500"/>
      <c r="D170" s="231"/>
      <c r="E170" s="507"/>
      <c r="F170" s="498"/>
      <c r="G170" s="498"/>
      <c r="H170" s="498"/>
      <c r="I170" s="686"/>
      <c r="J170" s="69"/>
      <c r="K170" s="69"/>
      <c r="L170" s="69"/>
      <c r="M170" s="232"/>
      <c r="N170" s="233"/>
      <c r="O170" s="233"/>
      <c r="P170" s="38"/>
    </row>
    <row r="171" spans="1:17" ht="34.5" customHeight="1">
      <c r="A171" s="104"/>
      <c r="B171" s="499"/>
      <c r="C171" s="500"/>
      <c r="D171" s="234" t="str">
        <f>'[1]222 Unesco'!B120</f>
        <v>b.</v>
      </c>
      <c r="E171" s="418" t="str">
        <f>'[1]222 Unesco'!C120</f>
        <v>Build capacity of community-based organisations in approaches to cultural sensitivity (focus on intercultural mediation).</v>
      </c>
      <c r="F171" s="397"/>
      <c r="G171" s="397"/>
      <c r="H171" s="397"/>
      <c r="I171" s="670"/>
      <c r="J171" s="21" t="s">
        <v>61</v>
      </c>
      <c r="K171" s="21"/>
      <c r="L171" s="21" t="s">
        <v>20</v>
      </c>
      <c r="M171" s="22"/>
      <c r="N171" s="119"/>
      <c r="O171" s="300"/>
      <c r="P171" s="24"/>
    </row>
    <row r="172" spans="1:17" ht="34.5" customHeight="1">
      <c r="A172" s="104"/>
      <c r="B172" s="501" t="s">
        <v>119</v>
      </c>
      <c r="C172" s="502"/>
      <c r="D172" s="235"/>
      <c r="E172" s="419"/>
      <c r="F172" s="398"/>
      <c r="G172" s="398"/>
      <c r="H172" s="398"/>
      <c r="I172" s="671"/>
      <c r="J172" s="27"/>
      <c r="K172" s="27"/>
      <c r="L172" s="27"/>
      <c r="M172" s="28"/>
      <c r="N172" s="74"/>
      <c r="O172" s="301"/>
      <c r="P172" s="30"/>
    </row>
    <row r="173" spans="1:17" ht="34.5" customHeight="1">
      <c r="A173" s="104"/>
      <c r="B173" s="503"/>
      <c r="C173" s="504"/>
      <c r="D173" s="235"/>
      <c r="E173" s="419"/>
      <c r="F173" s="398"/>
      <c r="G173" s="398"/>
      <c r="H173" s="398"/>
      <c r="I173" s="671"/>
      <c r="J173" s="27"/>
      <c r="K173" s="27"/>
      <c r="L173" s="27"/>
      <c r="M173" s="28"/>
      <c r="N173" s="74"/>
      <c r="O173" s="301"/>
      <c r="P173" s="30"/>
    </row>
    <row r="174" spans="1:17" ht="34.5" customHeight="1">
      <c r="A174" s="98"/>
      <c r="B174" s="505"/>
      <c r="C174" s="506"/>
      <c r="D174" s="236"/>
      <c r="E174" s="432"/>
      <c r="F174" s="427"/>
      <c r="G174" s="427"/>
      <c r="H174" s="427"/>
      <c r="I174" s="673"/>
      <c r="J174" s="69"/>
      <c r="K174" s="198"/>
      <c r="L174" s="69"/>
      <c r="M174" s="71"/>
      <c r="N174" s="72"/>
      <c r="O174" s="303"/>
      <c r="P174" s="30"/>
    </row>
    <row r="175" spans="1:17" ht="34.5" customHeight="1">
      <c r="A175" s="104"/>
      <c r="B175" s="480" t="s">
        <v>120</v>
      </c>
      <c r="C175" s="487"/>
      <c r="D175" s="237" t="s">
        <v>63</v>
      </c>
      <c r="E175" s="469" t="s">
        <v>121</v>
      </c>
      <c r="F175" s="485"/>
      <c r="G175" s="485"/>
      <c r="H175" s="485"/>
      <c r="I175" s="685"/>
      <c r="J175" s="208" t="s">
        <v>61</v>
      </c>
      <c r="K175" s="208"/>
      <c r="L175" s="208" t="s">
        <v>20</v>
      </c>
      <c r="M175" s="238"/>
      <c r="N175" s="239"/>
      <c r="O175" s="307"/>
      <c r="P175" s="30"/>
    </row>
    <row r="176" spans="1:17" ht="34.5" customHeight="1">
      <c r="A176" s="104"/>
      <c r="B176" s="76"/>
      <c r="C176" s="212"/>
      <c r="D176" s="237"/>
      <c r="E176" s="469"/>
      <c r="F176" s="485"/>
      <c r="G176" s="485"/>
      <c r="H176" s="485"/>
      <c r="I176" s="685"/>
      <c r="J176" s="208"/>
      <c r="K176" s="208"/>
      <c r="L176" s="208"/>
      <c r="M176" s="238"/>
      <c r="N176" s="239"/>
      <c r="O176" s="308"/>
      <c r="P176" s="30"/>
    </row>
    <row r="177" spans="1:17" ht="34.5" customHeight="1">
      <c r="A177" s="104"/>
      <c r="B177" s="480" t="s">
        <v>122</v>
      </c>
      <c r="C177" s="487"/>
      <c r="D177" s="240" t="s">
        <v>94</v>
      </c>
      <c r="E177" s="491" t="s">
        <v>123</v>
      </c>
      <c r="F177" s="484"/>
      <c r="G177" s="484"/>
      <c r="H177" s="484"/>
      <c r="I177" s="687"/>
      <c r="J177" s="241" t="s">
        <v>61</v>
      </c>
      <c r="K177" s="241"/>
      <c r="L177" s="241" t="s">
        <v>20</v>
      </c>
      <c r="M177" s="242"/>
      <c r="N177" s="243"/>
      <c r="O177" s="307"/>
      <c r="P177" s="30"/>
    </row>
    <row r="178" spans="1:17" ht="34.5" customHeight="1">
      <c r="A178" s="104"/>
      <c r="B178" s="486"/>
      <c r="C178" s="426"/>
      <c r="D178" s="237"/>
      <c r="E178" s="469"/>
      <c r="F178" s="485"/>
      <c r="G178" s="485"/>
      <c r="H178" s="485"/>
      <c r="I178" s="685"/>
      <c r="J178" s="208"/>
      <c r="K178" s="208"/>
      <c r="L178" s="208"/>
      <c r="M178" s="238"/>
      <c r="N178" s="239"/>
      <c r="O178" s="308"/>
      <c r="P178" s="30"/>
    </row>
    <row r="179" spans="1:17" ht="34.5" customHeight="1">
      <c r="A179" s="488" t="s">
        <v>124</v>
      </c>
      <c r="B179" s="489"/>
      <c r="C179" s="489"/>
      <c r="D179" s="489"/>
      <c r="E179" s="489"/>
      <c r="F179" s="489"/>
      <c r="G179" s="489"/>
      <c r="H179" s="489"/>
      <c r="I179" s="489"/>
      <c r="J179" s="489"/>
      <c r="K179" s="489"/>
      <c r="L179" s="489"/>
      <c r="M179" s="489"/>
      <c r="N179" s="490"/>
      <c r="O179" s="18">
        <f>SUM(O184:O214)</f>
        <v>197405.08999999997</v>
      </c>
      <c r="P179" s="18">
        <f>SUM(P184:P214)</f>
        <v>835062.05999999994</v>
      </c>
    </row>
    <row r="180" spans="1:17" ht="34.5" customHeight="1">
      <c r="A180" s="401" t="s">
        <v>4</v>
      </c>
      <c r="B180" s="402"/>
      <c r="C180" s="403"/>
      <c r="D180" s="407" t="s">
        <v>5</v>
      </c>
      <c r="E180" s="379"/>
      <c r="F180" s="410" t="s">
        <v>6</v>
      </c>
      <c r="G180" s="411"/>
      <c r="H180" s="411"/>
      <c r="I180" s="411"/>
      <c r="J180" s="379" t="s">
        <v>7</v>
      </c>
      <c r="K180" s="412" t="s">
        <v>8</v>
      </c>
      <c r="L180" s="379" t="s">
        <v>9</v>
      </c>
      <c r="M180" s="379"/>
      <c r="N180" s="379"/>
      <c r="O180" s="458"/>
      <c r="P180" s="458"/>
    </row>
    <row r="181" spans="1:17" ht="34.5" customHeight="1">
      <c r="A181" s="404"/>
      <c r="B181" s="405"/>
      <c r="C181" s="406"/>
      <c r="D181" s="407"/>
      <c r="E181" s="379"/>
      <c r="F181" s="411"/>
      <c r="G181" s="411"/>
      <c r="H181" s="411"/>
      <c r="I181" s="411"/>
      <c r="J181" s="379"/>
      <c r="K181" s="412"/>
      <c r="L181" s="379" t="s">
        <v>10</v>
      </c>
      <c r="M181" s="413" t="s">
        <v>11</v>
      </c>
      <c r="N181" s="413"/>
      <c r="O181" s="298"/>
      <c r="P181" s="387" t="s">
        <v>12</v>
      </c>
    </row>
    <row r="182" spans="1:17" ht="34.5" customHeight="1">
      <c r="A182" s="391" t="s">
        <v>80</v>
      </c>
      <c r="B182" s="392"/>
      <c r="C182" s="393"/>
      <c r="D182" s="407"/>
      <c r="E182" s="379"/>
      <c r="F182" s="14" t="s">
        <v>14</v>
      </c>
      <c r="G182" s="14" t="s">
        <v>15</v>
      </c>
      <c r="H182" s="14" t="s">
        <v>16</v>
      </c>
      <c r="I182" s="14" t="s">
        <v>17</v>
      </c>
      <c r="J182" s="379"/>
      <c r="K182" s="412"/>
      <c r="L182" s="379"/>
      <c r="M182" s="413"/>
      <c r="N182" s="413"/>
      <c r="O182" s="299"/>
      <c r="P182" s="388"/>
    </row>
    <row r="183" spans="1:17" ht="34.5" customHeight="1">
      <c r="A183" s="187">
        <v>3.1</v>
      </c>
      <c r="B183" s="453" t="s">
        <v>125</v>
      </c>
      <c r="C183" s="453"/>
      <c r="D183" s="453"/>
      <c r="E183" s="453"/>
      <c r="F183" s="453"/>
      <c r="G183" s="453"/>
      <c r="H183" s="453"/>
      <c r="I183" s="453"/>
      <c r="J183" s="453"/>
      <c r="K183" s="453"/>
      <c r="L183" s="453"/>
      <c r="M183" s="453"/>
      <c r="N183" s="454"/>
      <c r="O183" s="290"/>
      <c r="P183" s="244"/>
    </row>
    <row r="184" spans="1:17" ht="34.5" customHeight="1">
      <c r="A184" s="192"/>
      <c r="B184" s="414" t="s">
        <v>126</v>
      </c>
      <c r="C184" s="415"/>
      <c r="D184" s="114" t="str">
        <f>'[1]311 Unesco'!B1</f>
        <v>3.1.1</v>
      </c>
      <c r="E184" s="424" t="str">
        <f>'[1]311 Unesco'!C1</f>
        <v>Supporting artistic-entrepreneurs through strategising, marketing and vocational training.</v>
      </c>
      <c r="F184" s="53"/>
      <c r="G184" s="53"/>
      <c r="H184" s="53"/>
      <c r="I184" s="53"/>
      <c r="J184" s="27" t="s">
        <v>61</v>
      </c>
      <c r="K184" s="27"/>
      <c r="L184" s="27" t="s">
        <v>20</v>
      </c>
      <c r="M184" s="28">
        <f>+'[1]Summary budget by agencies'!$I$6</f>
        <v>1.1000000000000001</v>
      </c>
      <c r="N184" s="29" t="str">
        <f>+'[1]Summary budget by agencies'!$J$6</f>
        <v>Supplies, commodities, equipment and transport</v>
      </c>
      <c r="O184" s="364">
        <v>1000</v>
      </c>
      <c r="P184" s="369">
        <v>1000</v>
      </c>
    </row>
    <row r="185" spans="1:17" ht="34.5" customHeight="1">
      <c r="A185" s="192"/>
      <c r="B185" s="473"/>
      <c r="C185" s="415"/>
      <c r="D185" s="114"/>
      <c r="E185" s="424"/>
      <c r="F185" s="154"/>
      <c r="G185" s="154"/>
      <c r="H185" s="154"/>
      <c r="I185" s="154"/>
      <c r="J185" s="27"/>
      <c r="K185" s="27"/>
      <c r="L185" s="27"/>
      <c r="M185" s="28">
        <f>+'[1]Summary budget by agencies'!$I$7</f>
        <v>1.2</v>
      </c>
      <c r="N185" s="29" t="str">
        <f>+'[1]Summary budget by agencies'!$J$7</f>
        <v>Personnel (staff, consultants, travel and training)</v>
      </c>
      <c r="O185" s="366">
        <v>19273</v>
      </c>
      <c r="P185" s="368">
        <v>24180</v>
      </c>
    </row>
    <row r="186" spans="1:17" ht="34.5" customHeight="1">
      <c r="A186" s="25"/>
      <c r="B186" s="286"/>
      <c r="C186" s="245"/>
      <c r="D186" s="114"/>
      <c r="E186" s="424"/>
      <c r="F186" s="154"/>
      <c r="G186" s="154"/>
      <c r="H186" s="154"/>
      <c r="I186" s="154"/>
      <c r="J186" s="27"/>
      <c r="K186" s="27"/>
      <c r="L186" s="27"/>
      <c r="M186" s="28">
        <f>+'[1]Summary budget by agencies'!$I$8</f>
        <v>1.3</v>
      </c>
      <c r="N186" s="29" t="str">
        <f>+'[1]Summary budget by agencies'!$J$8</f>
        <v>Training of counterparts</v>
      </c>
      <c r="O186" s="366">
        <v>0</v>
      </c>
      <c r="P186" s="368">
        <v>0</v>
      </c>
    </row>
    <row r="187" spans="1:17" ht="34.5" customHeight="1">
      <c r="A187" s="25"/>
      <c r="B187" s="414"/>
      <c r="C187" s="415"/>
      <c r="D187" s="220" t="str">
        <f>'[1]311 Unesco'!B3</f>
        <v>a.</v>
      </c>
      <c r="E187" s="419" t="s">
        <v>184</v>
      </c>
      <c r="F187" s="665"/>
      <c r="G187" s="665"/>
      <c r="H187" s="665"/>
      <c r="I187" s="665"/>
      <c r="J187" s="27"/>
      <c r="K187" s="27"/>
      <c r="L187" s="27"/>
      <c r="M187" s="28">
        <f>+'[1]Summary budget by agencies'!$I$9</f>
        <v>1.4</v>
      </c>
      <c r="N187" s="29" t="str">
        <f>+'[1]Summary budget by agencies'!$J$9</f>
        <v>Contracts</v>
      </c>
      <c r="O187" s="366">
        <v>34350</v>
      </c>
      <c r="P187" s="368">
        <v>61500</v>
      </c>
    </row>
    <row r="188" spans="1:17" ht="34.5" customHeight="1">
      <c r="A188" s="25"/>
      <c r="B188" s="473"/>
      <c r="C188" s="415"/>
      <c r="D188" s="219"/>
      <c r="E188" s="419"/>
      <c r="F188" s="665"/>
      <c r="G188" s="665"/>
      <c r="H188" s="665"/>
      <c r="I188" s="665"/>
      <c r="J188" s="27"/>
      <c r="K188" s="27"/>
      <c r="L188" s="27"/>
      <c r="M188" s="28">
        <f>+'[1]Summary budget by agencies'!$I$10</f>
        <v>1.5</v>
      </c>
      <c r="N188" s="29" t="str">
        <f>+'[1]Summary budget by agencies'!$J$10</f>
        <v>Other direct costs</v>
      </c>
      <c r="O188" s="366">
        <v>2786</v>
      </c>
      <c r="P188" s="368">
        <v>5191.83</v>
      </c>
    </row>
    <row r="189" spans="1:17" ht="34.5" customHeight="1">
      <c r="A189" s="35"/>
      <c r="B189" s="95"/>
      <c r="C189" s="96"/>
      <c r="D189" s="246"/>
      <c r="E189" s="432"/>
      <c r="F189" s="665"/>
      <c r="G189" s="665"/>
      <c r="H189" s="665"/>
      <c r="I189" s="665"/>
      <c r="J189" s="27"/>
      <c r="K189" s="247"/>
      <c r="L189" s="27"/>
      <c r="M189" s="28" t="str">
        <f>+'[1]Summary budget by agencies'!$I$11</f>
        <v>2.0</v>
      </c>
      <c r="N189" s="29" t="str">
        <f>+'[1]Summary budget by agencies'!$J$11</f>
        <v>Indirect support costs 7%</v>
      </c>
      <c r="O189" s="372">
        <v>4018.35</v>
      </c>
      <c r="P189" s="368">
        <v>6431.03</v>
      </c>
      <c r="Q189" s="320"/>
    </row>
    <row r="190" spans="1:17" ht="34.5" customHeight="1">
      <c r="A190" s="25"/>
      <c r="B190" s="478" t="s">
        <v>127</v>
      </c>
      <c r="C190" s="479"/>
      <c r="D190" s="65" t="s">
        <v>71</v>
      </c>
      <c r="E190" s="457" t="s">
        <v>164</v>
      </c>
      <c r="F190" s="397"/>
      <c r="G190" s="672"/>
      <c r="H190" s="672"/>
      <c r="I190" s="672"/>
      <c r="J190" s="21" t="s">
        <v>61</v>
      </c>
      <c r="K190" s="248"/>
      <c r="L190" s="21" t="s">
        <v>20</v>
      </c>
      <c r="M190" s="22"/>
      <c r="N190" s="119"/>
      <c r="O190" s="300"/>
      <c r="P190" s="59"/>
    </row>
    <row r="191" spans="1:17" ht="34.5" customHeight="1">
      <c r="A191" s="25"/>
      <c r="B191" s="480" t="s">
        <v>128</v>
      </c>
      <c r="C191" s="481"/>
      <c r="D191" s="65"/>
      <c r="E191" s="457"/>
      <c r="F191" s="398"/>
      <c r="G191" s="665"/>
      <c r="H191" s="665"/>
      <c r="I191" s="665"/>
      <c r="J191" s="27"/>
      <c r="K191" s="197"/>
      <c r="L191" s="27"/>
      <c r="M191" s="28"/>
      <c r="N191" s="74"/>
      <c r="O191" s="301"/>
      <c r="P191" s="59"/>
    </row>
    <row r="192" spans="1:17" ht="34.5" customHeight="1">
      <c r="A192" s="35"/>
      <c r="B192" s="482"/>
      <c r="C192" s="483"/>
      <c r="D192" s="68"/>
      <c r="E192" s="457"/>
      <c r="F192" s="427"/>
      <c r="G192" s="669"/>
      <c r="H192" s="669"/>
      <c r="I192" s="669"/>
      <c r="J192" s="69"/>
      <c r="K192" s="198"/>
      <c r="L192" s="69"/>
      <c r="M192" s="71"/>
      <c r="N192" s="72"/>
      <c r="O192" s="303"/>
      <c r="P192" s="59"/>
    </row>
    <row r="193" spans="1:17" ht="34.5" customHeight="1">
      <c r="A193" s="25"/>
      <c r="B193" s="474" t="s">
        <v>129</v>
      </c>
      <c r="C193" s="417"/>
      <c r="D193" s="282" t="s">
        <v>115</v>
      </c>
      <c r="E193" s="475" t="s">
        <v>170</v>
      </c>
      <c r="F193" s="397"/>
      <c r="G193" s="672"/>
      <c r="H193" s="672"/>
      <c r="I193" s="672"/>
      <c r="J193" s="21" t="s">
        <v>61</v>
      </c>
      <c r="K193" s="248"/>
      <c r="L193" s="21" t="s">
        <v>20</v>
      </c>
      <c r="M193" s="22"/>
      <c r="N193" s="119"/>
      <c r="O193" s="300"/>
      <c r="P193" s="59"/>
    </row>
    <row r="194" spans="1:17" ht="34.5" customHeight="1">
      <c r="A194" s="25"/>
      <c r="B194" s="76"/>
      <c r="C194" s="212"/>
      <c r="D194" s="283"/>
      <c r="E194" s="476"/>
      <c r="F194" s="398"/>
      <c r="G194" s="665"/>
      <c r="H194" s="665"/>
      <c r="I194" s="665"/>
      <c r="J194" s="27"/>
      <c r="K194" s="197"/>
      <c r="L194" s="27"/>
      <c r="M194" s="28"/>
      <c r="N194" s="74"/>
      <c r="O194" s="301"/>
      <c r="P194" s="59"/>
    </row>
    <row r="195" spans="1:17" ht="34.5" customHeight="1">
      <c r="A195" s="35"/>
      <c r="B195" s="249"/>
      <c r="C195" s="215"/>
      <c r="D195" s="284"/>
      <c r="E195" s="477"/>
      <c r="F195" s="427"/>
      <c r="G195" s="669"/>
      <c r="H195" s="669"/>
      <c r="I195" s="669"/>
      <c r="J195" s="69"/>
      <c r="K195" s="198"/>
      <c r="L195" s="69"/>
      <c r="M195" s="71"/>
      <c r="N195" s="72"/>
      <c r="O195" s="303"/>
      <c r="P195" s="73"/>
    </row>
    <row r="196" spans="1:17" ht="38.25" customHeight="1">
      <c r="A196" s="123"/>
      <c r="B196" s="459" t="s">
        <v>130</v>
      </c>
      <c r="C196" s="417"/>
      <c r="D196" s="250" t="str">
        <f>'[1]312'!B1</f>
        <v>3.1.2</v>
      </c>
      <c r="E196" s="251" t="str">
        <f>'[1]312'!C1</f>
        <v>Promoting cultural industries and cultural tourism.</v>
      </c>
      <c r="F196" s="154"/>
      <c r="G196" s="154"/>
      <c r="H196" s="154"/>
      <c r="I196" s="154"/>
      <c r="J196" s="27" t="str">
        <f>'[1]312'!A1</f>
        <v>UNDP</v>
      </c>
      <c r="K196" s="252"/>
      <c r="L196" s="84" t="s">
        <v>20</v>
      </c>
      <c r="M196" s="28">
        <f>+'[1]Summary budget by agencies'!$I$6</f>
        <v>1.1000000000000001</v>
      </c>
      <c r="N196" s="29" t="str">
        <f>+'[1]Summary budget by agencies'!$J$6</f>
        <v>Supplies, commodities, equipment and transport</v>
      </c>
      <c r="O196" s="364">
        <v>8523.3100000000013</v>
      </c>
      <c r="P196" s="368">
        <v>4500</v>
      </c>
    </row>
    <row r="197" spans="1:17" ht="34.5" customHeight="1">
      <c r="A197" s="123"/>
      <c r="B197" s="465"/>
      <c r="C197" s="466"/>
      <c r="D197" s="237"/>
      <c r="E197" s="469"/>
      <c r="F197" s="398"/>
      <c r="G197" s="665"/>
      <c r="H197" s="665"/>
      <c r="I197" s="398"/>
      <c r="J197" s="27"/>
      <c r="K197" s="252"/>
      <c r="L197" s="84"/>
      <c r="M197" s="28">
        <f>+'[1]Summary budget by agencies'!$I$7</f>
        <v>1.2</v>
      </c>
      <c r="N197" s="29" t="str">
        <f>+'[1]Summary budget by agencies'!$J$7</f>
        <v>Personnel (staff, consultants, travel and training)</v>
      </c>
      <c r="O197" s="366">
        <v>16890.900000000001</v>
      </c>
      <c r="P197" s="368">
        <v>163060</v>
      </c>
    </row>
    <row r="198" spans="1:17" ht="34.5" customHeight="1">
      <c r="A198" s="25"/>
      <c r="B198" s="465"/>
      <c r="C198" s="466"/>
      <c r="D198" s="253"/>
      <c r="E198" s="469"/>
      <c r="F198" s="398"/>
      <c r="G198" s="665"/>
      <c r="H198" s="665"/>
      <c r="I198" s="398"/>
      <c r="J198" s="27"/>
      <c r="K198" s="252"/>
      <c r="L198" s="84"/>
      <c r="M198" s="28">
        <f>+'[1]Summary budget by agencies'!$I$8</f>
        <v>1.3</v>
      </c>
      <c r="N198" s="29" t="str">
        <f>+'[1]Summary budget by agencies'!$J$8</f>
        <v>Training of counterparts</v>
      </c>
      <c r="O198" s="366">
        <v>0</v>
      </c>
      <c r="P198" s="368">
        <v>50000</v>
      </c>
    </row>
    <row r="199" spans="1:17" ht="34.5" customHeight="1">
      <c r="A199" s="25"/>
      <c r="B199" s="465" t="s">
        <v>131</v>
      </c>
      <c r="C199" s="443"/>
      <c r="D199" s="94" t="s">
        <v>33</v>
      </c>
      <c r="E199" s="469" t="s">
        <v>163</v>
      </c>
      <c r="F199" s="398"/>
      <c r="G199" s="665"/>
      <c r="H199" s="665"/>
      <c r="I199" s="398"/>
      <c r="J199" s="27"/>
      <c r="K199" s="252"/>
      <c r="L199" s="84"/>
      <c r="M199" s="28">
        <f>+'[1]Summary budget by agencies'!$I$9</f>
        <v>1.4</v>
      </c>
      <c r="N199" s="29" t="str">
        <f>+'[1]Summary budget by agencies'!$J$9</f>
        <v>Contracts</v>
      </c>
      <c r="O199" s="376">
        <f>116769.24-19864.65</f>
        <v>96904.59</v>
      </c>
      <c r="P199" s="368">
        <v>450000</v>
      </c>
    </row>
    <row r="200" spans="1:17" ht="34.5" customHeight="1">
      <c r="A200" s="25"/>
      <c r="B200" s="60"/>
      <c r="C200" s="61"/>
      <c r="D200" s="94"/>
      <c r="E200" s="469"/>
      <c r="F200" s="398"/>
      <c r="G200" s="665"/>
      <c r="H200" s="665"/>
      <c r="I200" s="398"/>
      <c r="J200" s="27"/>
      <c r="K200" s="252"/>
      <c r="L200" s="84"/>
      <c r="M200" s="28">
        <f>+'[1]Summary budget by agencies'!$I$10</f>
        <v>1.5</v>
      </c>
      <c r="N200" s="29" t="str">
        <f>+'[1]Summary budget by agencies'!$J$10</f>
        <v>Other direct costs</v>
      </c>
      <c r="O200" s="366">
        <v>118.30000000000001</v>
      </c>
      <c r="P200" s="368">
        <v>21000</v>
      </c>
    </row>
    <row r="201" spans="1:17" ht="34.5" customHeight="1">
      <c r="A201" s="25"/>
      <c r="B201" s="425"/>
      <c r="C201" s="470"/>
      <c r="D201" s="94"/>
      <c r="E201" s="224"/>
      <c r="F201" s="398"/>
      <c r="G201" s="665"/>
      <c r="H201" s="665"/>
      <c r="I201" s="398"/>
      <c r="J201" s="27"/>
      <c r="K201" s="252"/>
      <c r="L201" s="84"/>
      <c r="M201" s="28" t="str">
        <f>+'[1]Summary budget by agencies'!$I$11</f>
        <v>2.0</v>
      </c>
      <c r="N201" s="29" t="str">
        <f>+'[1]Summary budget by agencies'!$J$11</f>
        <v>Indirect support costs 7%</v>
      </c>
      <c r="O201" s="366">
        <v>13540.64</v>
      </c>
      <c r="P201" s="368">
        <v>48199.199999999997</v>
      </c>
      <c r="Q201" s="320"/>
    </row>
    <row r="202" spans="1:17" ht="34.5" customHeight="1">
      <c r="A202" s="35"/>
      <c r="B202" s="471"/>
      <c r="C202" s="472"/>
      <c r="D202" s="254"/>
      <c r="E202" s="225"/>
      <c r="F202" s="427"/>
      <c r="G202" s="669"/>
      <c r="H202" s="669"/>
      <c r="I202" s="427"/>
      <c r="J202" s="69"/>
      <c r="K202" s="255"/>
      <c r="L202" s="216"/>
      <c r="M202" s="103"/>
      <c r="N202" s="86"/>
      <c r="O202" s="303"/>
      <c r="P202" s="59"/>
    </row>
    <row r="203" spans="1:17" ht="34.5" customHeight="1">
      <c r="A203" s="25"/>
      <c r="B203" s="459" t="s">
        <v>132</v>
      </c>
      <c r="C203" s="441"/>
      <c r="D203" s="256" t="s">
        <v>71</v>
      </c>
      <c r="E203" s="418" t="s">
        <v>133</v>
      </c>
      <c r="F203" s="397"/>
      <c r="G203" s="672"/>
      <c r="H203" s="672"/>
      <c r="I203" s="397"/>
      <c r="J203" s="21" t="s">
        <v>34</v>
      </c>
      <c r="K203" s="257"/>
      <c r="L203" s="55" t="s">
        <v>20</v>
      </c>
      <c r="M203" s="22"/>
      <c r="N203" s="119"/>
      <c r="O203" s="300"/>
      <c r="P203" s="59"/>
    </row>
    <row r="204" spans="1:17" ht="34.5" customHeight="1">
      <c r="A204" s="25"/>
      <c r="B204" s="394" t="s">
        <v>171</v>
      </c>
      <c r="C204" s="443"/>
      <c r="D204" s="94"/>
      <c r="E204" s="419"/>
      <c r="F204" s="398"/>
      <c r="G204" s="665"/>
      <c r="H204" s="665"/>
      <c r="I204" s="398"/>
      <c r="J204" s="27"/>
      <c r="K204" s="252"/>
      <c r="L204" s="84"/>
      <c r="M204" s="28"/>
      <c r="N204" s="74"/>
      <c r="O204" s="301"/>
      <c r="P204" s="59"/>
    </row>
    <row r="205" spans="1:17" ht="34.5" customHeight="1">
      <c r="A205" s="25"/>
      <c r="B205" s="394" t="s">
        <v>172</v>
      </c>
      <c r="C205" s="443"/>
      <c r="D205" s="94"/>
      <c r="E205" s="419"/>
      <c r="F205" s="398"/>
      <c r="G205" s="665"/>
      <c r="H205" s="665"/>
      <c r="I205" s="398"/>
      <c r="J205" s="27"/>
      <c r="K205" s="252"/>
      <c r="L205" s="84"/>
      <c r="M205" s="28"/>
      <c r="N205" s="74"/>
      <c r="O205" s="301"/>
      <c r="P205" s="59"/>
    </row>
    <row r="206" spans="1:17" ht="34.5" customHeight="1">
      <c r="A206" s="25"/>
      <c r="B206" s="394" t="s">
        <v>173</v>
      </c>
      <c r="C206" s="443"/>
      <c r="D206" s="94"/>
      <c r="E206" s="223"/>
      <c r="F206" s="398"/>
      <c r="G206" s="665"/>
      <c r="H206" s="665"/>
      <c r="I206" s="398"/>
      <c r="J206" s="27"/>
      <c r="K206" s="252"/>
      <c r="L206" s="84"/>
      <c r="M206" s="28"/>
      <c r="N206" s="74"/>
      <c r="O206" s="301"/>
      <c r="P206" s="59"/>
    </row>
    <row r="207" spans="1:17" ht="33.75" customHeight="1">
      <c r="A207" s="35"/>
      <c r="B207" s="467" t="s">
        <v>134</v>
      </c>
      <c r="C207" s="447"/>
      <c r="D207" s="254"/>
      <c r="E207" s="225"/>
      <c r="F207" s="427"/>
      <c r="G207" s="669"/>
      <c r="H207" s="669"/>
      <c r="I207" s="427"/>
      <c r="J207" s="69"/>
      <c r="K207" s="255"/>
      <c r="L207" s="216"/>
      <c r="M207" s="71"/>
      <c r="N207" s="72"/>
      <c r="O207" s="303"/>
      <c r="P207" s="59"/>
    </row>
    <row r="208" spans="1:17" ht="66" customHeight="1">
      <c r="A208" s="25"/>
      <c r="B208" s="459" t="s">
        <v>135</v>
      </c>
      <c r="C208" s="468"/>
      <c r="D208" s="258" t="s">
        <v>115</v>
      </c>
      <c r="E208" s="418" t="s">
        <v>165</v>
      </c>
      <c r="F208" s="672"/>
      <c r="G208" s="672"/>
      <c r="H208" s="672"/>
      <c r="I208" s="672"/>
      <c r="J208" s="21" t="s">
        <v>34</v>
      </c>
      <c r="K208" s="257"/>
      <c r="L208" s="55" t="s">
        <v>20</v>
      </c>
      <c r="M208" s="22"/>
      <c r="N208" s="119"/>
      <c r="O208" s="300"/>
      <c r="P208" s="59"/>
    </row>
    <row r="209" spans="1:16" ht="34.5" customHeight="1">
      <c r="A209" s="25"/>
      <c r="B209" s="465" t="s">
        <v>136</v>
      </c>
      <c r="C209" s="443"/>
      <c r="D209" s="89"/>
      <c r="E209" s="419"/>
      <c r="F209" s="665"/>
      <c r="G209" s="665"/>
      <c r="H209" s="665"/>
      <c r="I209" s="665"/>
      <c r="J209" s="27"/>
      <c r="K209" s="252"/>
      <c r="L209" s="84"/>
      <c r="M209" s="28"/>
      <c r="N209" s="74"/>
      <c r="O209" s="301"/>
      <c r="P209" s="59"/>
    </row>
    <row r="210" spans="1:16" ht="34.5" customHeight="1">
      <c r="A210" s="25"/>
      <c r="B210" s="456"/>
      <c r="C210" s="443"/>
      <c r="D210" s="89"/>
      <c r="E210" s="419"/>
      <c r="F210" s="665"/>
      <c r="G210" s="665"/>
      <c r="H210" s="665"/>
      <c r="I210" s="665"/>
      <c r="J210" s="27"/>
      <c r="K210" s="252"/>
      <c r="L210" s="84"/>
      <c r="M210" s="28"/>
      <c r="N210" s="74"/>
      <c r="O210" s="301"/>
      <c r="P210" s="59"/>
    </row>
    <row r="211" spans="1:16" ht="34.5" customHeight="1">
      <c r="A211" s="25"/>
      <c r="B211" s="435" t="s">
        <v>137</v>
      </c>
      <c r="C211" s="449"/>
      <c r="D211" s="89"/>
      <c r="E211" s="224"/>
      <c r="F211" s="665"/>
      <c r="G211" s="665"/>
      <c r="H211" s="665"/>
      <c r="I211" s="665"/>
      <c r="J211" s="27"/>
      <c r="K211" s="252"/>
      <c r="L211" s="84"/>
      <c r="M211" s="28"/>
      <c r="N211" s="74"/>
      <c r="O211" s="301"/>
      <c r="P211" s="59"/>
    </row>
    <row r="212" spans="1:16" ht="34.5" customHeight="1">
      <c r="A212" s="25"/>
      <c r="B212" s="394"/>
      <c r="C212" s="466"/>
      <c r="D212" s="89"/>
      <c r="E212" s="224"/>
      <c r="F212" s="665"/>
      <c r="G212" s="665"/>
      <c r="H212" s="665"/>
      <c r="I212" s="665"/>
      <c r="J212" s="27"/>
      <c r="K212" s="252"/>
      <c r="L212" s="84"/>
      <c r="M212" s="28"/>
      <c r="N212" s="74"/>
      <c r="O212" s="303"/>
      <c r="P212" s="59"/>
    </row>
    <row r="213" spans="1:16" ht="34.5" customHeight="1">
      <c r="A213" s="25"/>
      <c r="B213" s="459" t="s">
        <v>138</v>
      </c>
      <c r="C213" s="460"/>
      <c r="D213" s="196" t="s">
        <v>94</v>
      </c>
      <c r="E213" s="463" t="s">
        <v>139</v>
      </c>
      <c r="F213" s="672"/>
      <c r="G213" s="672"/>
      <c r="H213" s="672"/>
      <c r="I213" s="672"/>
      <c r="J213" s="21" t="s">
        <v>34</v>
      </c>
      <c r="K213" s="257"/>
      <c r="L213" s="55" t="s">
        <v>20</v>
      </c>
      <c r="M213" s="22"/>
      <c r="N213" s="119"/>
      <c r="O213" s="74"/>
      <c r="P213" s="59"/>
    </row>
    <row r="214" spans="1:16" ht="34.5" customHeight="1">
      <c r="A214" s="25"/>
      <c r="B214" s="461"/>
      <c r="C214" s="462"/>
      <c r="D214" s="253"/>
      <c r="E214" s="464"/>
      <c r="F214" s="665"/>
      <c r="G214" s="665"/>
      <c r="H214" s="665"/>
      <c r="I214" s="665"/>
      <c r="J214" s="27"/>
      <c r="K214" s="252"/>
      <c r="L214" s="84"/>
      <c r="M214" s="28"/>
      <c r="N214" s="74"/>
      <c r="O214" s="74"/>
      <c r="P214" s="259"/>
    </row>
    <row r="215" spans="1:16" ht="34.5" customHeight="1">
      <c r="A215" s="389" t="s">
        <v>140</v>
      </c>
      <c r="B215" s="390"/>
      <c r="C215" s="390"/>
      <c r="D215" s="390"/>
      <c r="E215" s="390"/>
      <c r="F215" s="390"/>
      <c r="G215" s="390"/>
      <c r="H215" s="390"/>
      <c r="I215" s="390"/>
      <c r="J215" s="390"/>
      <c r="K215" s="390"/>
      <c r="L215" s="390"/>
      <c r="M215" s="390"/>
      <c r="N215" s="390"/>
      <c r="O215" s="18">
        <f>SUM(O220:O252)</f>
        <v>83223.430000000008</v>
      </c>
      <c r="P215" s="18">
        <f>SUM(P220:P252)</f>
        <v>965724.255</v>
      </c>
    </row>
    <row r="216" spans="1:16" ht="34.5" customHeight="1">
      <c r="A216" s="401" t="s">
        <v>4</v>
      </c>
      <c r="B216" s="402"/>
      <c r="C216" s="403"/>
      <c r="D216" s="407" t="s">
        <v>5</v>
      </c>
      <c r="E216" s="379"/>
      <c r="F216" s="410" t="s">
        <v>6</v>
      </c>
      <c r="G216" s="411"/>
      <c r="H216" s="411"/>
      <c r="I216" s="411"/>
      <c r="J216" s="379" t="s">
        <v>7</v>
      </c>
      <c r="K216" s="412" t="s">
        <v>8</v>
      </c>
      <c r="L216" s="379" t="s">
        <v>9</v>
      </c>
      <c r="M216" s="379"/>
      <c r="N216" s="379"/>
      <c r="O216" s="458"/>
      <c r="P216" s="458"/>
    </row>
    <row r="217" spans="1:16" ht="34.5" customHeight="1">
      <c r="A217" s="404"/>
      <c r="B217" s="405"/>
      <c r="C217" s="406"/>
      <c r="D217" s="407"/>
      <c r="E217" s="379"/>
      <c r="F217" s="411"/>
      <c r="G217" s="411"/>
      <c r="H217" s="411"/>
      <c r="I217" s="411"/>
      <c r="J217" s="379"/>
      <c r="K217" s="412"/>
      <c r="L217" s="379" t="s">
        <v>10</v>
      </c>
      <c r="M217" s="413" t="s">
        <v>11</v>
      </c>
      <c r="N217" s="413"/>
      <c r="O217" s="298"/>
      <c r="P217" s="387" t="s">
        <v>12</v>
      </c>
    </row>
    <row r="218" spans="1:16" ht="34.5" customHeight="1">
      <c r="A218" s="450" t="s">
        <v>80</v>
      </c>
      <c r="B218" s="451"/>
      <c r="C218" s="452"/>
      <c r="D218" s="407"/>
      <c r="E218" s="379"/>
      <c r="F218" s="14" t="s">
        <v>14</v>
      </c>
      <c r="G218" s="14" t="s">
        <v>15</v>
      </c>
      <c r="H218" s="14" t="s">
        <v>16</v>
      </c>
      <c r="I218" s="14" t="s">
        <v>17</v>
      </c>
      <c r="J218" s="379"/>
      <c r="K218" s="412"/>
      <c r="L218" s="379"/>
      <c r="M218" s="413"/>
      <c r="N218" s="413"/>
      <c r="O218" s="299"/>
      <c r="P218" s="388"/>
    </row>
    <row r="219" spans="1:16" ht="34.5" customHeight="1">
      <c r="A219" s="187">
        <v>4.0999999999999996</v>
      </c>
      <c r="B219" s="453" t="s">
        <v>141</v>
      </c>
      <c r="C219" s="453"/>
      <c r="D219" s="453"/>
      <c r="E219" s="453"/>
      <c r="F219" s="453"/>
      <c r="G219" s="453"/>
      <c r="H219" s="453"/>
      <c r="I219" s="453"/>
      <c r="J219" s="453"/>
      <c r="K219" s="453"/>
      <c r="L219" s="453"/>
      <c r="M219" s="453"/>
      <c r="N219" s="454"/>
      <c r="O219" s="290"/>
      <c r="P219" s="244"/>
    </row>
    <row r="220" spans="1:16" ht="34.5" customHeight="1">
      <c r="A220" s="189"/>
      <c r="B220" s="440" t="s">
        <v>142</v>
      </c>
      <c r="C220" s="441"/>
      <c r="D220" s="113" t="str">
        <f>'[1]411'!B1</f>
        <v>4.1.1</v>
      </c>
      <c r="E220" s="455" t="str">
        <f>'[1]411'!C1</f>
        <v>Promoting intercultural awareness and sensitivity through media and stakeholder partnerships.</v>
      </c>
      <c r="F220" s="682"/>
      <c r="G220" s="682"/>
      <c r="H220" s="682"/>
      <c r="I220" s="682"/>
      <c r="J220" s="21" t="s">
        <v>34</v>
      </c>
      <c r="K220" s="21"/>
      <c r="L220" s="55"/>
      <c r="M220" s="28">
        <f>+'[1]Summary budget by agencies'!$I$6</f>
        <v>1.1000000000000001</v>
      </c>
      <c r="N220" s="29" t="str">
        <f>+'[1]Summary budget by agencies'!$J$6</f>
        <v>Supplies, commodities, equipment and transport</v>
      </c>
      <c r="O220" s="364">
        <v>0</v>
      </c>
      <c r="P220" s="369">
        <v>0</v>
      </c>
    </row>
    <row r="221" spans="1:16" ht="34.5" customHeight="1">
      <c r="A221" s="260"/>
      <c r="B221" s="435" t="s">
        <v>174</v>
      </c>
      <c r="C221" s="443"/>
      <c r="D221" s="114"/>
      <c r="E221" s="443"/>
      <c r="F221" s="683"/>
      <c r="G221" s="683"/>
      <c r="H221" s="683"/>
      <c r="I221" s="683"/>
      <c r="J221" s="27"/>
      <c r="K221" s="27"/>
      <c r="L221" s="84"/>
      <c r="M221" s="28">
        <f>+'[1]Summary budget by agencies'!$I$7</f>
        <v>1.2</v>
      </c>
      <c r="N221" s="29" t="str">
        <f>+'[1]Summary budget by agencies'!$J$7</f>
        <v>Personnel (staff, consultants, travel and training)</v>
      </c>
      <c r="O221" s="366">
        <v>1275.6599999999999</v>
      </c>
      <c r="P221" s="368">
        <v>31108</v>
      </c>
    </row>
    <row r="222" spans="1:16" ht="34.5" customHeight="1">
      <c r="A222" s="25"/>
      <c r="B222" s="456"/>
      <c r="C222" s="443"/>
      <c r="D222" s="220" t="s">
        <v>33</v>
      </c>
      <c r="E222" s="457" t="s">
        <v>143</v>
      </c>
      <c r="F222" s="683"/>
      <c r="G222" s="683"/>
      <c r="H222" s="683"/>
      <c r="I222" s="683"/>
      <c r="J222" s="27"/>
      <c r="K222" s="27"/>
      <c r="L222" s="84"/>
      <c r="M222" s="28">
        <f>+'[1]Summary budget by agencies'!$I$8</f>
        <v>1.3</v>
      </c>
      <c r="N222" s="29" t="str">
        <f>+'[1]Summary budget by agencies'!$J$8</f>
        <v>Training of counterparts</v>
      </c>
      <c r="O222" s="366">
        <v>0</v>
      </c>
      <c r="P222" s="368">
        <v>30000</v>
      </c>
    </row>
    <row r="223" spans="1:16" ht="34.5" customHeight="1">
      <c r="A223" s="25"/>
      <c r="B223" s="435"/>
      <c r="C223" s="443"/>
      <c r="D223" s="114"/>
      <c r="E223" s="443"/>
      <c r="F223" s="683"/>
      <c r="G223" s="683"/>
      <c r="H223" s="683"/>
      <c r="I223" s="683"/>
      <c r="J223" s="27"/>
      <c r="K223" s="27"/>
      <c r="L223" s="261"/>
      <c r="M223" s="28">
        <f>+'[1]Summary budget by agencies'!$I$9</f>
        <v>1.4</v>
      </c>
      <c r="N223" s="29" t="str">
        <f>+'[1]Summary budget by agencies'!$J$9</f>
        <v>Contracts</v>
      </c>
      <c r="O223" s="366">
        <v>31365.17</v>
      </c>
      <c r="P223" s="373">
        <v>75000</v>
      </c>
    </row>
    <row r="224" spans="1:16" ht="34.5" customHeight="1">
      <c r="A224" s="25"/>
      <c r="B224" s="435" t="s">
        <v>144</v>
      </c>
      <c r="C224" s="449"/>
      <c r="D224" s="65"/>
      <c r="E224" s="419"/>
      <c r="F224" s="665"/>
      <c r="G224" s="665"/>
      <c r="H224" s="665"/>
      <c r="I224" s="665"/>
      <c r="J224" s="27"/>
      <c r="K224" s="213" t="s">
        <v>47</v>
      </c>
      <c r="L224" s="84" t="s">
        <v>20</v>
      </c>
      <c r="M224" s="28">
        <f>+'[1]Summary budget by agencies'!$I$10</f>
        <v>1.5</v>
      </c>
      <c r="N224" s="29" t="str">
        <f>+'[1]Summary budget by agencies'!$J$10</f>
        <v>Other direct costs</v>
      </c>
      <c r="O224" s="366">
        <v>33.8100000000004</v>
      </c>
      <c r="P224" s="368">
        <v>100</v>
      </c>
    </row>
    <row r="225" spans="1:17" ht="34.5" customHeight="1">
      <c r="A225" s="25"/>
      <c r="B225" s="448"/>
      <c r="C225" s="449"/>
      <c r="D225" s="68"/>
      <c r="E225" s="419"/>
      <c r="F225" s="665"/>
      <c r="G225" s="665"/>
      <c r="H225" s="665"/>
      <c r="I225" s="665"/>
      <c r="J225" s="27"/>
      <c r="K225" s="213"/>
      <c r="L225" s="84"/>
      <c r="M225" s="28" t="str">
        <f>+'[1]Summary budget by agencies'!$I$11</f>
        <v>2.0</v>
      </c>
      <c r="N225" s="29" t="str">
        <f>+'[1]Summary budget by agencies'!$J$11</f>
        <v>Indirect support costs 7%</v>
      </c>
      <c r="O225" s="366">
        <v>3440.47</v>
      </c>
      <c r="P225" s="368">
        <v>9534.5250000000015</v>
      </c>
      <c r="Q225" s="320"/>
    </row>
    <row r="226" spans="1:17" ht="51" customHeight="1">
      <c r="A226" s="25"/>
      <c r="B226" s="448" t="s">
        <v>145</v>
      </c>
      <c r="C226" s="449"/>
      <c r="D226" s="211" t="str">
        <f>'[1]411'!B39</f>
        <v>b.</v>
      </c>
      <c r="E226" s="418" t="str">
        <f>'[1]411'!C39</f>
        <v>Undertake gender-sensitive information campaign and support media production of cultural diversity, tolerance and understanding.</v>
      </c>
      <c r="F226" s="672"/>
      <c r="G226" s="672"/>
      <c r="H226" s="672"/>
      <c r="I226" s="672"/>
      <c r="J226" s="27"/>
      <c r="K226" s="75" t="s">
        <v>47</v>
      </c>
      <c r="L226" s="84" t="s">
        <v>20</v>
      </c>
      <c r="M226" s="28"/>
      <c r="N226" s="29"/>
      <c r="O226" s="301"/>
      <c r="P226" s="30"/>
    </row>
    <row r="227" spans="1:17" ht="54" customHeight="1">
      <c r="A227" s="25"/>
      <c r="B227" s="435" t="s">
        <v>146</v>
      </c>
      <c r="C227" s="443"/>
      <c r="D227" s="211"/>
      <c r="E227" s="419"/>
      <c r="F227" s="665"/>
      <c r="G227" s="665"/>
      <c r="H227" s="665"/>
      <c r="I227" s="665"/>
      <c r="J227" s="27"/>
      <c r="K227" s="27"/>
      <c r="L227" s="84"/>
      <c r="M227" s="28"/>
      <c r="N227" s="29"/>
      <c r="O227" s="301"/>
      <c r="P227" s="30"/>
    </row>
    <row r="228" spans="1:17" ht="34.5" customHeight="1">
      <c r="A228" s="25"/>
      <c r="B228" s="442"/>
      <c r="C228" s="443"/>
      <c r="D228" s="211"/>
      <c r="E228" s="419"/>
      <c r="F228" s="669"/>
      <c r="G228" s="669"/>
      <c r="H228" s="669"/>
      <c r="I228" s="669"/>
      <c r="J228" s="27"/>
      <c r="K228" s="27"/>
      <c r="L228" s="84"/>
      <c r="M228" s="28"/>
      <c r="N228" s="29"/>
      <c r="O228" s="303"/>
      <c r="P228" s="30"/>
    </row>
    <row r="229" spans="1:17" ht="34.5" customHeight="1">
      <c r="A229" s="25"/>
      <c r="B229" s="435" t="s">
        <v>147</v>
      </c>
      <c r="C229" s="443"/>
      <c r="D229" s="262" t="s">
        <v>63</v>
      </c>
      <c r="E229" s="418" t="s">
        <v>148</v>
      </c>
      <c r="F229" s="672"/>
      <c r="G229" s="672"/>
      <c r="H229" s="672"/>
      <c r="I229" s="672"/>
      <c r="J229" s="21"/>
      <c r="K229" s="263" t="s">
        <v>47</v>
      </c>
      <c r="L229" s="55" t="s">
        <v>20</v>
      </c>
      <c r="M229" s="22"/>
      <c r="N229" s="23"/>
      <c r="O229" s="300"/>
      <c r="P229" s="30"/>
    </row>
    <row r="230" spans="1:17" ht="34.5" customHeight="1">
      <c r="A230" s="25"/>
      <c r="B230" s="442"/>
      <c r="C230" s="443"/>
      <c r="D230" s="211"/>
      <c r="E230" s="419"/>
      <c r="F230" s="665"/>
      <c r="G230" s="665"/>
      <c r="H230" s="665"/>
      <c r="I230" s="665"/>
      <c r="J230" s="27"/>
      <c r="K230" s="27"/>
      <c r="L230" s="84"/>
      <c r="M230" s="28"/>
      <c r="N230" s="29"/>
      <c r="O230" s="301"/>
      <c r="P230" s="30"/>
    </row>
    <row r="231" spans="1:17" ht="34.5" customHeight="1">
      <c r="A231" s="35"/>
      <c r="B231" s="446"/>
      <c r="C231" s="447"/>
      <c r="D231" s="264"/>
      <c r="E231" s="419"/>
      <c r="F231" s="669"/>
      <c r="G231" s="669"/>
      <c r="H231" s="669"/>
      <c r="I231" s="669"/>
      <c r="J231" s="27"/>
      <c r="K231" s="27"/>
      <c r="L231" s="84"/>
      <c r="M231" s="28"/>
      <c r="N231" s="29"/>
      <c r="O231" s="303"/>
      <c r="P231" s="30"/>
    </row>
    <row r="232" spans="1:17" ht="34.5" customHeight="1">
      <c r="A232" s="25"/>
      <c r="B232" s="440" t="s">
        <v>175</v>
      </c>
      <c r="C232" s="441"/>
      <c r="D232" s="265" t="s">
        <v>94</v>
      </c>
      <c r="E232" s="418" t="s">
        <v>149</v>
      </c>
      <c r="F232" s="444"/>
      <c r="G232" s="444"/>
      <c r="H232" s="672"/>
      <c r="I232" s="672"/>
      <c r="J232" s="21"/>
      <c r="K232" s="433" t="s">
        <v>46</v>
      </c>
      <c r="L232" s="55" t="s">
        <v>20</v>
      </c>
      <c r="M232" s="22"/>
      <c r="N232" s="119"/>
      <c r="O232" s="300"/>
      <c r="P232" s="30"/>
    </row>
    <row r="233" spans="1:17" ht="34.5" customHeight="1">
      <c r="A233" s="25"/>
      <c r="B233" s="442"/>
      <c r="C233" s="443"/>
      <c r="D233" s="254"/>
      <c r="E233" s="432"/>
      <c r="F233" s="445"/>
      <c r="G233" s="445"/>
      <c r="H233" s="669"/>
      <c r="I233" s="669"/>
      <c r="J233" s="69"/>
      <c r="K233" s="434"/>
      <c r="L233" s="216"/>
      <c r="M233" s="71"/>
      <c r="N233" s="72"/>
      <c r="O233" s="303"/>
      <c r="P233" s="30"/>
    </row>
    <row r="234" spans="1:17" ht="34.5" customHeight="1">
      <c r="A234" s="123"/>
      <c r="B234" s="435" t="s">
        <v>176</v>
      </c>
      <c r="C234" s="436"/>
      <c r="D234" s="114" t="str">
        <f>'[1]412 Unicef'!B1</f>
        <v>4.1.2</v>
      </c>
      <c r="E234" s="424" t="str">
        <f>'[1]412 Unicef'!C1</f>
        <v>Promoting intercultural sensitivity in the education sphere.</v>
      </c>
      <c r="F234" s="154"/>
      <c r="G234" s="154"/>
      <c r="H234" s="154"/>
      <c r="I234" s="154"/>
      <c r="J234" s="27" t="s">
        <v>53</v>
      </c>
      <c r="K234" s="27"/>
      <c r="L234" s="84"/>
      <c r="M234" s="28">
        <f>+'[1]Summary budget by agencies'!$I$6</f>
        <v>1.1000000000000001</v>
      </c>
      <c r="N234" s="29" t="str">
        <f>+'[1]Summary budget by agencies'!$J$6</f>
        <v>Supplies, commodities, equipment and transport</v>
      </c>
      <c r="O234" s="364">
        <v>0</v>
      </c>
      <c r="P234" s="368">
        <v>10000</v>
      </c>
    </row>
    <row r="235" spans="1:17" ht="34.5" customHeight="1">
      <c r="A235" s="123"/>
      <c r="B235" s="437"/>
      <c r="C235" s="436"/>
      <c r="D235" s="114"/>
      <c r="E235" s="424"/>
      <c r="F235" s="154"/>
      <c r="G235" s="683"/>
      <c r="H235" s="683"/>
      <c r="I235" s="154"/>
      <c r="J235" s="27"/>
      <c r="K235" s="27"/>
      <c r="L235" s="84"/>
      <c r="M235" s="28">
        <f>+'[1]Summary budget by agencies'!$I$7</f>
        <v>1.2</v>
      </c>
      <c r="N235" s="29" t="str">
        <f>+'[1]Summary budget by agencies'!$J$7</f>
        <v>Personnel (staff, consultants, travel and training)</v>
      </c>
      <c r="O235" s="366">
        <v>17500</v>
      </c>
      <c r="P235" s="368">
        <v>70700</v>
      </c>
    </row>
    <row r="236" spans="1:17" ht="34.5" customHeight="1">
      <c r="A236" s="31"/>
      <c r="B236" s="437"/>
      <c r="C236" s="436"/>
      <c r="D236" s="57" t="str">
        <f>'[1]412 Unicef'!B3</f>
        <v>a.</v>
      </c>
      <c r="E236" s="419" t="str">
        <f>'[1]412 Unicef'!C3</f>
        <v>Organise a gender-sensitive Behaviour Change Communication (BCC) campaign.</v>
      </c>
      <c r="F236" s="398"/>
      <c r="G236" s="665"/>
      <c r="H236" s="665"/>
      <c r="I236" s="398"/>
      <c r="J236" s="27"/>
      <c r="K236" s="439" t="s">
        <v>150</v>
      </c>
      <c r="L236" s="84" t="s">
        <v>20</v>
      </c>
      <c r="M236" s="28">
        <f>+'[1]Summary budget by agencies'!$I$8</f>
        <v>1.3</v>
      </c>
      <c r="N236" s="29" t="str">
        <f>+'[1]Summary budget by agencies'!$J$8</f>
        <v>Training of counterparts</v>
      </c>
      <c r="O236" s="366">
        <v>7000</v>
      </c>
      <c r="P236" s="368">
        <v>0</v>
      </c>
    </row>
    <row r="237" spans="1:17" ht="34.5" customHeight="1">
      <c r="A237" s="31"/>
      <c r="B237" s="437"/>
      <c r="C237" s="436"/>
      <c r="D237" s="57"/>
      <c r="E237" s="419"/>
      <c r="F237" s="398"/>
      <c r="G237" s="665"/>
      <c r="H237" s="665"/>
      <c r="I237" s="398"/>
      <c r="J237" s="27"/>
      <c r="K237" s="439"/>
      <c r="L237" s="84"/>
      <c r="M237" s="28">
        <f>+'[1]Summary budget by agencies'!$I$9</f>
        <v>1.4</v>
      </c>
      <c r="N237" s="29" t="str">
        <f>+'[1]Summary budget by agencies'!$J$9</f>
        <v>Contracts</v>
      </c>
      <c r="O237" s="366">
        <v>20000</v>
      </c>
      <c r="P237" s="368">
        <v>30000</v>
      </c>
    </row>
    <row r="238" spans="1:17" ht="34.5" customHeight="1">
      <c r="A238" s="31"/>
      <c r="B238" s="437"/>
      <c r="C238" s="436"/>
      <c r="D238" s="57"/>
      <c r="E238" s="438"/>
      <c r="F238" s="398"/>
      <c r="G238" s="665"/>
      <c r="H238" s="665"/>
      <c r="I238" s="398"/>
      <c r="J238" s="27"/>
      <c r="K238" s="439"/>
      <c r="L238" s="84"/>
      <c r="M238" s="28">
        <f>+'[1]Summary budget by agencies'!$I$10</f>
        <v>1.5</v>
      </c>
      <c r="N238" s="29" t="str">
        <f>+'[1]Summary budget by agencies'!$J$10</f>
        <v>Other direct costs</v>
      </c>
      <c r="O238" s="366">
        <v>857.14</v>
      </c>
      <c r="P238" s="368">
        <v>1181.06</v>
      </c>
    </row>
    <row r="239" spans="1:17" ht="34.5" customHeight="1">
      <c r="A239" s="25"/>
      <c r="B239" s="437"/>
      <c r="C239" s="436"/>
      <c r="D239" s="57"/>
      <c r="E239" s="438"/>
      <c r="F239" s="398"/>
      <c r="G239" s="665"/>
      <c r="H239" s="665"/>
      <c r="I239" s="398"/>
      <c r="J239" s="27"/>
      <c r="K239" s="27"/>
      <c r="L239" s="84"/>
      <c r="M239" s="28" t="str">
        <f>+'[1]Summary budget by agencies'!$I$11</f>
        <v>2.0</v>
      </c>
      <c r="N239" s="29" t="str">
        <f>+'[1]Summary budget by agencies'!$J$11</f>
        <v>Indirect support costs 7%</v>
      </c>
      <c r="O239" s="366">
        <v>0</v>
      </c>
      <c r="P239" s="368">
        <v>7831.67</v>
      </c>
      <c r="Q239" s="320"/>
    </row>
    <row r="240" spans="1:17" ht="34.5" customHeight="1">
      <c r="A240" s="35"/>
      <c r="B240" s="249"/>
      <c r="C240" s="215"/>
      <c r="D240" s="57"/>
      <c r="E240" s="97"/>
      <c r="F240" s="427"/>
      <c r="G240" s="669"/>
      <c r="H240" s="669"/>
      <c r="I240" s="427"/>
      <c r="J240" s="27"/>
      <c r="K240" s="27"/>
      <c r="L240" s="84"/>
      <c r="M240" s="28"/>
      <c r="N240" s="29"/>
      <c r="O240" s="303"/>
      <c r="P240" s="59"/>
    </row>
    <row r="241" spans="1:17" ht="34.5" customHeight="1">
      <c r="A241" s="31"/>
      <c r="B241" s="428" t="s">
        <v>151</v>
      </c>
      <c r="C241" s="429"/>
      <c r="D241" s="64" t="str">
        <f>'[1]412 Unicef'!B122</f>
        <v>b.</v>
      </c>
      <c r="E241" s="418" t="str">
        <f>'[1]412 Unicef'!C122</f>
        <v>Develop and disseminate specific messages at community level.</v>
      </c>
      <c r="F241" s="397"/>
      <c r="G241" s="397"/>
      <c r="H241" s="672"/>
      <c r="I241" s="672"/>
      <c r="J241" s="21"/>
      <c r="K241" s="420" t="s">
        <v>152</v>
      </c>
      <c r="L241" s="55" t="s">
        <v>20</v>
      </c>
      <c r="M241" s="22"/>
      <c r="N241" s="23"/>
      <c r="O241" s="300"/>
      <c r="P241" s="202"/>
    </row>
    <row r="242" spans="1:17" ht="34.5" customHeight="1">
      <c r="A242" s="25"/>
      <c r="B242" s="430"/>
      <c r="C242" s="431"/>
      <c r="D242" s="89"/>
      <c r="E242" s="419"/>
      <c r="F242" s="398"/>
      <c r="G242" s="398"/>
      <c r="H242" s="665"/>
      <c r="I242" s="665"/>
      <c r="J242" s="27"/>
      <c r="K242" s="421"/>
      <c r="L242" s="84"/>
      <c r="M242" s="28"/>
      <c r="N242" s="29"/>
      <c r="O242" s="301"/>
      <c r="P242" s="202"/>
    </row>
    <row r="243" spans="1:17" ht="34.5" customHeight="1">
      <c r="A243" s="35"/>
      <c r="B243" s="422" t="s">
        <v>153</v>
      </c>
      <c r="C243" s="423"/>
      <c r="D243" s="101"/>
      <c r="E243" s="432"/>
      <c r="F243" s="427"/>
      <c r="G243" s="427"/>
      <c r="H243" s="669"/>
      <c r="I243" s="669"/>
      <c r="J243" s="69"/>
      <c r="K243" s="69"/>
      <c r="L243" s="216"/>
      <c r="M243" s="71"/>
      <c r="N243" s="86"/>
      <c r="O243" s="303"/>
      <c r="P243" s="266"/>
    </row>
    <row r="244" spans="1:17" ht="34.5" customHeight="1">
      <c r="A244" s="123"/>
      <c r="B244" s="141"/>
      <c r="C244" s="142"/>
      <c r="D244" s="114" t="str">
        <f>'[1]413'!B1</f>
        <v>4.1.3</v>
      </c>
      <c r="E244" s="424" t="str">
        <f>'[1]413'!C1</f>
        <v>Rehabilitating and restoring major symbols of interculturalism.</v>
      </c>
      <c r="F244" s="154"/>
      <c r="G244" s="154"/>
      <c r="H244" s="154"/>
      <c r="I244" s="154"/>
      <c r="J244" s="27" t="str">
        <f>'[1]413'!A1</f>
        <v>UNESCO</v>
      </c>
      <c r="K244" s="27"/>
      <c r="L244" s="261" t="s">
        <v>20</v>
      </c>
      <c r="M244" s="28">
        <f>+'[1]Summary budget by agencies'!$I$6</f>
        <v>1.1000000000000001</v>
      </c>
      <c r="N244" s="29" t="str">
        <f>+'[1]Summary budget by agencies'!$J$6</f>
        <v>Supplies, commodities, equipment and transport</v>
      </c>
      <c r="O244" s="364">
        <v>0</v>
      </c>
      <c r="P244" s="369">
        <v>19000</v>
      </c>
    </row>
    <row r="245" spans="1:17" ht="34.5" customHeight="1">
      <c r="A245" s="123"/>
      <c r="B245" s="141"/>
      <c r="C245" s="142"/>
      <c r="D245" s="114"/>
      <c r="E245" s="424"/>
      <c r="F245" s="154"/>
      <c r="G245" s="154"/>
      <c r="H245" s="154"/>
      <c r="I245" s="154"/>
      <c r="J245" s="27"/>
      <c r="K245" s="27"/>
      <c r="L245" s="261"/>
      <c r="M245" s="28">
        <f>+'[1]Summary budget by agencies'!$I$7</f>
        <v>1.2</v>
      </c>
      <c r="N245" s="29" t="str">
        <f>+'[1]Summary budget by agencies'!$J$7</f>
        <v>Personnel (staff, consultants, travel and training)</v>
      </c>
      <c r="O245" s="366">
        <v>37705.410000000003</v>
      </c>
      <c r="P245" s="368">
        <v>106864</v>
      </c>
    </row>
    <row r="246" spans="1:17" ht="34.5" customHeight="1">
      <c r="A246" s="123"/>
      <c r="B246" s="141"/>
      <c r="C246" s="142"/>
      <c r="D246" s="94"/>
      <c r="E246" s="424"/>
      <c r="F246" s="154"/>
      <c r="G246" s="154"/>
      <c r="H246" s="154"/>
      <c r="I246" s="154"/>
      <c r="J246" s="27"/>
      <c r="K246" s="27"/>
      <c r="L246" s="261"/>
      <c r="M246" s="28">
        <f>+'[1]Summary budget by agencies'!$I$8</f>
        <v>1.3</v>
      </c>
      <c r="N246" s="29" t="str">
        <f>+'[1]Summary budget by agencies'!$J$8</f>
        <v>Training of counterparts</v>
      </c>
      <c r="O246" s="366">
        <v>0</v>
      </c>
      <c r="P246" s="368">
        <v>0</v>
      </c>
    </row>
    <row r="247" spans="1:17" ht="34.5" customHeight="1">
      <c r="A247" s="123"/>
      <c r="B247" s="425" t="s">
        <v>182</v>
      </c>
      <c r="C247" s="426"/>
      <c r="D247" s="32" t="str">
        <f>'[1]413'!B3</f>
        <v>a.</v>
      </c>
      <c r="E247" s="419" t="s">
        <v>177</v>
      </c>
      <c r="F247" s="398"/>
      <c r="G247" s="398"/>
      <c r="H247" s="398"/>
      <c r="I247" s="398"/>
      <c r="J247" s="27"/>
      <c r="K247" s="27"/>
      <c r="L247" s="261"/>
      <c r="M247" s="28">
        <f>+'[1]Summary budget by agencies'!$I$9</f>
        <v>1.4</v>
      </c>
      <c r="N247" s="29" t="str">
        <f>+'[1]Summary budget by agencies'!$J$9</f>
        <v>Contracts</v>
      </c>
      <c r="O247" s="366">
        <v>-41100</v>
      </c>
      <c r="P247" s="368">
        <v>511800</v>
      </c>
    </row>
    <row r="248" spans="1:17" ht="34.5" customHeight="1">
      <c r="A248" s="123"/>
      <c r="B248" s="414" t="s">
        <v>183</v>
      </c>
      <c r="C248" s="415"/>
      <c r="D248" s="94"/>
      <c r="E248" s="419"/>
      <c r="F248" s="398"/>
      <c r="G248" s="398"/>
      <c r="H248" s="398"/>
      <c r="I248" s="398"/>
      <c r="J248" s="27"/>
      <c r="K248" s="27"/>
      <c r="L248" s="261"/>
      <c r="M248" s="28">
        <f>+'[1]Summary budget by agencies'!$I$10</f>
        <v>1.5</v>
      </c>
      <c r="N248" s="29" t="str">
        <f>+'[1]Summary budget by agencies'!$J$10</f>
        <v>Other direct costs</v>
      </c>
      <c r="O248" s="366">
        <v>5031</v>
      </c>
      <c r="P248" s="368">
        <v>16793</v>
      </c>
    </row>
    <row r="249" spans="1:17" ht="34.5" customHeight="1">
      <c r="A249" s="123"/>
      <c r="B249" s="414"/>
      <c r="C249" s="415"/>
      <c r="D249" s="94"/>
      <c r="E249" s="419"/>
      <c r="F249" s="398"/>
      <c r="G249" s="398"/>
      <c r="H249" s="398"/>
      <c r="I249" s="398"/>
      <c r="J249" s="27"/>
      <c r="K249" s="27"/>
      <c r="L249" s="261"/>
      <c r="M249" s="28" t="str">
        <f>+'[1]Summary budget by agencies'!$I$11</f>
        <v>2.0</v>
      </c>
      <c r="N249" s="29" t="str">
        <f>+'[1]Summary budget by agencies'!$J$11</f>
        <v>Indirect support costs 7%</v>
      </c>
      <c r="O249" s="366">
        <v>114.77000000000044</v>
      </c>
      <c r="P249" s="368">
        <v>45812</v>
      </c>
      <c r="Q249" s="320"/>
    </row>
    <row r="250" spans="1:17" ht="34.5" customHeight="1">
      <c r="A250" s="116"/>
      <c r="B250" s="62"/>
      <c r="C250" s="267"/>
      <c r="D250" s="268"/>
      <c r="E250" s="269"/>
      <c r="F250" s="427"/>
      <c r="G250" s="427"/>
      <c r="H250" s="427"/>
      <c r="I250" s="427"/>
      <c r="J250" s="69"/>
      <c r="K250" s="69"/>
      <c r="L250" s="216"/>
      <c r="M250" s="270"/>
      <c r="N250" s="270"/>
      <c r="O250" s="309"/>
      <c r="P250" s="59"/>
    </row>
    <row r="251" spans="1:17" ht="34.5" customHeight="1">
      <c r="A251" s="31"/>
      <c r="B251" s="416" t="s">
        <v>154</v>
      </c>
      <c r="C251" s="417"/>
      <c r="D251" s="32" t="str">
        <f>'[1]413'!B131</f>
        <v>b.</v>
      </c>
      <c r="E251" s="418" t="str">
        <f>'[1]413'!C131</f>
        <v>Prepare a cultural tourism framework for restoration activities.</v>
      </c>
      <c r="F251" s="397"/>
      <c r="G251" s="397"/>
      <c r="H251" s="397"/>
      <c r="I251" s="397"/>
      <c r="J251" s="27" t="s">
        <v>61</v>
      </c>
      <c r="K251" s="27"/>
      <c r="L251" s="261" t="s">
        <v>20</v>
      </c>
      <c r="M251" s="22"/>
      <c r="N251" s="23"/>
      <c r="O251" s="300"/>
      <c r="P251" s="59"/>
    </row>
    <row r="252" spans="1:17" ht="34.5" customHeight="1">
      <c r="A252" s="31"/>
      <c r="B252" s="199"/>
      <c r="C252" s="142"/>
      <c r="D252" s="32"/>
      <c r="E252" s="419"/>
      <c r="F252" s="398"/>
      <c r="G252" s="398"/>
      <c r="H252" s="398"/>
      <c r="I252" s="398"/>
      <c r="J252" s="27"/>
      <c r="K252" s="27"/>
      <c r="L252" s="261"/>
      <c r="M252" s="28"/>
      <c r="N252" s="29"/>
      <c r="O252" s="303"/>
      <c r="P252" s="59"/>
    </row>
    <row r="253" spans="1:17" ht="34.5" customHeight="1">
      <c r="A253" s="399" t="s">
        <v>155</v>
      </c>
      <c r="B253" s="400"/>
      <c r="C253" s="400"/>
      <c r="D253" s="390"/>
      <c r="E253" s="390"/>
      <c r="F253" s="390"/>
      <c r="G253" s="390"/>
      <c r="H253" s="390"/>
      <c r="I253" s="390"/>
      <c r="J253" s="390"/>
      <c r="K253" s="390"/>
      <c r="L253" s="390"/>
      <c r="M253" s="390"/>
      <c r="N253" s="390"/>
      <c r="O253" s="18">
        <f>SUM(O257:O263)</f>
        <v>26844.579999999998</v>
      </c>
      <c r="P253" s="18">
        <f>SUM(P257:P263)</f>
        <v>57993.201066666668</v>
      </c>
    </row>
    <row r="254" spans="1:17" ht="34.5" customHeight="1">
      <c r="A254" s="401" t="s">
        <v>4</v>
      </c>
      <c r="B254" s="402"/>
      <c r="C254" s="403"/>
      <c r="D254" s="407" t="s">
        <v>5</v>
      </c>
      <c r="E254" s="379"/>
      <c r="F254" s="410" t="s">
        <v>6</v>
      </c>
      <c r="G254" s="411"/>
      <c r="H254" s="411"/>
      <c r="I254" s="411"/>
      <c r="J254" s="379" t="s">
        <v>7</v>
      </c>
      <c r="K254" s="412" t="s">
        <v>8</v>
      </c>
      <c r="L254" s="379" t="s">
        <v>9</v>
      </c>
      <c r="M254" s="379"/>
      <c r="N254" s="379"/>
      <c r="O254" s="379"/>
      <c r="P254" s="379"/>
    </row>
    <row r="255" spans="1:17" ht="34.5" customHeight="1">
      <c r="A255" s="404"/>
      <c r="B255" s="405"/>
      <c r="C255" s="406"/>
      <c r="D255" s="407"/>
      <c r="E255" s="379"/>
      <c r="F255" s="411"/>
      <c r="G255" s="411"/>
      <c r="H255" s="411"/>
      <c r="I255" s="411"/>
      <c r="J255" s="379"/>
      <c r="K255" s="412"/>
      <c r="L255" s="379" t="s">
        <v>10</v>
      </c>
      <c r="M255" s="413" t="s">
        <v>11</v>
      </c>
      <c r="N255" s="413"/>
      <c r="O255" s="298"/>
      <c r="P255" s="387" t="s">
        <v>12</v>
      </c>
    </row>
    <row r="256" spans="1:17" ht="34.5" customHeight="1">
      <c r="A256" s="391" t="s">
        <v>80</v>
      </c>
      <c r="B256" s="392"/>
      <c r="C256" s="393"/>
      <c r="D256" s="408"/>
      <c r="E256" s="409"/>
      <c r="F256" s="14" t="s">
        <v>14</v>
      </c>
      <c r="G256" s="14" t="s">
        <v>15</v>
      </c>
      <c r="H256" s="14" t="s">
        <v>16</v>
      </c>
      <c r="I256" s="14" t="s">
        <v>17</v>
      </c>
      <c r="J256" s="379"/>
      <c r="K256" s="412"/>
      <c r="L256" s="379"/>
      <c r="M256" s="413"/>
      <c r="N256" s="413"/>
      <c r="O256" s="299"/>
      <c r="P256" s="388"/>
    </row>
    <row r="257" spans="1:17" ht="34.5" customHeight="1">
      <c r="A257" s="25"/>
      <c r="B257" s="95"/>
      <c r="C257" s="96"/>
      <c r="D257" s="271" t="str">
        <f>'[1]UN RC'!B1</f>
        <v>M&amp;E</v>
      </c>
      <c r="E257" s="272" t="str">
        <f>'[1]UN RC'!C1</f>
        <v>Monitoring and Evaluation</v>
      </c>
      <c r="F257" s="672"/>
      <c r="G257" s="672"/>
      <c r="H257" s="672"/>
      <c r="I257" s="672"/>
      <c r="J257" s="21" t="str">
        <f>'[1]UN RC'!A1</f>
        <v>UN RC</v>
      </c>
      <c r="K257" s="21" t="s">
        <v>156</v>
      </c>
      <c r="L257" s="55" t="str">
        <f>L244</f>
        <v>MDG-F</v>
      </c>
      <c r="M257" s="22">
        <f>+'[1]Summary budget by agencies'!$I$6</f>
        <v>1.1000000000000001</v>
      </c>
      <c r="N257" s="23" t="str">
        <f>+'[1]Summary budget by agencies'!$J$6</f>
        <v>Supplies, commodities, equipment and transport</v>
      </c>
      <c r="O257" s="364">
        <v>10320.98</v>
      </c>
      <c r="P257" s="369">
        <v>5333.333333333333</v>
      </c>
    </row>
    <row r="258" spans="1:17" ht="34.5" customHeight="1">
      <c r="A258" s="25"/>
      <c r="B258" s="95"/>
      <c r="C258" s="96"/>
      <c r="D258" s="104"/>
      <c r="E258" s="273"/>
      <c r="F258" s="665"/>
      <c r="G258" s="665"/>
      <c r="H258" s="665"/>
      <c r="I258" s="665"/>
      <c r="J258" s="27"/>
      <c r="K258" s="27"/>
      <c r="L258" s="84"/>
      <c r="M258" s="28">
        <f>+'[1]Summary budget by agencies'!$I$7</f>
        <v>1.2</v>
      </c>
      <c r="N258" s="29" t="str">
        <f>+'[1]Summary budget by agencies'!$J$7</f>
        <v>Personnel (staff, consultants, travel and training)</v>
      </c>
      <c r="O258" s="366">
        <v>8491.9499999999971</v>
      </c>
      <c r="P258" s="368">
        <v>41325.919999999998</v>
      </c>
    </row>
    <row r="259" spans="1:17" ht="34.5" customHeight="1">
      <c r="A259" s="25"/>
      <c r="B259" s="394" t="s">
        <v>157</v>
      </c>
      <c r="C259" s="395"/>
      <c r="D259" s="94"/>
      <c r="E259" s="107"/>
      <c r="F259" s="665"/>
      <c r="G259" s="665"/>
      <c r="H259" s="665"/>
      <c r="I259" s="665"/>
      <c r="J259" s="27"/>
      <c r="K259" s="27"/>
      <c r="L259" s="84"/>
      <c r="M259" s="28">
        <f>+'[1]Summary budget by agencies'!$I$8</f>
        <v>1.3</v>
      </c>
      <c r="N259" s="29" t="str">
        <f>+'[1]Summary budget by agencies'!$J$8</f>
        <v>Training of counterparts</v>
      </c>
      <c r="O259" s="366">
        <v>0</v>
      </c>
      <c r="P259" s="368">
        <v>0</v>
      </c>
    </row>
    <row r="260" spans="1:17" ht="34.5" customHeight="1">
      <c r="A260" s="25"/>
      <c r="B260" s="396"/>
      <c r="C260" s="395"/>
      <c r="D260" s="94"/>
      <c r="E260" s="107"/>
      <c r="F260" s="665"/>
      <c r="G260" s="665"/>
      <c r="H260" s="665"/>
      <c r="I260" s="665"/>
      <c r="J260" s="27"/>
      <c r="K260" s="27"/>
      <c r="L260" s="84"/>
      <c r="M260" s="28">
        <f>+'[1]Summary budget by agencies'!$I$9</f>
        <v>1.4</v>
      </c>
      <c r="N260" s="29" t="str">
        <f>+'[1]Summary budget by agencies'!$J$9</f>
        <v>Contracts</v>
      </c>
      <c r="O260" s="366">
        <v>0</v>
      </c>
      <c r="P260" s="368">
        <v>0</v>
      </c>
    </row>
    <row r="261" spans="1:17" ht="34.5" customHeight="1">
      <c r="A261" s="25"/>
      <c r="B261" s="396"/>
      <c r="C261" s="395"/>
      <c r="D261" s="94"/>
      <c r="E261" s="107"/>
      <c r="F261" s="665"/>
      <c r="G261" s="665"/>
      <c r="H261" s="665"/>
      <c r="I261" s="665"/>
      <c r="J261" s="27"/>
      <c r="K261" s="27"/>
      <c r="L261" s="84"/>
      <c r="M261" s="28">
        <f>+'[1]Summary budget by agencies'!$I$10</f>
        <v>1.5</v>
      </c>
      <c r="N261" s="29" t="str">
        <f>+'[1]Summary budget by agencies'!$J$10</f>
        <v>Other direct costs</v>
      </c>
      <c r="O261" s="366">
        <v>5396.75</v>
      </c>
      <c r="P261" s="368">
        <v>7540</v>
      </c>
    </row>
    <row r="262" spans="1:17" ht="34.5" customHeight="1">
      <c r="A262" s="25"/>
      <c r="B262" s="396"/>
      <c r="C262" s="395"/>
      <c r="D262" s="94"/>
      <c r="E262" s="107"/>
      <c r="F262" s="665"/>
      <c r="G262" s="665"/>
      <c r="H262" s="665"/>
      <c r="I262" s="665"/>
      <c r="J262" s="27"/>
      <c r="K262" s="27"/>
      <c r="L262" s="84"/>
      <c r="M262" s="28" t="str">
        <f>+'[1]Summary budget by agencies'!$I$11</f>
        <v>2.0</v>
      </c>
      <c r="N262" s="29" t="str">
        <f>+'[1]Summary budget by agencies'!$J$11</f>
        <v>Indirect support costs 7%</v>
      </c>
      <c r="O262" s="366">
        <v>2634.9</v>
      </c>
      <c r="P262" s="368">
        <v>3793.9477333333339</v>
      </c>
      <c r="Q262" s="320"/>
    </row>
    <row r="263" spans="1:17" ht="34.5" customHeight="1" thickBot="1">
      <c r="A263" s="116"/>
      <c r="B263" s="274"/>
      <c r="C263" s="275"/>
      <c r="D263" s="94"/>
      <c r="E263" s="107"/>
      <c r="F263" s="665"/>
      <c r="G263" s="665"/>
      <c r="H263" s="669"/>
      <c r="I263" s="669"/>
      <c r="J263" s="27"/>
      <c r="K263" s="27"/>
      <c r="L263" s="84"/>
      <c r="M263" s="276"/>
      <c r="N263" s="277"/>
      <c r="O263" s="310"/>
      <c r="P263" s="73"/>
    </row>
    <row r="264" spans="1:17" ht="34.5" customHeight="1" thickBot="1">
      <c r="A264" s="389" t="s">
        <v>158</v>
      </c>
      <c r="B264" s="390"/>
      <c r="C264" s="390"/>
      <c r="D264" s="390"/>
      <c r="E264" s="390"/>
      <c r="F264" s="390"/>
      <c r="G264" s="390"/>
      <c r="H264" s="390"/>
      <c r="I264" s="390"/>
      <c r="J264" s="390"/>
      <c r="K264" s="390"/>
      <c r="L264" s="390"/>
      <c r="M264" s="390"/>
      <c r="N264" s="390"/>
      <c r="O264" s="278">
        <f>+O253+O215+O179+O116+O8</f>
        <v>709161.78</v>
      </c>
      <c r="P264" s="278">
        <f>+P253+P215+P179+P116+P8</f>
        <v>3636751.5942454664</v>
      </c>
      <c r="Q264" s="320"/>
    </row>
    <row r="265" spans="1:17" ht="34.5" customHeight="1">
      <c r="A265" t="s">
        <v>258</v>
      </c>
    </row>
  </sheetData>
  <mergeCells count="437">
    <mergeCell ref="K125:K127"/>
    <mergeCell ref="A1:P1"/>
    <mergeCell ref="A4:N4"/>
    <mergeCell ref="A5:C6"/>
    <mergeCell ref="D5:E7"/>
    <mergeCell ref="F5:I6"/>
    <mergeCell ref="J5:J7"/>
    <mergeCell ref="K5:K7"/>
    <mergeCell ref="P6:P7"/>
    <mergeCell ref="A7:C7"/>
    <mergeCell ref="B8:E8"/>
    <mergeCell ref="B9:C10"/>
    <mergeCell ref="E9:E11"/>
    <mergeCell ref="F9:F11"/>
    <mergeCell ref="G9:G11"/>
    <mergeCell ref="H9:H11"/>
    <mergeCell ref="I9:I11"/>
    <mergeCell ref="B11:C11"/>
    <mergeCell ref="B16:C16"/>
    <mergeCell ref="E16:E19"/>
    <mergeCell ref="B18:C18"/>
    <mergeCell ref="B19:C19"/>
    <mergeCell ref="B20:C20"/>
    <mergeCell ref="B22:C22"/>
    <mergeCell ref="E22:E25"/>
    <mergeCell ref="K11:K12"/>
    <mergeCell ref="B12:C12"/>
    <mergeCell ref="E12:E15"/>
    <mergeCell ref="F12:F14"/>
    <mergeCell ref="G12:G14"/>
    <mergeCell ref="H12:H14"/>
    <mergeCell ref="I12:I14"/>
    <mergeCell ref="B13:C14"/>
    <mergeCell ref="B15:C15"/>
    <mergeCell ref="F22:F25"/>
    <mergeCell ref="G22:G25"/>
    <mergeCell ref="H22:H25"/>
    <mergeCell ref="I22:I25"/>
    <mergeCell ref="K23:K24"/>
    <mergeCell ref="K26:K27"/>
    <mergeCell ref="B29:C30"/>
    <mergeCell ref="E29:E32"/>
    <mergeCell ref="F29:F30"/>
    <mergeCell ref="G29:G30"/>
    <mergeCell ref="H29:H30"/>
    <mergeCell ref="I29:I30"/>
    <mergeCell ref="K29:K30"/>
    <mergeCell ref="B31:C31"/>
    <mergeCell ref="F31:F35"/>
    <mergeCell ref="G31:G35"/>
    <mergeCell ref="I31:I35"/>
    <mergeCell ref="B33:C35"/>
    <mergeCell ref="E38:E43"/>
    <mergeCell ref="B26:C27"/>
    <mergeCell ref="E26:E28"/>
    <mergeCell ref="F26:F28"/>
    <mergeCell ref="G26:G28"/>
    <mergeCell ref="H26:H28"/>
    <mergeCell ref="I26:I28"/>
    <mergeCell ref="B38:C38"/>
    <mergeCell ref="B39:C43"/>
    <mergeCell ref="E58:E60"/>
    <mergeCell ref="B68:C68"/>
    <mergeCell ref="E68:E71"/>
    <mergeCell ref="F68:F71"/>
    <mergeCell ref="G68:G71"/>
    <mergeCell ref="H68:H71"/>
    <mergeCell ref="B36:C37"/>
    <mergeCell ref="E36:E37"/>
    <mergeCell ref="F36:F43"/>
    <mergeCell ref="G36:G43"/>
    <mergeCell ref="H36:H43"/>
    <mergeCell ref="E65:E67"/>
    <mergeCell ref="F65:F67"/>
    <mergeCell ref="G65:G67"/>
    <mergeCell ref="H65:H67"/>
    <mergeCell ref="I65:I67"/>
    <mergeCell ref="K72:K74"/>
    <mergeCell ref="B44:C45"/>
    <mergeCell ref="E44:E48"/>
    <mergeCell ref="F44:F50"/>
    <mergeCell ref="G44:G50"/>
    <mergeCell ref="H44:H50"/>
    <mergeCell ref="I44:I50"/>
    <mergeCell ref="K65:K70"/>
    <mergeCell ref="F58:F64"/>
    <mergeCell ref="G58:G64"/>
    <mergeCell ref="H58:H64"/>
    <mergeCell ref="I58:I64"/>
    <mergeCell ref="B60:C61"/>
    <mergeCell ref="K60:K61"/>
    <mergeCell ref="B47:C48"/>
    <mergeCell ref="B51:C51"/>
    <mergeCell ref="E51:E56"/>
    <mergeCell ref="B53:C53"/>
    <mergeCell ref="B58:C58"/>
    <mergeCell ref="B72:C72"/>
    <mergeCell ref="E72:E74"/>
    <mergeCell ref="F72:F74"/>
    <mergeCell ref="G72:G74"/>
    <mergeCell ref="H72:H74"/>
    <mergeCell ref="I72:I74"/>
    <mergeCell ref="I68:I71"/>
    <mergeCell ref="B69:C69"/>
    <mergeCell ref="B70:C71"/>
    <mergeCell ref="B82:C83"/>
    <mergeCell ref="E82:E88"/>
    <mergeCell ref="F82:F88"/>
    <mergeCell ref="G82:G88"/>
    <mergeCell ref="H82:H88"/>
    <mergeCell ref="I82:I88"/>
    <mergeCell ref="B76:C78"/>
    <mergeCell ref="E78:E81"/>
    <mergeCell ref="F78:F81"/>
    <mergeCell ref="G78:G81"/>
    <mergeCell ref="H78:H81"/>
    <mergeCell ref="I78:I81"/>
    <mergeCell ref="B79:C80"/>
    <mergeCell ref="E75:E77"/>
    <mergeCell ref="F75:F77"/>
    <mergeCell ref="G75:G77"/>
    <mergeCell ref="H75:H77"/>
    <mergeCell ref="I75:I77"/>
    <mergeCell ref="B96:N96"/>
    <mergeCell ref="E97:E98"/>
    <mergeCell ref="B98:C99"/>
    <mergeCell ref="F98:F104"/>
    <mergeCell ref="G98:G104"/>
    <mergeCell ref="H98:H104"/>
    <mergeCell ref="I98:I104"/>
    <mergeCell ref="E99:E100"/>
    <mergeCell ref="B89:C92"/>
    <mergeCell ref="E89:E91"/>
    <mergeCell ref="F89:F95"/>
    <mergeCell ref="G89:G95"/>
    <mergeCell ref="H89:H95"/>
    <mergeCell ref="I89:I95"/>
    <mergeCell ref="B94:C95"/>
    <mergeCell ref="B105:C106"/>
    <mergeCell ref="E105:E108"/>
    <mergeCell ref="B107:C107"/>
    <mergeCell ref="B108:C108"/>
    <mergeCell ref="A109:A115"/>
    <mergeCell ref="B109:C110"/>
    <mergeCell ref="E109:E110"/>
    <mergeCell ref="B111:C111"/>
    <mergeCell ref="E111:E113"/>
    <mergeCell ref="B112:C112"/>
    <mergeCell ref="B113:C113"/>
    <mergeCell ref="B114:C114"/>
    <mergeCell ref="B115:C115"/>
    <mergeCell ref="A116:N116"/>
    <mergeCell ref="A117:C118"/>
    <mergeCell ref="D117:E119"/>
    <mergeCell ref="F117:I118"/>
    <mergeCell ref="J117:J119"/>
    <mergeCell ref="K117:K119"/>
    <mergeCell ref="L117:P117"/>
    <mergeCell ref="B123:C123"/>
    <mergeCell ref="E124:E126"/>
    <mergeCell ref="B125:C125"/>
    <mergeCell ref="F125:F127"/>
    <mergeCell ref="G125:G127"/>
    <mergeCell ref="H125:H127"/>
    <mergeCell ref="L118:L119"/>
    <mergeCell ref="M118:N119"/>
    <mergeCell ref="P118:P119"/>
    <mergeCell ref="A119:C119"/>
    <mergeCell ref="B120:N120"/>
    <mergeCell ref="E121:E123"/>
    <mergeCell ref="F121:F124"/>
    <mergeCell ref="G121:G124"/>
    <mergeCell ref="K121:K123"/>
    <mergeCell ref="B122:C122"/>
    <mergeCell ref="I125:I127"/>
    <mergeCell ref="B126:C126"/>
    <mergeCell ref="B127:C127"/>
    <mergeCell ref="B128:C128"/>
    <mergeCell ref="E128:E130"/>
    <mergeCell ref="F128:F130"/>
    <mergeCell ref="G128:G130"/>
    <mergeCell ref="H128:H130"/>
    <mergeCell ref="I128:I130"/>
    <mergeCell ref="E133:E135"/>
    <mergeCell ref="F133:F135"/>
    <mergeCell ref="G133:G135"/>
    <mergeCell ref="H133:H135"/>
    <mergeCell ref="I133:I135"/>
    <mergeCell ref="B134:C134"/>
    <mergeCell ref="B135:C135"/>
    <mergeCell ref="B136:C136"/>
    <mergeCell ref="E136:E138"/>
    <mergeCell ref="F136:F138"/>
    <mergeCell ref="G136:G138"/>
    <mergeCell ref="H136:H138"/>
    <mergeCell ref="I136:I138"/>
    <mergeCell ref="B137:C137"/>
    <mergeCell ref="B138:C138"/>
    <mergeCell ref="K128:K130"/>
    <mergeCell ref="B129:C129"/>
    <mergeCell ref="B130:C130"/>
    <mergeCell ref="B131:C131"/>
    <mergeCell ref="E131:E132"/>
    <mergeCell ref="F131:F132"/>
    <mergeCell ref="G131:G132"/>
    <mergeCell ref="H131:H132"/>
    <mergeCell ref="I131:I132"/>
    <mergeCell ref="B132:C132"/>
    <mergeCell ref="E139:E141"/>
    <mergeCell ref="K139:K140"/>
    <mergeCell ref="E142:E145"/>
    <mergeCell ref="F142:F145"/>
    <mergeCell ref="G142:G145"/>
    <mergeCell ref="H142:H145"/>
    <mergeCell ref="I142:I145"/>
    <mergeCell ref="B146:N146"/>
    <mergeCell ref="B147:C147"/>
    <mergeCell ref="E147:E149"/>
    <mergeCell ref="F147:F149"/>
    <mergeCell ref="G147:G149"/>
    <mergeCell ref="H147:H149"/>
    <mergeCell ref="I147:I149"/>
    <mergeCell ref="B148:C148"/>
    <mergeCell ref="B149:C150"/>
    <mergeCell ref="E150:E153"/>
    <mergeCell ref="F150:F153"/>
    <mergeCell ref="G150:G153"/>
    <mergeCell ref="H150:H153"/>
    <mergeCell ref="I150:I153"/>
    <mergeCell ref="B151:C151"/>
    <mergeCell ref="I167:I170"/>
    <mergeCell ref="B169:C171"/>
    <mergeCell ref="E171:E174"/>
    <mergeCell ref="F171:F174"/>
    <mergeCell ref="G171:G174"/>
    <mergeCell ref="H171:H174"/>
    <mergeCell ref="I171:I174"/>
    <mergeCell ref="B172:C174"/>
    <mergeCell ref="E164:E166"/>
    <mergeCell ref="B165:C167"/>
    <mergeCell ref="E167:E170"/>
    <mergeCell ref="F167:F170"/>
    <mergeCell ref="G167:G170"/>
    <mergeCell ref="H167:H170"/>
    <mergeCell ref="B154:C154"/>
    <mergeCell ref="E154:E156"/>
    <mergeCell ref="F154:F161"/>
    <mergeCell ref="G154:G161"/>
    <mergeCell ref="I162:I163"/>
    <mergeCell ref="B163:C163"/>
    <mergeCell ref="I154:I161"/>
    <mergeCell ref="B155:C156"/>
    <mergeCell ref="B157:C157"/>
    <mergeCell ref="B158:C158"/>
    <mergeCell ref="B159:C159"/>
    <mergeCell ref="B160:C161"/>
    <mergeCell ref="H154:H161"/>
    <mergeCell ref="B162:C162"/>
    <mergeCell ref="E162:E163"/>
    <mergeCell ref="F162:F163"/>
    <mergeCell ref="G162:G163"/>
    <mergeCell ref="H162:H163"/>
    <mergeCell ref="I177:I178"/>
    <mergeCell ref="B178:C178"/>
    <mergeCell ref="B175:C175"/>
    <mergeCell ref="E175:E176"/>
    <mergeCell ref="F175:F176"/>
    <mergeCell ref="G175:G176"/>
    <mergeCell ref="H175:H176"/>
    <mergeCell ref="I175:I176"/>
    <mergeCell ref="A179:N179"/>
    <mergeCell ref="B177:C177"/>
    <mergeCell ref="E177:E178"/>
    <mergeCell ref="F177:F178"/>
    <mergeCell ref="G177:G178"/>
    <mergeCell ref="H177:H178"/>
    <mergeCell ref="A180:C181"/>
    <mergeCell ref="D180:E182"/>
    <mergeCell ref="F180:I181"/>
    <mergeCell ref="J180:J182"/>
    <mergeCell ref="K180:K182"/>
    <mergeCell ref="L180:P180"/>
    <mergeCell ref="L181:L182"/>
    <mergeCell ref="M181:N182"/>
    <mergeCell ref="P181:P182"/>
    <mergeCell ref="A182:C182"/>
    <mergeCell ref="B196:C196"/>
    <mergeCell ref="B183:N183"/>
    <mergeCell ref="B184:C185"/>
    <mergeCell ref="E184:E186"/>
    <mergeCell ref="B187:C188"/>
    <mergeCell ref="E187:E189"/>
    <mergeCell ref="F187:F189"/>
    <mergeCell ref="G187:G189"/>
    <mergeCell ref="H187:H189"/>
    <mergeCell ref="I187:I189"/>
    <mergeCell ref="B193:C193"/>
    <mergeCell ref="E193:E195"/>
    <mergeCell ref="F193:F195"/>
    <mergeCell ref="G193:G195"/>
    <mergeCell ref="H193:H195"/>
    <mergeCell ref="I193:I195"/>
    <mergeCell ref="B190:C190"/>
    <mergeCell ref="E190:E192"/>
    <mergeCell ref="F190:F192"/>
    <mergeCell ref="G190:G192"/>
    <mergeCell ref="H190:H192"/>
    <mergeCell ref="I190:I192"/>
    <mergeCell ref="B191:C192"/>
    <mergeCell ref="B204:C204"/>
    <mergeCell ref="B205:C205"/>
    <mergeCell ref="B206:C206"/>
    <mergeCell ref="B207:C207"/>
    <mergeCell ref="B208:C208"/>
    <mergeCell ref="E208:E210"/>
    <mergeCell ref="I197:I202"/>
    <mergeCell ref="B199:C199"/>
    <mergeCell ref="E199:E200"/>
    <mergeCell ref="B201:C202"/>
    <mergeCell ref="B203:C203"/>
    <mergeCell ref="E203:E205"/>
    <mergeCell ref="F203:F207"/>
    <mergeCell ref="G203:G207"/>
    <mergeCell ref="H203:H207"/>
    <mergeCell ref="I203:I207"/>
    <mergeCell ref="B197:C198"/>
    <mergeCell ref="E197:E198"/>
    <mergeCell ref="F197:F202"/>
    <mergeCell ref="G197:G202"/>
    <mergeCell ref="H197:H202"/>
    <mergeCell ref="B213:C214"/>
    <mergeCell ref="E213:E214"/>
    <mergeCell ref="F213:F214"/>
    <mergeCell ref="G213:G214"/>
    <mergeCell ref="H213:H214"/>
    <mergeCell ref="I213:I214"/>
    <mergeCell ref="F208:F212"/>
    <mergeCell ref="G208:G212"/>
    <mergeCell ref="H208:H212"/>
    <mergeCell ref="I208:I212"/>
    <mergeCell ref="B209:C210"/>
    <mergeCell ref="B211:C212"/>
    <mergeCell ref="A215:N215"/>
    <mergeCell ref="A216:C217"/>
    <mergeCell ref="D216:E218"/>
    <mergeCell ref="F216:I217"/>
    <mergeCell ref="J216:J218"/>
    <mergeCell ref="K216:K218"/>
    <mergeCell ref="L216:P216"/>
    <mergeCell ref="L217:L218"/>
    <mergeCell ref="M217:N218"/>
    <mergeCell ref="P217:P218"/>
    <mergeCell ref="B224:C225"/>
    <mergeCell ref="E224:E225"/>
    <mergeCell ref="F224:F225"/>
    <mergeCell ref="G224:G225"/>
    <mergeCell ref="H224:H225"/>
    <mergeCell ref="I224:I225"/>
    <mergeCell ref="A218:C218"/>
    <mergeCell ref="B219:N219"/>
    <mergeCell ref="B220:C220"/>
    <mergeCell ref="E220:E221"/>
    <mergeCell ref="B221:C222"/>
    <mergeCell ref="E222:E223"/>
    <mergeCell ref="B223:C223"/>
    <mergeCell ref="B229:C230"/>
    <mergeCell ref="E229:E231"/>
    <mergeCell ref="F229:F231"/>
    <mergeCell ref="G229:G231"/>
    <mergeCell ref="H229:H231"/>
    <mergeCell ref="I229:I231"/>
    <mergeCell ref="B231:C231"/>
    <mergeCell ref="B226:C226"/>
    <mergeCell ref="E226:E228"/>
    <mergeCell ref="F226:F228"/>
    <mergeCell ref="G226:G228"/>
    <mergeCell ref="H226:H228"/>
    <mergeCell ref="I226:I228"/>
    <mergeCell ref="B227:C228"/>
    <mergeCell ref="K232:K233"/>
    <mergeCell ref="B234:C239"/>
    <mergeCell ref="E234:E235"/>
    <mergeCell ref="E236:E239"/>
    <mergeCell ref="F236:F240"/>
    <mergeCell ref="G236:G240"/>
    <mergeCell ref="H236:H240"/>
    <mergeCell ref="I236:I240"/>
    <mergeCell ref="K236:K238"/>
    <mergeCell ref="B232:C233"/>
    <mergeCell ref="E232:E233"/>
    <mergeCell ref="F232:F233"/>
    <mergeCell ref="G232:G233"/>
    <mergeCell ref="H232:H233"/>
    <mergeCell ref="I232:I233"/>
    <mergeCell ref="F251:F252"/>
    <mergeCell ref="G251:G252"/>
    <mergeCell ref="H251:H252"/>
    <mergeCell ref="K241:K242"/>
    <mergeCell ref="B243:C243"/>
    <mergeCell ref="E244:E246"/>
    <mergeCell ref="B247:C247"/>
    <mergeCell ref="E247:E249"/>
    <mergeCell ref="F247:F250"/>
    <mergeCell ref="G247:G250"/>
    <mergeCell ref="H247:H250"/>
    <mergeCell ref="I247:I250"/>
    <mergeCell ref="B248:C248"/>
    <mergeCell ref="B241:C242"/>
    <mergeCell ref="E241:E243"/>
    <mergeCell ref="F241:F243"/>
    <mergeCell ref="G241:G243"/>
    <mergeCell ref="H241:H243"/>
    <mergeCell ref="I241:I243"/>
    <mergeCell ref="L5:L7"/>
    <mergeCell ref="M5:N7"/>
    <mergeCell ref="O6:O7"/>
    <mergeCell ref="A264:N264"/>
    <mergeCell ref="P255:P256"/>
    <mergeCell ref="A256:C256"/>
    <mergeCell ref="F257:F263"/>
    <mergeCell ref="G257:G263"/>
    <mergeCell ref="H257:H263"/>
    <mergeCell ref="I257:I263"/>
    <mergeCell ref="B259:C262"/>
    <mergeCell ref="I251:I252"/>
    <mergeCell ref="A253:N253"/>
    <mergeCell ref="A254:C255"/>
    <mergeCell ref="D254:E256"/>
    <mergeCell ref="F254:I255"/>
    <mergeCell ref="J254:J256"/>
    <mergeCell ref="K254:K256"/>
    <mergeCell ref="L254:P254"/>
    <mergeCell ref="L255:L256"/>
    <mergeCell ref="M255:N256"/>
    <mergeCell ref="B249:C249"/>
    <mergeCell ref="B251:C251"/>
    <mergeCell ref="E251:E252"/>
  </mergeCells>
  <pageMargins left="0.36" right="0.22" top="0.75" bottom="0.75" header="0.3" footer="0.3"/>
  <pageSetup paperSize="9" scale="51" fitToHeight="11" orientation="portrait" horizontalDpi="1200" verticalDpi="1200" r:id="rId1"/>
  <rowBreaks count="5" manualBreakCount="5">
    <brk id="39" max="14" man="1"/>
    <brk id="81" max="14" man="1"/>
    <brk id="115" max="14" man="1"/>
    <brk id="202" max="14" man="1"/>
    <brk id="243" max="14" man="1"/>
  </rowBreaks>
</worksheet>
</file>

<file path=xl/worksheets/sheet2.xml><?xml version="1.0" encoding="utf-8"?>
<worksheet xmlns="http://schemas.openxmlformats.org/spreadsheetml/2006/main" xmlns:r="http://schemas.openxmlformats.org/officeDocument/2006/relationships">
  <dimension ref="A1:N136"/>
  <sheetViews>
    <sheetView topLeftCell="A125" workbookViewId="0">
      <selection activeCell="T130" sqref="T130"/>
    </sheetView>
  </sheetViews>
  <sheetFormatPr defaultRowHeight="12.75"/>
  <cols>
    <col min="14" max="14" width="11.140625" customWidth="1"/>
  </cols>
  <sheetData>
    <row r="1" spans="1:14">
      <c r="A1" s="648"/>
      <c r="B1" s="650" t="s">
        <v>188</v>
      </c>
      <c r="C1" s="651"/>
      <c r="D1" s="651"/>
      <c r="E1" s="651"/>
      <c r="F1" s="651"/>
      <c r="G1" s="651"/>
      <c r="H1" s="651"/>
      <c r="I1" s="651"/>
      <c r="J1" s="651"/>
      <c r="K1" s="651"/>
      <c r="L1" s="651"/>
      <c r="M1" s="652"/>
    </row>
    <row r="2" spans="1:14" ht="13.5" thickBot="1">
      <c r="A2" s="649"/>
      <c r="B2" s="653" t="s">
        <v>189</v>
      </c>
      <c r="C2" s="654"/>
      <c r="D2" s="654"/>
      <c r="E2" s="654"/>
      <c r="F2" s="654"/>
      <c r="G2" s="654"/>
      <c r="H2" s="654"/>
      <c r="I2" s="654"/>
      <c r="J2" s="654"/>
      <c r="K2" s="654"/>
      <c r="L2" s="654"/>
      <c r="M2" s="655"/>
    </row>
    <row r="3" spans="1:14" ht="25.5">
      <c r="A3" s="312" t="s">
        <v>190</v>
      </c>
      <c r="B3" s="656" t="s">
        <v>191</v>
      </c>
      <c r="C3" s="657" t="s">
        <v>192</v>
      </c>
      <c r="D3" s="658"/>
      <c r="E3" s="661" t="s">
        <v>193</v>
      </c>
      <c r="F3" s="656" t="s">
        <v>194</v>
      </c>
      <c r="G3" s="656"/>
      <c r="H3" s="656"/>
      <c r="I3" s="657" t="s">
        <v>195</v>
      </c>
      <c r="J3" s="663"/>
      <c r="K3" s="663"/>
      <c r="L3" s="663"/>
      <c r="M3" s="658"/>
    </row>
    <row r="4" spans="1:14" ht="13.5" thickBot="1">
      <c r="A4" s="312" t="s">
        <v>196</v>
      </c>
      <c r="B4" s="643"/>
      <c r="C4" s="659"/>
      <c r="D4" s="660"/>
      <c r="E4" s="662"/>
      <c r="F4" s="644"/>
      <c r="G4" s="644"/>
      <c r="H4" s="644"/>
      <c r="I4" s="659"/>
      <c r="J4" s="664"/>
      <c r="K4" s="664"/>
      <c r="L4" s="664"/>
      <c r="M4" s="660"/>
    </row>
    <row r="5" spans="1:14" ht="38.25">
      <c r="A5" s="314"/>
      <c r="B5" s="643"/>
      <c r="C5" s="642" t="s">
        <v>197</v>
      </c>
      <c r="D5" s="642" t="s">
        <v>198</v>
      </c>
      <c r="E5" s="645"/>
      <c r="F5" s="642" t="s">
        <v>199</v>
      </c>
      <c r="G5" s="642" t="s">
        <v>200</v>
      </c>
      <c r="H5" s="642" t="s">
        <v>201</v>
      </c>
      <c r="I5" s="313" t="s">
        <v>202</v>
      </c>
      <c r="J5" s="313" t="s">
        <v>203</v>
      </c>
      <c r="K5" s="642" t="s">
        <v>204</v>
      </c>
      <c r="L5" s="642" t="s">
        <v>205</v>
      </c>
      <c r="M5" s="313" t="s">
        <v>206</v>
      </c>
    </row>
    <row r="6" spans="1:14" ht="38.25">
      <c r="A6" s="314"/>
      <c r="B6" s="643"/>
      <c r="C6" s="643"/>
      <c r="D6" s="643"/>
      <c r="E6" s="646"/>
      <c r="F6" s="643"/>
      <c r="G6" s="643"/>
      <c r="H6" s="643"/>
      <c r="I6" s="313"/>
      <c r="J6" s="313" t="s">
        <v>207</v>
      </c>
      <c r="K6" s="643"/>
      <c r="L6" s="643"/>
      <c r="M6" s="313" t="s">
        <v>208</v>
      </c>
    </row>
    <row r="7" spans="1:14" ht="13.5" thickBot="1">
      <c r="A7" s="315"/>
      <c r="B7" s="644"/>
      <c r="C7" s="644"/>
      <c r="D7" s="644"/>
      <c r="E7" s="647"/>
      <c r="F7" s="644"/>
      <c r="G7" s="644"/>
      <c r="H7" s="644"/>
      <c r="I7" s="316"/>
      <c r="J7" s="316"/>
      <c r="K7" s="644"/>
      <c r="L7" s="644"/>
      <c r="M7" s="316"/>
    </row>
    <row r="8" spans="1:14" ht="78.75">
      <c r="A8" s="636" t="s">
        <v>209</v>
      </c>
      <c r="B8" s="639" t="s">
        <v>210</v>
      </c>
      <c r="C8" s="640" t="s">
        <v>211</v>
      </c>
      <c r="D8" s="640"/>
      <c r="E8" s="641" t="s">
        <v>34</v>
      </c>
      <c r="F8" s="639" t="s">
        <v>212</v>
      </c>
      <c r="G8" s="639" t="s">
        <v>20</v>
      </c>
      <c r="H8" s="319" t="s">
        <v>213</v>
      </c>
      <c r="I8" s="321">
        <v>50950</v>
      </c>
      <c r="J8" s="322">
        <v>0</v>
      </c>
      <c r="K8" s="323">
        <v>39659.800000000003</v>
      </c>
      <c r="L8" s="324">
        <v>39659.800000000003</v>
      </c>
      <c r="M8" s="318"/>
      <c r="N8" s="320">
        <f t="shared" ref="N8:N13" si="0">+I8-L8</f>
        <v>11290.199999999997</v>
      </c>
    </row>
    <row r="9" spans="1:14" ht="67.5">
      <c r="A9" s="637"/>
      <c r="B9" s="618"/>
      <c r="C9" s="623"/>
      <c r="D9" s="623"/>
      <c r="E9" s="625"/>
      <c r="F9" s="618"/>
      <c r="G9" s="618"/>
      <c r="H9" s="319" t="s">
        <v>214</v>
      </c>
      <c r="I9" s="321">
        <v>40440</v>
      </c>
      <c r="J9" s="321">
        <v>22000</v>
      </c>
      <c r="K9" s="323">
        <v>42203.91</v>
      </c>
      <c r="L9" s="324">
        <v>64203.91</v>
      </c>
      <c r="M9" s="318"/>
      <c r="N9" s="320">
        <f t="shared" si="0"/>
        <v>-23763.910000000003</v>
      </c>
    </row>
    <row r="10" spans="1:14" ht="45">
      <c r="A10" s="637"/>
      <c r="B10" s="618"/>
      <c r="C10" s="623"/>
      <c r="D10" s="623"/>
      <c r="E10" s="625"/>
      <c r="F10" s="618"/>
      <c r="G10" s="618"/>
      <c r="H10" s="319" t="s">
        <v>215</v>
      </c>
      <c r="I10" s="321">
        <v>10000</v>
      </c>
      <c r="J10" s="322">
        <v>0</v>
      </c>
      <c r="K10" s="323">
        <v>1102.3699999999999</v>
      </c>
      <c r="L10" s="324">
        <v>1102.3699999999999</v>
      </c>
      <c r="M10" s="318"/>
      <c r="N10" s="320">
        <f t="shared" si="0"/>
        <v>8897.630000000001</v>
      </c>
    </row>
    <row r="11" spans="1:14" ht="22.5">
      <c r="A11" s="637"/>
      <c r="B11" s="618"/>
      <c r="C11" s="623"/>
      <c r="D11" s="623"/>
      <c r="E11" s="625"/>
      <c r="F11" s="618"/>
      <c r="G11" s="618"/>
      <c r="H11" s="319" t="s">
        <v>216</v>
      </c>
      <c r="I11" s="321">
        <v>82647</v>
      </c>
      <c r="J11" s="321">
        <v>40991.300000000003</v>
      </c>
      <c r="K11" s="323">
        <v>4112.93</v>
      </c>
      <c r="L11" s="324">
        <v>45104.23</v>
      </c>
      <c r="M11" s="318"/>
      <c r="N11" s="320">
        <f t="shared" si="0"/>
        <v>37542.769999999997</v>
      </c>
    </row>
    <row r="12" spans="1:14" ht="22.5">
      <c r="A12" s="637"/>
      <c r="B12" s="618"/>
      <c r="C12" s="623"/>
      <c r="D12" s="623"/>
      <c r="E12" s="625"/>
      <c r="F12" s="618"/>
      <c r="G12" s="618"/>
      <c r="H12" s="319" t="s">
        <v>217</v>
      </c>
      <c r="I12" s="321">
        <v>41200</v>
      </c>
      <c r="J12" s="322">
        <v>0</v>
      </c>
      <c r="K12" s="323">
        <v>41108.21</v>
      </c>
      <c r="L12" s="324">
        <v>41108.21</v>
      </c>
      <c r="M12" s="318"/>
      <c r="N12" s="320">
        <f t="shared" si="0"/>
        <v>91.790000000000873</v>
      </c>
    </row>
    <row r="13" spans="1:14" ht="33.75">
      <c r="A13" s="637"/>
      <c r="B13" s="618"/>
      <c r="C13" s="623"/>
      <c r="D13" s="623"/>
      <c r="E13" s="625"/>
      <c r="F13" s="618"/>
      <c r="G13" s="618"/>
      <c r="H13" s="319" t="s">
        <v>218</v>
      </c>
      <c r="I13" s="321">
        <v>15767</v>
      </c>
      <c r="J13" s="322">
        <v>0</v>
      </c>
      <c r="K13" s="323">
        <v>6127.97</v>
      </c>
      <c r="L13" s="324">
        <v>6127.97</v>
      </c>
      <c r="M13" s="318"/>
      <c r="N13" s="320">
        <f t="shared" si="0"/>
        <v>9639.0299999999988</v>
      </c>
    </row>
    <row r="14" spans="1:14">
      <c r="A14" s="637"/>
      <c r="B14" s="618"/>
      <c r="C14" s="623"/>
      <c r="D14" s="623"/>
      <c r="E14" s="625"/>
      <c r="F14" s="618"/>
      <c r="G14" s="618"/>
      <c r="H14" s="317"/>
      <c r="I14" s="322"/>
      <c r="J14" s="322"/>
      <c r="K14" s="325"/>
      <c r="L14" s="326">
        <v>0</v>
      </c>
      <c r="M14" s="318"/>
    </row>
    <row r="15" spans="1:14" ht="23.25" thickBot="1">
      <c r="A15" s="637"/>
      <c r="B15" s="619"/>
      <c r="C15" s="627"/>
      <c r="D15" s="627"/>
      <c r="E15" s="628"/>
      <c r="F15" s="619"/>
      <c r="G15" s="619"/>
      <c r="H15" s="327" t="s">
        <v>219</v>
      </c>
      <c r="I15" s="328">
        <v>241004</v>
      </c>
      <c r="J15" s="328">
        <v>62991.3</v>
      </c>
      <c r="K15" s="329">
        <v>134315.19</v>
      </c>
      <c r="L15" s="330">
        <v>197306.49</v>
      </c>
      <c r="M15" s="331" t="s">
        <v>220</v>
      </c>
    </row>
    <row r="16" spans="1:14" ht="78.75">
      <c r="A16" s="637"/>
      <c r="B16" s="617" t="s">
        <v>221</v>
      </c>
      <c r="C16" s="622" t="s">
        <v>211</v>
      </c>
      <c r="D16" s="622"/>
      <c r="E16" s="624" t="s">
        <v>34</v>
      </c>
      <c r="F16" s="617" t="s">
        <v>222</v>
      </c>
      <c r="G16" s="617" t="s">
        <v>20</v>
      </c>
      <c r="H16" s="319" t="s">
        <v>213</v>
      </c>
      <c r="I16" s="323">
        <v>37750</v>
      </c>
      <c r="J16" s="326">
        <v>0</v>
      </c>
      <c r="K16" s="321">
        <v>24056.81</v>
      </c>
      <c r="L16" s="332">
        <v>24056.81</v>
      </c>
      <c r="M16" s="318"/>
      <c r="N16" s="320">
        <f>+I16-L16</f>
        <v>13693.189999999999</v>
      </c>
    </row>
    <row r="17" spans="1:14" ht="67.5">
      <c r="A17" s="637"/>
      <c r="B17" s="618"/>
      <c r="C17" s="623"/>
      <c r="D17" s="623"/>
      <c r="E17" s="625"/>
      <c r="F17" s="618"/>
      <c r="G17" s="618"/>
      <c r="H17" s="319" t="s">
        <v>214</v>
      </c>
      <c r="I17" s="323">
        <v>303180</v>
      </c>
      <c r="J17" s="324">
        <v>22742.65</v>
      </c>
      <c r="K17" s="321">
        <v>258508.44</v>
      </c>
      <c r="L17" s="321">
        <v>281251.09000000003</v>
      </c>
      <c r="M17" s="318"/>
      <c r="N17" s="320">
        <f t="shared" ref="N17:N21" si="1">+I17-L17</f>
        <v>21928.909999999974</v>
      </c>
    </row>
    <row r="18" spans="1:14" ht="45">
      <c r="A18" s="637"/>
      <c r="B18" s="618"/>
      <c r="C18" s="623"/>
      <c r="D18" s="623"/>
      <c r="E18" s="625"/>
      <c r="F18" s="618"/>
      <c r="G18" s="618"/>
      <c r="H18" s="319" t="s">
        <v>215</v>
      </c>
      <c r="I18" s="323">
        <v>10000</v>
      </c>
      <c r="J18" s="326">
        <v>0</v>
      </c>
      <c r="K18" s="321">
        <v>10000</v>
      </c>
      <c r="L18" s="321">
        <v>10000</v>
      </c>
      <c r="M18" s="318"/>
      <c r="N18" s="320">
        <f t="shared" si="1"/>
        <v>0</v>
      </c>
    </row>
    <row r="19" spans="1:14" ht="22.5">
      <c r="A19" s="637"/>
      <c r="B19" s="618"/>
      <c r="C19" s="623"/>
      <c r="D19" s="623"/>
      <c r="E19" s="625"/>
      <c r="F19" s="618"/>
      <c r="G19" s="618"/>
      <c r="H19" s="319" t="s">
        <v>216</v>
      </c>
      <c r="I19" s="323">
        <v>53000</v>
      </c>
      <c r="J19" s="326">
        <v>0</v>
      </c>
      <c r="K19" s="321">
        <v>7394.04</v>
      </c>
      <c r="L19" s="321">
        <v>7394.04</v>
      </c>
      <c r="M19" s="318"/>
      <c r="N19" s="320">
        <f t="shared" si="1"/>
        <v>45605.96</v>
      </c>
    </row>
    <row r="20" spans="1:14" ht="22.5">
      <c r="A20" s="637"/>
      <c r="B20" s="618"/>
      <c r="C20" s="623"/>
      <c r="D20" s="623"/>
      <c r="E20" s="625"/>
      <c r="F20" s="618"/>
      <c r="G20" s="618"/>
      <c r="H20" s="319" t="s">
        <v>217</v>
      </c>
      <c r="I20" s="323">
        <v>32083</v>
      </c>
      <c r="J20" s="326">
        <v>0</v>
      </c>
      <c r="K20" s="321">
        <v>31906.6</v>
      </c>
      <c r="L20" s="321">
        <v>31906.6</v>
      </c>
      <c r="M20" s="318"/>
      <c r="N20" s="320">
        <f t="shared" si="1"/>
        <v>176.40000000000146</v>
      </c>
    </row>
    <row r="21" spans="1:14" ht="33.75">
      <c r="A21" s="637"/>
      <c r="B21" s="618"/>
      <c r="C21" s="623"/>
      <c r="D21" s="623"/>
      <c r="E21" s="625"/>
      <c r="F21" s="618"/>
      <c r="G21" s="618"/>
      <c r="H21" s="319" t="s">
        <v>218</v>
      </c>
      <c r="I21" s="323">
        <v>30521</v>
      </c>
      <c r="J21" s="326">
        <v>0</v>
      </c>
      <c r="K21" s="321">
        <v>14808.32</v>
      </c>
      <c r="L21" s="321">
        <v>14808.32</v>
      </c>
      <c r="M21" s="318"/>
      <c r="N21" s="320">
        <f t="shared" si="1"/>
        <v>15712.68</v>
      </c>
    </row>
    <row r="22" spans="1:14">
      <c r="A22" s="637"/>
      <c r="B22" s="618"/>
      <c r="C22" s="623"/>
      <c r="D22" s="623"/>
      <c r="E22" s="625"/>
      <c r="F22" s="618"/>
      <c r="G22" s="618"/>
      <c r="H22" s="317"/>
      <c r="I22" s="325"/>
      <c r="J22" s="326"/>
      <c r="K22" s="322"/>
      <c r="L22" s="322">
        <v>0</v>
      </c>
      <c r="M22" s="318"/>
    </row>
    <row r="23" spans="1:14" ht="23.25" thickBot="1">
      <c r="A23" s="637"/>
      <c r="B23" s="619"/>
      <c r="C23" s="627"/>
      <c r="D23" s="627"/>
      <c r="E23" s="628"/>
      <c r="F23" s="619"/>
      <c r="G23" s="619"/>
      <c r="H23" s="327" t="s">
        <v>219</v>
      </c>
      <c r="I23" s="329">
        <v>466534</v>
      </c>
      <c r="J23" s="333">
        <v>22742.65</v>
      </c>
      <c r="K23" s="328">
        <v>346674.21</v>
      </c>
      <c r="L23" s="328">
        <v>369416.86</v>
      </c>
      <c r="M23" s="331" t="s">
        <v>223</v>
      </c>
    </row>
    <row r="24" spans="1:14" ht="78.75">
      <c r="A24" s="637"/>
      <c r="B24" s="617" t="s">
        <v>224</v>
      </c>
      <c r="C24" s="622" t="s">
        <v>211</v>
      </c>
      <c r="D24" s="622"/>
      <c r="E24" s="624" t="s">
        <v>53</v>
      </c>
      <c r="F24" s="617" t="s">
        <v>225</v>
      </c>
      <c r="G24" s="617" t="s">
        <v>20</v>
      </c>
      <c r="H24" s="319" t="s">
        <v>213</v>
      </c>
      <c r="I24" s="334">
        <v>9300</v>
      </c>
      <c r="J24" s="335">
        <v>0</v>
      </c>
      <c r="K24" s="335">
        <v>0</v>
      </c>
      <c r="L24" s="335">
        <v>0</v>
      </c>
      <c r="M24" s="318"/>
      <c r="N24" s="320">
        <f>+I24-L24</f>
        <v>9300</v>
      </c>
    </row>
    <row r="25" spans="1:14" ht="67.5">
      <c r="A25" s="637"/>
      <c r="B25" s="618"/>
      <c r="C25" s="623"/>
      <c r="D25" s="623"/>
      <c r="E25" s="625"/>
      <c r="F25" s="618"/>
      <c r="G25" s="618"/>
      <c r="H25" s="319" t="s">
        <v>214</v>
      </c>
      <c r="I25" s="334">
        <v>143300</v>
      </c>
      <c r="J25" s="334">
        <v>262504.96999999997</v>
      </c>
      <c r="K25" s="334">
        <v>251718.24</v>
      </c>
      <c r="L25" s="334">
        <v>262504.96999999997</v>
      </c>
      <c r="M25" s="318"/>
      <c r="N25" s="320">
        <f t="shared" ref="N25:N29" si="2">+I25-L25</f>
        <v>-119204.96999999997</v>
      </c>
    </row>
    <row r="26" spans="1:14" ht="45">
      <c r="A26" s="637"/>
      <c r="B26" s="618"/>
      <c r="C26" s="623"/>
      <c r="D26" s="623"/>
      <c r="E26" s="625"/>
      <c r="F26" s="618"/>
      <c r="G26" s="618"/>
      <c r="H26" s="319" t="s">
        <v>215</v>
      </c>
      <c r="I26" s="335">
        <v>0</v>
      </c>
      <c r="J26" s="335">
        <v>0</v>
      </c>
      <c r="K26" s="335">
        <v>0</v>
      </c>
      <c r="L26" s="335">
        <v>0</v>
      </c>
      <c r="M26" s="318"/>
      <c r="N26" s="320">
        <f t="shared" si="2"/>
        <v>0</v>
      </c>
    </row>
    <row r="27" spans="1:14" ht="22.5">
      <c r="A27" s="637"/>
      <c r="B27" s="618"/>
      <c r="C27" s="623"/>
      <c r="D27" s="623"/>
      <c r="E27" s="625"/>
      <c r="F27" s="618"/>
      <c r="G27" s="618"/>
      <c r="H27" s="319" t="s">
        <v>216</v>
      </c>
      <c r="I27" s="334">
        <v>135250</v>
      </c>
      <c r="J27" s="335">
        <v>0</v>
      </c>
      <c r="K27" s="335">
        <v>0</v>
      </c>
      <c r="L27" s="335">
        <v>0</v>
      </c>
      <c r="M27" s="318"/>
      <c r="N27" s="320">
        <f t="shared" si="2"/>
        <v>135250</v>
      </c>
    </row>
    <row r="28" spans="1:14" ht="22.5">
      <c r="A28" s="637"/>
      <c r="B28" s="618"/>
      <c r="C28" s="623"/>
      <c r="D28" s="623"/>
      <c r="E28" s="625"/>
      <c r="F28" s="618"/>
      <c r="G28" s="618"/>
      <c r="H28" s="319" t="s">
        <v>217</v>
      </c>
      <c r="I28" s="334">
        <v>35781.440000000002</v>
      </c>
      <c r="J28" s="334">
        <v>9860.49</v>
      </c>
      <c r="K28" s="334">
        <v>9860.49</v>
      </c>
      <c r="L28" s="334">
        <v>9860.49</v>
      </c>
      <c r="M28" s="318"/>
      <c r="N28" s="320">
        <f t="shared" si="2"/>
        <v>25920.950000000004</v>
      </c>
    </row>
    <row r="29" spans="1:14" ht="33.75">
      <c r="A29" s="637"/>
      <c r="B29" s="618"/>
      <c r="C29" s="623"/>
      <c r="D29" s="623"/>
      <c r="E29" s="625"/>
      <c r="F29" s="618"/>
      <c r="G29" s="618"/>
      <c r="H29" s="319" t="s">
        <v>226</v>
      </c>
      <c r="I29" s="334">
        <v>22654.2</v>
      </c>
      <c r="J29" s="334">
        <v>22654.2</v>
      </c>
      <c r="K29" s="334">
        <v>22654.2</v>
      </c>
      <c r="L29" s="334">
        <v>22654.2</v>
      </c>
      <c r="M29" s="318"/>
      <c r="N29" s="320">
        <f t="shared" si="2"/>
        <v>0</v>
      </c>
    </row>
    <row r="30" spans="1:14">
      <c r="A30" s="637"/>
      <c r="B30" s="618"/>
      <c r="C30" s="623"/>
      <c r="D30" s="623"/>
      <c r="E30" s="625"/>
      <c r="F30" s="618"/>
      <c r="G30" s="618"/>
      <c r="H30" s="317"/>
      <c r="I30" s="319"/>
      <c r="J30" s="319"/>
      <c r="K30" s="319"/>
      <c r="L30" s="335">
        <v>0</v>
      </c>
      <c r="M30" s="318"/>
    </row>
    <row r="31" spans="1:14" ht="23.25" thickBot="1">
      <c r="A31" s="637"/>
      <c r="B31" s="619"/>
      <c r="C31" s="627"/>
      <c r="D31" s="627"/>
      <c r="E31" s="628"/>
      <c r="F31" s="619"/>
      <c r="G31" s="619"/>
      <c r="H31" s="327" t="s">
        <v>219</v>
      </c>
      <c r="I31" s="336">
        <v>346285.64</v>
      </c>
      <c r="J31" s="336">
        <v>295019.65999999997</v>
      </c>
      <c r="K31" s="336">
        <v>284232.93</v>
      </c>
      <c r="L31" s="336">
        <v>295019.65999999997</v>
      </c>
      <c r="M31" s="337" t="s">
        <v>220</v>
      </c>
    </row>
    <row r="32" spans="1:14" ht="78.75">
      <c r="A32" s="637"/>
      <c r="B32" s="617" t="s">
        <v>227</v>
      </c>
      <c r="C32" s="622" t="s">
        <v>211</v>
      </c>
      <c r="D32" s="622"/>
      <c r="E32" s="624" t="s">
        <v>61</v>
      </c>
      <c r="F32" s="617" t="s">
        <v>228</v>
      </c>
      <c r="G32" s="617" t="s">
        <v>20</v>
      </c>
      <c r="H32" s="319" t="s">
        <v>213</v>
      </c>
      <c r="I32" s="334">
        <v>16224</v>
      </c>
      <c r="J32" s="335">
        <v>0</v>
      </c>
      <c r="K32" s="335">
        <v>0</v>
      </c>
      <c r="L32" s="335">
        <v>0</v>
      </c>
      <c r="M32" s="318"/>
      <c r="N32" s="320">
        <f>+I32-L32</f>
        <v>16224</v>
      </c>
    </row>
    <row r="33" spans="1:14" ht="67.5">
      <c r="A33" s="637"/>
      <c r="B33" s="618"/>
      <c r="C33" s="623"/>
      <c r="D33" s="623"/>
      <c r="E33" s="625"/>
      <c r="F33" s="618"/>
      <c r="G33" s="618"/>
      <c r="H33" s="319" t="s">
        <v>214</v>
      </c>
      <c r="I33" s="335">
        <v>0</v>
      </c>
      <c r="J33" s="335">
        <v>0</v>
      </c>
      <c r="K33" s="335">
        <v>0</v>
      </c>
      <c r="L33" s="335">
        <v>0</v>
      </c>
      <c r="M33" s="318"/>
      <c r="N33" s="320">
        <f t="shared" ref="N33:N37" si="3">+I33-L33</f>
        <v>0</v>
      </c>
    </row>
    <row r="34" spans="1:14" ht="45">
      <c r="A34" s="637"/>
      <c r="B34" s="618"/>
      <c r="C34" s="623"/>
      <c r="D34" s="623"/>
      <c r="E34" s="625"/>
      <c r="F34" s="618"/>
      <c r="G34" s="618"/>
      <c r="H34" s="319" t="s">
        <v>215</v>
      </c>
      <c r="I34" s="335">
        <v>0</v>
      </c>
      <c r="J34" s="335">
        <v>0</v>
      </c>
      <c r="K34" s="335">
        <v>0</v>
      </c>
      <c r="L34" s="335">
        <v>0</v>
      </c>
      <c r="M34" s="318"/>
      <c r="N34" s="320">
        <f t="shared" si="3"/>
        <v>0</v>
      </c>
    </row>
    <row r="35" spans="1:14" ht="22.5">
      <c r="A35" s="637"/>
      <c r="B35" s="618"/>
      <c r="C35" s="623"/>
      <c r="D35" s="623"/>
      <c r="E35" s="625"/>
      <c r="F35" s="618"/>
      <c r="G35" s="618"/>
      <c r="H35" s="319" t="s">
        <v>216</v>
      </c>
      <c r="I35" s="334">
        <v>26300</v>
      </c>
      <c r="J35" s="334">
        <v>20000</v>
      </c>
      <c r="K35" s="334">
        <v>15000</v>
      </c>
      <c r="L35" s="334">
        <v>20000</v>
      </c>
      <c r="M35" s="318"/>
      <c r="N35" s="320">
        <f t="shared" si="3"/>
        <v>6300</v>
      </c>
    </row>
    <row r="36" spans="1:14" ht="22.5">
      <c r="A36" s="637"/>
      <c r="B36" s="618"/>
      <c r="C36" s="623"/>
      <c r="D36" s="623"/>
      <c r="E36" s="625"/>
      <c r="F36" s="618"/>
      <c r="G36" s="618"/>
      <c r="H36" s="319" t="s">
        <v>217</v>
      </c>
      <c r="I36" s="334">
        <v>4581</v>
      </c>
      <c r="J36" s="335">
        <v>0</v>
      </c>
      <c r="K36" s="335">
        <v>0</v>
      </c>
      <c r="L36" s="335">
        <v>0</v>
      </c>
      <c r="M36" s="318"/>
      <c r="N36" s="320">
        <f t="shared" si="3"/>
        <v>4581</v>
      </c>
    </row>
    <row r="37" spans="1:14" ht="33.75">
      <c r="A37" s="637"/>
      <c r="B37" s="618"/>
      <c r="C37" s="623"/>
      <c r="D37" s="623"/>
      <c r="E37" s="625"/>
      <c r="F37" s="618"/>
      <c r="G37" s="618"/>
      <c r="H37" s="319" t="s">
        <v>218</v>
      </c>
      <c r="I37" s="334">
        <v>3297</v>
      </c>
      <c r="J37" s="334">
        <v>1400</v>
      </c>
      <c r="K37" s="335">
        <v>0</v>
      </c>
      <c r="L37" s="334">
        <v>1400</v>
      </c>
      <c r="M37" s="318"/>
      <c r="N37" s="320">
        <f t="shared" si="3"/>
        <v>1897</v>
      </c>
    </row>
    <row r="38" spans="1:14">
      <c r="A38" s="637"/>
      <c r="B38" s="618"/>
      <c r="C38" s="623"/>
      <c r="D38" s="623"/>
      <c r="E38" s="625"/>
      <c r="F38" s="618"/>
      <c r="G38" s="618"/>
      <c r="H38" s="317"/>
      <c r="I38" s="319"/>
      <c r="J38" s="319"/>
      <c r="K38" s="319"/>
      <c r="L38" s="319"/>
      <c r="M38" s="318"/>
    </row>
    <row r="39" spans="1:14" ht="23.25" thickBot="1">
      <c r="A39" s="638"/>
      <c r="B39" s="619"/>
      <c r="C39" s="627"/>
      <c r="D39" s="627"/>
      <c r="E39" s="628"/>
      <c r="F39" s="619"/>
      <c r="G39" s="619"/>
      <c r="H39" s="327" t="s">
        <v>219</v>
      </c>
      <c r="I39" s="336">
        <v>50402</v>
      </c>
      <c r="J39" s="336">
        <v>21400</v>
      </c>
      <c r="K39" s="336">
        <v>15000</v>
      </c>
      <c r="L39" s="338">
        <v>21400</v>
      </c>
      <c r="M39" s="331" t="s">
        <v>229</v>
      </c>
    </row>
    <row r="40" spans="1:14" ht="78.75">
      <c r="A40" s="633" t="s">
        <v>230</v>
      </c>
      <c r="B40" s="620" t="s">
        <v>231</v>
      </c>
      <c r="C40" s="622" t="s">
        <v>211</v>
      </c>
      <c r="D40" s="622"/>
      <c r="E40" s="624" t="s">
        <v>34</v>
      </c>
      <c r="F40" s="617" t="s">
        <v>29</v>
      </c>
      <c r="G40" s="617" t="s">
        <v>20</v>
      </c>
      <c r="H40" s="319" t="s">
        <v>213</v>
      </c>
      <c r="I40" s="334">
        <v>4000</v>
      </c>
      <c r="J40" s="335">
        <v>0</v>
      </c>
      <c r="K40" s="340">
        <v>0</v>
      </c>
      <c r="L40" s="341">
        <v>0</v>
      </c>
      <c r="M40" s="318"/>
      <c r="N40" s="320">
        <f>+I40-L40</f>
        <v>4000</v>
      </c>
    </row>
    <row r="41" spans="1:14" ht="67.5">
      <c r="A41" s="634"/>
      <c r="B41" s="621"/>
      <c r="C41" s="623"/>
      <c r="D41" s="623"/>
      <c r="E41" s="625"/>
      <c r="F41" s="618"/>
      <c r="G41" s="618"/>
      <c r="H41" s="319" t="s">
        <v>214</v>
      </c>
      <c r="I41" s="334">
        <v>18000</v>
      </c>
      <c r="J41" s="335">
        <v>0</v>
      </c>
      <c r="K41" s="342">
        <v>16463.62</v>
      </c>
      <c r="L41" s="324">
        <v>16463.62</v>
      </c>
      <c r="M41" s="318"/>
      <c r="N41" s="320">
        <f t="shared" ref="N41:N45" si="4">+I41-L41</f>
        <v>1536.380000000001</v>
      </c>
    </row>
    <row r="42" spans="1:14" ht="45">
      <c r="A42" s="634"/>
      <c r="B42" s="621"/>
      <c r="C42" s="623"/>
      <c r="D42" s="623"/>
      <c r="E42" s="625"/>
      <c r="F42" s="618"/>
      <c r="G42" s="618"/>
      <c r="H42" s="319" t="s">
        <v>215</v>
      </c>
      <c r="I42" s="335">
        <v>0</v>
      </c>
      <c r="J42" s="335">
        <v>0</v>
      </c>
      <c r="K42" s="340">
        <v>0</v>
      </c>
      <c r="L42" s="326">
        <v>0</v>
      </c>
      <c r="M42" s="318"/>
      <c r="N42" s="320">
        <f t="shared" si="4"/>
        <v>0</v>
      </c>
    </row>
    <row r="43" spans="1:14" ht="22.5">
      <c r="A43" s="634"/>
      <c r="B43" s="621"/>
      <c r="C43" s="623"/>
      <c r="D43" s="623"/>
      <c r="E43" s="625"/>
      <c r="F43" s="618"/>
      <c r="G43" s="618"/>
      <c r="H43" s="319" t="s">
        <v>216</v>
      </c>
      <c r="I43" s="335">
        <v>0</v>
      </c>
      <c r="J43" s="335">
        <v>0</v>
      </c>
      <c r="K43" s="340">
        <v>0</v>
      </c>
      <c r="L43" s="326">
        <v>0</v>
      </c>
      <c r="M43" s="318"/>
      <c r="N43" s="320">
        <f t="shared" si="4"/>
        <v>0</v>
      </c>
    </row>
    <row r="44" spans="1:14" ht="22.5">
      <c r="A44" s="634"/>
      <c r="B44" s="621"/>
      <c r="C44" s="623"/>
      <c r="D44" s="623"/>
      <c r="E44" s="625"/>
      <c r="F44" s="618"/>
      <c r="G44" s="618"/>
      <c r="H44" s="319" t="s">
        <v>217</v>
      </c>
      <c r="I44" s="335">
        <v>0</v>
      </c>
      <c r="J44" s="335">
        <v>0</v>
      </c>
      <c r="K44" s="340">
        <v>0</v>
      </c>
      <c r="L44" s="326">
        <v>0</v>
      </c>
      <c r="M44" s="318"/>
      <c r="N44" s="320">
        <f t="shared" si="4"/>
        <v>0</v>
      </c>
    </row>
    <row r="45" spans="1:14" ht="33.75">
      <c r="A45" s="634"/>
      <c r="B45" s="621"/>
      <c r="C45" s="623"/>
      <c r="D45" s="623"/>
      <c r="E45" s="625"/>
      <c r="F45" s="618"/>
      <c r="G45" s="618"/>
      <c r="H45" s="319" t="s">
        <v>218</v>
      </c>
      <c r="I45" s="334">
        <v>1540</v>
      </c>
      <c r="J45" s="335">
        <v>0</v>
      </c>
      <c r="K45" s="340">
        <v>855.74</v>
      </c>
      <c r="L45" s="326">
        <v>855.74</v>
      </c>
      <c r="M45" s="318"/>
      <c r="N45" s="320">
        <f t="shared" si="4"/>
        <v>684.26</v>
      </c>
    </row>
    <row r="46" spans="1:14">
      <c r="A46" s="634"/>
      <c r="B46" s="621"/>
      <c r="C46" s="623"/>
      <c r="D46" s="623"/>
      <c r="E46" s="625"/>
      <c r="F46" s="618"/>
      <c r="G46" s="618"/>
      <c r="H46" s="317"/>
      <c r="I46" s="319"/>
      <c r="J46" s="319"/>
      <c r="K46" s="343"/>
      <c r="L46" s="326">
        <v>0</v>
      </c>
      <c r="M46" s="318"/>
    </row>
    <row r="47" spans="1:14" ht="23.25" thickBot="1">
      <c r="A47" s="634"/>
      <c r="B47" s="626"/>
      <c r="C47" s="627"/>
      <c r="D47" s="627"/>
      <c r="E47" s="628"/>
      <c r="F47" s="619"/>
      <c r="G47" s="619"/>
      <c r="H47" s="327" t="s">
        <v>219</v>
      </c>
      <c r="I47" s="336">
        <v>23540</v>
      </c>
      <c r="J47" s="344">
        <v>0</v>
      </c>
      <c r="K47" s="345">
        <v>17319.36</v>
      </c>
      <c r="L47" s="346">
        <v>17319.36</v>
      </c>
      <c r="M47" s="331" t="s">
        <v>232</v>
      </c>
    </row>
    <row r="48" spans="1:14" ht="78.75">
      <c r="A48" s="634"/>
      <c r="B48" s="620" t="s">
        <v>233</v>
      </c>
      <c r="C48" s="622" t="s">
        <v>211</v>
      </c>
      <c r="D48" s="622"/>
      <c r="E48" s="624" t="s">
        <v>53</v>
      </c>
      <c r="F48" s="617" t="s">
        <v>225</v>
      </c>
      <c r="G48" s="617" t="s">
        <v>20</v>
      </c>
      <c r="H48" s="319" t="s">
        <v>213</v>
      </c>
      <c r="I48" s="335">
        <v>0</v>
      </c>
      <c r="J48" s="335">
        <v>0</v>
      </c>
      <c r="K48" s="335">
        <v>0</v>
      </c>
      <c r="L48" s="335">
        <v>0</v>
      </c>
      <c r="M48" s="318"/>
    </row>
    <row r="49" spans="1:14" ht="67.5">
      <c r="A49" s="634"/>
      <c r="B49" s="621"/>
      <c r="C49" s="623"/>
      <c r="D49" s="623"/>
      <c r="E49" s="625"/>
      <c r="F49" s="618"/>
      <c r="G49" s="618"/>
      <c r="H49" s="319" t="s">
        <v>214</v>
      </c>
      <c r="I49" s="335">
        <v>0</v>
      </c>
      <c r="J49" s="335">
        <v>0</v>
      </c>
      <c r="K49" s="335">
        <v>0</v>
      </c>
      <c r="L49" s="335">
        <v>0</v>
      </c>
      <c r="M49" s="318"/>
    </row>
    <row r="50" spans="1:14" ht="45">
      <c r="A50" s="634"/>
      <c r="B50" s="621"/>
      <c r="C50" s="623"/>
      <c r="D50" s="623"/>
      <c r="E50" s="625"/>
      <c r="F50" s="618"/>
      <c r="G50" s="618"/>
      <c r="H50" s="319" t="s">
        <v>215</v>
      </c>
      <c r="I50" s="335">
        <v>0</v>
      </c>
      <c r="J50" s="335">
        <v>0</v>
      </c>
      <c r="K50" s="335">
        <v>0</v>
      </c>
      <c r="L50" s="335">
        <v>0</v>
      </c>
      <c r="M50" s="318"/>
    </row>
    <row r="51" spans="1:14" ht="22.5">
      <c r="A51" s="634"/>
      <c r="B51" s="621"/>
      <c r="C51" s="623"/>
      <c r="D51" s="623"/>
      <c r="E51" s="625"/>
      <c r="F51" s="618"/>
      <c r="G51" s="618"/>
      <c r="H51" s="319" t="s">
        <v>216</v>
      </c>
      <c r="I51" s="335">
        <v>0</v>
      </c>
      <c r="J51" s="335">
        <v>0</v>
      </c>
      <c r="K51" s="335">
        <v>0</v>
      </c>
      <c r="L51" s="335">
        <v>0</v>
      </c>
      <c r="M51" s="318"/>
    </row>
    <row r="52" spans="1:14" ht="22.5">
      <c r="A52" s="634"/>
      <c r="B52" s="621"/>
      <c r="C52" s="623"/>
      <c r="D52" s="623"/>
      <c r="E52" s="625"/>
      <c r="F52" s="618"/>
      <c r="G52" s="618"/>
      <c r="H52" s="319" t="s">
        <v>217</v>
      </c>
      <c r="I52" s="335">
        <v>0</v>
      </c>
      <c r="J52" s="335">
        <v>0</v>
      </c>
      <c r="K52" s="335">
        <v>0</v>
      </c>
      <c r="L52" s="335">
        <v>0</v>
      </c>
      <c r="M52" s="318"/>
    </row>
    <row r="53" spans="1:14" ht="33.75">
      <c r="A53" s="634"/>
      <c r="B53" s="621"/>
      <c r="C53" s="623"/>
      <c r="D53" s="623"/>
      <c r="E53" s="625"/>
      <c r="F53" s="618"/>
      <c r="G53" s="618"/>
      <c r="H53" s="319" t="s">
        <v>226</v>
      </c>
      <c r="I53" s="335">
        <v>0</v>
      </c>
      <c r="J53" s="335">
        <v>0</v>
      </c>
      <c r="K53" s="335">
        <v>0</v>
      </c>
      <c r="L53" s="335">
        <v>0</v>
      </c>
      <c r="M53" s="318"/>
    </row>
    <row r="54" spans="1:14">
      <c r="A54" s="634"/>
      <c r="B54" s="621"/>
      <c r="C54" s="623"/>
      <c r="D54" s="623"/>
      <c r="E54" s="625"/>
      <c r="F54" s="618"/>
      <c r="G54" s="618"/>
      <c r="H54" s="317"/>
      <c r="I54" s="319"/>
      <c r="J54" s="319"/>
      <c r="K54" s="319"/>
      <c r="L54" s="319"/>
      <c r="M54" s="318"/>
    </row>
    <row r="55" spans="1:14" ht="23.25" thickBot="1">
      <c r="A55" s="635"/>
      <c r="B55" s="626"/>
      <c r="C55" s="627"/>
      <c r="D55" s="627"/>
      <c r="E55" s="628"/>
      <c r="F55" s="619"/>
      <c r="G55" s="619"/>
      <c r="H55" s="327" t="s">
        <v>219</v>
      </c>
      <c r="I55" s="344">
        <v>0</v>
      </c>
      <c r="J55" s="344">
        <v>0</v>
      </c>
      <c r="K55" s="344">
        <v>0</v>
      </c>
      <c r="L55" s="347">
        <v>0</v>
      </c>
      <c r="M55" s="331"/>
    </row>
    <row r="56" spans="1:14" ht="78.75">
      <c r="A56" s="348"/>
      <c r="B56" s="620" t="s">
        <v>234</v>
      </c>
      <c r="C56" s="622" t="s">
        <v>211</v>
      </c>
      <c r="D56" s="622"/>
      <c r="E56" s="624" t="s">
        <v>53</v>
      </c>
      <c r="F56" s="617" t="s">
        <v>235</v>
      </c>
      <c r="G56" s="617" t="s">
        <v>20</v>
      </c>
      <c r="H56" s="319" t="s">
        <v>213</v>
      </c>
      <c r="I56" s="335">
        <v>0</v>
      </c>
      <c r="J56" s="334">
        <v>6182.52</v>
      </c>
      <c r="K56" s="334">
        <v>6182.52</v>
      </c>
      <c r="L56" s="334">
        <v>6182.52</v>
      </c>
      <c r="M56" s="318"/>
      <c r="N56" s="320">
        <f>+I56-L56</f>
        <v>-6182.52</v>
      </c>
    </row>
    <row r="57" spans="1:14" ht="67.5">
      <c r="A57" s="348"/>
      <c r="B57" s="621"/>
      <c r="C57" s="623"/>
      <c r="D57" s="623"/>
      <c r="E57" s="625"/>
      <c r="F57" s="618"/>
      <c r="G57" s="618"/>
      <c r="H57" s="319" t="s">
        <v>214</v>
      </c>
      <c r="I57" s="334">
        <v>45800.66</v>
      </c>
      <c r="J57" s="334">
        <v>33386.120000000003</v>
      </c>
      <c r="K57" s="334">
        <v>33386.120000000003</v>
      </c>
      <c r="L57" s="334">
        <v>33386.120000000003</v>
      </c>
      <c r="M57" s="318"/>
      <c r="N57" s="320">
        <f t="shared" ref="N57:N61" si="5">+I57-L57</f>
        <v>12414.54</v>
      </c>
    </row>
    <row r="58" spans="1:14" ht="45">
      <c r="A58" s="348"/>
      <c r="B58" s="621"/>
      <c r="C58" s="623"/>
      <c r="D58" s="623"/>
      <c r="E58" s="625"/>
      <c r="F58" s="618"/>
      <c r="G58" s="618"/>
      <c r="H58" s="319" t="s">
        <v>215</v>
      </c>
      <c r="I58" s="334">
        <v>95000</v>
      </c>
      <c r="J58" s="335">
        <v>0</v>
      </c>
      <c r="K58" s="335">
        <v>0</v>
      </c>
      <c r="L58" s="335">
        <v>0</v>
      </c>
      <c r="M58" s="318"/>
      <c r="N58" s="320">
        <f t="shared" si="5"/>
        <v>95000</v>
      </c>
    </row>
    <row r="59" spans="1:14" ht="22.5">
      <c r="A59" s="348"/>
      <c r="B59" s="621"/>
      <c r="C59" s="623"/>
      <c r="D59" s="623"/>
      <c r="E59" s="625"/>
      <c r="F59" s="618"/>
      <c r="G59" s="618"/>
      <c r="H59" s="319" t="s">
        <v>216</v>
      </c>
      <c r="I59" s="335">
        <v>0</v>
      </c>
      <c r="J59" s="334">
        <v>102268.96</v>
      </c>
      <c r="K59" s="334">
        <v>71463.97</v>
      </c>
      <c r="L59" s="334">
        <v>102268.96</v>
      </c>
      <c r="M59" s="318"/>
      <c r="N59" s="320">
        <f t="shared" si="5"/>
        <v>-102268.96</v>
      </c>
    </row>
    <row r="60" spans="1:14" ht="22.5">
      <c r="A60" s="348"/>
      <c r="B60" s="621"/>
      <c r="C60" s="623"/>
      <c r="D60" s="623"/>
      <c r="E60" s="625"/>
      <c r="F60" s="618"/>
      <c r="G60" s="618"/>
      <c r="H60" s="319" t="s">
        <v>217</v>
      </c>
      <c r="I60" s="335">
        <v>766.86</v>
      </c>
      <c r="J60" s="334">
        <v>6689.16</v>
      </c>
      <c r="K60" s="334">
        <v>6689.16</v>
      </c>
      <c r="L60" s="334">
        <v>6689.16</v>
      </c>
      <c r="M60" s="318"/>
      <c r="N60" s="320">
        <f t="shared" si="5"/>
        <v>-5922.3</v>
      </c>
    </row>
    <row r="61" spans="1:14" ht="33.75">
      <c r="A61" s="348"/>
      <c r="B61" s="621"/>
      <c r="C61" s="623"/>
      <c r="D61" s="623"/>
      <c r="E61" s="625"/>
      <c r="F61" s="618"/>
      <c r="G61" s="618"/>
      <c r="H61" s="319" t="s">
        <v>218</v>
      </c>
      <c r="I61" s="334">
        <v>9909.73</v>
      </c>
      <c r="J61" s="334">
        <v>9909.73</v>
      </c>
      <c r="K61" s="334">
        <v>9909.73</v>
      </c>
      <c r="L61" s="334">
        <v>9909.73</v>
      </c>
      <c r="M61" s="318"/>
      <c r="N61" s="320">
        <f t="shared" si="5"/>
        <v>0</v>
      </c>
    </row>
    <row r="62" spans="1:14">
      <c r="A62" s="348"/>
      <c r="B62" s="621"/>
      <c r="C62" s="623"/>
      <c r="D62" s="623"/>
      <c r="E62" s="625"/>
      <c r="F62" s="618"/>
      <c r="G62" s="618"/>
      <c r="H62" s="317"/>
      <c r="I62" s="319"/>
      <c r="J62" s="319"/>
      <c r="K62" s="319"/>
      <c r="L62" s="319"/>
      <c r="M62" s="318"/>
    </row>
    <row r="63" spans="1:14" ht="23.25" thickBot="1">
      <c r="A63" s="348"/>
      <c r="B63" s="626"/>
      <c r="C63" s="627"/>
      <c r="D63" s="627"/>
      <c r="E63" s="628"/>
      <c r="F63" s="619"/>
      <c r="G63" s="619"/>
      <c r="H63" s="327" t="s">
        <v>219</v>
      </c>
      <c r="I63" s="336">
        <v>151477.25</v>
      </c>
      <c r="J63" s="336">
        <v>158436.49</v>
      </c>
      <c r="K63" s="336">
        <v>127631.5</v>
      </c>
      <c r="L63" s="338">
        <v>158436.49</v>
      </c>
      <c r="M63" s="337" t="s">
        <v>220</v>
      </c>
    </row>
    <row r="64" spans="1:14" ht="78.75">
      <c r="A64" s="348"/>
      <c r="B64" s="620" t="s">
        <v>236</v>
      </c>
      <c r="C64" s="622" t="s">
        <v>211</v>
      </c>
      <c r="D64" s="622"/>
      <c r="E64" s="624" t="s">
        <v>53</v>
      </c>
      <c r="F64" s="617" t="s">
        <v>235</v>
      </c>
      <c r="G64" s="617" t="s">
        <v>20</v>
      </c>
      <c r="H64" s="319" t="s">
        <v>213</v>
      </c>
      <c r="I64" s="335">
        <v>0</v>
      </c>
      <c r="J64" s="335">
        <v>0</v>
      </c>
      <c r="K64" s="335">
        <v>0</v>
      </c>
      <c r="L64" s="349">
        <v>0</v>
      </c>
      <c r="M64" s="318"/>
      <c r="N64">
        <f>+I64-L64</f>
        <v>0</v>
      </c>
    </row>
    <row r="65" spans="1:14" ht="67.5">
      <c r="A65" s="348"/>
      <c r="B65" s="621"/>
      <c r="C65" s="623"/>
      <c r="D65" s="623"/>
      <c r="E65" s="625"/>
      <c r="F65" s="618"/>
      <c r="G65" s="618"/>
      <c r="H65" s="319" t="s">
        <v>214</v>
      </c>
      <c r="I65" s="335">
        <v>0</v>
      </c>
      <c r="J65" s="334">
        <v>29810.73</v>
      </c>
      <c r="K65" s="334">
        <v>10966.19</v>
      </c>
      <c r="L65" s="334">
        <v>29810.73</v>
      </c>
      <c r="M65" s="318"/>
      <c r="N65">
        <f t="shared" ref="N65:N69" si="6">+I65-L65</f>
        <v>-29810.73</v>
      </c>
    </row>
    <row r="66" spans="1:14" ht="45">
      <c r="A66" s="348"/>
      <c r="B66" s="621"/>
      <c r="C66" s="623"/>
      <c r="D66" s="623"/>
      <c r="E66" s="625"/>
      <c r="F66" s="618"/>
      <c r="G66" s="618"/>
      <c r="H66" s="319" t="s">
        <v>215</v>
      </c>
      <c r="I66" s="335">
        <v>0</v>
      </c>
      <c r="J66" s="335">
        <v>0</v>
      </c>
      <c r="K66" s="335">
        <v>0</v>
      </c>
      <c r="L66" s="335">
        <v>0</v>
      </c>
      <c r="M66" s="318"/>
      <c r="N66">
        <f t="shared" si="6"/>
        <v>0</v>
      </c>
    </row>
    <row r="67" spans="1:14" ht="22.5">
      <c r="A67" s="348"/>
      <c r="B67" s="621"/>
      <c r="C67" s="623"/>
      <c r="D67" s="623"/>
      <c r="E67" s="625"/>
      <c r="F67" s="618"/>
      <c r="G67" s="618"/>
      <c r="H67" s="319" t="s">
        <v>216</v>
      </c>
      <c r="I67" s="334">
        <v>25250</v>
      </c>
      <c r="J67" s="335">
        <v>0</v>
      </c>
      <c r="K67" s="335">
        <v>0</v>
      </c>
      <c r="L67" s="335">
        <v>0</v>
      </c>
      <c r="M67" s="318"/>
      <c r="N67">
        <f t="shared" si="6"/>
        <v>25250</v>
      </c>
    </row>
    <row r="68" spans="1:14" ht="22.5">
      <c r="A68" s="348"/>
      <c r="B68" s="621"/>
      <c r="C68" s="623"/>
      <c r="D68" s="623"/>
      <c r="E68" s="625"/>
      <c r="F68" s="618"/>
      <c r="G68" s="618"/>
      <c r="H68" s="319" t="s">
        <v>217</v>
      </c>
      <c r="I68" s="335">
        <v>29.8</v>
      </c>
      <c r="J68" s="335">
        <v>0</v>
      </c>
      <c r="K68" s="335">
        <v>0</v>
      </c>
      <c r="L68" s="335">
        <v>0</v>
      </c>
      <c r="M68" s="318"/>
      <c r="N68">
        <f t="shared" si="6"/>
        <v>29.8</v>
      </c>
    </row>
    <row r="69" spans="1:14" ht="33.75">
      <c r="A69" s="348"/>
      <c r="B69" s="621"/>
      <c r="C69" s="623"/>
      <c r="D69" s="623"/>
      <c r="E69" s="625"/>
      <c r="F69" s="618"/>
      <c r="G69" s="618"/>
      <c r="H69" s="319" t="s">
        <v>226</v>
      </c>
      <c r="I69" s="334">
        <v>1769.59</v>
      </c>
      <c r="J69" s="334">
        <v>1769.59</v>
      </c>
      <c r="K69" s="334">
        <v>1769.59</v>
      </c>
      <c r="L69" s="334">
        <v>1769.59</v>
      </c>
      <c r="M69" s="318"/>
      <c r="N69">
        <f t="shared" si="6"/>
        <v>0</v>
      </c>
    </row>
    <row r="70" spans="1:14">
      <c r="A70" s="348"/>
      <c r="B70" s="621"/>
      <c r="C70" s="623"/>
      <c r="D70" s="623"/>
      <c r="E70" s="625"/>
      <c r="F70" s="618"/>
      <c r="G70" s="618"/>
      <c r="H70" s="317"/>
      <c r="I70" s="319"/>
      <c r="J70" s="319"/>
      <c r="K70" s="319"/>
      <c r="L70" s="319"/>
      <c r="M70" s="318"/>
    </row>
    <row r="71" spans="1:14" ht="23.25" thickBot="1">
      <c r="A71" s="348"/>
      <c r="B71" s="626"/>
      <c r="C71" s="627"/>
      <c r="D71" s="627"/>
      <c r="E71" s="628"/>
      <c r="F71" s="619"/>
      <c r="G71" s="619"/>
      <c r="H71" s="327" t="s">
        <v>219</v>
      </c>
      <c r="I71" s="336">
        <v>27049.39</v>
      </c>
      <c r="J71" s="336">
        <v>31580.32</v>
      </c>
      <c r="K71" s="336">
        <v>12735.78</v>
      </c>
      <c r="L71" s="338">
        <v>31580.32</v>
      </c>
      <c r="M71" s="337" t="s">
        <v>229</v>
      </c>
    </row>
    <row r="72" spans="1:14" ht="78.75">
      <c r="A72" s="632" t="s">
        <v>81</v>
      </c>
      <c r="B72" s="620" t="s">
        <v>237</v>
      </c>
      <c r="C72" s="622" t="s">
        <v>211</v>
      </c>
      <c r="D72" s="622"/>
      <c r="E72" s="624" t="s">
        <v>34</v>
      </c>
      <c r="F72" s="617" t="s">
        <v>238</v>
      </c>
      <c r="G72" s="617" t="s">
        <v>20</v>
      </c>
      <c r="H72" s="319" t="s">
        <v>213</v>
      </c>
      <c r="I72" s="335">
        <v>0</v>
      </c>
      <c r="J72" s="335">
        <v>0</v>
      </c>
      <c r="K72" s="340">
        <v>0</v>
      </c>
      <c r="L72" s="341">
        <v>0</v>
      </c>
      <c r="M72" s="318"/>
      <c r="N72">
        <f>+I72-L72</f>
        <v>0</v>
      </c>
    </row>
    <row r="73" spans="1:14" ht="67.5">
      <c r="A73" s="630"/>
      <c r="B73" s="621"/>
      <c r="C73" s="623"/>
      <c r="D73" s="623"/>
      <c r="E73" s="625"/>
      <c r="F73" s="618"/>
      <c r="G73" s="618"/>
      <c r="H73" s="319" t="s">
        <v>214</v>
      </c>
      <c r="I73" s="334">
        <v>24040</v>
      </c>
      <c r="J73" s="335">
        <v>0</v>
      </c>
      <c r="K73" s="342">
        <v>1004.97</v>
      </c>
      <c r="L73" s="350">
        <v>1004.97</v>
      </c>
      <c r="M73" s="318"/>
      <c r="N73">
        <f t="shared" ref="N73:N77" si="7">+I73-L73</f>
        <v>23035.03</v>
      </c>
    </row>
    <row r="74" spans="1:14" ht="45">
      <c r="A74" s="630"/>
      <c r="B74" s="621"/>
      <c r="C74" s="623"/>
      <c r="D74" s="623"/>
      <c r="E74" s="625"/>
      <c r="F74" s="618"/>
      <c r="G74" s="618"/>
      <c r="H74" s="319" t="s">
        <v>215</v>
      </c>
      <c r="I74" s="335">
        <v>0</v>
      </c>
      <c r="J74" s="335">
        <v>0</v>
      </c>
      <c r="K74" s="340">
        <v>0</v>
      </c>
      <c r="L74" s="326">
        <v>0</v>
      </c>
      <c r="M74" s="318"/>
      <c r="N74">
        <f t="shared" si="7"/>
        <v>0</v>
      </c>
    </row>
    <row r="75" spans="1:14" ht="22.5">
      <c r="A75" s="630"/>
      <c r="B75" s="621"/>
      <c r="C75" s="623"/>
      <c r="D75" s="623"/>
      <c r="E75" s="625"/>
      <c r="F75" s="618"/>
      <c r="G75" s="618"/>
      <c r="H75" s="319" t="s">
        <v>216</v>
      </c>
      <c r="I75" s="334">
        <v>150000</v>
      </c>
      <c r="J75" s="335">
        <v>0</v>
      </c>
      <c r="K75" s="340">
        <v>0</v>
      </c>
      <c r="L75" s="326">
        <v>0</v>
      </c>
      <c r="M75" s="318"/>
      <c r="N75">
        <f t="shared" si="7"/>
        <v>150000</v>
      </c>
    </row>
    <row r="76" spans="1:14" ht="22.5">
      <c r="A76" s="630"/>
      <c r="B76" s="621"/>
      <c r="C76" s="623"/>
      <c r="D76" s="623"/>
      <c r="E76" s="625"/>
      <c r="F76" s="618"/>
      <c r="G76" s="618"/>
      <c r="H76" s="319" t="s">
        <v>217</v>
      </c>
      <c r="I76" s="335">
        <v>500</v>
      </c>
      <c r="J76" s="335">
        <v>0</v>
      </c>
      <c r="K76" s="340">
        <v>404.11</v>
      </c>
      <c r="L76" s="351">
        <v>404.11</v>
      </c>
      <c r="M76" s="318"/>
      <c r="N76">
        <f t="shared" si="7"/>
        <v>95.889999999999986</v>
      </c>
    </row>
    <row r="77" spans="1:14" ht="33.75">
      <c r="A77" s="630"/>
      <c r="B77" s="621"/>
      <c r="C77" s="623"/>
      <c r="D77" s="623"/>
      <c r="E77" s="625"/>
      <c r="F77" s="618"/>
      <c r="G77" s="618"/>
      <c r="H77" s="319" t="s">
        <v>218</v>
      </c>
      <c r="I77" s="334">
        <v>12218</v>
      </c>
      <c r="J77" s="335">
        <v>0</v>
      </c>
      <c r="K77" s="340">
        <v>0</v>
      </c>
      <c r="L77" s="326">
        <v>0</v>
      </c>
      <c r="M77" s="318"/>
      <c r="N77">
        <f t="shared" si="7"/>
        <v>12218</v>
      </c>
    </row>
    <row r="78" spans="1:14">
      <c r="A78" s="630"/>
      <c r="B78" s="621"/>
      <c r="C78" s="623"/>
      <c r="D78" s="623"/>
      <c r="E78" s="625"/>
      <c r="F78" s="618"/>
      <c r="G78" s="618"/>
      <c r="H78" s="317"/>
      <c r="I78" s="319"/>
      <c r="J78" s="319"/>
      <c r="K78" s="352"/>
      <c r="L78" s="326"/>
      <c r="M78" s="318"/>
    </row>
    <row r="79" spans="1:14" ht="23.25" thickBot="1">
      <c r="A79" s="631"/>
      <c r="B79" s="626"/>
      <c r="C79" s="627"/>
      <c r="D79" s="627"/>
      <c r="E79" s="628"/>
      <c r="F79" s="619"/>
      <c r="G79" s="619"/>
      <c r="H79" s="327" t="s">
        <v>219</v>
      </c>
      <c r="I79" s="336">
        <v>186758</v>
      </c>
      <c r="J79" s="344">
        <v>0</v>
      </c>
      <c r="K79" s="345">
        <v>1409.08</v>
      </c>
      <c r="L79" s="346">
        <v>1409.08</v>
      </c>
      <c r="M79" s="337" t="s">
        <v>239</v>
      </c>
    </row>
    <row r="80" spans="1:14" ht="78.75">
      <c r="A80" s="629" t="s">
        <v>106</v>
      </c>
      <c r="B80" s="620" t="s">
        <v>240</v>
      </c>
      <c r="C80" s="622" t="s">
        <v>211</v>
      </c>
      <c r="D80" s="622"/>
      <c r="E80" s="624" t="s">
        <v>61</v>
      </c>
      <c r="F80" s="617" t="s">
        <v>241</v>
      </c>
      <c r="G80" s="617" t="s">
        <v>20</v>
      </c>
      <c r="H80" s="319" t="s">
        <v>213</v>
      </c>
      <c r="I80" s="334">
        <v>1000</v>
      </c>
      <c r="J80" s="335">
        <v>0</v>
      </c>
      <c r="K80" s="335">
        <v>0</v>
      </c>
      <c r="L80" s="335">
        <v>0</v>
      </c>
      <c r="M80" s="318"/>
      <c r="N80" s="320">
        <f>+I80-L80</f>
        <v>1000</v>
      </c>
    </row>
    <row r="81" spans="1:14" ht="67.5">
      <c r="A81" s="630"/>
      <c r="B81" s="621"/>
      <c r="C81" s="623"/>
      <c r="D81" s="623"/>
      <c r="E81" s="625"/>
      <c r="F81" s="618"/>
      <c r="G81" s="618"/>
      <c r="H81" s="319" t="s">
        <v>214</v>
      </c>
      <c r="I81" s="334">
        <v>22624</v>
      </c>
      <c r="J81" s="335">
        <v>0</v>
      </c>
      <c r="K81" s="335">
        <v>0</v>
      </c>
      <c r="L81" s="335">
        <v>0</v>
      </c>
      <c r="M81" s="318"/>
      <c r="N81" s="320">
        <f t="shared" ref="N81:N85" si="8">+I81-L81</f>
        <v>22624</v>
      </c>
    </row>
    <row r="82" spans="1:14" ht="45">
      <c r="A82" s="630"/>
      <c r="B82" s="621"/>
      <c r="C82" s="623"/>
      <c r="D82" s="623"/>
      <c r="E82" s="625"/>
      <c r="F82" s="618"/>
      <c r="G82" s="618"/>
      <c r="H82" s="319" t="s">
        <v>215</v>
      </c>
      <c r="I82" s="335">
        <v>0</v>
      </c>
      <c r="J82" s="335">
        <v>0</v>
      </c>
      <c r="K82" s="335">
        <v>0</v>
      </c>
      <c r="L82" s="335">
        <v>0</v>
      </c>
      <c r="M82" s="318"/>
      <c r="N82" s="320">
        <f t="shared" si="8"/>
        <v>0</v>
      </c>
    </row>
    <row r="83" spans="1:14" ht="22.5">
      <c r="A83" s="630"/>
      <c r="B83" s="621"/>
      <c r="C83" s="623"/>
      <c r="D83" s="623"/>
      <c r="E83" s="625"/>
      <c r="F83" s="618"/>
      <c r="G83" s="618"/>
      <c r="H83" s="319" t="s">
        <v>216</v>
      </c>
      <c r="I83" s="334">
        <v>28200</v>
      </c>
      <c r="J83" s="335">
        <v>0</v>
      </c>
      <c r="K83" s="335">
        <v>0</v>
      </c>
      <c r="L83" s="335">
        <v>0</v>
      </c>
      <c r="M83" s="318"/>
      <c r="N83" s="320">
        <f t="shared" si="8"/>
        <v>28200</v>
      </c>
    </row>
    <row r="84" spans="1:14" ht="22.5">
      <c r="A84" s="630"/>
      <c r="B84" s="621"/>
      <c r="C84" s="623"/>
      <c r="D84" s="623"/>
      <c r="E84" s="625"/>
      <c r="F84" s="618"/>
      <c r="G84" s="618"/>
      <c r="H84" s="319" t="s">
        <v>217</v>
      </c>
      <c r="I84" s="334">
        <v>2956</v>
      </c>
      <c r="J84" s="335">
        <v>0</v>
      </c>
      <c r="K84" s="335">
        <v>0</v>
      </c>
      <c r="L84" s="335">
        <v>0</v>
      </c>
      <c r="M84" s="318"/>
      <c r="N84" s="320">
        <f t="shared" si="8"/>
        <v>2956</v>
      </c>
    </row>
    <row r="85" spans="1:14" ht="33.75">
      <c r="A85" s="630"/>
      <c r="B85" s="621"/>
      <c r="C85" s="623"/>
      <c r="D85" s="623"/>
      <c r="E85" s="625"/>
      <c r="F85" s="618"/>
      <c r="G85" s="618"/>
      <c r="H85" s="319" t="s">
        <v>218</v>
      </c>
      <c r="I85" s="334">
        <v>3835</v>
      </c>
      <c r="J85" s="335">
        <v>0</v>
      </c>
      <c r="K85" s="335">
        <v>0</v>
      </c>
      <c r="L85" s="335">
        <v>0</v>
      </c>
      <c r="M85" s="318"/>
      <c r="N85" s="320">
        <f t="shared" si="8"/>
        <v>3835</v>
      </c>
    </row>
    <row r="86" spans="1:14">
      <c r="A86" s="630"/>
      <c r="B86" s="621"/>
      <c r="C86" s="623"/>
      <c r="D86" s="623"/>
      <c r="E86" s="625"/>
      <c r="F86" s="618"/>
      <c r="G86" s="618"/>
      <c r="H86" s="317"/>
      <c r="I86" s="319"/>
      <c r="J86" s="319"/>
      <c r="K86" s="319"/>
      <c r="L86" s="319"/>
      <c r="M86" s="318"/>
    </row>
    <row r="87" spans="1:14" ht="23.25" thickBot="1">
      <c r="A87" s="631"/>
      <c r="B87" s="626"/>
      <c r="C87" s="627"/>
      <c r="D87" s="627"/>
      <c r="E87" s="628"/>
      <c r="F87" s="619"/>
      <c r="G87" s="619"/>
      <c r="H87" s="327" t="s">
        <v>219</v>
      </c>
      <c r="I87" s="336">
        <v>58615</v>
      </c>
      <c r="J87" s="344">
        <v>0</v>
      </c>
      <c r="K87" s="344">
        <v>0</v>
      </c>
      <c r="L87" s="344">
        <v>0</v>
      </c>
      <c r="M87" s="331"/>
    </row>
    <row r="88" spans="1:14" ht="78.75">
      <c r="A88" s="629" t="s">
        <v>125</v>
      </c>
      <c r="B88" s="617" t="s">
        <v>242</v>
      </c>
      <c r="C88" s="622" t="s">
        <v>211</v>
      </c>
      <c r="D88" s="622"/>
      <c r="E88" s="624" t="s">
        <v>61</v>
      </c>
      <c r="F88" s="617" t="s">
        <v>243</v>
      </c>
      <c r="G88" s="617" t="s">
        <v>20</v>
      </c>
      <c r="H88" s="319" t="s">
        <v>213</v>
      </c>
      <c r="I88" s="334">
        <v>1000</v>
      </c>
      <c r="J88" s="335">
        <v>0</v>
      </c>
      <c r="K88" s="335">
        <v>0</v>
      </c>
      <c r="L88" s="335">
        <v>0</v>
      </c>
      <c r="M88" s="318"/>
      <c r="N88" s="320">
        <f>+I88-L88</f>
        <v>1000</v>
      </c>
    </row>
    <row r="89" spans="1:14" ht="67.5">
      <c r="A89" s="630"/>
      <c r="B89" s="618"/>
      <c r="C89" s="623"/>
      <c r="D89" s="623"/>
      <c r="E89" s="625"/>
      <c r="F89" s="618"/>
      <c r="G89" s="618"/>
      <c r="H89" s="319" t="s">
        <v>214</v>
      </c>
      <c r="I89" s="334">
        <v>32868</v>
      </c>
      <c r="J89" s="334">
        <v>13595</v>
      </c>
      <c r="K89" s="334">
        <v>13595</v>
      </c>
      <c r="L89" s="334">
        <v>13595</v>
      </c>
      <c r="M89" s="318"/>
      <c r="N89" s="320">
        <f t="shared" ref="N89:N93" si="9">+I89-L89</f>
        <v>19273</v>
      </c>
    </row>
    <row r="90" spans="1:14" ht="45">
      <c r="A90" s="630"/>
      <c r="B90" s="618"/>
      <c r="C90" s="623"/>
      <c r="D90" s="623"/>
      <c r="E90" s="625"/>
      <c r="F90" s="618"/>
      <c r="G90" s="618"/>
      <c r="H90" s="319" t="s">
        <v>215</v>
      </c>
      <c r="I90" s="335">
        <v>0</v>
      </c>
      <c r="J90" s="335">
        <v>0</v>
      </c>
      <c r="K90" s="335">
        <v>0</v>
      </c>
      <c r="L90" s="335">
        <v>0</v>
      </c>
      <c r="M90" s="318"/>
      <c r="N90" s="320">
        <f t="shared" si="9"/>
        <v>0</v>
      </c>
    </row>
    <row r="91" spans="1:14" ht="22.5">
      <c r="A91" s="630"/>
      <c r="B91" s="618"/>
      <c r="C91" s="623"/>
      <c r="D91" s="623"/>
      <c r="E91" s="625"/>
      <c r="F91" s="618"/>
      <c r="G91" s="618"/>
      <c r="H91" s="319" t="s">
        <v>216</v>
      </c>
      <c r="I91" s="334">
        <v>34350</v>
      </c>
      <c r="J91" s="335">
        <v>0</v>
      </c>
      <c r="K91" s="335">
        <v>0</v>
      </c>
      <c r="L91" s="335">
        <v>0</v>
      </c>
      <c r="M91" s="318"/>
      <c r="N91" s="320">
        <f t="shared" si="9"/>
        <v>34350</v>
      </c>
    </row>
    <row r="92" spans="1:14" ht="22.5">
      <c r="A92" s="630"/>
      <c r="B92" s="618"/>
      <c r="C92" s="623"/>
      <c r="D92" s="623"/>
      <c r="E92" s="625"/>
      <c r="F92" s="618"/>
      <c r="G92" s="618"/>
      <c r="H92" s="319" t="s">
        <v>217</v>
      </c>
      <c r="I92" s="334">
        <v>2786</v>
      </c>
      <c r="J92" s="335">
        <v>0</v>
      </c>
      <c r="K92" s="335">
        <v>0</v>
      </c>
      <c r="L92" s="335">
        <v>0</v>
      </c>
      <c r="M92" s="318"/>
      <c r="N92" s="320">
        <f t="shared" si="9"/>
        <v>2786</v>
      </c>
    </row>
    <row r="93" spans="1:14" ht="33.75">
      <c r="A93" s="630"/>
      <c r="B93" s="618"/>
      <c r="C93" s="623"/>
      <c r="D93" s="623"/>
      <c r="E93" s="625"/>
      <c r="F93" s="618"/>
      <c r="G93" s="618"/>
      <c r="H93" s="319" t="s">
        <v>218</v>
      </c>
      <c r="I93" s="334">
        <v>4970</v>
      </c>
      <c r="J93" s="335">
        <v>951.65</v>
      </c>
      <c r="K93" s="335">
        <v>951.65</v>
      </c>
      <c r="L93" s="335">
        <v>951.65</v>
      </c>
      <c r="M93" s="318"/>
      <c r="N93" s="320">
        <f t="shared" si="9"/>
        <v>4018.35</v>
      </c>
    </row>
    <row r="94" spans="1:14">
      <c r="A94" s="630"/>
      <c r="B94" s="618"/>
      <c r="C94" s="623"/>
      <c r="D94" s="623"/>
      <c r="E94" s="625"/>
      <c r="F94" s="618"/>
      <c r="G94" s="618"/>
      <c r="H94" s="317"/>
      <c r="I94" s="319"/>
      <c r="J94" s="319"/>
      <c r="K94" s="319"/>
      <c r="L94" s="319"/>
      <c r="M94" s="318"/>
    </row>
    <row r="95" spans="1:14" ht="23.25" thickBot="1">
      <c r="A95" s="630"/>
      <c r="B95" s="619"/>
      <c r="C95" s="627"/>
      <c r="D95" s="627"/>
      <c r="E95" s="628"/>
      <c r="F95" s="619"/>
      <c r="G95" s="619"/>
      <c r="H95" s="327" t="s">
        <v>219</v>
      </c>
      <c r="I95" s="336">
        <v>75974</v>
      </c>
      <c r="J95" s="336">
        <v>14546.65</v>
      </c>
      <c r="K95" s="336">
        <v>14546.65</v>
      </c>
      <c r="L95" s="338">
        <v>14546.65</v>
      </c>
      <c r="M95" s="337" t="s">
        <v>239</v>
      </c>
    </row>
    <row r="96" spans="1:14" ht="78.75">
      <c r="A96" s="630"/>
      <c r="B96" s="620" t="s">
        <v>244</v>
      </c>
      <c r="C96" s="622"/>
      <c r="D96" s="622"/>
      <c r="E96" s="624" t="s">
        <v>34</v>
      </c>
      <c r="F96" s="617" t="s">
        <v>245</v>
      </c>
      <c r="G96" s="617" t="s">
        <v>20</v>
      </c>
      <c r="H96" s="319" t="s">
        <v>213</v>
      </c>
      <c r="I96" s="334">
        <v>28700</v>
      </c>
      <c r="J96" s="335">
        <v>0</v>
      </c>
      <c r="K96" s="342">
        <v>20176.689999999999</v>
      </c>
      <c r="L96" s="353">
        <v>20176.689999999999</v>
      </c>
      <c r="M96" s="318"/>
      <c r="N96" s="320">
        <f>+I96-L96</f>
        <v>8523.3100000000013</v>
      </c>
    </row>
    <row r="97" spans="1:14" ht="67.5">
      <c r="A97" s="630"/>
      <c r="B97" s="621"/>
      <c r="C97" s="623"/>
      <c r="D97" s="623"/>
      <c r="E97" s="625"/>
      <c r="F97" s="618"/>
      <c r="G97" s="618"/>
      <c r="H97" s="319" t="s">
        <v>214</v>
      </c>
      <c r="I97" s="334">
        <v>40920</v>
      </c>
      <c r="J97" s="334">
        <v>1046.46</v>
      </c>
      <c r="K97" s="342">
        <v>21967.93</v>
      </c>
      <c r="L97" s="350">
        <v>23014.39</v>
      </c>
      <c r="M97" s="318"/>
      <c r="N97" s="320">
        <f t="shared" ref="N97:N101" si="10">+I97-L97</f>
        <v>17905.61</v>
      </c>
    </row>
    <row r="98" spans="1:14" ht="45">
      <c r="A98" s="630"/>
      <c r="B98" s="621"/>
      <c r="C98" s="623"/>
      <c r="D98" s="623"/>
      <c r="E98" s="625"/>
      <c r="F98" s="618"/>
      <c r="G98" s="618"/>
      <c r="H98" s="319" t="s">
        <v>215</v>
      </c>
      <c r="I98" s="335">
        <v>0</v>
      </c>
      <c r="J98" s="335">
        <v>0</v>
      </c>
      <c r="K98" s="340">
        <v>0</v>
      </c>
      <c r="L98" s="351">
        <v>0</v>
      </c>
      <c r="M98" s="318"/>
      <c r="N98" s="320">
        <f t="shared" si="10"/>
        <v>0</v>
      </c>
    </row>
    <row r="99" spans="1:14" ht="22.5">
      <c r="A99" s="630"/>
      <c r="B99" s="621"/>
      <c r="C99" s="623"/>
      <c r="D99" s="623"/>
      <c r="E99" s="625"/>
      <c r="F99" s="618"/>
      <c r="G99" s="618"/>
      <c r="H99" s="319" t="s">
        <v>216</v>
      </c>
      <c r="I99" s="334">
        <v>150000</v>
      </c>
      <c r="J99" s="335">
        <v>0</v>
      </c>
      <c r="K99" s="340">
        <v>0</v>
      </c>
      <c r="L99" s="351">
        <v>0</v>
      </c>
      <c r="M99" s="318"/>
      <c r="N99" s="320">
        <f t="shared" si="10"/>
        <v>150000</v>
      </c>
    </row>
    <row r="100" spans="1:14" ht="22.5">
      <c r="A100" s="630"/>
      <c r="B100" s="621"/>
      <c r="C100" s="623"/>
      <c r="D100" s="623"/>
      <c r="E100" s="625"/>
      <c r="F100" s="618"/>
      <c r="G100" s="618"/>
      <c r="H100" s="319" t="s">
        <v>217</v>
      </c>
      <c r="I100" s="335">
        <v>400</v>
      </c>
      <c r="J100" s="335">
        <v>0</v>
      </c>
      <c r="K100" s="340">
        <v>281.7</v>
      </c>
      <c r="L100" s="351">
        <v>281.7</v>
      </c>
      <c r="M100" s="318"/>
      <c r="N100" s="320">
        <f t="shared" si="10"/>
        <v>118.30000000000001</v>
      </c>
    </row>
    <row r="101" spans="1:14" ht="33.75">
      <c r="A101" s="630"/>
      <c r="B101" s="621"/>
      <c r="C101" s="623"/>
      <c r="D101" s="623"/>
      <c r="E101" s="625"/>
      <c r="F101" s="618"/>
      <c r="G101" s="618"/>
      <c r="H101" s="319" t="s">
        <v>218</v>
      </c>
      <c r="I101" s="334">
        <v>15401</v>
      </c>
      <c r="J101" s="335">
        <v>0</v>
      </c>
      <c r="K101" s="342">
        <v>1860.36</v>
      </c>
      <c r="L101" s="350">
        <v>1860.36</v>
      </c>
      <c r="M101" s="318"/>
      <c r="N101" s="320">
        <f t="shared" si="10"/>
        <v>13540.64</v>
      </c>
    </row>
    <row r="102" spans="1:14">
      <c r="A102" s="630"/>
      <c r="B102" s="621"/>
      <c r="C102" s="623"/>
      <c r="D102" s="623"/>
      <c r="E102" s="625"/>
      <c r="F102" s="618"/>
      <c r="G102" s="618"/>
      <c r="H102" s="317"/>
      <c r="I102" s="319"/>
      <c r="J102" s="319"/>
      <c r="K102" s="352"/>
      <c r="L102" s="326"/>
      <c r="M102" s="318"/>
    </row>
    <row r="103" spans="1:14" ht="23.25" thickBot="1">
      <c r="A103" s="631"/>
      <c r="B103" s="626"/>
      <c r="C103" s="627"/>
      <c r="D103" s="627"/>
      <c r="E103" s="628"/>
      <c r="F103" s="619"/>
      <c r="G103" s="619"/>
      <c r="H103" s="327" t="s">
        <v>219</v>
      </c>
      <c r="I103" s="336">
        <v>235421</v>
      </c>
      <c r="J103" s="336">
        <v>1046.46</v>
      </c>
      <c r="K103" s="345">
        <v>44286.68</v>
      </c>
      <c r="L103" s="354">
        <v>45333.14</v>
      </c>
      <c r="M103" s="337" t="s">
        <v>239</v>
      </c>
    </row>
    <row r="104" spans="1:14" ht="78.75">
      <c r="A104" s="629" t="s">
        <v>141</v>
      </c>
      <c r="B104" s="620" t="s">
        <v>246</v>
      </c>
      <c r="C104" s="622"/>
      <c r="D104" s="622"/>
      <c r="E104" s="624" t="s">
        <v>34</v>
      </c>
      <c r="F104" s="617" t="s">
        <v>247</v>
      </c>
      <c r="G104" s="617" t="s">
        <v>20</v>
      </c>
      <c r="H104" s="319" t="s">
        <v>213</v>
      </c>
      <c r="I104" s="355">
        <v>0</v>
      </c>
      <c r="J104" s="335">
        <v>0</v>
      </c>
      <c r="K104" s="340">
        <v>0</v>
      </c>
      <c r="L104" s="356">
        <v>0</v>
      </c>
      <c r="M104" s="318"/>
      <c r="N104">
        <f>+I104-L104</f>
        <v>0</v>
      </c>
    </row>
    <row r="105" spans="1:14" ht="67.5">
      <c r="A105" s="630"/>
      <c r="B105" s="621"/>
      <c r="C105" s="623"/>
      <c r="D105" s="623"/>
      <c r="E105" s="625"/>
      <c r="F105" s="618"/>
      <c r="G105" s="618"/>
      <c r="H105" s="319" t="s">
        <v>214</v>
      </c>
      <c r="I105" s="334">
        <v>32708</v>
      </c>
      <c r="J105" s="334">
        <v>6000</v>
      </c>
      <c r="K105" s="342">
        <v>25432.34</v>
      </c>
      <c r="L105" s="350">
        <v>31432.34</v>
      </c>
      <c r="M105" s="318"/>
      <c r="N105">
        <f t="shared" ref="N105:N109" si="11">+I105-L105</f>
        <v>1275.6599999999999</v>
      </c>
    </row>
    <row r="106" spans="1:14" ht="45">
      <c r="A106" s="630"/>
      <c r="B106" s="621"/>
      <c r="C106" s="623"/>
      <c r="D106" s="623"/>
      <c r="E106" s="625"/>
      <c r="F106" s="618"/>
      <c r="G106" s="618"/>
      <c r="H106" s="319" t="s">
        <v>215</v>
      </c>
      <c r="I106" s="335">
        <v>0</v>
      </c>
      <c r="J106" s="335">
        <v>0</v>
      </c>
      <c r="K106" s="340">
        <v>0</v>
      </c>
      <c r="L106" s="351">
        <v>0</v>
      </c>
      <c r="M106" s="318"/>
      <c r="N106">
        <f t="shared" si="11"/>
        <v>0</v>
      </c>
    </row>
    <row r="107" spans="1:14" ht="22.5">
      <c r="A107" s="630"/>
      <c r="B107" s="621"/>
      <c r="C107" s="623"/>
      <c r="D107" s="623"/>
      <c r="E107" s="625"/>
      <c r="F107" s="618"/>
      <c r="G107" s="618"/>
      <c r="H107" s="319" t="s">
        <v>216</v>
      </c>
      <c r="I107" s="334">
        <v>45000</v>
      </c>
      <c r="J107" s="334">
        <v>13280.28</v>
      </c>
      <c r="K107" s="340">
        <v>354.55</v>
      </c>
      <c r="L107" s="350">
        <v>13634.83</v>
      </c>
      <c r="M107" s="318"/>
      <c r="N107">
        <f t="shared" si="11"/>
        <v>31365.17</v>
      </c>
    </row>
    <row r="108" spans="1:14" ht="22.5">
      <c r="A108" s="630"/>
      <c r="B108" s="621"/>
      <c r="C108" s="623"/>
      <c r="D108" s="623"/>
      <c r="E108" s="625"/>
      <c r="F108" s="618"/>
      <c r="G108" s="618"/>
      <c r="H108" s="319" t="s">
        <v>217</v>
      </c>
      <c r="I108" s="334">
        <v>6100</v>
      </c>
      <c r="J108" s="335">
        <v>0</v>
      </c>
      <c r="K108" s="342">
        <v>5609.99</v>
      </c>
      <c r="L108" s="350">
        <v>5609.99</v>
      </c>
      <c r="M108" s="318"/>
      <c r="N108">
        <f t="shared" si="11"/>
        <v>490.01000000000022</v>
      </c>
    </row>
    <row r="109" spans="1:14" ht="33.75">
      <c r="A109" s="630"/>
      <c r="B109" s="621"/>
      <c r="C109" s="623"/>
      <c r="D109" s="623"/>
      <c r="E109" s="625"/>
      <c r="F109" s="618"/>
      <c r="G109" s="618"/>
      <c r="H109" s="319" t="s">
        <v>218</v>
      </c>
      <c r="I109" s="334">
        <v>5867</v>
      </c>
      <c r="J109" s="335">
        <v>0</v>
      </c>
      <c r="K109" s="342">
        <v>2426.5300000000002</v>
      </c>
      <c r="L109" s="350">
        <v>2426.5300000000002</v>
      </c>
      <c r="M109" s="318"/>
      <c r="N109">
        <f t="shared" si="11"/>
        <v>3440.47</v>
      </c>
    </row>
    <row r="110" spans="1:14">
      <c r="A110" s="630"/>
      <c r="B110" s="621"/>
      <c r="C110" s="623"/>
      <c r="D110" s="623"/>
      <c r="E110" s="625"/>
      <c r="F110" s="618"/>
      <c r="G110" s="618"/>
      <c r="H110" s="317"/>
      <c r="I110" s="319"/>
      <c r="J110" s="319"/>
      <c r="K110" s="352"/>
      <c r="L110" s="351"/>
      <c r="M110" s="318"/>
    </row>
    <row r="111" spans="1:14" ht="23.25" thickBot="1">
      <c r="A111" s="630"/>
      <c r="B111" s="626"/>
      <c r="C111" s="627"/>
      <c r="D111" s="627"/>
      <c r="E111" s="628"/>
      <c r="F111" s="619"/>
      <c r="G111" s="619"/>
      <c r="H111" s="327" t="s">
        <v>219</v>
      </c>
      <c r="I111" s="336">
        <v>89675</v>
      </c>
      <c r="J111" s="336">
        <v>19280.28</v>
      </c>
      <c r="K111" s="345">
        <v>33823.410000000003</v>
      </c>
      <c r="L111" s="346">
        <v>53103.69</v>
      </c>
      <c r="M111" s="337" t="s">
        <v>248</v>
      </c>
    </row>
    <row r="112" spans="1:14" ht="78.75">
      <c r="A112" s="630"/>
      <c r="B112" s="620" t="s">
        <v>249</v>
      </c>
      <c r="C112" s="622"/>
      <c r="D112" s="622"/>
      <c r="E112" s="624" t="s">
        <v>53</v>
      </c>
      <c r="F112" s="617" t="s">
        <v>235</v>
      </c>
      <c r="G112" s="617" t="s">
        <v>20</v>
      </c>
      <c r="H112" s="319" t="s">
        <v>213</v>
      </c>
      <c r="I112" s="335">
        <v>0</v>
      </c>
      <c r="J112" s="335">
        <v>0</v>
      </c>
      <c r="K112" s="335">
        <v>0</v>
      </c>
      <c r="L112" s="335">
        <v>0</v>
      </c>
      <c r="M112" s="318"/>
      <c r="N112">
        <f>+I112-L112</f>
        <v>0</v>
      </c>
    </row>
    <row r="113" spans="1:14" ht="67.5">
      <c r="A113" s="630"/>
      <c r="B113" s="621"/>
      <c r="C113" s="623"/>
      <c r="D113" s="623"/>
      <c r="E113" s="625"/>
      <c r="F113" s="618"/>
      <c r="G113" s="618"/>
      <c r="H113" s="319" t="s">
        <v>214</v>
      </c>
      <c r="I113" s="334">
        <v>17500</v>
      </c>
      <c r="J113" s="335">
        <v>0</v>
      </c>
      <c r="K113" s="335">
        <v>0</v>
      </c>
      <c r="L113" s="335">
        <v>0</v>
      </c>
      <c r="M113" s="318"/>
      <c r="N113">
        <f t="shared" ref="N113:N117" si="12">+I113-L113</f>
        <v>17500</v>
      </c>
    </row>
    <row r="114" spans="1:14" ht="45">
      <c r="A114" s="630"/>
      <c r="B114" s="621"/>
      <c r="C114" s="623"/>
      <c r="D114" s="623"/>
      <c r="E114" s="625"/>
      <c r="F114" s="618"/>
      <c r="G114" s="618"/>
      <c r="H114" s="319" t="s">
        <v>215</v>
      </c>
      <c r="I114" s="334">
        <v>7000</v>
      </c>
      <c r="J114" s="335">
        <v>0</v>
      </c>
      <c r="K114" s="335">
        <v>0</v>
      </c>
      <c r="L114" s="335">
        <v>0</v>
      </c>
      <c r="M114" s="318"/>
      <c r="N114">
        <f t="shared" si="12"/>
        <v>7000</v>
      </c>
    </row>
    <row r="115" spans="1:14" ht="22.5">
      <c r="A115" s="630"/>
      <c r="B115" s="621"/>
      <c r="C115" s="623"/>
      <c r="D115" s="623"/>
      <c r="E115" s="625"/>
      <c r="F115" s="618"/>
      <c r="G115" s="618"/>
      <c r="H115" s="319" t="s">
        <v>216</v>
      </c>
      <c r="I115" s="334">
        <v>20000</v>
      </c>
      <c r="J115" s="335">
        <v>0</v>
      </c>
      <c r="K115" s="335">
        <v>0</v>
      </c>
      <c r="L115" s="335">
        <v>0</v>
      </c>
      <c r="M115" s="318"/>
      <c r="N115">
        <f t="shared" si="12"/>
        <v>20000</v>
      </c>
    </row>
    <row r="116" spans="1:14" ht="22.5">
      <c r="A116" s="630"/>
      <c r="B116" s="621"/>
      <c r="C116" s="623"/>
      <c r="D116" s="623"/>
      <c r="E116" s="625"/>
      <c r="F116" s="618"/>
      <c r="G116" s="618"/>
      <c r="H116" s="319" t="s">
        <v>217</v>
      </c>
      <c r="I116" s="335">
        <v>857.14</v>
      </c>
      <c r="J116" s="335">
        <v>0</v>
      </c>
      <c r="K116" s="335">
        <v>0</v>
      </c>
      <c r="L116" s="335">
        <v>0</v>
      </c>
      <c r="M116" s="318"/>
      <c r="N116">
        <f t="shared" si="12"/>
        <v>857.14</v>
      </c>
    </row>
    <row r="117" spans="1:14" ht="33.75">
      <c r="A117" s="630"/>
      <c r="B117" s="621"/>
      <c r="C117" s="623"/>
      <c r="D117" s="623"/>
      <c r="E117" s="625"/>
      <c r="F117" s="618"/>
      <c r="G117" s="618"/>
      <c r="H117" s="319" t="s">
        <v>226</v>
      </c>
      <c r="I117" s="334">
        <v>3175</v>
      </c>
      <c r="J117" s="334">
        <v>3175</v>
      </c>
      <c r="K117" s="334">
        <v>3175</v>
      </c>
      <c r="L117" s="334">
        <v>3175</v>
      </c>
      <c r="M117" s="318"/>
      <c r="N117">
        <f t="shared" si="12"/>
        <v>0</v>
      </c>
    </row>
    <row r="118" spans="1:14">
      <c r="A118" s="630"/>
      <c r="B118" s="621"/>
      <c r="C118" s="623"/>
      <c r="D118" s="623"/>
      <c r="E118" s="625"/>
      <c r="F118" s="618"/>
      <c r="G118" s="618"/>
      <c r="H118" s="317"/>
      <c r="I118" s="319"/>
      <c r="J118" s="319"/>
      <c r="K118" s="319"/>
      <c r="L118" s="319"/>
      <c r="M118" s="318"/>
    </row>
    <row r="119" spans="1:14" ht="23.25" thickBot="1">
      <c r="A119" s="630"/>
      <c r="B119" s="626"/>
      <c r="C119" s="627"/>
      <c r="D119" s="627"/>
      <c r="E119" s="628"/>
      <c r="F119" s="619"/>
      <c r="G119" s="619"/>
      <c r="H119" s="327" t="s">
        <v>219</v>
      </c>
      <c r="I119" s="336">
        <v>48532.14</v>
      </c>
      <c r="J119" s="336">
        <v>3175</v>
      </c>
      <c r="K119" s="336">
        <v>3175</v>
      </c>
      <c r="L119" s="336">
        <v>3175</v>
      </c>
      <c r="M119" s="337" t="s">
        <v>239</v>
      </c>
    </row>
    <row r="120" spans="1:14" ht="78.75">
      <c r="A120" s="630"/>
      <c r="B120" s="617" t="s">
        <v>250</v>
      </c>
      <c r="C120" s="622" t="s">
        <v>211</v>
      </c>
      <c r="D120" s="622"/>
      <c r="E120" s="624" t="s">
        <v>61</v>
      </c>
      <c r="F120" s="617" t="s">
        <v>251</v>
      </c>
      <c r="G120" s="617" t="s">
        <v>20</v>
      </c>
      <c r="H120" s="319" t="s">
        <v>213</v>
      </c>
      <c r="I120" s="334">
        <v>22350</v>
      </c>
      <c r="J120" s="334">
        <v>22350</v>
      </c>
      <c r="K120" s="334">
        <v>22350</v>
      </c>
      <c r="L120" s="334">
        <v>22350</v>
      </c>
      <c r="M120" s="318"/>
      <c r="N120" s="320">
        <f>+I120-L120</f>
        <v>0</v>
      </c>
    </row>
    <row r="121" spans="1:14" ht="67.5">
      <c r="A121" s="630"/>
      <c r="B121" s="618"/>
      <c r="C121" s="623"/>
      <c r="D121" s="623"/>
      <c r="E121" s="625"/>
      <c r="F121" s="618"/>
      <c r="G121" s="618"/>
      <c r="H121" s="319" t="s">
        <v>214</v>
      </c>
      <c r="I121" s="334">
        <v>109208</v>
      </c>
      <c r="J121" s="334">
        <v>71502.59</v>
      </c>
      <c r="K121" s="334">
        <v>71502.59</v>
      </c>
      <c r="L121" s="334">
        <v>71502.59</v>
      </c>
      <c r="M121" s="318"/>
      <c r="N121" s="320">
        <f t="shared" ref="N121:N125" si="13">+I121-L121</f>
        <v>37705.410000000003</v>
      </c>
    </row>
    <row r="122" spans="1:14" ht="45">
      <c r="A122" s="630"/>
      <c r="B122" s="618"/>
      <c r="C122" s="623"/>
      <c r="D122" s="623"/>
      <c r="E122" s="625"/>
      <c r="F122" s="618"/>
      <c r="G122" s="618"/>
      <c r="H122" s="319" t="s">
        <v>215</v>
      </c>
      <c r="I122" s="335">
        <v>0</v>
      </c>
      <c r="J122" s="335">
        <v>0</v>
      </c>
      <c r="K122" s="335">
        <v>0</v>
      </c>
      <c r="L122" s="335">
        <v>0</v>
      </c>
      <c r="M122" s="318"/>
      <c r="N122" s="320">
        <f t="shared" si="13"/>
        <v>0</v>
      </c>
    </row>
    <row r="123" spans="1:14" ht="22.5">
      <c r="A123" s="630"/>
      <c r="B123" s="618"/>
      <c r="C123" s="623"/>
      <c r="D123" s="623"/>
      <c r="E123" s="625"/>
      <c r="F123" s="618"/>
      <c r="G123" s="618"/>
      <c r="H123" s="319" t="s">
        <v>216</v>
      </c>
      <c r="I123" s="334">
        <v>251900</v>
      </c>
      <c r="J123" s="334">
        <v>293000</v>
      </c>
      <c r="K123" s="334">
        <v>213688</v>
      </c>
      <c r="L123" s="334">
        <v>293000</v>
      </c>
      <c r="M123" s="318"/>
      <c r="N123" s="320">
        <f t="shared" si="13"/>
        <v>-41100</v>
      </c>
    </row>
    <row r="124" spans="1:14" ht="22.5">
      <c r="A124" s="630"/>
      <c r="B124" s="618"/>
      <c r="C124" s="623"/>
      <c r="D124" s="623"/>
      <c r="E124" s="625"/>
      <c r="F124" s="618"/>
      <c r="G124" s="618"/>
      <c r="H124" s="319" t="s">
        <v>217</v>
      </c>
      <c r="I124" s="334">
        <v>14096</v>
      </c>
      <c r="J124" s="334">
        <v>9065</v>
      </c>
      <c r="K124" s="335">
        <v>0</v>
      </c>
      <c r="L124" s="334">
        <v>9065</v>
      </c>
      <c r="M124" s="318"/>
      <c r="N124" s="320">
        <f t="shared" si="13"/>
        <v>5031</v>
      </c>
    </row>
    <row r="125" spans="1:14" ht="33.75">
      <c r="A125" s="630"/>
      <c r="B125" s="618"/>
      <c r="C125" s="623"/>
      <c r="D125" s="623"/>
      <c r="E125" s="625"/>
      <c r="F125" s="618"/>
      <c r="G125" s="618"/>
      <c r="H125" s="319" t="s">
        <v>218</v>
      </c>
      <c r="I125" s="334">
        <v>27829</v>
      </c>
      <c r="J125" s="334">
        <v>27714.23</v>
      </c>
      <c r="K125" s="334">
        <v>21527.84</v>
      </c>
      <c r="L125" s="334">
        <v>27714.23</v>
      </c>
      <c r="M125" s="318"/>
      <c r="N125" s="320">
        <f t="shared" si="13"/>
        <v>114.77000000000044</v>
      </c>
    </row>
    <row r="126" spans="1:14">
      <c r="A126" s="630"/>
      <c r="B126" s="618"/>
      <c r="C126" s="623"/>
      <c r="D126" s="623"/>
      <c r="E126" s="625"/>
      <c r="F126" s="618"/>
      <c r="G126" s="618"/>
      <c r="H126" s="317"/>
      <c r="I126" s="319"/>
      <c r="J126" s="319"/>
      <c r="K126" s="319"/>
      <c r="L126" s="319"/>
      <c r="M126" s="318"/>
    </row>
    <row r="127" spans="1:14" ht="23.25" thickBot="1">
      <c r="A127" s="631"/>
      <c r="B127" s="619"/>
      <c r="C127" s="627"/>
      <c r="D127" s="627"/>
      <c r="E127" s="628"/>
      <c r="F127" s="619"/>
      <c r="G127" s="619"/>
      <c r="H127" s="327" t="s">
        <v>219</v>
      </c>
      <c r="I127" s="336">
        <v>425383</v>
      </c>
      <c r="J127" s="336">
        <v>423631.82</v>
      </c>
      <c r="K127" s="336">
        <v>329068.43</v>
      </c>
      <c r="L127" s="338">
        <v>423631.82</v>
      </c>
      <c r="M127" s="337" t="s">
        <v>220</v>
      </c>
    </row>
    <row r="128" spans="1:14" ht="78.75">
      <c r="A128" s="339"/>
      <c r="B128" s="620" t="s">
        <v>252</v>
      </c>
      <c r="C128" s="622"/>
      <c r="D128" s="622"/>
      <c r="E128" s="624" t="s">
        <v>253</v>
      </c>
      <c r="F128" s="617" t="s">
        <v>156</v>
      </c>
      <c r="G128" s="617" t="s">
        <v>20</v>
      </c>
      <c r="H128" s="319" t="s">
        <v>213</v>
      </c>
      <c r="I128" s="334">
        <v>13588</v>
      </c>
      <c r="J128" s="335">
        <v>0</v>
      </c>
      <c r="K128" s="342">
        <v>3267.02</v>
      </c>
      <c r="L128" s="357">
        <v>3267.02</v>
      </c>
      <c r="M128" s="318"/>
      <c r="N128" s="320">
        <f>+I128-L128</f>
        <v>10320.98</v>
      </c>
    </row>
    <row r="129" spans="1:14" ht="67.5">
      <c r="A129" s="339"/>
      <c r="B129" s="621"/>
      <c r="C129" s="623"/>
      <c r="D129" s="623"/>
      <c r="E129" s="625"/>
      <c r="F129" s="618"/>
      <c r="G129" s="618"/>
      <c r="H129" s="319" t="s">
        <v>214</v>
      </c>
      <c r="I129" s="334">
        <v>41326</v>
      </c>
      <c r="J129" s="335">
        <v>0</v>
      </c>
      <c r="K129" s="342">
        <v>32834.050000000003</v>
      </c>
      <c r="L129" s="324">
        <v>32834.050000000003</v>
      </c>
      <c r="M129" s="318"/>
      <c r="N129" s="320">
        <f t="shared" ref="N129:N133" si="14">+I129-L129</f>
        <v>8491.9499999999971</v>
      </c>
    </row>
    <row r="130" spans="1:14" ht="45">
      <c r="A130" s="339"/>
      <c r="B130" s="621"/>
      <c r="C130" s="623"/>
      <c r="D130" s="623"/>
      <c r="E130" s="625"/>
      <c r="F130" s="618"/>
      <c r="G130" s="618"/>
      <c r="H130" s="319" t="s">
        <v>215</v>
      </c>
      <c r="I130" s="335">
        <v>0</v>
      </c>
      <c r="J130" s="335">
        <v>0</v>
      </c>
      <c r="K130" s="340">
        <v>0</v>
      </c>
      <c r="L130" s="326">
        <v>0</v>
      </c>
      <c r="M130" s="318"/>
      <c r="N130" s="320">
        <f t="shared" si="14"/>
        <v>0</v>
      </c>
    </row>
    <row r="131" spans="1:14" ht="22.5">
      <c r="A131" s="339"/>
      <c r="B131" s="621"/>
      <c r="C131" s="623"/>
      <c r="D131" s="623"/>
      <c r="E131" s="625"/>
      <c r="F131" s="618"/>
      <c r="G131" s="618"/>
      <c r="H131" s="319" t="s">
        <v>216</v>
      </c>
      <c r="I131" s="335">
        <v>0</v>
      </c>
      <c r="J131" s="335">
        <v>0</v>
      </c>
      <c r="K131" s="340">
        <v>0</v>
      </c>
      <c r="L131" s="326">
        <v>0</v>
      </c>
      <c r="M131" s="318"/>
      <c r="N131" s="320">
        <f t="shared" si="14"/>
        <v>0</v>
      </c>
    </row>
    <row r="132" spans="1:14" ht="22.5">
      <c r="A132" s="339"/>
      <c r="B132" s="621"/>
      <c r="C132" s="623"/>
      <c r="D132" s="623"/>
      <c r="E132" s="625"/>
      <c r="F132" s="618"/>
      <c r="G132" s="618"/>
      <c r="H132" s="319" t="s">
        <v>217</v>
      </c>
      <c r="I132" s="334">
        <v>13945</v>
      </c>
      <c r="J132" s="335">
        <v>0</v>
      </c>
      <c r="K132" s="342">
        <v>7538.38</v>
      </c>
      <c r="L132" s="324">
        <v>7538.38</v>
      </c>
      <c r="M132" s="318"/>
      <c r="N132" s="320">
        <f t="shared" si="14"/>
        <v>6406.62</v>
      </c>
    </row>
    <row r="133" spans="1:14" ht="33.75">
      <c r="A133" s="339"/>
      <c r="B133" s="621"/>
      <c r="C133" s="623"/>
      <c r="D133" s="623"/>
      <c r="E133" s="625"/>
      <c r="F133" s="618"/>
      <c r="G133" s="618"/>
      <c r="H133" s="319" t="s">
        <v>218</v>
      </c>
      <c r="I133" s="334">
        <v>4820</v>
      </c>
      <c r="J133" s="335">
        <v>0</v>
      </c>
      <c r="K133" s="342">
        <v>2185.1</v>
      </c>
      <c r="L133" s="324">
        <v>2185.1</v>
      </c>
      <c r="M133" s="318"/>
      <c r="N133" s="320">
        <f t="shared" si="14"/>
        <v>2634.9</v>
      </c>
    </row>
    <row r="134" spans="1:14">
      <c r="A134" s="339"/>
      <c r="B134" s="621"/>
      <c r="C134" s="623"/>
      <c r="D134" s="623"/>
      <c r="E134" s="625"/>
      <c r="F134" s="618"/>
      <c r="G134" s="618"/>
      <c r="H134" s="317"/>
      <c r="I134" s="319"/>
      <c r="J134" s="319"/>
      <c r="K134" s="352"/>
      <c r="L134" s="326"/>
      <c r="M134" s="318"/>
    </row>
    <row r="135" spans="1:14" ht="23.25" thickBot="1">
      <c r="A135" s="358"/>
      <c r="B135" s="621"/>
      <c r="C135" s="623"/>
      <c r="D135" s="623"/>
      <c r="E135" s="625"/>
      <c r="F135" s="618"/>
      <c r="G135" s="618"/>
      <c r="H135" s="327" t="s">
        <v>219</v>
      </c>
      <c r="I135" s="338">
        <v>73679</v>
      </c>
      <c r="J135" s="359">
        <v>0</v>
      </c>
      <c r="K135" s="360">
        <v>45824.55</v>
      </c>
      <c r="L135" s="346">
        <v>45824.55</v>
      </c>
      <c r="M135" s="361" t="s">
        <v>254</v>
      </c>
    </row>
    <row r="136" spans="1:14" ht="13.5" thickBot="1">
      <c r="A136" s="615" t="s">
        <v>255</v>
      </c>
      <c r="B136" s="616"/>
      <c r="C136" s="616"/>
      <c r="D136" s="616"/>
      <c r="E136" s="616"/>
      <c r="F136" s="616"/>
      <c r="G136" s="616"/>
      <c r="H136" s="616"/>
      <c r="I136" s="362">
        <v>2500329.42</v>
      </c>
      <c r="J136" s="362">
        <v>1053850.6299999999</v>
      </c>
      <c r="K136" s="362">
        <v>1410042.77</v>
      </c>
      <c r="L136" s="336">
        <v>1677503.11</v>
      </c>
      <c r="M136" s="363">
        <v>0.67090000000000005</v>
      </c>
    </row>
  </sheetData>
  <mergeCells count="121">
    <mergeCell ref="A1:A2"/>
    <mergeCell ref="B1:M1"/>
    <mergeCell ref="B2:M2"/>
    <mergeCell ref="B3:B7"/>
    <mergeCell ref="C3:D4"/>
    <mergeCell ref="E3:E4"/>
    <mergeCell ref="F3:F4"/>
    <mergeCell ref="G3:G4"/>
    <mergeCell ref="H3:H4"/>
    <mergeCell ref="I3:M4"/>
    <mergeCell ref="K5:K7"/>
    <mergeCell ref="L5:L7"/>
    <mergeCell ref="H5:H7"/>
    <mergeCell ref="A8:A39"/>
    <mergeCell ref="B8:B15"/>
    <mergeCell ref="C8:C15"/>
    <mergeCell ref="D8:D15"/>
    <mergeCell ref="E8:E15"/>
    <mergeCell ref="F8:F15"/>
    <mergeCell ref="G8:G15"/>
    <mergeCell ref="B16:B23"/>
    <mergeCell ref="C5:C7"/>
    <mergeCell ref="D5:D7"/>
    <mergeCell ref="E5:E7"/>
    <mergeCell ref="F5:F7"/>
    <mergeCell ref="G5:G7"/>
    <mergeCell ref="G24:G31"/>
    <mergeCell ref="B32:B39"/>
    <mergeCell ref="C32:C39"/>
    <mergeCell ref="D32:D39"/>
    <mergeCell ref="E32:E39"/>
    <mergeCell ref="F32:F39"/>
    <mergeCell ref="G32:G39"/>
    <mergeCell ref="C16:C23"/>
    <mergeCell ref="D16:D23"/>
    <mergeCell ref="E16:E23"/>
    <mergeCell ref="F16:F23"/>
    <mergeCell ref="G16:G23"/>
    <mergeCell ref="B24:B31"/>
    <mergeCell ref="C24:C31"/>
    <mergeCell ref="D24:D31"/>
    <mergeCell ref="E24:E31"/>
    <mergeCell ref="F24:F31"/>
    <mergeCell ref="G40:G47"/>
    <mergeCell ref="B48:B55"/>
    <mergeCell ref="C48:C55"/>
    <mergeCell ref="D48:D55"/>
    <mergeCell ref="E48:E55"/>
    <mergeCell ref="F48:F55"/>
    <mergeCell ref="G48:G55"/>
    <mergeCell ref="A40:A55"/>
    <mergeCell ref="B40:B47"/>
    <mergeCell ref="C40:C47"/>
    <mergeCell ref="D40:D47"/>
    <mergeCell ref="E40:E47"/>
    <mergeCell ref="F40:F47"/>
    <mergeCell ref="B64:B71"/>
    <mergeCell ref="C64:C71"/>
    <mergeCell ref="D64:D71"/>
    <mergeCell ref="E64:E71"/>
    <mergeCell ref="F64:F71"/>
    <mergeCell ref="G64:G71"/>
    <mergeCell ref="B56:B63"/>
    <mergeCell ref="C56:C63"/>
    <mergeCell ref="D56:D63"/>
    <mergeCell ref="E56:E63"/>
    <mergeCell ref="F56:F63"/>
    <mergeCell ref="G56:G63"/>
    <mergeCell ref="G72:G79"/>
    <mergeCell ref="A80:A87"/>
    <mergeCell ref="B80:B87"/>
    <mergeCell ref="C80:C87"/>
    <mergeCell ref="D80:D87"/>
    <mergeCell ref="E80:E87"/>
    <mergeCell ref="F80:F87"/>
    <mergeCell ref="G80:G87"/>
    <mergeCell ref="A72:A79"/>
    <mergeCell ref="B72:B79"/>
    <mergeCell ref="C72:C79"/>
    <mergeCell ref="D72:D79"/>
    <mergeCell ref="E72:E79"/>
    <mergeCell ref="F72:F79"/>
    <mergeCell ref="G88:G95"/>
    <mergeCell ref="B96:B103"/>
    <mergeCell ref="C96:C103"/>
    <mergeCell ref="D96:D103"/>
    <mergeCell ref="E96:E103"/>
    <mergeCell ref="F96:F103"/>
    <mergeCell ref="G96:G103"/>
    <mergeCell ref="A88:A103"/>
    <mergeCell ref="B88:B95"/>
    <mergeCell ref="C88:C95"/>
    <mergeCell ref="D88:D95"/>
    <mergeCell ref="E88:E95"/>
    <mergeCell ref="F88:F95"/>
    <mergeCell ref="G104:G111"/>
    <mergeCell ref="B112:B119"/>
    <mergeCell ref="C112:C119"/>
    <mergeCell ref="D112:D119"/>
    <mergeCell ref="E112:E119"/>
    <mergeCell ref="F112:F119"/>
    <mergeCell ref="G112:G119"/>
    <mergeCell ref="A104:A127"/>
    <mergeCell ref="B104:B111"/>
    <mergeCell ref="C104:C111"/>
    <mergeCell ref="D104:D111"/>
    <mergeCell ref="E104:E111"/>
    <mergeCell ref="F104:F111"/>
    <mergeCell ref="B120:B127"/>
    <mergeCell ref="C120:C127"/>
    <mergeCell ref="D120:D127"/>
    <mergeCell ref="E120:E127"/>
    <mergeCell ref="A136:H136"/>
    <mergeCell ref="F120:F127"/>
    <mergeCell ref="G120:G127"/>
    <mergeCell ref="B128:B135"/>
    <mergeCell ref="C128:C135"/>
    <mergeCell ref="D128:D135"/>
    <mergeCell ref="E128:E135"/>
    <mergeCell ref="F128:F135"/>
    <mergeCell ref="G128:G1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agencies</vt:lpstr>
      <vt:lpstr>Sheet1</vt:lpstr>
      <vt:lpstr>'all agencies'!Print_Area</vt:lpstr>
    </vt:vector>
  </TitlesOfParts>
  <Company>UNDP Bosnia and Herzegovina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Radeka</dc:creator>
  <cp:lastModifiedBy>rradeka</cp:lastModifiedBy>
  <cp:lastPrinted>2010-02-09T10:02:22Z</cp:lastPrinted>
  <dcterms:created xsi:type="dcterms:W3CDTF">2010-01-13T11:59:06Z</dcterms:created>
  <dcterms:modified xsi:type="dcterms:W3CDTF">2011-01-25T08:23:54Z</dcterms:modified>
</cp:coreProperties>
</file>