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781" firstSheet="2" activeTab="5"/>
  </bookViews>
  <sheets>
    <sheet name="RRF1 Goal" sheetId="1" r:id="rId1"/>
    <sheet name="RRF2 Outcome Output Activity" sheetId="2" r:id="rId2"/>
    <sheet name="RRF3 M&amp;E Audit Activity" sheetId="3" r:id="rId3"/>
    <sheet name="RRF4&amp;5 Detailed Budget Plannig" sheetId="4" r:id="rId4"/>
    <sheet name="RRF6 Budget Summary" sheetId="5" r:id="rId5"/>
    <sheet name="RRF7 Budget Narrative" sheetId="6" r:id="rId6"/>
    <sheet name="RRF Annex" sheetId="7" r:id="rId7"/>
    <sheet name="Budget Annex" sheetId="8" r:id="rId8"/>
    <sheet name="Hoja1" sheetId="9" r:id="rId9"/>
  </sheets>
  <definedNames>
    <definedName name="_ftn1">'RRF4&amp;5 Detailed Budget Plannig'!$A$13</definedName>
    <definedName name="_ftnref1">'RRF4&amp;5 Detailed Budget Plannig'!#REF!</definedName>
    <definedName name="_Toc330134541">'RRF1 Goal'!$A$1</definedName>
    <definedName name="_Toc330134544">'RRF4&amp;5 Detailed Budget Plannig'!$A$2</definedName>
    <definedName name="_Toc330134547">'RRF7 Budget Narrative'!#REF!</definedName>
    <definedName name="_Toc330134557">'Budget Annex'!$A$3</definedName>
    <definedName name="_Toc330134558">'Budget Annex'!$A$35</definedName>
    <definedName name="_xlnm.Print_Area" localSheetId="7">'Budget Annex'!$A$1:$C$52</definedName>
    <definedName name="_xlnm.Print_Area" localSheetId="0">'RRF1 Goal'!$A$1:$E$25</definedName>
    <definedName name="_xlnm.Print_Area" localSheetId="1">'RRF2 Outcome Output Activity'!$A$14:$U$311</definedName>
    <definedName name="_xlnm.Print_Area" localSheetId="3">'RRF4&amp;5 Detailed Budget Plannig'!$A$11:$L$265</definedName>
    <definedName name="_xlnm.Print_Area" localSheetId="4">'RRF6 Budget Summary'!$A$1:$H$21</definedName>
    <definedName name="_xlnm.Print_Area" localSheetId="5">'RRF7 Budget Narrative'!$A$1:$A$22</definedName>
    <definedName name="Check37">'RRF Annex'!$A$27</definedName>
    <definedName name="Check38">'RRF Annex'!$A$30</definedName>
    <definedName name="Check61">'RRF Annex'!$A$37</definedName>
    <definedName name="Check62">'RRF Annex'!$A$42</definedName>
    <definedName name="Check63">'RRF Annex'!$A$40</definedName>
    <definedName name="Check64">'RRF Annex'!$A$45</definedName>
    <definedName name="Check65">'RRF Annex'!$A$38</definedName>
    <definedName name="Check66">'RRF Annex'!$A$44</definedName>
    <definedName name="Check67">'RRF Annex'!$A$32</definedName>
    <definedName name="Check68">'RRF Annex'!$A$39</definedName>
    <definedName name="Check69">'RRF Annex'!$A$41</definedName>
    <definedName name="Check70">'RRF Annex'!$A$34</definedName>
    <definedName name="Check71">'RRF Annex'!$A$43</definedName>
    <definedName name="Check72">'RRF Annex'!$A$35</definedName>
    <definedName name="Check73">'RRF Annex'!$A$36</definedName>
    <definedName name="OLE_LINK1">'RRF4&amp;5 Detailed Budget Plannig'!#REF!</definedName>
  </definedNames>
  <calcPr fullCalcOnLoad="1"/>
</workbook>
</file>

<file path=xl/comments2.xml><?xml version="1.0" encoding="utf-8"?>
<comments xmlns="http://schemas.openxmlformats.org/spreadsheetml/2006/main">
  <authors>
    <author/>
  </authors>
  <commentList>
    <comment ref="B105" authorId="0">
      <text>
        <r>
          <rPr>
            <b/>
            <sz val="9"/>
            <color indexed="8"/>
            <rFont val="Tahoma"/>
            <family val="2"/>
          </rPr>
          <t xml:space="preserve">Fondo Fiduciario:
</t>
        </r>
        <r>
          <rPr>
            <sz val="9"/>
            <color indexed="8"/>
            <rFont val="Tahoma"/>
            <family val="2"/>
          </rPr>
          <t>Enfatizar el tema violencia sexual y trata</t>
        </r>
      </text>
    </comment>
    <comment ref="B120" authorId="0">
      <text>
        <r>
          <rPr>
            <b/>
            <sz val="9"/>
            <color indexed="8"/>
            <rFont val="Tahoma"/>
            <family val="2"/>
          </rPr>
          <t xml:space="preserve">Fondo Fiduciario:
</t>
        </r>
        <r>
          <rPr>
            <sz val="9"/>
            <color indexed="8"/>
            <rFont val="Tahoma"/>
            <family val="2"/>
          </rPr>
          <t>Unir  con el producto sobre trata</t>
        </r>
      </text>
    </comment>
    <comment ref="C308" authorId="0">
      <text>
        <r>
          <rPr>
            <b/>
            <sz val="9"/>
            <color indexed="8"/>
            <rFont val="Tahoma"/>
            <family val="2"/>
          </rPr>
          <t xml:space="preserve">Fondo Fiduciario:
</t>
        </r>
        <r>
          <rPr>
            <sz val="9"/>
            <color indexed="8"/>
            <rFont val="Tahoma"/>
            <family val="2"/>
          </rPr>
          <t>ver juntar con 2.3.2 para optimizar recursos y no cansar a la gente que participaria en los dos relevamientos</t>
        </r>
      </text>
    </comment>
    <comment ref="C309" authorId="0">
      <text>
        <r>
          <rPr>
            <b/>
            <sz val="9"/>
            <color indexed="8"/>
            <rFont val="Tahoma"/>
            <family val="2"/>
          </rPr>
          <t xml:space="preserve">Fondo Fiduciario:
</t>
        </r>
        <r>
          <rPr>
            <sz val="9"/>
            <color indexed="8"/>
            <rFont val="Tahoma"/>
            <family val="2"/>
          </rPr>
          <t>Pensar la estrategia de formacion considerando todos los recursos, PILCVG, UNFPA, propios instituciones, UNICEF</t>
        </r>
      </text>
    </comment>
  </commentList>
</comments>
</file>

<file path=xl/comments4.xml><?xml version="1.0" encoding="utf-8"?>
<comments xmlns="http://schemas.openxmlformats.org/spreadsheetml/2006/main">
  <authors>
    <author/>
  </authors>
  <commentList>
    <comment ref="D12" authorId="0">
      <text>
        <r>
          <rPr>
            <b/>
            <sz val="9"/>
            <color indexed="8"/>
            <rFont val="Tahoma"/>
            <family val="2"/>
          </rPr>
          <t xml:space="preserve">Responsible party/implanting agency: select only one responsible party or implementing agency per budget line
</t>
        </r>
      </text>
    </comment>
    <comment ref="E12" authorId="0">
      <text>
        <r>
          <rPr>
            <b/>
            <sz val="9"/>
            <color indexed="8"/>
            <rFont val="Tahoma"/>
            <family val="2"/>
          </rPr>
          <t xml:space="preserve">Budget category for specific project activities 
</t>
        </r>
        <r>
          <rPr>
            <sz val="9"/>
            <color indexed="8"/>
            <rFont val="Tahoma"/>
            <family val="2"/>
          </rPr>
          <t xml:space="preserve">1. International consultants 
2. Local Consultants 
3. Contractual services – individual 
4. Contractual services – companies 
5. Travel 
6. Materials and Goods
7. Supplies 
8. Communications and Audio Visual Equipment
9. Information Technology Equipment 
10. Audio Visual and Printing Production Cost 
11. Others
</t>
        </r>
      </text>
    </comment>
    <comment ref="F12" authorId="0">
      <text>
        <r>
          <rPr>
            <b/>
            <sz val="9"/>
            <color indexed="8"/>
            <rFont val="Tahoma"/>
            <family val="2"/>
          </rPr>
          <t xml:space="preserve">Budget item description (maximum of 15 words): provide description of budget item(s) under each budget line
</t>
        </r>
      </text>
    </comment>
    <comment ref="D59" authorId="0">
      <text>
        <r>
          <rPr>
            <b/>
            <sz val="9"/>
            <color indexed="8"/>
            <rFont val="Tahoma"/>
            <family val="2"/>
          </rPr>
          <t xml:space="preserve">Responsible party/implanting agency: select only one responsible party or implementing agency per budget line
</t>
        </r>
      </text>
    </comment>
    <comment ref="E59" authorId="0">
      <text>
        <r>
          <rPr>
            <b/>
            <sz val="9"/>
            <color indexed="8"/>
            <rFont val="Tahoma"/>
            <family val="2"/>
          </rPr>
          <t xml:space="preserve">Budget category for specific project activities 
</t>
        </r>
        <r>
          <rPr>
            <sz val="9"/>
            <color indexed="8"/>
            <rFont val="Tahoma"/>
            <family val="2"/>
          </rPr>
          <t xml:space="preserve">1. International consultants 
2. Local Consultants 
3. Contractual services – individual 
4. Contractual services – companies 
5. Travel 
6. Materials and Goods
7. Supplies 
8. Communications and Audio Visual Equipment
9. Information Technology Equipment 
10. Audio Visual and Printing Production Cost 
11. Others
</t>
        </r>
      </text>
    </comment>
    <comment ref="F59" authorId="0">
      <text>
        <r>
          <rPr>
            <b/>
            <sz val="9"/>
            <color indexed="8"/>
            <rFont val="Tahoma"/>
            <family val="2"/>
          </rPr>
          <t xml:space="preserve">Budget item description (maximum of 15 words): provide description of budget item(s) under each budget line
</t>
        </r>
      </text>
    </comment>
    <comment ref="C82" authorId="0">
      <text>
        <r>
          <rPr>
            <b/>
            <sz val="9"/>
            <color indexed="8"/>
            <rFont val="Tahoma"/>
            <family val="2"/>
          </rPr>
          <t xml:space="preserve">Fondo Fiduciario:
</t>
        </r>
        <r>
          <rPr>
            <sz val="9"/>
            <color indexed="8"/>
            <rFont val="Tahoma"/>
            <family val="2"/>
          </rPr>
          <t>valorar junto a UNFPA y CG la inclusion de la revision normativa en la revision integral sobre VBGG</t>
        </r>
      </text>
    </comment>
    <comment ref="D102" authorId="0">
      <text>
        <r>
          <rPr>
            <b/>
            <sz val="9"/>
            <color indexed="8"/>
            <rFont val="Tahoma"/>
            <family val="2"/>
          </rPr>
          <t xml:space="preserve">Responsible party/implanting agency: select only one responsible party or implementing agency per budget line
</t>
        </r>
      </text>
    </comment>
    <comment ref="E102" authorId="0">
      <text>
        <r>
          <rPr>
            <b/>
            <sz val="9"/>
            <color indexed="8"/>
            <rFont val="Tahoma"/>
            <family val="2"/>
          </rPr>
          <t xml:space="preserve">Budget category for specific project activities 
</t>
        </r>
        <r>
          <rPr>
            <sz val="9"/>
            <color indexed="8"/>
            <rFont val="Tahoma"/>
            <family val="2"/>
          </rPr>
          <t xml:space="preserve">1. International consultants 
2. Local Consultants 
3. Contractual services – individual 
4. Contractual services – companies 
5. Travel 
6. Materials and Goods
7. Supplies 
8. Communications and Audio Visual Equipment
9. Information Technology Equipment 
10. Audio Visual and Printing Production Cost 
11. Others
</t>
        </r>
      </text>
    </comment>
    <comment ref="F102" authorId="0">
      <text>
        <r>
          <rPr>
            <b/>
            <sz val="9"/>
            <color indexed="8"/>
            <rFont val="Tahoma"/>
            <family val="2"/>
          </rPr>
          <t xml:space="preserve">Budget item description (maximum of 15 words): provide description of budget item(s) under each budget line
</t>
        </r>
      </text>
    </comment>
    <comment ref="D128" authorId="0">
      <text>
        <r>
          <rPr>
            <b/>
            <sz val="9"/>
            <color indexed="8"/>
            <rFont val="Tahoma"/>
            <family val="2"/>
          </rPr>
          <t xml:space="preserve">Responsible party/implanting agency: select only one responsible party or implementing agency per budget line
</t>
        </r>
      </text>
    </comment>
    <comment ref="E128" authorId="0">
      <text>
        <r>
          <rPr>
            <b/>
            <sz val="9"/>
            <color indexed="8"/>
            <rFont val="Tahoma"/>
            <family val="2"/>
          </rPr>
          <t xml:space="preserve">Budget category for specific project activities 
</t>
        </r>
        <r>
          <rPr>
            <sz val="9"/>
            <color indexed="8"/>
            <rFont val="Tahoma"/>
            <family val="2"/>
          </rPr>
          <t xml:space="preserve">1. International consultants 
2. Local Consultants 
3. Contractual services – individual 
4. Contractual services – companies 
5. Travel 
6. Materials and Goods
7. Supplies 
8. Communications and Audio Visual Equipment
9. Information Technology Equipment 
10. Audio Visual and Printing Production Cost 
11. Others
</t>
        </r>
      </text>
    </comment>
    <comment ref="F128" authorId="0">
      <text>
        <r>
          <rPr>
            <b/>
            <sz val="9"/>
            <color indexed="8"/>
            <rFont val="Tahoma"/>
            <family val="2"/>
          </rPr>
          <t xml:space="preserve">Budget item description (maximum of 15 words): provide description of budget item(s) under each budget line
</t>
        </r>
      </text>
    </comment>
    <comment ref="K138" authorId="0">
      <text>
        <r>
          <rPr>
            <b/>
            <sz val="11"/>
            <color indexed="8"/>
            <rFont val="Tahoma"/>
            <family val="2"/>
          </rPr>
          <t xml:space="preserve">Isabel:
</t>
        </r>
        <r>
          <rPr>
            <sz val="11"/>
            <color indexed="8"/>
            <rFont val="Tahoma"/>
            <family val="2"/>
          </rPr>
          <t xml:space="preserve">Fondo propios unfpa que antes eran un total de 10000 para campaña, salen 3000 para salario de natalia y quedan 7000 que los puse acá
</t>
        </r>
      </text>
    </comment>
    <comment ref="L180" authorId="0">
      <text>
        <r>
          <rPr>
            <sz val="11"/>
            <color indexed="8"/>
            <rFont val="Calibri"/>
            <family val="2"/>
          </rPr>
          <t>Para la elaboracion y difusion de materiales referidos a resultados del proyecto y campaña uniete se tomaron los fondos que en el ML original correspondian  4.1.2  (71000) y 4.3.2 (10000)</t>
        </r>
      </text>
    </comment>
    <comment ref="D225" authorId="0">
      <text>
        <r>
          <rPr>
            <b/>
            <sz val="9"/>
            <color indexed="8"/>
            <rFont val="Tahoma"/>
            <family val="2"/>
          </rPr>
          <t xml:space="preserve">Responsible party/implanting agency: select only one responsible party or implementing agency per budget line
</t>
        </r>
      </text>
    </comment>
    <comment ref="F225" authorId="0">
      <text>
        <r>
          <rPr>
            <b/>
            <sz val="9"/>
            <color indexed="8"/>
            <rFont val="Tahoma"/>
            <family val="2"/>
          </rPr>
          <t xml:space="preserve">Budget item description (maximum of 15 words): provide description of budget item(s) under each budget line
</t>
        </r>
      </text>
    </comment>
    <comment ref="B226" authorId="0">
      <text>
        <r>
          <rPr>
            <b/>
            <sz val="9"/>
            <color indexed="8"/>
            <rFont val="Tahoma"/>
            <family val="2"/>
          </rPr>
          <t xml:space="preserve">For all applicants: Monitoring and evaluation costs should be no less than 5 percent (5%) and no greater than 14 percent (14%) of the total grant requested.     
 Please note: The recommended budget allocations for monitoring and evaluation should be used as a guide to determine a precise budget amount based on factors such as the size and scope of the project, baseline and end line studies, as well as costs for external evaluators in the country/region. This in turn will also dictate the type of mandatory final project evaluation that can feasibly be conducted; 
 Please explain the costs of the monitoring and evaluation components of the project in the Budget Narrative.   
</t>
        </r>
        <r>
          <rPr>
            <sz val="9"/>
            <color indexed="8"/>
            <rFont val="Tahoma"/>
            <family val="2"/>
          </rPr>
          <t xml:space="preserve">
</t>
        </r>
      </text>
    </comment>
    <comment ref="B241" authorId="0">
      <text>
        <r>
          <rPr>
            <b/>
            <sz val="9"/>
            <color indexed="8"/>
            <rFont val="Tahoma"/>
            <family val="2"/>
          </rPr>
          <t xml:space="preserve">For Civil Society Organizations: One external audit is required at the end of the project period. A provision for the cost of this activity, not exceeding five percent (5%) of the total project budget should be included.           
For Government Entities: It is expected thataudit costs will be borne under the government's regular budget and should be reflected as such.             
For UN Country Teams:  Activities carried out by UN agencies shall be audited in accordance with their own financial regulations and rules. The cost for the audit shall be borne by the UN agencies.           
</t>
        </r>
        <r>
          <rPr>
            <sz val="9"/>
            <color indexed="8"/>
            <rFont val="Tahoma"/>
            <family val="2"/>
          </rPr>
          <t xml:space="preserve">
</t>
        </r>
      </text>
    </comment>
    <comment ref="B247" authorId="0">
      <text>
        <r>
          <rPr>
            <b/>
            <sz val="9"/>
            <color indexed="8"/>
            <rFont val="Tahoma"/>
            <family val="2"/>
          </rPr>
          <t xml:space="preserve">For Civil Society Organizations: Personnel costs for managing the project should not exceed 20 per cent (20%) of the grant requested. Please note that the amount you specify will be reviewed in relation to the overall project cost and may be subject to revision.
For Government Entities:  It is expected that personnel costs will be borne under the government's regular budget and should be reflected as such. Short-term consultancies the government may need specifically for implementation of project activities may be reflected under specific project activity budget line.
For UN Country Teams:  Staff and other project management costs are discouraged, and where included, should be well-justified in the Budget Narrative. Please note that the amount you specify will be reviewed in relation to the overall project cost and may be subject to revision.
</t>
        </r>
        <r>
          <rPr>
            <sz val="9"/>
            <color indexed="8"/>
            <rFont val="Tahoma"/>
            <family val="2"/>
          </rPr>
          <t xml:space="preserve">
</t>
        </r>
      </text>
    </comment>
    <comment ref="B252" authorId="0">
      <text>
        <r>
          <rPr>
            <b/>
            <sz val="9"/>
            <color indexed="8"/>
            <rFont val="Tahoma"/>
            <family val="2"/>
          </rPr>
          <t xml:space="preserve">For all applicants: Please specify which equipment is needed for your proposed project, and justify the need for it in the Budget Narrative. Please note that the amount you specify will be reviewed in relation to the overall project cost and may be subject to revision.          </t>
        </r>
      </text>
    </comment>
    <comment ref="B257" authorId="0">
      <text>
        <r>
          <rPr>
            <b/>
            <sz val="9"/>
            <color indexed="8"/>
            <rFont val="Tahoma"/>
            <family val="2"/>
          </rPr>
          <t xml:space="preserve">For all applicants: All projects are required to allocate US$ 10,000 of the grant requested to participate in the results-based management and monitoring and evaluation training organized by the UN Trust Fund. This amount should be indicated in the first year of implementation.
</t>
        </r>
      </text>
    </comment>
    <comment ref="B259" authorId="0">
      <text>
        <r>
          <rPr>
            <b/>
            <sz val="9"/>
            <color indexed="8"/>
            <rFont val="Tahoma"/>
            <family val="2"/>
          </rPr>
          <t xml:space="preserve">Indirect project costs are related to administrative support of the project including financial management and information resources management. Other indirect expenses comprise additional rental of office space, office maintenance and utilities, telecommunications and office supplies.
For Civil Society Organizations: The maximum indirect project costs cannot exceed seven percent (7%) of the total grant requested and must be related to the approved project, with no exceptions. Please note that the amount you specify will be reviewed in relation to the overall project cost and may be subject to revision.
For Government Entities: Indirect costs are not applicable and government applicants are requested to submit their proposed budgets accordingly.
For UN Country Teams:  The UN Trust Fund will utilize the Standard MOU for Joint Programming Using Pass Through Fund Management. The rate of indirect costs shall be fixed seven per cent (7%) of the total of categories I-VIII.
</t>
        </r>
      </text>
    </comment>
    <comment ref="B263" authorId="0">
      <text>
        <r>
          <rPr>
            <b/>
            <sz val="9"/>
            <color indexed="8"/>
            <rFont val="Tahoma"/>
            <family val="2"/>
          </rPr>
          <t xml:space="preserve">For UN Country Teams ONLY: The Administrative Agent will be entitled to allocate an administrative fee of one percent (1%) of the grant requested to meet the Administrative Agent’s costs of performing its associated functions.
</t>
        </r>
      </text>
    </comment>
  </commentList>
</comments>
</file>

<file path=xl/sharedStrings.xml><?xml version="1.0" encoding="utf-8"?>
<sst xmlns="http://schemas.openxmlformats.org/spreadsheetml/2006/main" count="2146" uniqueCount="783">
  <si>
    <t>RRF Step 1: Project Goal</t>
  </si>
  <si>
    <t>Please provide the information as requested in the table below. You need to put your inputs in the sections highlighted by the light yellow color.  The sections highlighted by gray color are the instruction.</t>
  </si>
  <si>
    <r>
      <t xml:space="preserve">All the sections with </t>
    </r>
    <r>
      <rPr>
        <sz val="11"/>
        <color indexed="10"/>
        <rFont val="Calibri"/>
        <family val="2"/>
      </rPr>
      <t>*</t>
    </r>
    <r>
      <rPr>
        <sz val="11"/>
        <color indexed="8"/>
        <rFont val="Calibri"/>
        <family val="2"/>
      </rPr>
      <t xml:space="preserve"> are the mandatory fields. </t>
    </r>
  </si>
  <si>
    <t>Project Goal</t>
  </si>
  <si>
    <r>
      <t>Project</t>
    </r>
    <r>
      <rPr>
        <sz val="8"/>
        <color indexed="8"/>
        <rFont val="Calibri"/>
        <family val="2"/>
      </rPr>
      <t> </t>
    </r>
    <r>
      <rPr>
        <b/>
        <sz val="10"/>
        <color indexed="8"/>
        <rFont val="Calibri"/>
        <family val="2"/>
      </rPr>
      <t xml:space="preserve">-specific goal: </t>
    </r>
    <r>
      <rPr>
        <sz val="10"/>
        <color indexed="8"/>
        <rFont val="Calibri"/>
        <family val="2"/>
      </rPr>
      <t>define the overall goal of your project in one phrase (</t>
    </r>
    <r>
      <rPr>
        <u val="single"/>
        <sz val="10"/>
        <color indexed="8"/>
        <rFont val="Calibri"/>
        <family val="2"/>
      </rPr>
      <t>maximum 60 words</t>
    </r>
    <r>
      <rPr>
        <sz val="10"/>
        <color indexed="8"/>
        <rFont val="Calibri"/>
        <family val="2"/>
      </rPr>
      <t>) </t>
    </r>
    <r>
      <rPr>
        <sz val="10"/>
        <color indexed="10"/>
        <rFont val="Calibri"/>
        <family val="2"/>
      </rPr>
      <t>*</t>
    </r>
  </si>
  <si>
    <t>Mujeres, niñas y adolescentes del Uruguay cuentan con Políticas Públicas  integrales e integradas sobre Violencia basada en Género y Generaciones  en el marco de la Estrategia Nacional para su erradicación.</t>
  </si>
  <si>
    <t>Goal Indicators</t>
  </si>
  <si>
    <t xml:space="preserve">Methodologies for data collection and analysis </t>
  </si>
  <si>
    <t xml:space="preserve">Indicator 1: Existencia de II Plan Nacional de Lucha contra la VD basada en GG,  y de planes sectoriales armonizados con el nacional.
</t>
  </si>
  <si>
    <t>Relevamiento y análisis de los documentos oficiales base de las PP:  Leyes, decretos, planes, guías, protocolos e informes.</t>
  </si>
  <si>
    <t xml:space="preserve">Indicator 2: No de mujeres niñas y adolescentes que acceden al sistema de atención, protección y acceso a la justicia.
</t>
  </si>
  <si>
    <t xml:space="preserve">
Registros administrativos de los servicios de atención y administración de justicia
</t>
  </si>
  <si>
    <t>Indicator 3:</t>
  </si>
  <si>
    <r>
      <t xml:space="preserve">Form(s) and manifestation(s) of violence: </t>
    </r>
    <r>
      <rPr>
        <i/>
        <sz val="10"/>
        <color indexed="8"/>
        <rFont val="Calibri"/>
        <family val="2"/>
      </rPr>
      <t xml:space="preserve">Which specific form(s) and manifestation(s) of violence will be addressed by the project goal? You may select up to four from the </t>
    </r>
    <r>
      <rPr>
        <b/>
        <i/>
        <u val="single"/>
        <sz val="10"/>
        <color indexed="10"/>
        <rFont val="Calibri"/>
        <family val="2"/>
      </rPr>
      <t>dropdown menu</t>
    </r>
    <r>
      <rPr>
        <i/>
        <sz val="10"/>
        <color indexed="8"/>
        <rFont val="Calibri"/>
        <family val="2"/>
      </rPr>
      <t>.</t>
    </r>
    <r>
      <rPr>
        <i/>
        <sz val="10"/>
        <color indexed="10"/>
        <rFont val="Calibri"/>
        <family val="2"/>
      </rPr>
      <t>*</t>
    </r>
  </si>
  <si>
    <r>
      <t>Form of violence (</t>
    </r>
    <r>
      <rPr>
        <b/>
        <sz val="10"/>
        <color indexed="10"/>
        <rFont val="Calibri"/>
        <family val="2"/>
      </rPr>
      <t>dropdown menu</t>
    </r>
    <r>
      <rPr>
        <b/>
        <sz val="10"/>
        <color indexed="8"/>
        <rFont val="Calibri"/>
        <family val="2"/>
      </rPr>
      <t>)</t>
    </r>
    <r>
      <rPr>
        <b/>
        <sz val="10"/>
        <color indexed="10"/>
        <rFont val="Calibri"/>
        <family val="2"/>
      </rPr>
      <t>*</t>
    </r>
  </si>
  <si>
    <t>Form of violence 1:   </t>
  </si>
  <si>
    <t>1.Intimate partner violence</t>
  </si>
  <si>
    <t xml:space="preserve">Form of violence 2: </t>
  </si>
  <si>
    <t>2.Non-partner violence</t>
  </si>
  <si>
    <t>Form of violence 3:  </t>
  </si>
  <si>
    <t>3.Violence against the girl child (non-spousal   violence, violence related to exploitation)</t>
  </si>
  <si>
    <t>Form of violence 4:     </t>
  </si>
  <si>
    <t>9.Trafficking</t>
  </si>
  <si>
    <r>
      <t xml:space="preserve">Beneficiaries at the goal level: </t>
    </r>
    <r>
      <rPr>
        <i/>
        <sz val="10"/>
        <color indexed="8"/>
        <rFont val="Calibri"/>
        <family val="2"/>
      </rPr>
      <t xml:space="preserve">Whose lives are expected to be changed and improved through the project goal?  You may select </t>
    </r>
    <r>
      <rPr>
        <i/>
        <u val="single"/>
        <sz val="10"/>
        <color indexed="8"/>
        <rFont val="Calibri"/>
        <family val="2"/>
      </rPr>
      <t xml:space="preserve">up to four from the </t>
    </r>
    <r>
      <rPr>
        <b/>
        <i/>
        <u val="single"/>
        <sz val="10"/>
        <color indexed="10"/>
        <rFont val="Calibri"/>
        <family val="2"/>
      </rPr>
      <t>dropdown menu.</t>
    </r>
    <r>
      <rPr>
        <sz val="10"/>
        <rFont val="Calibri"/>
        <family val="2"/>
      </rPr>
      <t xml:space="preserve"> </t>
    </r>
    <r>
      <rPr>
        <i/>
        <sz val="10"/>
        <color indexed="8"/>
        <rFont val="Calibri"/>
        <family val="2"/>
      </rPr>
      <t xml:space="preserve">Once you select the beneficiary groups, please provide the estimated number of beneficiaries your project will reach by the end of the project. </t>
    </r>
    <r>
      <rPr>
        <i/>
        <sz val="10"/>
        <color indexed="10"/>
        <rFont val="Calibri"/>
        <family val="2"/>
      </rPr>
      <t>*</t>
    </r>
  </si>
  <si>
    <t>beneficiary group</t>
  </si>
  <si>
    <r>
      <t>type of beneficiaries (</t>
    </r>
    <r>
      <rPr>
        <b/>
        <sz val="10"/>
        <color indexed="10"/>
        <rFont val="Calibri"/>
        <family val="2"/>
      </rPr>
      <t>dropdown menu</t>
    </r>
    <r>
      <rPr>
        <b/>
        <sz val="10"/>
        <color indexed="8"/>
        <rFont val="Calibri"/>
        <family val="2"/>
      </rPr>
      <t>)</t>
    </r>
    <r>
      <rPr>
        <b/>
        <sz val="10"/>
        <color indexed="10"/>
        <rFont val="Calibri"/>
        <family val="2"/>
      </rPr>
      <t>*</t>
    </r>
  </si>
  <si>
    <r>
      <t>Number of targeted beneficiariesv</t>
    </r>
    <r>
      <rPr>
        <b/>
        <sz val="10"/>
        <color indexed="10"/>
        <rFont val="Calibri"/>
        <family val="2"/>
      </rPr>
      <t>*</t>
    </r>
  </si>
  <si>
    <t>Beneficiary 1:    </t>
  </si>
  <si>
    <t>Women and girls in general     </t>
  </si>
  <si>
    <t>Beneficiary 2:  </t>
  </si>
  <si>
    <t>11. Women/girls survivors of violence     </t>
  </si>
  <si>
    <t xml:space="preserve"> </t>
  </si>
  <si>
    <t>Beneficiary 4:     </t>
  </si>
  <si>
    <r>
      <t xml:space="preserve">Context: </t>
    </r>
    <r>
      <rPr>
        <i/>
        <sz val="10"/>
        <color indexed="8"/>
        <rFont val="Calibri"/>
        <family val="2"/>
      </rPr>
      <t xml:space="preserve">Describe the current situation of the intended beneficiaries in relation to the specific form(s) and manifestation(s) of violence you have selected </t>
    </r>
    <r>
      <rPr>
        <sz val="10"/>
        <color indexed="8"/>
        <rFont val="Calibri"/>
        <family val="2"/>
      </rPr>
      <t>(</t>
    </r>
    <r>
      <rPr>
        <u val="single"/>
        <sz val="10"/>
        <color indexed="8"/>
        <rFont val="Calibri"/>
        <family val="2"/>
      </rPr>
      <t>maximum 200 words</t>
    </r>
    <r>
      <rPr>
        <sz val="10"/>
        <color indexed="8"/>
        <rFont val="Calibri"/>
        <family val="2"/>
      </rPr>
      <t>)</t>
    </r>
    <r>
      <rPr>
        <b/>
        <sz val="11"/>
        <color indexed="10"/>
        <rFont val="Calibri"/>
        <family val="2"/>
      </rPr>
      <t xml:space="preserve"> *</t>
    </r>
  </si>
  <si>
    <t>Uruguay presenta cifras alarmantes:
-tasa de muerte de mujeres de 15 años y más ocasionada p/pareja o ex‐pareja íntima: 0,60/100000 (CEPAL 2009). 
-incremento continuo de denuncias p/violencia doméstica (VD)    2005(6.802),  2010(15.177), 50,5% de delitos contra la persona.
Creación del delito VD(1995),  Ley Nº 17.514 de VD(2002)  crea el Consejo Nacional Consultivo de Lucha contra la Violencia Doméstica (CNCLVD), integrado por Instituciones Estatales (IE) y sociedad civil organizada(OSC), 19 comisiones departamentales. 
 2007 acuerdo entre  IE  y  OSC crea el Sistema Integral de Protección a la Infancia y Adolescencia contra la Violencia(SIPIAV), con seis comités regionales. 
El CNCLVD elaboró el I Plan Nacional de Lucha contra la VD (2004 –2010), cuya evaluación identifica avances y obstáculos:
-Mujeres, niñas, adolescentes sobrevivientes de Violencia Basada Género  Generaciones  (MNA-VBGG) cuentan con un sistema de respuesta con debilidades en la integralidad e intersectorialidad.
-La inequidad territorial en la implementación de políticas afecta MNA-VBGG.
-La fragmentación, contradicciones y vacíos normativos sobre VBGG limitan el acceso al sistema de justicia de MNA. 
-Insuficiente información sobre  magnitud, tipificación y caracterización de VBGG.
-Persisten  sistemas ideológicos patriarcales que sostienen y legitiman la VBGG.
-El trabajo conjunto entre gobierno  OSC  y SNU promovió cambios institucionales y políticas   VBGG.</t>
  </si>
  <si>
    <r>
      <t xml:space="preserve">Expected situation of the beneficiaries: </t>
    </r>
    <r>
      <rPr>
        <i/>
        <sz val="10"/>
        <color indexed="8"/>
        <rFont val="Calibri"/>
        <family val="2"/>
      </rPr>
      <t>By the end of this project, what are the main expected changes in the intended beneficiaries’ lives in relation to the specific forms and manifestations of violence addressed?(</t>
    </r>
    <r>
      <rPr>
        <i/>
        <u val="single"/>
        <sz val="10"/>
        <color indexed="8"/>
        <rFont val="Calibri"/>
        <family val="2"/>
      </rPr>
      <t>maximum 100 words per beneficiary group</t>
    </r>
    <r>
      <rPr>
        <i/>
        <sz val="10"/>
        <color indexed="8"/>
        <rFont val="Calibri"/>
        <family val="2"/>
      </rPr>
      <t>)</t>
    </r>
    <r>
      <rPr>
        <sz val="10"/>
        <color indexed="8"/>
        <rFont val="Calibri"/>
        <family val="2"/>
      </rPr>
      <t> </t>
    </r>
    <r>
      <rPr>
        <b/>
        <sz val="11"/>
        <color indexed="10"/>
        <rFont val="Calibri"/>
        <family val="2"/>
      </rPr>
      <t>*</t>
    </r>
  </si>
  <si>
    <t>Beneficiary 1:     </t>
  </si>
  <si>
    <t>  Las MNA cuentan con un sistema de prevención y respuesta a la VBGG,  sustentadas en un mayor conocimiento de la problemática y sus características en Uruguay,  como resultado de la implementación de políticas generales y focalizadas que consideran la diversidad.  El tratamiento público del tema con enfoque de DDHH GG promueve cambios en los sistemas ideológicos patriarcales y avanza en la prevención de VBGG</t>
  </si>
  <si>
    <t>Beneficiary 2:   </t>
  </si>
  <si>
    <t>  Las MNA-VBGG en todo el territorio nacional cuentan con legislación que asegure la protección y el acceso a la justicia y  un sistema de respuesta intersectorial integral e integrado.</t>
  </si>
  <si>
    <t>Beneficiary 3:     </t>
  </si>
  <si>
    <t>  </t>
  </si>
  <si>
    <r>
      <t>Dropdown menu list (</t>
    </r>
    <r>
      <rPr>
        <b/>
        <sz val="11"/>
        <color indexed="10"/>
        <rFont val="Calibri"/>
        <family val="2"/>
      </rPr>
      <t>Please do not modify or delete!</t>
    </r>
    <r>
      <rPr>
        <b/>
        <sz val="11"/>
        <color indexed="8"/>
        <rFont val="Calibri"/>
        <family val="2"/>
      </rPr>
      <t>)</t>
    </r>
  </si>
  <si>
    <t>Dropdown menu for Forms and manifestations of violence</t>
  </si>
  <si>
    <t xml:space="preserve"> detailed description</t>
  </si>
  <si>
    <t>Categorization for setting</t>
  </si>
  <si>
    <t>Physical violence, mSexual Violence, Psychological or emotional violence, Economic violence</t>
  </si>
  <si>
    <t>violence in family</t>
  </si>
  <si>
    <t>Physical violence, Sexual Violence , Psychological or emotional violence, Economic violence</t>
  </si>
  <si>
    <t>4.Harmful practices</t>
  </si>
  <si>
    <t>Early/Child marriage, Forced marriage, Pre-natal sex selection, Female Infanticide, Female genital mutilation/cutting, Dowry-related violence, So called ‘honour crimes’, Maltreatment of widows (e.g. widow ‘cleansing’)</t>
  </si>
  <si>
    <t>5.Violence against domestic workers</t>
  </si>
  <si>
    <t>6.Femicide</t>
  </si>
  <si>
    <t>violence in the community</t>
  </si>
  <si>
    <r>
      <t>7.Sexual violence by non-partners (rape/sexual assault)</t>
    </r>
    <r>
      <rPr>
        <vertAlign val="superscript"/>
        <sz val="10"/>
        <color indexed="8"/>
        <rFont val="Calibri"/>
        <family val="2"/>
      </rPr>
      <t xml:space="preserve"> </t>
    </r>
  </si>
  <si>
    <t>8.Sexual harassment and violence in public spaces/institutions</t>
  </si>
  <si>
    <t>Violence in schools, Violence in the workplace, Violence in public spaces</t>
  </si>
  <si>
    <t>10.Custodial violence</t>
  </si>
  <si>
    <t>violence perpetrated or condoned by the State</t>
  </si>
  <si>
    <t>11.Forced sterilization/pregnancy/ abortion</t>
  </si>
  <si>
    <t>12.Gender-based violence during armed conflict</t>
  </si>
  <si>
    <t>13.Gender-based violence in refugee/ internally displaced persons (IDPs) camps</t>
  </si>
  <si>
    <t>14. Gender-based violence in post-natural disaster settings</t>
  </si>
  <si>
    <t xml:space="preserve">Dropdown menu for beneficiary list </t>
  </si>
  <si>
    <r>
      <t xml:space="preserve">1.Female domestic workers </t>
    </r>
    <r>
      <rPr>
        <sz val="9"/>
        <color indexed="8"/>
        <rFont val="Calibri"/>
        <family val="2"/>
      </rPr>
      <t>     </t>
    </r>
  </si>
  <si>
    <r>
      <t>2. Female migrant workers</t>
    </r>
    <r>
      <rPr>
        <sz val="9"/>
        <color indexed="8"/>
        <rFont val="Calibri"/>
        <family val="2"/>
      </rPr>
      <t>     </t>
    </r>
  </si>
  <si>
    <r>
      <t>3.Female political activists/human rights defenders</t>
    </r>
    <r>
      <rPr>
        <sz val="9"/>
        <color indexed="8"/>
        <rFont val="Calibri"/>
        <family val="2"/>
      </rPr>
      <t>     </t>
    </r>
  </si>
  <si>
    <r>
      <t>4. Female sex workers</t>
    </r>
    <r>
      <rPr>
        <sz val="9"/>
        <color indexed="8"/>
        <rFont val="Calibri"/>
        <family val="2"/>
      </rPr>
      <t>     </t>
    </r>
  </si>
  <si>
    <r>
      <t>5. Female refugees/Internally displaced/asylum seekers</t>
    </r>
    <r>
      <rPr>
        <sz val="9"/>
        <color indexed="8"/>
        <rFont val="Calibri"/>
        <family val="2"/>
      </rPr>
      <t>     </t>
    </r>
  </si>
  <si>
    <r>
      <t>6.Indigenous women/from ethnic groups</t>
    </r>
    <r>
      <rPr>
        <sz val="9"/>
        <color indexed="8"/>
        <rFont val="Calibri"/>
        <family val="2"/>
      </rPr>
      <t>     </t>
    </r>
  </si>
  <si>
    <r>
      <t xml:space="preserve">7.Lesbian, bisexual, transgender </t>
    </r>
    <r>
      <rPr>
        <sz val="9"/>
        <color indexed="8"/>
        <rFont val="Calibri"/>
        <family val="2"/>
      </rPr>
      <t>     </t>
    </r>
  </si>
  <si>
    <r>
      <t>8.Women and girls in general</t>
    </r>
    <r>
      <rPr>
        <sz val="9"/>
        <color indexed="8"/>
        <rFont val="Calibri"/>
        <family val="2"/>
      </rPr>
      <t>     </t>
    </r>
  </si>
  <si>
    <r>
      <t>9.Women/girls with disabilities</t>
    </r>
    <r>
      <rPr>
        <sz val="9"/>
        <color indexed="8"/>
        <rFont val="Calibri"/>
        <family val="2"/>
      </rPr>
      <t>     </t>
    </r>
  </si>
  <si>
    <r>
      <t>10.Women/girls living with HIV and AIDS</t>
    </r>
    <r>
      <rPr>
        <sz val="9"/>
        <color indexed="8"/>
        <rFont val="Calibri"/>
        <family val="2"/>
      </rPr>
      <t>     </t>
    </r>
  </si>
  <si>
    <r>
      <t>11. Women/girls survivors of violence</t>
    </r>
    <r>
      <rPr>
        <sz val="9"/>
        <color indexed="8"/>
        <rFont val="Calibri"/>
        <family val="2"/>
      </rPr>
      <t>     </t>
    </r>
  </si>
  <si>
    <r>
      <t>12.Women prisoners</t>
    </r>
    <r>
      <rPr>
        <sz val="9"/>
        <color indexed="8"/>
        <rFont val="Calibri"/>
        <family val="2"/>
      </rPr>
      <t>     </t>
    </r>
  </si>
  <si>
    <t>RRF Step 2: Outcomes, Outputs and Activities</t>
  </si>
  <si>
    <t>Please provide information for project outcomes, outputs and key project activities as requested in the table below .</t>
  </si>
  <si>
    <t xml:space="preserve"> You need to put your inputs in the sections highlighted by the light yellow color.  The sections highlighted by gray color are the instruction.</t>
  </si>
  <si>
    <t>The maximum number of outcomes, outputs and activities each project can have is listed below.</t>
  </si>
  <si>
    <t>Outcomes</t>
  </si>
  <si>
    <t>Minimum 1 and maximum 4 per project</t>
  </si>
  <si>
    <t xml:space="preserve">Outputs </t>
  </si>
  <si>
    <r>
      <t xml:space="preserve">Minimum 1 and maximum 4 </t>
    </r>
    <r>
      <rPr>
        <u val="single"/>
        <sz val="11"/>
        <color indexed="8"/>
        <rFont val="Calibri"/>
        <family val="2"/>
      </rPr>
      <t>per outcome</t>
    </r>
  </si>
  <si>
    <t>Key project activities</t>
  </si>
  <si>
    <r>
      <t xml:space="preserve">Minimum 1 and maximum 5 </t>
    </r>
    <r>
      <rPr>
        <u val="single"/>
        <sz val="11"/>
        <color indexed="8"/>
        <rFont val="Calibri"/>
        <family val="2"/>
      </rPr>
      <t>per output</t>
    </r>
  </si>
  <si>
    <r>
      <t xml:space="preserve">Each proposal should list only </t>
    </r>
    <r>
      <rPr>
        <u val="single"/>
        <sz val="11"/>
        <color indexed="8"/>
        <rFont val="Calibri"/>
        <family val="2"/>
      </rPr>
      <t>key project activities</t>
    </r>
    <r>
      <rPr>
        <sz val="11"/>
        <color indexed="8"/>
        <rFont val="Calibri"/>
        <family val="2"/>
      </rPr>
      <t xml:space="preserve"> and minimize theinformation on preparatory activities and/or detailed processes.</t>
    </r>
  </si>
  <si>
    <t xml:space="preserve"> For instance, “organize two trainings for community leaders on how to addressviolence against women in their communities A and B” should be one key project activity. </t>
  </si>
  <si>
    <t>Any detailed preparatory work or processes, such as “identify participants of the training” or “coordinate with senior community leaders to organize training” should not be mentioned in the table below as a key project activity.</t>
  </si>
  <si>
    <t> The size of table below per output  will depend on how many outcomes and outputs the user identified in the Results Chain. Here, it’s an example in case the user has selected 2 outcomes and 2 outputs per outcome.</t>
  </si>
  <si>
    <t>Outcome 1 and outputs &amp; activities under Outcome 1</t>
  </si>
  <si>
    <t>Outcome 1</t>
  </si>
  <si>
    <r>
      <t xml:space="preserve">Definition of Outcome: </t>
    </r>
    <r>
      <rPr>
        <sz val="10"/>
        <color indexed="8"/>
        <rFont val="Calibri"/>
        <family val="2"/>
      </rPr>
      <t>  define  the outcome of your project in one phrase (</t>
    </r>
    <r>
      <rPr>
        <u val="single"/>
        <sz val="10"/>
        <color indexed="8"/>
        <rFont val="Calibri"/>
        <family val="2"/>
      </rPr>
      <t>maximum 50 words per outcome</t>
    </r>
    <r>
      <rPr>
        <sz val="10"/>
        <color indexed="8"/>
        <rFont val="Calibri"/>
        <family val="2"/>
      </rPr>
      <t>) </t>
    </r>
    <r>
      <rPr>
        <sz val="10"/>
        <color indexed="10"/>
        <rFont val="Calibri"/>
        <family val="2"/>
      </rPr>
      <t>*</t>
    </r>
  </si>
  <si>
    <t xml:space="preserve">El CNCLVD y SIPIAV fortalecen sus capacidades institucionales, optimizando sus articulaciones y su expresión territorial, para mejorar el abordaje integral de VBGG.
</t>
  </si>
  <si>
    <t xml:space="preserve">Outcome Indicators </t>
  </si>
  <si>
    <t>Methodologies for data collection and analysis</t>
  </si>
  <si>
    <t>Indicator  1.1: Nº y tipo de productos resultantes de acuerdos interinstitucionales que aporten a la Estrategia Nacional en VBGG. 
(Definiciones operativas:  productos: informes, normas, instrumentos.)</t>
  </si>
  <si>
    <t>Análisis de los documentos y acciones de la Estrategia.
(Definiciones operativas:  acciones: eventos publicos, campañas, jornadas  intercambio, capacitacion, conferencias.)</t>
  </si>
  <si>
    <t>Indicator 1.2: Existencia de dispositivos territoriales que funcionan en forma continua e integrada.
(Definiciones operativas: 
dispositivos territoriales: Comisiones departamentales/CNCLVD, Comites locales/SIPIAV.
 continuidad reuniones anuales c/espacio:  optima: 9-12    regular 5-8  
integracion:  minimo 4 instancias conjuntas/año.)</t>
  </si>
  <si>
    <t>Relevamiento de actas y registros de actividades y eventos</t>
  </si>
  <si>
    <t>Indicator 1.3:</t>
  </si>
  <si>
    <r>
      <t>Beneficiaries at the outcome level:</t>
    </r>
    <r>
      <rPr>
        <i/>
        <sz val="10"/>
        <color indexed="8"/>
        <rFont val="Calibri"/>
        <family val="2"/>
      </rPr>
      <t xml:space="preserve">Whose behaviors/actions and/or what institutions are expected to be changed and/or improved underthis outcome? </t>
    </r>
  </si>
  <si>
    <r>
      <t xml:space="preserve">Current situation of beneficiaries (baseline): </t>
    </r>
    <r>
      <rPr>
        <sz val="10"/>
        <color indexed="8"/>
        <rFont val="Calibri"/>
        <family val="2"/>
      </rPr>
      <t>What is the current situation of each intended beneficiary? (maximum 100 words per beneficiary group)</t>
    </r>
    <r>
      <rPr>
        <i/>
        <sz val="10"/>
        <color indexed="8"/>
        <rFont val="Calibri"/>
        <family val="2"/>
      </rPr>
      <t>.</t>
    </r>
    <r>
      <rPr>
        <i/>
        <sz val="10"/>
        <color indexed="10"/>
        <rFont val="Calibri"/>
        <family val="2"/>
      </rPr>
      <t>*</t>
    </r>
  </si>
  <si>
    <r>
      <t>Targeted number of beneficiariesby the end of project</t>
    </r>
    <r>
      <rPr>
        <b/>
        <sz val="10"/>
        <color indexed="10"/>
        <rFont val="Calibri"/>
        <family val="2"/>
      </rPr>
      <t xml:space="preserve"> *</t>
    </r>
  </si>
  <si>
    <r>
      <t>Expected situation of targeted beneficiary at the end of project:</t>
    </r>
    <r>
      <rPr>
        <sz val="11"/>
        <color indexed="8"/>
        <rFont val="Calibri"/>
        <family val="2"/>
      </rPr>
      <t>What are the expected main changes in beneficiaries’ and/or institutions’ behaviors and actions by the end of this project? (</t>
    </r>
    <r>
      <rPr>
        <u val="single"/>
        <sz val="11"/>
        <color indexed="8"/>
        <rFont val="Calibri"/>
        <family val="2"/>
      </rPr>
      <t>maximum 100 words per beneficiary group</t>
    </r>
    <r>
      <rPr>
        <sz val="11"/>
        <color indexed="8"/>
        <rFont val="Calibri"/>
        <family val="2"/>
      </rPr>
      <t>)</t>
    </r>
    <r>
      <rPr>
        <sz val="11"/>
        <color indexed="10"/>
        <rFont val="Calibri"/>
        <family val="2"/>
      </rPr>
      <t>.*</t>
    </r>
  </si>
  <si>
    <r>
      <t xml:space="preserve">You may select up to 3 groups </t>
    </r>
    <r>
      <rPr>
        <i/>
        <sz val="10"/>
        <color indexed="8"/>
        <rFont val="Calibri"/>
        <family val="2"/>
      </rPr>
      <t>(</t>
    </r>
    <r>
      <rPr>
        <b/>
        <i/>
        <sz val="10"/>
        <color indexed="10"/>
        <rFont val="Calibri"/>
        <family val="2"/>
      </rPr>
      <t>drop down menu)*</t>
    </r>
  </si>
  <si>
    <r>
      <t xml:space="preserve">Provide estimated number of </t>
    </r>
    <r>
      <rPr>
        <i/>
        <u val="single"/>
        <sz val="10"/>
        <color indexed="8"/>
        <rFont val="Calibri"/>
        <family val="2"/>
      </rPr>
      <t>institutions</t>
    </r>
    <r>
      <rPr>
        <i/>
        <sz val="10"/>
        <color indexed="8"/>
        <rFont val="Calibri"/>
        <family val="2"/>
      </rPr>
      <t>(if applicable)</t>
    </r>
  </si>
  <si>
    <t>Provide estimated number of individuals (if applicable)</t>
  </si>
  <si>
    <r>
      <t xml:space="preserve">Beneficiary 1: </t>
    </r>
    <r>
      <rPr>
        <sz val="10"/>
        <color indexed="8"/>
        <rFont val="Calibri"/>
        <family val="2"/>
      </rPr>
      <t>     </t>
    </r>
  </si>
  <si>
    <t>8.Women and girls in general     </t>
  </si>
  <si>
    <t>En los departamentos de Rocha, Flores, Durazno y Colonia no cuentan con dispositivos territoriales que promueven la implementacion adecuada de las politicas generales a nivel local. En otros departamentos cuentan con dispositivos debiles o de reciente formación y un nivel de implementacion insuficiente.</t>
  </si>
  <si>
    <t>En todo el territorio nacional cuentan con dispositivos territoriales con mayor integracion y articulacion para la implementacion de las politicas y acciones a nivel local.</t>
  </si>
  <si>
    <r>
      <t xml:space="preserve">Beneficiary 2: </t>
    </r>
    <r>
      <rPr>
        <sz val="10"/>
        <color indexed="8"/>
        <rFont val="Calibri"/>
        <family val="2"/>
      </rPr>
      <t>     </t>
    </r>
  </si>
  <si>
    <t>No tienen asegurado un acceso oportuno y de calidad a la atencion y se ven expuestas a revictimizacion y reproduccion de la violencia por la debilidad de articulacion interinstitucional en el sistema de respuesta.</t>
  </si>
  <si>
    <t>Cuentan con un mejor acceso a servicios que brindan respestas oportunas y eficaces.</t>
  </si>
  <si>
    <r>
      <t xml:space="preserve">Beneficiary 3: </t>
    </r>
    <r>
      <rPr>
        <sz val="10"/>
        <color indexed="8"/>
        <rFont val="Calibri"/>
        <family val="2"/>
      </rPr>
      <t>     </t>
    </r>
  </si>
  <si>
    <t>      </t>
  </si>
  <si>
    <r>
      <t>Strategic area of intervention for Outcome 1</t>
    </r>
    <r>
      <rPr>
        <sz val="10"/>
        <color indexed="8"/>
        <rFont val="Calibri"/>
        <family val="2"/>
      </rPr>
      <t>: What is the main strategic area of intervention this outcome falls under (preventing violence, improving service delivery, or strengthening institutional response)? Select one that is the most relevant. (</t>
    </r>
    <r>
      <rPr>
        <b/>
        <sz val="10"/>
        <color indexed="10"/>
        <rFont val="Calibri"/>
        <family val="2"/>
      </rPr>
      <t>drop down menu to select one out of 3</t>
    </r>
    <r>
      <rPr>
        <sz val="10"/>
        <color indexed="8"/>
        <rFont val="Calibri"/>
        <family val="2"/>
      </rPr>
      <t>)</t>
    </r>
    <r>
      <rPr>
        <sz val="10"/>
        <color indexed="10"/>
        <rFont val="Calibri"/>
        <family val="2"/>
      </rPr>
      <t>*</t>
    </r>
  </si>
  <si>
    <t>3. Strengthening Institutional Response</t>
  </si>
  <si>
    <r>
      <t>Strategic area of intervention for Outcome 1 (</t>
    </r>
    <r>
      <rPr>
        <b/>
        <u val="single"/>
        <sz val="10"/>
        <color indexed="8"/>
        <rFont val="Calibri"/>
        <family val="2"/>
      </rPr>
      <t>OPTIONAL</t>
    </r>
    <r>
      <rPr>
        <b/>
        <sz val="10"/>
        <color indexed="8"/>
        <rFont val="Calibri"/>
        <family val="2"/>
      </rPr>
      <t xml:space="preserve">): </t>
    </r>
    <r>
      <rPr>
        <sz val="10"/>
        <color indexed="8"/>
        <rFont val="Calibri"/>
        <family val="2"/>
      </rPr>
      <t>You may select the second most relevant strategic area of intervention this outcome falls under. (</t>
    </r>
    <r>
      <rPr>
        <b/>
        <sz val="10"/>
        <color indexed="10"/>
        <rFont val="Calibri"/>
        <family val="2"/>
      </rPr>
      <t>drop down menu to select one out of 2</t>
    </r>
    <r>
      <rPr>
        <sz val="10"/>
        <color indexed="8"/>
        <rFont val="Calibri"/>
        <family val="2"/>
      </rPr>
      <t>)</t>
    </r>
  </si>
  <si>
    <t>2. Improving Service Delivery</t>
  </si>
  <si>
    <t>Output 1.1</t>
  </si>
  <si>
    <r>
      <t xml:space="preserve">Definition of Output: </t>
    </r>
    <r>
      <rPr>
        <sz val="10"/>
        <color indexed="8"/>
        <rFont val="Calibri"/>
        <family val="2"/>
      </rPr>
      <t>define the output of your project in one phrase (maximum 50 words per output)</t>
    </r>
    <r>
      <rPr>
        <sz val="10"/>
        <color indexed="10"/>
        <rFont val="Calibri"/>
        <family val="2"/>
      </rPr>
      <t>*</t>
    </r>
  </si>
  <si>
    <r>
      <t xml:space="preserve">Output Indicators (maximum of 3 indicators to measure the output) </t>
    </r>
    <r>
      <rPr>
        <sz val="10"/>
        <color indexed="8"/>
        <rFont val="Calibri"/>
        <family val="2"/>
      </rPr>
      <t>(maximum 40 words per indicator)</t>
    </r>
    <r>
      <rPr>
        <sz val="10"/>
        <color indexed="10"/>
        <rFont val="Calibri"/>
        <family val="2"/>
      </rPr>
      <t>*</t>
    </r>
  </si>
  <si>
    <r>
      <t>Baseline per output indicator</t>
    </r>
    <r>
      <rPr>
        <sz val="10"/>
        <color indexed="8"/>
        <rFont val="Calibri"/>
        <family val="2"/>
      </rPr>
      <t>(maximum 40 words per baseline)</t>
    </r>
    <r>
      <rPr>
        <sz val="10"/>
        <color indexed="10"/>
        <rFont val="Calibri"/>
        <family val="2"/>
      </rPr>
      <t>*</t>
    </r>
  </si>
  <si>
    <r>
      <t>Annual Targets for each output indicator</t>
    </r>
    <r>
      <rPr>
        <b/>
        <sz val="10"/>
        <color indexed="10"/>
        <rFont val="Calibri"/>
        <family val="2"/>
      </rPr>
      <t>*</t>
    </r>
    <r>
      <rPr>
        <b/>
        <sz val="10"/>
        <color indexed="8"/>
        <rFont val="Calibri"/>
        <family val="2"/>
      </rPr>
      <t xml:space="preserve"> </t>
    </r>
    <r>
      <rPr>
        <sz val="10"/>
        <color indexed="8"/>
        <rFont val="Calibri"/>
        <family val="2"/>
      </rPr>
      <t>(number and/or maximum 40 words per target in case the information is qualitative)</t>
    </r>
  </si>
  <si>
    <t>Year 1</t>
  </si>
  <si>
    <t>Year 2</t>
  </si>
  <si>
    <t>Year 3</t>
  </si>
  <si>
    <t xml:space="preserve">Number </t>
  </si>
  <si>
    <r>
      <t xml:space="preserve">Qualitative information </t>
    </r>
    <r>
      <rPr>
        <sz val="10"/>
        <color indexed="8"/>
        <rFont val="Calibri"/>
        <family val="2"/>
      </rPr>
      <t>(maximum 40 words)</t>
    </r>
  </si>
  <si>
    <t>Qualitative information (maximum 40 words)</t>
  </si>
  <si>
    <t>      II Plan Nacional de Lucha contra la VD basada en GG validado por CNCLVD y SIPIAV, difundido y fortalecido presupuestalmente.</t>
  </si>
  <si>
    <t xml:space="preserve">Decreto de aprobación del Poder Ejecutivo
</t>
  </si>
  <si>
    <t>     </t>
  </si>
  <si>
    <t xml:space="preserve"> II Plan Nacional de Lucha contra la VD basada en GG formulado y plan de validación elaborado</t>
  </si>
  <si>
    <t>El plan fue validado por el poder ejecutivo a través de un Decreto.  Se evaluara también la existencia de expresiones sectoriales referidas al II Plan (ordenanzas ministeriales, acordadas del Poder Judicial, Ordenanzas de Servicios, Normas, Guías, Protocolos)</t>
  </si>
  <si>
    <t>Porcentaje de autoridades y operadores del sistema de atención, protección y justicia que conocen el Plan</t>
  </si>
  <si>
    <t>Mapeo de autoridades y operadores del sistema la atención protección y justicia que deben ser comprometidos en la  validación del plan para su instrumentación</t>
  </si>
  <si>
    <t>Se desarrollo una estrategia dirigida a las autoridades y personal de las instituciones representadas en CNCLVD y SIPIAV. Al menos 50% de las autoridades nacionales y departamentales participaron en estas actividades. Se promueven y organizan actividades de difusión dirigidas a los  operadores de cada sector, llegando al menos al 40%  de los mapeados en el año precedente.</t>
  </si>
  <si>
    <t> Variación en el Presupuesto , Nacional  y sectorial,  asignado a la instrumentación del Plan, expresado en porcentaje. En relación al promedio 2011 – 2012.</t>
  </si>
  <si>
    <t>Estimación del presupuesto anual Nacional y Sectorial asignado al tema en 2011 y 2012.</t>
  </si>
  <si>
    <t>+30%</t>
  </si>
  <si>
    <t>En  la rendición de cuenta, se incluye al menos un 30% mas de asignación presupuestal que la asignada hasta 2012, para dar respuesta al problema. Y en el presupuesto quienquenal del próximo periodo de gobierno se incorpora como financiación  para la instrumentación del II Plan.</t>
  </si>
  <si>
    <r>
      <t xml:space="preserve">Strategy for Output 1.1: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</si>
  <si>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Key Activities for Output 1.1</t>
  </si>
  <si>
    <r>
      <t>Description of key project activities</t>
    </r>
    <r>
      <rPr>
        <b/>
        <sz val="10"/>
        <color indexed="10"/>
        <rFont val="Calibri"/>
        <family val="2"/>
      </rPr>
      <t>*</t>
    </r>
    <r>
      <rPr>
        <b/>
        <sz val="10"/>
        <color indexed="8"/>
        <rFont val="Calibri"/>
        <family val="2"/>
      </rPr>
      <t xml:space="preserve"> </t>
    </r>
    <r>
      <rPr>
        <sz val="10"/>
        <color indexed="8"/>
        <rFont val="Calibri"/>
        <family val="2"/>
      </rPr>
      <t>(maximum 40 words per key activity)</t>
    </r>
  </si>
  <si>
    <r>
      <t>Responsible parties/Implementing agencies</t>
    </r>
    <r>
      <rPr>
        <b/>
        <sz val="10"/>
        <color indexed="10"/>
        <rFont val="Calibri"/>
        <family val="2"/>
      </rPr>
      <t>*</t>
    </r>
    <r>
      <rPr>
        <b/>
        <sz val="10"/>
        <color indexed="8"/>
        <rFont val="Calibri"/>
        <family val="2"/>
      </rPr>
      <t xml:space="preserve"> </t>
    </r>
  </si>
  <si>
    <r>
      <t>Timeframe</t>
    </r>
    <r>
      <rPr>
        <b/>
        <sz val="10"/>
        <color indexed="10"/>
        <rFont val="Calibri"/>
        <family val="2"/>
      </rPr>
      <t xml:space="preserve"> *</t>
    </r>
  </si>
  <si>
    <t>Q1</t>
  </si>
  <si>
    <t>Q2</t>
  </si>
  <si>
    <t>Q3</t>
  </si>
  <si>
    <t>Q4</t>
  </si>
  <si>
    <t>Key activity 1.1.1:      </t>
  </si>
  <si>
    <t>Reuniones con autoridades y decisores de políticas para validar el segundo plan nacional.</t>
  </si>
  <si>
    <t>CNCLVD/ONU mujeres</t>
  </si>
  <si>
    <t>X</t>
  </si>
  <si>
    <t>Key activity 1.1.2:      </t>
  </si>
  <si>
    <t>Reuniones con Gerencias y Direcciones de las áreas de planificación y presupuesto para generar el compromiso de los recursos.</t>
  </si>
  <si>
    <t>Key activity 1.1.3:      </t>
  </si>
  <si>
    <t>Difusión amplia del segundo plan en todo el territorio nacional.</t>
  </si>
  <si>
    <t>CNCLVD – SIPIAV/ONUmujeres</t>
  </si>
  <si>
    <t>Key activity 1.1.4:      </t>
  </si>
  <si>
    <t>Apoyo al proceso de planificación para la rendición de cuentas, para la obtención de los recursos del presupuesto nacional para la implementación del  II plan.</t>
  </si>
  <si>
    <t>Key activity 1.1.5:      </t>
  </si>
  <si>
    <t>Apoyo a la elaboración de los planes operativos sectoriales. (incluido en el 1.2)</t>
  </si>
  <si>
    <t>Output 1.2</t>
  </si>
  <si>
    <r>
      <t xml:space="preserve">Definition of Output: </t>
    </r>
    <r>
      <rPr>
        <sz val="10"/>
        <color indexed="8"/>
        <rFont val="Calibri"/>
        <family val="2"/>
      </rPr>
      <t>define the output of your project in one phrase (maximum 50 words per output)</t>
    </r>
  </si>
  <si>
    <r>
      <t xml:space="preserve">Output Indicators (maximum of 3 indicators to measure the output) </t>
    </r>
    <r>
      <rPr>
        <sz val="10"/>
        <color indexed="8"/>
        <rFont val="Calibri"/>
        <family val="2"/>
      </rPr>
      <t>(maximum 40 words per indicator)</t>
    </r>
  </si>
  <si>
    <r>
      <t>Baseline per output indicator</t>
    </r>
    <r>
      <rPr>
        <sz val="10"/>
        <color indexed="8"/>
        <rFont val="Calibri"/>
        <family val="2"/>
      </rPr>
      <t>(maximum 40 words per baseline)</t>
    </r>
  </si>
  <si>
    <r>
      <t xml:space="preserve">Annual Targets for each output indicator </t>
    </r>
    <r>
      <rPr>
        <sz val="10"/>
        <color indexed="8"/>
        <rFont val="Calibri"/>
        <family val="2"/>
      </rPr>
      <t>(number and/or maximum 40 words per target in case the information is qualitative)</t>
    </r>
  </si>
  <si>
    <t>Instalada y fortalecida la articulación entre las representaciones territoriales del CNCLVD y SIPIAV</t>
  </si>
  <si>
    <t>Nº de Planes Operativos anuales departamentales elaborados entre Comisiones Dptales LCVD y Comités locales del SIPIAV.                                     Definiciones operativas:
Plan operativo anual
- Conjunto de acciones organizadas en el tiempo hacia el cumplimiento de objetivos acordados.</t>
  </si>
  <si>
    <t>Instalar y fortalecer la articulación entre las representaciones territoriales del CNCLVD y SIPIAV</t>
  </si>
  <si>
    <t>Contenido de los planes que evidencie articulación. 
Definiciones operativas:
Articulación: participación, acuerdo y optimización de recursos materiales y humanos.</t>
  </si>
  <si>
    <r>
      <t xml:space="preserve">Strategy for Output 1.2: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</si>
  <si>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2.1 Creating/enhancing multisectoral referral systems</t>
  </si>
  <si>
    <t>Key Activities for Output 1.2</t>
  </si>
  <si>
    <r>
      <t xml:space="preserve">Description of key project activities </t>
    </r>
    <r>
      <rPr>
        <sz val="10"/>
        <color indexed="8"/>
        <rFont val="Calibri"/>
        <family val="2"/>
      </rPr>
      <t>(maximum 40 words per key activity)</t>
    </r>
  </si>
  <si>
    <t xml:space="preserve">Responsible parties/Implementing agencies </t>
  </si>
  <si>
    <t xml:space="preserve">Timeframe </t>
  </si>
  <si>
    <t>Key activity 1.2.1:      </t>
  </si>
  <si>
    <t>1.2.1 Contratación  de dos asistencias técnicas nacionales y 4 asistencias tecnicas regionales  para el fortalecimiento del CNCLVD y SIPIAV y sus representaciones territoriales.</t>
  </si>
  <si>
    <t>Key activity 1.2.2:      </t>
  </si>
  <si>
    <t xml:space="preserve">1.2.2 Reuniones de seguimiento entre las Comisiones Departamentales, Comité de SIPIAV,  las asistencias técnicas nacionales y regionales y referentes territoriales. </t>
  </si>
  <si>
    <t>Key activity 1.2.3:      </t>
  </si>
  <si>
    <t>1.2.3 Actividades Nacionales conjuntas entre CNCLVD y SIPIAV</t>
  </si>
  <si>
    <t>Key activity 1.2.4:      </t>
  </si>
  <si>
    <t>1.2.4 Elaboración de planes operativos departamentales</t>
  </si>
  <si>
    <t>Key activity 1.2.5:      </t>
  </si>
  <si>
    <t>1.2.5 Presentación de planes operativos departamentales</t>
  </si>
  <si>
    <t>Output 1.3</t>
  </si>
  <si>
    <r>
      <t xml:space="preserve">Strategy for Output 1.3: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</si>
  <si>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Key Activities for Output 1.3</t>
  </si>
  <si>
    <t>Key activity 1.3.1:      </t>
  </si>
  <si>
    <t>Key activity 1.3.2:      </t>
  </si>
  <si>
    <t>Key activity 1.3.3:      </t>
  </si>
  <si>
    <t>Key activity 1.3.4:      </t>
  </si>
  <si>
    <t>Key activity 1.3.5:      </t>
  </si>
  <si>
    <t>Output 1.4</t>
  </si>
  <si>
    <r>
      <t xml:space="preserve">Strategy for Output 1.4: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</si>
  <si>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Key Activities for Output 1.4</t>
  </si>
  <si>
    <t>Key activity 1.4.1:      </t>
  </si>
  <si>
    <t>Key activity 1.4.2:      </t>
  </si>
  <si>
    <t>Key activity 1.4.3:      </t>
  </si>
  <si>
    <t>Key activity 1.4.4:     </t>
  </si>
  <si>
    <t>Key activity 1.4.5:      </t>
  </si>
  <si>
    <t>Outcome 2 and outputs &amp; activities under Outcome 2</t>
  </si>
  <si>
    <t>Outcome 2</t>
  </si>
  <si>
    <r>
      <t xml:space="preserve">Definition of Outcome: </t>
    </r>
    <r>
      <rPr>
        <sz val="10"/>
        <color indexed="8"/>
        <rFont val="Calibri"/>
        <family val="2"/>
      </rPr>
      <t>  define  the outcome of your project in one phrase (</t>
    </r>
    <r>
      <rPr>
        <u val="single"/>
        <sz val="10"/>
        <color indexed="8"/>
        <rFont val="Calibri"/>
        <family val="2"/>
      </rPr>
      <t>maximum 50 words per outcome</t>
    </r>
    <r>
      <rPr>
        <sz val="10"/>
        <color indexed="8"/>
        <rFont val="Calibri"/>
        <family val="2"/>
      </rPr>
      <t>) </t>
    </r>
  </si>
  <si>
    <r>
      <t xml:space="preserve">La población de Uruguay cuenta con un proyecto de reforma del marco jurídico sobre VBGG, integral e integrado validado por  actores claves,  con mayoría parlamentaria.
</t>
    </r>
    <r>
      <rPr>
        <u val="single"/>
        <sz val="10"/>
        <rFont val="Calibri"/>
        <family val="2"/>
      </rPr>
      <t xml:space="preserve">Definiciones operativas:
</t>
    </r>
    <r>
      <rPr>
        <sz val="10"/>
        <rFont val="Calibri"/>
        <family val="2"/>
      </rPr>
      <t>Actores claves son los representantes del estado y la sociedad civil en el CNCLVD y el SIPIAV y quienes estos identifiquen como relevantes.</t>
    </r>
  </si>
  <si>
    <t>Indicator 2.1: I: Proyecto de reforma del marco jurídico nacional en materia de VBG .</t>
  </si>
  <si>
    <t>Seguimiento del proceso de elaboracion del proyecto de reforma del marco juridico y revision de los documentos producidos.</t>
  </si>
  <si>
    <t>Indicator 2.2: % parlamentarios/as que apoyan la propuesta de reforma del marco jurídico nacional en materia de VBGG.</t>
  </si>
  <si>
    <t>Registro de actividades realizadas  con participacion de parlamentarios para la elaboracion y presentacion del proyecto de reforma del marco juridico en materia de VBG.</t>
  </si>
  <si>
    <t>Indicator 2.3: Conclusiones y recomendaciones de las mesas de trabajo con participación de  los actores claves.</t>
  </si>
  <si>
    <r>
      <t xml:space="preserve">Current situation of beneficiaries (baseline): </t>
    </r>
    <r>
      <rPr>
        <sz val="10"/>
        <color indexed="8"/>
        <rFont val="Calibri"/>
        <family val="2"/>
      </rPr>
      <t>What is the current situation of each intended beneficiary? (maximum 100 words per beneficiary group)</t>
    </r>
    <r>
      <rPr>
        <i/>
        <sz val="10"/>
        <color indexed="8"/>
        <rFont val="Calibri"/>
        <family val="2"/>
      </rPr>
      <t>.</t>
    </r>
  </si>
  <si>
    <t xml:space="preserve">Targeted number of beneficiariesby the end of project </t>
  </si>
  <si>
    <r>
      <t>Expected situation of targeted beneficiary at the end of project:</t>
    </r>
    <r>
      <rPr>
        <sz val="11"/>
        <color indexed="8"/>
        <rFont val="Calibri"/>
        <family val="2"/>
      </rPr>
      <t>What are the expected main changes in beneficiaries’ and/or institutions’ behaviors and actions by the end of this project? (maximum 100 words per beneficiary group).</t>
    </r>
  </si>
  <si>
    <r>
      <t xml:space="preserve">You may select up to 3 groups </t>
    </r>
    <r>
      <rPr>
        <i/>
        <sz val="10"/>
        <color indexed="8"/>
        <rFont val="Calibri"/>
        <family val="2"/>
      </rPr>
      <t>(</t>
    </r>
    <r>
      <rPr>
        <b/>
        <i/>
        <sz val="10"/>
        <color indexed="10"/>
        <rFont val="Calibri"/>
        <family val="2"/>
      </rPr>
      <t>drop down menu)</t>
    </r>
  </si>
  <si>
    <t xml:space="preserve">17.General public/community at large </t>
  </si>
  <si>
    <t>Retrasos y contradicciones del sistema normativo nacional y de acceso a la justicia  en materia de VBG, en relación con los compromisos asumidos por el país nivel internacional en Derechos Humanos y mecanismos insuficientes para monitoreo de aplicación de las leyes por parte de los diversos actores del Sistema de acceso a la justicia.</t>
  </si>
  <si>
    <t>Se logra avanzar en la generacion de un sistema normativo integral y se mejora el acceso a la justicia  en materia de VBGG, en relación con los compromisos asumidos por el país nivel internacional en Derechos Humanos y se generan los mecanismos para monitoreo de aplicación de las leyes por parte de los diversos actores del Sistema de acceso a la justicia.</t>
  </si>
  <si>
    <r>
      <t>Strategic area of intervention for Outcome 2</t>
    </r>
    <r>
      <rPr>
        <sz val="10"/>
        <color indexed="8"/>
        <rFont val="Calibri"/>
        <family val="2"/>
      </rPr>
      <t>: What is the main strategic area of intervention this outcome falls under (preventing violence, improving service delivery, or strengthening institutional response)? Select one that is the most relevant. (</t>
    </r>
    <r>
      <rPr>
        <b/>
        <sz val="10"/>
        <color indexed="10"/>
        <rFont val="Calibri"/>
        <family val="2"/>
      </rPr>
      <t>drop down menu to select one out of 3</t>
    </r>
    <r>
      <rPr>
        <sz val="10"/>
        <color indexed="8"/>
        <rFont val="Calibri"/>
        <family val="2"/>
      </rPr>
      <t>)</t>
    </r>
  </si>
  <si>
    <r>
      <t>Strategic area of intervention for Outcome 2 (</t>
    </r>
    <r>
      <rPr>
        <b/>
        <u val="single"/>
        <sz val="10"/>
        <color indexed="8"/>
        <rFont val="Calibri"/>
        <family val="2"/>
      </rPr>
      <t>OPTIONAL</t>
    </r>
    <r>
      <rPr>
        <b/>
        <sz val="10"/>
        <color indexed="8"/>
        <rFont val="Calibri"/>
        <family val="2"/>
      </rPr>
      <t xml:space="preserve">): </t>
    </r>
    <r>
      <rPr>
        <sz val="10"/>
        <color indexed="8"/>
        <rFont val="Calibri"/>
        <family val="2"/>
      </rPr>
      <t>You may select the second most relevant strategic area of intervention this outcome falls under. (</t>
    </r>
    <r>
      <rPr>
        <b/>
        <sz val="10"/>
        <color indexed="10"/>
        <rFont val="Calibri"/>
        <family val="2"/>
      </rPr>
      <t>drop down menu to select one out of 2</t>
    </r>
    <r>
      <rPr>
        <sz val="10"/>
        <color indexed="8"/>
        <rFont val="Calibri"/>
        <family val="2"/>
      </rPr>
      <t>)</t>
    </r>
  </si>
  <si>
    <t>Output 2.1</t>
  </si>
  <si>
    <r>
      <t xml:space="preserve">Producto 2.1: Realizado el Informe del estudio comparado de marcos normativos de  países con mayor desarrollo en legislación en género y derechos con definición de vacíos legales y recomendaciones.
</t>
    </r>
    <r>
      <rPr>
        <u val="single"/>
        <sz val="10"/>
        <rFont val="Calibri"/>
        <family val="2"/>
      </rPr>
      <t xml:space="preserve">Definiciones operativas:
</t>
    </r>
    <r>
      <rPr>
        <sz val="10"/>
        <rFont val="Calibri"/>
        <family val="2"/>
      </rPr>
      <t>mayor desarrollo: implementación de sistemas de respuesta y acceso a la justicia que mejoran la situación de mujeres NNA.</t>
    </r>
  </si>
  <si>
    <t>Numero de países de la región cuyas experiencias se incluyen en el estudio comparativo.</t>
  </si>
  <si>
    <t>Numero de países  extra-región cuyas experiencias se incluyen en el estudio comparativo.</t>
  </si>
  <si>
    <t>Conclusiones y recomendaciones del estudio.</t>
  </si>
  <si>
    <r>
      <t>Las conclusiones y recomendaciones emanadas del análisis documental sobre las experiencias internac</t>
    </r>
    <r>
      <rPr>
        <sz val="10"/>
        <color indexed="8"/>
        <rFont val="Calibri"/>
        <family val="2"/>
      </rPr>
      <t>ionales y la situación nacional incorpora la consulta de los
actores clave y permite identificar y describir las  fortalezas y debilidades del marco normativo nacional.</t>
    </r>
  </si>
  <si>
    <r>
      <t xml:space="preserve">Strategy for Output 2.1: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</si>
  <si>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2.5 Building partnerships/coalitions</t>
  </si>
  <si>
    <t>Key Activities for Output 2.1</t>
  </si>
  <si>
    <t>Key activity 2.1.1:      </t>
  </si>
  <si>
    <t>Consultoría para el estudio comparado y diseño metodológico de las bases normativas del anteproyecto</t>
  </si>
  <si>
    <t>CNCLVD – SIPIAV/ONUmujeres PNUD</t>
  </si>
  <si>
    <t>Key activity 2.1.2:      </t>
  </si>
  <si>
    <t>Mesas de trabajo sectoriales, intersectoriales y con actores clave.de los diferentes organismos con competencia en VBGG: CNCLVD y SIPIAV y legisladores/as; para presentación de los resultados del informe y evaluación de los posibles
ajustes a la normativa vigente</t>
  </si>
  <si>
    <t>CNCLVD – SIPIAV/PNUD</t>
  </si>
  <si>
    <t>Key activity 2.1.3:      </t>
  </si>
  <si>
    <t>Reuniones con diferentes actores del Poder Judicial</t>
  </si>
  <si>
    <t>Key activity 2.1.4:      </t>
  </si>
  <si>
    <t xml:space="preserve">Seminario Nacional para presentación pública del Informe y debate con actores claves. </t>
  </si>
  <si>
    <t>Key activity 2.1.5:      </t>
  </si>
  <si>
    <t>Reuniones con Institucion Nacional de Derechos Humanos y Defensoria del Pueblo,  bancada Bicameral Femenina,  Comisiones de Derechos Humanos del Parlamento y otros parlamentarios, para daptar las recomendaciones al Anteproyecto de Reforma para su posterior curso.</t>
  </si>
  <si>
    <t>Output 2.2</t>
  </si>
  <si>
    <t>Producto 2.2: Ruta de actuación en casos de violencia y delitos sexuales institucionalizada</t>
  </si>
  <si>
    <t>Nº de documentos sectoriales e intersectoriales que establecen orientaciones para la actuacion en casos de violencia y delitos sexuales.                                     Definiciones operativas: Documentos sectoriales son los que establecen los lineamientos para la respuesta especifica desde el sector.</t>
  </si>
  <si>
    <t>Nº de documentos intersectoriales que establecen orientaciones para la actuacion en violencia y delitos sexuales.                                                            Definiciones operativas: Documentos intersectoriales son los que se elaboran entre al menos dos sectores y que incluyen lineamientos para la coordinación y articulación de acciones.</t>
  </si>
  <si>
    <t>Tipo de documentos sectoriales e intersectoriales que establecen orientaciones para la actuacion en violencia y delitos sexuales.                                     Definiciones operativas: Tipo de documento incluye normas, decretos, guias, protocolos, acuerdos interinstitucionales, informes de evaluacion.</t>
  </si>
  <si>
    <t>Protocolos y guias de respuesta y atencion en VD y hacia NNA,  incluyen VS, en los sectores: educacion(2), salud(3), Inmujeres(1), Ministerio del Interior(1), INAU(1).  El SIPIAV publico un documento del modelo de atencion con orientaciones intersectoriales sobre violencia hacia NNA.</t>
  </si>
  <si>
    <t>Al menos 3 nuevos documentos sectoriales definen explicita y específicamente las competencias y  actuaciones propias  para respuesta a las situaciones de violencia sexual. Al menos 1 documento intersectorial establece los acuerdos y orientaciones para la ruta de actuación</t>
  </si>
  <si>
    <t>Los documentos incluyen:  
- Actuaciones especificas en al menos 6 instituciones del CNCLVD y  SIPIAV. 
- Normativa intersectorial
- Ruta de actuación que incluye un mínimo de 4 instituciones. 
- Descripción y evaluación de lo implementado.</t>
  </si>
  <si>
    <r>
      <t xml:space="preserve">Strategy for Output 2.2: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</si>
  <si>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Key Activities for Output 2.2</t>
  </si>
  <si>
    <t>Key activity 2.2.1:      </t>
  </si>
  <si>
    <r>
      <t xml:space="preserve">Asistencia técnica para </t>
    </r>
    <r>
      <rPr>
        <sz val="10"/>
        <color indexed="10"/>
        <rFont val="Calibri"/>
        <family val="2"/>
      </rPr>
      <t xml:space="preserve"> </t>
    </r>
    <r>
      <rPr>
        <sz val="10"/>
        <rFont val="Calibri"/>
        <family val="2"/>
      </rPr>
      <t>apoyo a las instituciones y espacios interinstitucionales para la elaboracion de una propuesta de actuación en violencia y delitos sexuales.</t>
    </r>
  </si>
  <si>
    <t>CNCLVD – SIPIAV/UNFPA/ONUMUJERES</t>
  </si>
  <si>
    <t>Key activity 2.2.2:      </t>
  </si>
  <si>
    <t>Realizar talleres y mesas de trabajo con técnicas/os de todas las instituciones con competencias para relevar propuestas y presentar los avances
del estudio de revisión</t>
  </si>
  <si>
    <t>CNCLVD – SIPIAV/UNFPA</t>
  </si>
  <si>
    <t>Key activity 2.2.3:      </t>
  </si>
  <si>
    <t>Realizar y publicar un  informe del estudio y sistematización del debate en los talleres y mesas de trabajo.</t>
  </si>
  <si>
    <t>Key activity 2.2.4:      </t>
  </si>
  <si>
    <t>Presentación del informe a las autoridades con competencia para la definición de acuerdos y normativas.</t>
  </si>
  <si>
    <t>Key activity 2.2.5:      </t>
  </si>
  <si>
    <t>Output 2.3</t>
  </si>
  <si>
    <r>
      <t xml:space="preserve">Strategy for Output 2.3: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</si>
  <si>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Key Activities for Output 2.3</t>
  </si>
  <si>
    <t>Key activity 2.3.1:      </t>
  </si>
  <si>
    <t>Key activity 2.3.2:      </t>
  </si>
  <si>
    <t>Key activity 2.3.3:      </t>
  </si>
  <si>
    <t>Key activity 2.3.4:      </t>
  </si>
  <si>
    <t>Key activity 2.3.5:      </t>
  </si>
  <si>
    <t>Output 2.4</t>
  </si>
  <si>
    <r>
      <t xml:space="preserve">Strategy for Output 2.4: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</si>
  <si>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Key Activities for Output 2.4</t>
  </si>
  <si>
    <t>Key activity 2.4.1:      </t>
  </si>
  <si>
    <t>Key activity 2.4.2:      </t>
  </si>
  <si>
    <t>Key activity 2.4.3:      </t>
  </si>
  <si>
    <t>Key activity 2.4.4:     </t>
  </si>
  <si>
    <t>Key activity 2.4.5:      </t>
  </si>
  <si>
    <t>Outcome 3 and outputs &amp; activities under Outcome 3</t>
  </si>
  <si>
    <t>Outcome 3</t>
  </si>
  <si>
    <t>La población de Uruguay cuenta con información cuantitativa oportuna, confiable y consensuada en VBGG.</t>
  </si>
  <si>
    <t xml:space="preserve">Indicator 3.1: Numero de informes y documentos difundidos por CNCLVD y SIPIAV con Información cuantitativa sobre VBGG </t>
  </si>
  <si>
    <t>Revisión de informes y documentos difundidos por CNCLVD y SIPIAV</t>
  </si>
  <si>
    <t>Indicator 3.2: Numero de informes y documentos difundidos por los sectores que integran el CNCLVD y SIPIAV que incluyen acciones emprendidas basadas en Información cuantitativa.</t>
  </si>
  <si>
    <t>Revisión de informes y documentos difundidos por los sectores que integran CNCLVD y SIPIAV</t>
  </si>
  <si>
    <t xml:space="preserve">Indicator 3.3:  Relación que establezca la semejanzas y diferencias entre los diferentes sistemas y fuentes de información empleadas por las instituciones y el CNCLVD y SIPIAV. </t>
  </si>
  <si>
    <t>Revisión y analisis de los informes y documentos difundidos por instituciones, CNCLVD y SIPIAV</t>
  </si>
  <si>
    <t>La información cuantitativa sobre VBGG en Uruguay es parcial y discontinua, no existen estudios realizados en población general. Varios sectores cuentan con sistemas de información  pero no tienen metodologías e indicadores comparables entre si.</t>
  </si>
  <si>
    <t>Al finalizar el proyecto las instituciones y organismos encargados de la construccion de politicas publicas en  Uruguay cuenta con información cuantitativa sobre VBGG referida a la población de todo el pais, comparable con la producida desde los sectores y la integran en el diseño e implementación de sus acciones.</t>
  </si>
  <si>
    <r>
      <t>Strategic area of intervention for Outcome 3</t>
    </r>
    <r>
      <rPr>
        <sz val="10"/>
        <color indexed="8"/>
        <rFont val="Calibri"/>
        <family val="2"/>
      </rPr>
      <t>: What is the main strategic area of intervention this outcome falls under (preventing violence, improving service delivery, or strengthening institutional response)? Select one that is the most relevant. (</t>
    </r>
    <r>
      <rPr>
        <b/>
        <sz val="10"/>
        <color indexed="10"/>
        <rFont val="Calibri"/>
        <family val="2"/>
      </rPr>
      <t>drop down menu to select one out of 3</t>
    </r>
    <r>
      <rPr>
        <sz val="10"/>
        <color indexed="8"/>
        <rFont val="Calibri"/>
        <family val="2"/>
      </rPr>
      <t>)</t>
    </r>
  </si>
  <si>
    <r>
      <t xml:space="preserve">Strategic area of intervention for Outcome 3 (OPTIONAL): </t>
    </r>
    <r>
      <rPr>
        <sz val="10"/>
        <color indexed="8"/>
        <rFont val="Calibri"/>
        <family val="2"/>
      </rPr>
      <t>You may select the second most relevant strategic area of intervention this outcome falls under. (</t>
    </r>
    <r>
      <rPr>
        <b/>
        <sz val="10"/>
        <color indexed="10"/>
        <rFont val="Calibri"/>
        <family val="2"/>
      </rPr>
      <t>drop down menu to select one out of 2</t>
    </r>
    <r>
      <rPr>
        <sz val="10"/>
        <color indexed="8"/>
        <rFont val="Calibri"/>
        <family val="2"/>
      </rPr>
      <t>)</t>
    </r>
  </si>
  <si>
    <t>Output 3.1</t>
  </si>
  <si>
    <t>Encuesta de prevalencia de VBGG, acordada entre los sectores del CNCLVD y SIPIAV, realizada y resultados difundidos</t>
  </si>
  <si>
    <t>% de instituciones y sectores que integran el CNCLVD y el SIPIAV que acuerdan el formulario empleado para la realizacion de la encuesta.</t>
  </si>
  <si>
    <t>Numero de informes y documentos referidos a la información producida por la realización de la encuesta.</t>
  </si>
  <si>
    <t>% de departamentos en los que se realizan actividades y materiales de presentacion difusión  de la información producida por la encuesta.</t>
  </si>
  <si>
    <r>
      <t xml:space="preserve">Strategy for Output 3.1: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</si>
  <si>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Key Activities for Output3.1</t>
  </si>
  <si>
    <t>Key activity 3.1.1:      </t>
  </si>
  <si>
    <t xml:space="preserve">Diseño, elaboracion de la Encuesta </t>
  </si>
  <si>
    <t>CNCLVD-SIPIAV/UNFPA</t>
  </si>
  <si>
    <t>Key activity 3.1.2:      </t>
  </si>
  <si>
    <t>Capacitación y entrenamiento de Encuestadoras</t>
  </si>
  <si>
    <t>Key activity 3.1.3:      </t>
  </si>
  <si>
    <t>Realización del trabajo de campo</t>
  </si>
  <si>
    <t>Key activity 3.1.4:      </t>
  </si>
  <si>
    <t>Procesamiento y analisis de la encuesta.</t>
  </si>
  <si>
    <t>Key activity 3.1.5:      </t>
  </si>
  <si>
    <t>Publicacion y difusion de los resultados de la encuesta.</t>
  </si>
  <si>
    <t>Output 3.2</t>
  </si>
  <si>
    <r>
      <t xml:space="preserve">Strategy for Output 3.2: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</si>
  <si>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Key Activities for Output 3.2</t>
  </si>
  <si>
    <t>Key activity 3.2.1:      </t>
  </si>
  <si>
    <t>Key activity 3.2.2:      </t>
  </si>
  <si>
    <t>Key activity 3.2.3:      </t>
  </si>
  <si>
    <t>Key activity 3.2.4:      </t>
  </si>
  <si>
    <t>Key activity 3.2.5:      </t>
  </si>
  <si>
    <t>Output 3.3</t>
  </si>
  <si>
    <r>
      <t xml:space="preserve">Strategy for Output 3.3: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</si>
  <si>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Key Activities for Output 3.3</t>
  </si>
  <si>
    <t>Key activity 3.3.1:      </t>
  </si>
  <si>
    <t>Key activity 3.3.2:      </t>
  </si>
  <si>
    <t>Key activity 3.3.3:      </t>
  </si>
  <si>
    <t>Key activity 3.3.4:      </t>
  </si>
  <si>
    <t>Key activity 3.3.5:      </t>
  </si>
  <si>
    <t>Output 3.4</t>
  </si>
  <si>
    <r>
      <t xml:space="preserve">Strategy for Output 3.4: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</si>
  <si>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Key Activities for Output 3.4</t>
  </si>
  <si>
    <t>Key activity 3.4.1:      </t>
  </si>
  <si>
    <t>Key activity 3.4.2:      </t>
  </si>
  <si>
    <t>Key activity 3.4.3:      </t>
  </si>
  <si>
    <t>Key activity 3.4.4:     </t>
  </si>
  <si>
    <t>Key activity 3.4.5:      </t>
  </si>
  <si>
    <t>Outcome 4 and outputs &amp; activities under Outcome 4</t>
  </si>
  <si>
    <t>Outcome 4</t>
  </si>
  <si>
    <t>Los organismos del Estado y las organizaciones de la sociedad civil contribuyen a la prevención de la VBGG mediante el desarrollo de estrategias de comunicación y formación de operadores, que avancen en la incorporación de perspectiva de DDHH, genero y generaciones en el tratamiento de la información y en la atención de mujeres NNA.</t>
  </si>
  <si>
    <t>Indicator 4.1: % de acciones desarrolladas como parte de una estrategia de comunicación sobre VBGG</t>
  </si>
  <si>
    <t>Monitoreo de la estrategia de comunicación mediante informes anuales  y evaluacion externa final.</t>
  </si>
  <si>
    <t>Indicator 4.2: Numero de acciones  desarrolladas en el marco de  la estrategia formación que den continuidad al proceso de formación realizado anteriormente, con articulación intersectorial y territorial.</t>
  </si>
  <si>
    <t>Revisión de los proyectos de capacitación y de los informes de ejecucion y evaluación de las actividades de formación.</t>
  </si>
  <si>
    <t>Indicator 4.3: Perspectiva desde la que se plantea la información sobre VBGG en los medios de comunicación y en los informes de servicios de atención.</t>
  </si>
  <si>
    <t>Estudio de evaluación cualitativa del tratamiento de la informacion en los medios de comunicación y en los informes de servicios de atención, que compare con la linea de base establecida al inicio de este proyecto.</t>
  </si>
  <si>
    <t>Se han desarrollado varias campañas de sensibilización sobre VBGG, pero estas no han formado parte de una estrategia de comunicación que de continuidad y propenda al avance en la forma de tratamiento de la informacion. Como parte de este proyecto se realizaran estudios para establecer la linea de base sobre la perspectiva de los medios de comunicación. Se realizaron capacitaciones en todos los sectores e intersectoriales, pero no existe una estrategia con eje en DDHH género y generaciones que oriente, capitalice y de continuidad al proceso. No todos los informes de servicio incluyen estas  perspectivas.</t>
  </si>
  <si>
    <r>
      <t xml:space="preserve">
</t>
    </r>
    <r>
      <rPr>
        <sz val="10"/>
        <rFont val="Calibri"/>
        <family val="2"/>
      </rPr>
      <t>El desarrollo de las estrategias de comunicación y formacion implican avances en la incorporación de una perspectiva de DDHH genero y generaciones  en los operadores de los medios de comunicación y los servicios. Como consecuencia de esto mejora el tratamiento de la informacion en los medios de comunicación y la atención que reciben mujeres NNA en los servicios.</t>
    </r>
  </si>
  <si>
    <r>
      <t>Strategic area of intervention for Outcome 4</t>
    </r>
    <r>
      <rPr>
        <sz val="10"/>
        <color indexed="8"/>
        <rFont val="Calibri"/>
        <family val="2"/>
      </rPr>
      <t>: What is the main strategic area of intervention this outcome falls under (preventing violence, improving service delivery, or strengthening institutional response)? Select one that is the most relevant. (</t>
    </r>
    <r>
      <rPr>
        <b/>
        <sz val="10"/>
        <color indexed="10"/>
        <rFont val="Calibri"/>
        <family val="2"/>
      </rPr>
      <t>drop down menu to select one out of 3</t>
    </r>
    <r>
      <rPr>
        <sz val="10"/>
        <color indexed="8"/>
        <rFont val="Calibri"/>
        <family val="2"/>
      </rPr>
      <t>)</t>
    </r>
  </si>
  <si>
    <t>1. Preventing Violence</t>
  </si>
  <si>
    <r>
      <t xml:space="preserve">Strategic area of intervention for Outcome 4 (OPTIONAL): </t>
    </r>
    <r>
      <rPr>
        <sz val="10"/>
        <color indexed="8"/>
        <rFont val="Calibri"/>
        <family val="2"/>
      </rPr>
      <t>You may select the second most relevant strategic area of intervention this outcome falls under. (</t>
    </r>
    <r>
      <rPr>
        <b/>
        <sz val="10"/>
        <color indexed="10"/>
        <rFont val="Calibri"/>
        <family val="2"/>
      </rPr>
      <t>drop down menu to select one out of 2</t>
    </r>
    <r>
      <rPr>
        <sz val="10"/>
        <color indexed="8"/>
        <rFont val="Calibri"/>
        <family val="2"/>
      </rPr>
      <t>)</t>
    </r>
  </si>
  <si>
    <t>Output 4.1</t>
  </si>
  <si>
    <t xml:space="preserve">CNCLVD y SIPIAV diseñan y desarrollanuna estrategia comunicacional a nivel nacional. </t>
  </si>
  <si>
    <t>Numero de instituciones integrantes del CNCLVD y SIPIAV que acuerdan una estrategia de comunicación en VBGG y un plan de implementación.</t>
  </si>
  <si>
    <t>Número de departamentos que ejecutan acciones de las planteadas en la estrategia  por año.</t>
  </si>
  <si>
    <t>Número de acciones de las planteadas en la estrategia que se implementan  en cada departamento por año.</t>
  </si>
  <si>
    <r>
      <t xml:space="preserve">Strategy for Output 4.1: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</si>
  <si>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Key Activities for Output 4.1</t>
  </si>
  <si>
    <t>Key activity 4.1.1:      </t>
  </si>
  <si>
    <t>Estudio cuantitativo de analisis del tratamiento de la VBGG en los medios de comunicacion uruguayos.</t>
  </si>
  <si>
    <t>Key activity 4.1.2:      </t>
  </si>
  <si>
    <t>Estudio cualitativo de medios de comunicacion y fuentes informativas en el tratamiento de la VBGG</t>
  </si>
  <si>
    <t>Key activity 4.1.3:      </t>
  </si>
  <si>
    <t>Diseño de estrategia y plan de comunicacion para la prevencion y erradicacion de la VBGG para CNCLCVD y SIPIAV</t>
  </si>
  <si>
    <t>Key activity 4.1.4:      </t>
  </si>
  <si>
    <t>Estrategias comunicacionales a nivel departamental desarrolladas.</t>
  </si>
  <si>
    <t>Key activity 4.1.5:      </t>
  </si>
  <si>
    <t>Output 4.2</t>
  </si>
  <si>
    <r>
      <t>Herramienta para el adecuado abordaje de la VBGG para medios de comunicación elaborada y comunicadores/as</t>
    </r>
    <r>
      <rPr>
        <sz val="10"/>
        <color indexed="8"/>
        <rFont val="Calibri"/>
        <family val="2"/>
      </rPr>
      <t xml:space="preserve"> </t>
    </r>
    <r>
      <rPr>
        <b/>
        <sz val="10"/>
        <color indexed="8"/>
        <rFont val="Calibri"/>
        <family val="2"/>
      </rPr>
      <t>sensibilizados</t>
    </r>
  </si>
  <si>
    <t xml:space="preserve">% de comunicadores/as de los que cursaron actividades de formación, que incorporan la perspectiva de DDHH genero y generaciones al tratar información sobre VBGG y en general. </t>
  </si>
  <si>
    <t>Nº de documentos sobre buenas practicas de comunicación sobre VBGG publicados anualmente.</t>
  </si>
  <si>
    <r>
      <t xml:space="preserve">Strategy for Output 4.2: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</si>
  <si>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Key Activities for Output 4.2</t>
  </si>
  <si>
    <t>Key activity 4.2.1:      </t>
  </si>
  <si>
    <t xml:space="preserve"> Talleres de sensibilizacion y trabajo sobre VBGG con comunicadoras/es.</t>
  </si>
  <si>
    <t>CNCLVD – SIPIAV/UNESCO</t>
  </si>
  <si>
    <t>Key activity 4.2.2:      </t>
  </si>
  <si>
    <t>Concurso de Becas periodísticas para el tratamiento de la VBGG, una beca por cada medio: televisión, radio, prensa escrita, medios del interior del país, medios comunitarios, internet.</t>
  </si>
  <si>
    <t>Key activity 4.2.3:      </t>
  </si>
  <si>
    <t>Seminario internacional sobre comunicación niñez adolescencia y genero. Promocion y protección de Derechos en la Agenda Publica. El rol de los medios Desafios eticos y profesionales.</t>
  </si>
  <si>
    <t>Key activity 4.2.4:      </t>
  </si>
  <si>
    <t>Elaboración de una guía de buenas practicas, que recopile insumos de las otras actividades y de revisión de experiencias nacionales e internacionales y que proponga pautas para el tratamiento de la VBGG desde un enfoque de DDHH.</t>
  </si>
  <si>
    <t>Key activity 4.2.5:      </t>
  </si>
  <si>
    <t>Difusion de la guia y los documentos generados en las actividades anteriores.</t>
  </si>
  <si>
    <t>Output 4.3</t>
  </si>
  <si>
    <t>Estrategia comunicacional del CNCLVD y SIPIAV y Campaña del Secretario General apropiadas a nivel territorial.</t>
  </si>
  <si>
    <t>Números de departamentos que participan en la elaboracion de la Estrategia comunicacional de CNCLVD y SIPAV.</t>
  </si>
  <si>
    <t>Números de departamentos que realizan actividades adaptadas y realizadas en el marco de la Estrategia comunicaional de CNCLVD y SIPAV y la campaña del Secretario General.</t>
  </si>
  <si>
    <t>Números de actividades adaptadas y realizadas a nivel de cada departamento, por año, en el marco de la Estrategia comunicaional de CNCLVD y SIPAV y la campaña del Secretario General.</t>
  </si>
  <si>
    <r>
      <t xml:space="preserve">Strategy for Output 4.3: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</si>
  <si>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Key Activities for Output 4.3</t>
  </si>
  <si>
    <t>Key activity 4.3.1:      </t>
  </si>
  <si>
    <t>Actividades de sensibilización y comunicacion a nivel local definidas por las Comisiones Departamentales de VBGGy Comité de SIPIAV como parte de la Estrategia comunicacional del CNCLVD y SIPIAV y de la campaña ACTIVATE Uruguay.</t>
  </si>
  <si>
    <t>Key activity 4.3.2:      </t>
  </si>
  <si>
    <t xml:space="preserve">Elaborar materiales comunicacionales en relación actividades realizadas por el CNCLVD y SIPIAV y a los resultados del proyecto.   </t>
  </si>
  <si>
    <t>Key activity 4.3.3:      </t>
  </si>
  <si>
    <t>Difusión de los mensajes y materiales generados por la Estrategia comunicacional del CNCLVD y SIPIAV y la Campaña Activate Uruguay en todas los departamentos del país.</t>
  </si>
  <si>
    <t>Key activity 4.3.4:      </t>
  </si>
  <si>
    <t>Key activity 4.3.5:      </t>
  </si>
  <si>
    <t>Output 4.4</t>
  </si>
  <si>
    <t xml:space="preserve">Estrategia de formación de formadores y operadores y prevención en VBGG   implementada </t>
  </si>
  <si>
    <t>Numero de instituciones integrantes del CNCLVD y SIPIAV que acuerdan una estrategia de formación en VBGG y un plan de implementación.</t>
  </si>
  <si>
    <t xml:space="preserve">Perspectiva desde la que se diseña la estrategia de formación en cuanto a antecedentes del proceso de formación,  marco conceptual y modelo de atención. </t>
  </si>
  <si>
    <t xml:space="preserve">Se han desarrollado acciones de formación en todos los sectores, pero no se cuenta con un diseño de proceso, de formación continua y progresiva, que asegure la capitalización de dichas instancias. </t>
  </si>
  <si>
    <t>La Estrategia de formacion diseñada da continuidad a las instancias de formación realizadas, incorpora perspectiva de DDHH, genero y generaciones.</t>
  </si>
  <si>
    <t>La implementacion de la Estrategia de formación, apoya el desarrollo de un modelo de atencion integral e integrado sustentado en la garantia de DDHH.</t>
  </si>
  <si>
    <t>Numero de instancias de formación desarrolladas en el marco de la estrategia en cada departamento.</t>
  </si>
  <si>
    <r>
      <t xml:space="preserve">Strategy for Output 4.4: </t>
    </r>
    <r>
      <rPr>
        <sz val="10"/>
        <color indexed="8"/>
        <rFont val="Calibri"/>
        <family val="2"/>
      </rPr>
      <t xml:space="preserve">What is your project’s specific strategy to deliver this output through the key project activities? </t>
    </r>
    <r>
      <rPr>
        <sz val="10"/>
        <color indexed="10"/>
        <rFont val="Calibri"/>
        <family val="2"/>
      </rPr>
      <t xml:space="preserve">Select the most relevant one from the list </t>
    </r>
    <r>
      <rPr>
        <b/>
        <sz val="10"/>
        <color indexed="10"/>
        <rFont val="Calibri"/>
        <family val="2"/>
      </rPr>
      <t>(drop down menu</t>
    </r>
    <r>
      <rPr>
        <b/>
        <sz val="10"/>
        <color indexed="20"/>
        <rFont val="Calibri"/>
        <family val="2"/>
      </rPr>
      <t xml:space="preserve"> )</t>
    </r>
  </si>
  <si>
    <t>Key Activities for Output 4.4</t>
  </si>
  <si>
    <t>Key activity 4.4.1:      </t>
  </si>
  <si>
    <t>Sistematización de las instancias de formación sobre VBGG realizadas a nivel territorial.</t>
  </si>
  <si>
    <t>CNCLVD-SIPIAV</t>
  </si>
  <si>
    <t>Key activity 4.4.2:      </t>
  </si>
  <si>
    <t>Sistematización del relevamiento de las experiencias de abordaje del problema de trata de personas a nivel territorial.</t>
  </si>
  <si>
    <t>CNCLVD – SIPIAV/OIM</t>
  </si>
  <si>
    <t>Key activity 4.4.3:      </t>
  </si>
  <si>
    <t>Formación de formadores para operadores/as locales de salud, el sistema judicial, INAU y otros organismos que trabajan con VBGG, que incluya un componente especifico de atención a personas en situación de trata.</t>
  </si>
  <si>
    <t>Key activity 4.4.4:     </t>
  </si>
  <si>
    <t>Elaboración de materiales para la prevención de trata</t>
  </si>
  <si>
    <t>Key activity 4.4.5:      </t>
  </si>
  <si>
    <t>Difusión de materiales sobre la prevención de trata</t>
  </si>
  <si>
    <r>
      <t>Dropdown menu list (</t>
    </r>
    <r>
      <rPr>
        <b/>
        <u val="single"/>
        <sz val="11"/>
        <color indexed="10"/>
        <rFont val="Calibri"/>
        <family val="2"/>
      </rPr>
      <t>Please do not modify or delete!</t>
    </r>
    <r>
      <rPr>
        <b/>
        <sz val="11"/>
        <color indexed="8"/>
        <rFont val="Calibri"/>
        <family val="2"/>
      </rPr>
      <t>)</t>
    </r>
  </si>
  <si>
    <r>
      <t>13.Civil society organizations (including NGOs)</t>
    </r>
    <r>
      <rPr>
        <sz val="9"/>
        <color indexed="8"/>
        <rFont val="Calibri"/>
        <family val="2"/>
      </rPr>
      <t>     </t>
    </r>
  </si>
  <si>
    <r>
      <t>14.Community-based groups/members</t>
    </r>
    <r>
      <rPr>
        <sz val="9"/>
        <color indexed="8"/>
        <rFont val="Calibri"/>
        <family val="2"/>
      </rPr>
      <t>     </t>
    </r>
  </si>
  <si>
    <r>
      <t xml:space="preserve">15.Educational professionals (i.e. teachers, educators) </t>
    </r>
    <r>
      <rPr>
        <sz val="9"/>
        <color indexed="8"/>
        <rFont val="Calibri"/>
        <family val="2"/>
      </rPr>
      <t>     </t>
    </r>
  </si>
  <si>
    <r>
      <t>16. Faith-based organizations</t>
    </r>
    <r>
      <rPr>
        <sz val="9"/>
        <color indexed="8"/>
        <rFont val="Calibri"/>
        <family val="2"/>
      </rPr>
      <t>     </t>
    </r>
  </si>
  <si>
    <r>
      <t>18.Government officials (i.e. decision makers, policy implementers)</t>
    </r>
    <r>
      <rPr>
        <sz val="9"/>
        <color indexed="8"/>
        <rFont val="Calibri"/>
        <family val="2"/>
      </rPr>
      <t>     </t>
    </r>
  </si>
  <si>
    <r>
      <t xml:space="preserve">19. Health professionals </t>
    </r>
    <r>
      <rPr>
        <sz val="9"/>
        <color indexed="8"/>
        <rFont val="Calibri"/>
        <family val="2"/>
      </rPr>
      <t>     </t>
    </r>
  </si>
  <si>
    <r>
      <t>20.Journalists/Media</t>
    </r>
    <r>
      <rPr>
        <sz val="9"/>
        <color indexed="8"/>
        <rFont val="Calibri"/>
        <family val="2"/>
      </rPr>
      <t>     </t>
    </r>
  </si>
  <si>
    <r>
      <t>21.Legal officers (i.e. lawyers, prosecutors, judges)</t>
    </r>
    <r>
      <rPr>
        <sz val="9"/>
        <color indexed="8"/>
        <rFont val="Calibri"/>
        <family val="2"/>
      </rPr>
      <t>     </t>
    </r>
  </si>
  <si>
    <r>
      <t xml:space="preserve">22. Men and/or boys </t>
    </r>
    <r>
      <rPr>
        <sz val="9"/>
        <color indexed="8"/>
        <rFont val="Calibri"/>
        <family val="2"/>
      </rPr>
      <t>     </t>
    </r>
  </si>
  <si>
    <r>
      <t>23.Parliamentarians</t>
    </r>
    <r>
      <rPr>
        <sz val="9"/>
        <color indexed="8"/>
        <rFont val="Calibri"/>
        <family val="2"/>
      </rPr>
      <t>     </t>
    </r>
  </si>
  <si>
    <r>
      <t>24. Private sector employers</t>
    </r>
    <r>
      <rPr>
        <sz val="9"/>
        <color indexed="8"/>
        <rFont val="Calibri"/>
        <family val="2"/>
      </rPr>
      <t>     </t>
    </r>
  </si>
  <si>
    <r>
      <t>25.Social/welfare workers</t>
    </r>
    <r>
      <rPr>
        <sz val="9"/>
        <color indexed="8"/>
        <rFont val="Calibri"/>
        <family val="2"/>
      </rPr>
      <t>     </t>
    </r>
  </si>
  <si>
    <r>
      <t>26. Uniformed personnel (i.e. police, military, peace-keeping officers)</t>
    </r>
    <r>
      <rPr>
        <sz val="9"/>
        <color indexed="8"/>
        <rFont val="Calibri"/>
        <family val="2"/>
      </rPr>
      <t>     </t>
    </r>
  </si>
  <si>
    <t>27.Others</t>
  </si>
  <si>
    <t xml:space="preserve">Dropdown menu for selecting the strategic area of intervention </t>
  </si>
  <si>
    <t>Dropdown menu for specific strategies</t>
  </si>
  <si>
    <t>Linkage to Strategic area of intervention</t>
  </si>
  <si>
    <t>1.1Mobilizing communities (establishing self-help groups, community watch groups, etc.)</t>
  </si>
  <si>
    <t>Prevention</t>
  </si>
  <si>
    <t>1.2 Employing Information, Education and Communication (IEC)</t>
  </si>
  <si>
    <t>1.3 Fostering coalitions and networks</t>
  </si>
  <si>
    <t>1.4 Public outreach/awareness-raising</t>
  </si>
  <si>
    <t>1.5Developing capacities of community groups and leaders</t>
  </si>
  <si>
    <t>1.6Engaging new partners (men and boys, traditional leaders, employers, etc.)</t>
  </si>
  <si>
    <t>1.7 Influencing organizational and/or traditional practices</t>
  </si>
  <si>
    <t>1.8 Changing individual knowledge and attitudes</t>
  </si>
  <si>
    <t>1.9 Creating opportunities for women to exercise social, economic and political rights</t>
  </si>
  <si>
    <t>1.10 Addressing the twin pandemics of HIV/AIDS and violence against women</t>
  </si>
  <si>
    <t>1.11  Advocacy</t>
  </si>
  <si>
    <t>Service Delivery</t>
  </si>
  <si>
    <t>2.2 Promoting access to justice (e.g. legal aid, training for police/lawyers, reparations, etc.)</t>
  </si>
  <si>
    <t>2.3 Promoting/providing services (psychosocial counselling, medical services, shelters, etc.)</t>
  </si>
  <si>
    <t>2.4  Creating community-based protection systems</t>
  </si>
  <si>
    <t xml:space="preserve">2.6  Addressing the twin pandemics of HIV/AIDS and violence against women </t>
  </si>
  <si>
    <t xml:space="preserve">3.1 Supporting implementation of multisectoral policies and national action plans </t>
  </si>
  <si>
    <t>Strengthening Insitutional Responses</t>
  </si>
  <si>
    <t>3.2 Securing resources/gender-responsive budgeting for addressing violence against women</t>
  </si>
  <si>
    <t xml:space="preserve">3.3 Working with institutions to develop accountability systems </t>
  </si>
  <si>
    <t>3.4  Monitoring implementation</t>
  </si>
  <si>
    <t xml:space="preserve">3.5 Conducting research, data collection and analysis </t>
  </si>
  <si>
    <t>3.6 Enhancing capacities of government officials and decision-makers</t>
  </si>
  <si>
    <t>3.7 Advocacy</t>
  </si>
  <si>
    <t>RRF Step 3:  M&amp;E and Audit Activities</t>
  </si>
  <si>
    <t>Please define key activities for Monitoring and Evaluation (M&amp;E) and Auditby providingthe information as requested in the table below.</t>
  </si>
  <si>
    <r>
      <t xml:space="preserve">Example of key M&amp;E activities could include (but are not limited to). You can list </t>
    </r>
    <r>
      <rPr>
        <u val="single"/>
        <sz val="11"/>
        <color indexed="8"/>
        <rFont val="Calibri"/>
        <family val="2"/>
      </rPr>
      <t>more than five (5) M&amp;E activities.</t>
    </r>
  </si>
  <si>
    <t>collection of baseline data (if the baseline data has not been systematically collected and analyzed yet)</t>
  </si>
  <si>
    <t>collection of and analysis of monitoring data on results (outputs, outcomes and goal)</t>
  </si>
  <si>
    <t>monitoring missions</t>
  </si>
  <si>
    <t>annual review meeting with key beneficiaries and implementing partners</t>
  </si>
  <si>
    <t>mid-term project review</t>
  </si>
  <si>
    <t>final project evaluation</t>
  </si>
  <si>
    <t>Please note that conducting a final external project evaluation and a final project audit is mandatory for all projects funded by the UN Trust Fund. T</t>
  </si>
  <si>
    <t xml:space="preserve">Therefore these fields have been already automatically set up, and now you need to specify the party responsible for the final project evaluation and audit. </t>
  </si>
  <si>
    <t>Monitoring and Evaluation (M&amp;E) and Audit</t>
  </si>
  <si>
    <r>
      <t xml:space="preserve">Timeframe </t>
    </r>
    <r>
      <rPr>
        <b/>
        <sz val="14"/>
        <color indexed="10"/>
        <rFont val="Calibri"/>
        <family val="2"/>
      </rPr>
      <t>*</t>
    </r>
  </si>
  <si>
    <t>M&amp;E</t>
  </si>
  <si>
    <r>
      <t xml:space="preserve">Key Activities for M&amp;E and Audit </t>
    </r>
    <r>
      <rPr>
        <sz val="10"/>
        <color indexed="8"/>
        <rFont val="Calibri"/>
        <family val="2"/>
      </rPr>
      <t>(maximum 40 words per key activity)</t>
    </r>
    <r>
      <rPr>
        <b/>
        <sz val="14"/>
        <color indexed="10"/>
        <rFont val="Calibri"/>
        <family val="2"/>
      </rPr>
      <t xml:space="preserve"> *</t>
    </r>
  </si>
  <si>
    <r>
      <t>Responsible parties/Implementing agencies</t>
    </r>
    <r>
      <rPr>
        <b/>
        <sz val="11"/>
        <color indexed="10"/>
        <rFont val="Calibri"/>
        <family val="2"/>
      </rPr>
      <t xml:space="preserve"> </t>
    </r>
    <r>
      <rPr>
        <sz val="8"/>
        <color indexed="8"/>
        <rFont val="Calibri"/>
        <family val="2"/>
      </rPr>
      <t> </t>
    </r>
    <r>
      <rPr>
        <b/>
        <sz val="14"/>
        <color indexed="10"/>
        <rFont val="Calibri"/>
        <family val="2"/>
      </rPr>
      <t>*</t>
    </r>
  </si>
  <si>
    <t xml:space="preserve">Key M&amp;E activity 1: </t>
  </si>
  <si>
    <t>Contratacion de unidad de coordinacion y monitoreo</t>
  </si>
  <si>
    <t>PNUD/UNFPA/ONU mujeres</t>
  </si>
  <si>
    <t>X </t>
  </si>
  <si>
    <t>Key M&amp;E activity 2:</t>
  </si>
  <si>
    <t>Reunión anual del Comité de Gestión ampliado para  evaluación y ajuste del proyecto.</t>
  </si>
  <si>
    <t>CNCLVD-SIPIAV/Equipo pais NNUU</t>
  </si>
  <si>
    <t xml:space="preserve">Key M&amp;E activity 3: </t>
  </si>
  <si>
    <t>Reuniones mensuales del Comité de Gestión para el monitoreo del proyecto.</t>
  </si>
  <si>
    <t xml:space="preserve">Key M&amp;E activity 4: </t>
  </si>
  <si>
    <t xml:space="preserve">Reunión final del Comité de Gestión </t>
  </si>
  <si>
    <r>
      <t xml:space="preserve">Key M&amp;E Activity 5: </t>
    </r>
    <r>
      <rPr>
        <sz val="8"/>
        <color indexed="8"/>
        <rFont val="Calibri"/>
        <family val="2"/>
      </rPr>
      <t> </t>
    </r>
  </si>
  <si>
    <t>Conduct a final external project evaluation </t>
  </si>
  <si>
    <r>
      <t>X</t>
    </r>
    <r>
      <rPr>
        <sz val="8"/>
        <color indexed="8"/>
        <rFont val="Calibri"/>
        <family val="2"/>
      </rPr>
      <t> </t>
    </r>
  </si>
  <si>
    <r>
      <t xml:space="preserve">Audit </t>
    </r>
    <r>
      <rPr>
        <sz val="8"/>
        <color indexed="8"/>
        <rFont val="Calibri"/>
        <family val="2"/>
      </rPr>
      <t> </t>
    </r>
    <r>
      <rPr>
        <b/>
        <sz val="14"/>
        <color indexed="10"/>
        <rFont val="Calibri"/>
        <family val="2"/>
      </rPr>
      <t>*</t>
    </r>
  </si>
  <si>
    <t xml:space="preserve">Key Audit Activity 1: </t>
  </si>
  <si>
    <t>Conduct a final project audit  </t>
  </si>
  <si>
    <r>
      <t>Key Audit Activity 2</t>
    </r>
    <r>
      <rPr>
        <sz val="8"/>
        <color indexed="8"/>
        <rFont val="Calibri"/>
        <family val="2"/>
      </rPr>
      <t> </t>
    </r>
    <r>
      <rPr>
        <sz val="11"/>
        <color indexed="8"/>
        <rFont val="Calibri"/>
        <family val="2"/>
      </rPr>
      <t xml:space="preserve">: </t>
    </r>
  </si>
  <si>
    <t>RRF Step 4 &amp; 5- Detailed Budget for Project Activities and M&amp;E/Audit/Management Cost</t>
  </si>
  <si>
    <t>RRF Step 4: Detailed budget for project activities (per Outcome)</t>
  </si>
  <si>
    <t xml:space="preserve">Please  provide the information as requested in the table below in order to specify the associated cost per key project activity (organized by each outcome and output from the Results and Resources Framework RRF). Please note the following: </t>
  </si>
  <si>
    <t>• Responsible party/implanting agency: select only one responsible party or implementing agency per budget line</t>
  </si>
  <si>
    <t>• Budget category (drop down menu): select one budget category per budget line from the drop down menu - for the description of each budget cateogry, go to the Annex.</t>
  </si>
  <si>
    <t>• Budget item description (maximum of 15 words): provide description of budget item(s) under each budget line</t>
  </si>
  <si>
    <t>·  All amounts must be entered in US dollars (USD). Enter amount without any periods, commas, symbols or spaces. Please round up to the nearest dollar</t>
  </si>
  <si>
    <t xml:space="preserve">You need to put the definitions of outcomes and outputs as well as activities in the tables below to prepare the budget.  </t>
  </si>
  <si>
    <r>
      <t>·</t>
    </r>
    <r>
      <rPr>
        <sz val="7"/>
        <color indexed="8"/>
        <rFont val="Times New Roman"/>
        <family val="1"/>
      </rPr>
      <t>   </t>
    </r>
    <r>
      <rPr>
        <sz val="11"/>
        <color indexed="8"/>
        <rFont val="Calibri"/>
        <family val="2"/>
      </rPr>
      <t xml:space="preserve">All the sections with </t>
    </r>
    <r>
      <rPr>
        <b/>
        <sz val="11"/>
        <color indexed="10"/>
        <rFont val="Calibri"/>
        <family val="2"/>
      </rPr>
      <t>*</t>
    </r>
    <r>
      <rPr>
        <sz val="11"/>
        <color indexed="8"/>
        <rFont val="Calibri"/>
        <family val="2"/>
      </rPr>
      <t xml:space="preserve"> are the mandatory fields. </t>
    </r>
  </si>
  <si>
    <t>Budget for project activities under Outcome 1</t>
  </si>
  <si>
    <r>
      <t>Outcome (from RRF)</t>
    </r>
    <r>
      <rPr>
        <b/>
        <sz val="10"/>
        <color indexed="10"/>
        <rFont val="Calibri"/>
        <family val="2"/>
      </rPr>
      <t>*</t>
    </r>
    <r>
      <rPr>
        <b/>
        <sz val="10"/>
        <color indexed="8"/>
        <rFont val="Calibri"/>
        <family val="2"/>
      </rPr>
      <t xml:space="preserve">  </t>
    </r>
  </si>
  <si>
    <r>
      <t>Outputs (from RRF)</t>
    </r>
    <r>
      <rPr>
        <b/>
        <sz val="10"/>
        <color indexed="10"/>
        <rFont val="Calibri"/>
        <family val="2"/>
      </rPr>
      <t>*</t>
    </r>
  </si>
  <si>
    <r>
      <t xml:space="preserve">Key Project Activities (from RRF) </t>
    </r>
    <r>
      <rPr>
        <b/>
        <sz val="10"/>
        <color indexed="10"/>
        <rFont val="Calibri"/>
        <family val="2"/>
      </rPr>
      <t>*</t>
    </r>
  </si>
  <si>
    <r>
      <t>Responsible party/Implementing agency(per budget line)</t>
    </r>
    <r>
      <rPr>
        <sz val="8"/>
        <color indexed="8"/>
        <rFont val="Calibri"/>
        <family val="2"/>
      </rPr>
      <t> </t>
    </r>
    <r>
      <rPr>
        <b/>
        <sz val="11"/>
        <color indexed="8"/>
        <rFont val="Calibri"/>
        <family val="2"/>
      </rPr>
      <t xml:space="preserve"> </t>
    </r>
    <r>
      <rPr>
        <b/>
        <sz val="11"/>
        <color indexed="10"/>
        <rFont val="Calibri"/>
        <family val="2"/>
      </rPr>
      <t>*</t>
    </r>
    <r>
      <rPr>
        <sz val="8"/>
        <color indexed="10"/>
        <rFont val="Calibri"/>
        <family val="2"/>
      </rPr>
      <t> </t>
    </r>
  </si>
  <si>
    <r>
      <t xml:space="preserve">Budget category for project activities  - </t>
    </r>
    <r>
      <rPr>
        <sz val="10"/>
        <color indexed="8"/>
        <rFont val="Calibri"/>
        <family val="2"/>
      </rPr>
      <t xml:space="preserve">choose one from the </t>
    </r>
    <r>
      <rPr>
        <b/>
        <sz val="10"/>
        <color indexed="10"/>
        <rFont val="Calibri"/>
        <family val="2"/>
      </rPr>
      <t>dropdown menu</t>
    </r>
    <r>
      <rPr>
        <b/>
        <sz val="11"/>
        <color indexed="8"/>
        <rFont val="Calibri"/>
        <family val="2"/>
      </rPr>
      <t xml:space="preserve"> </t>
    </r>
    <r>
      <rPr>
        <b/>
        <sz val="11"/>
        <color indexed="10"/>
        <rFont val="Calibri"/>
        <family val="2"/>
      </rPr>
      <t>*</t>
    </r>
  </si>
  <si>
    <r>
      <t>Description of budget items (</t>
    </r>
    <r>
      <rPr>
        <i/>
        <sz val="10"/>
        <color indexed="8"/>
        <rFont val="Calibri"/>
        <family val="2"/>
      </rPr>
      <t>maximum of 15 words)</t>
    </r>
    <r>
      <rPr>
        <b/>
        <sz val="11"/>
        <color indexed="8"/>
        <rFont val="Calibri"/>
        <family val="2"/>
      </rPr>
      <t xml:space="preserve"> </t>
    </r>
    <r>
      <rPr>
        <b/>
        <sz val="11"/>
        <color indexed="10"/>
        <rFont val="Calibri"/>
        <family val="2"/>
      </rPr>
      <t>*</t>
    </r>
  </si>
  <si>
    <r>
      <t>Budget requested fromthe UN Trust Fund  (USD) Year 1</t>
    </r>
    <r>
      <rPr>
        <b/>
        <sz val="10"/>
        <color indexed="10"/>
        <rFont val="Calibri"/>
        <family val="2"/>
      </rPr>
      <t>*</t>
    </r>
  </si>
  <si>
    <r>
      <t>Year 2</t>
    </r>
    <r>
      <rPr>
        <b/>
        <sz val="10"/>
        <color indexed="10"/>
        <rFont val="Calibri"/>
        <family val="2"/>
      </rPr>
      <t>*</t>
    </r>
  </si>
  <si>
    <r>
      <t>Year 3</t>
    </r>
    <r>
      <rPr>
        <b/>
        <sz val="10"/>
        <color indexed="10"/>
        <rFont val="Calibri"/>
        <family val="2"/>
      </rPr>
      <t>*</t>
    </r>
  </si>
  <si>
    <r>
      <t xml:space="preserve">Total amount requested fromthe UN Trust Fund </t>
    </r>
    <r>
      <rPr>
        <b/>
        <sz val="10"/>
        <color indexed="10"/>
        <rFont val="Calibri"/>
        <family val="2"/>
      </rPr>
      <t>*</t>
    </r>
    <r>
      <rPr>
        <b/>
        <sz val="10"/>
        <color indexed="8"/>
        <rFont val="Calibri"/>
        <family val="2"/>
      </rPr>
      <t xml:space="preserve"> </t>
    </r>
  </si>
  <si>
    <r>
      <t>Contribution from applicant and/or other donors (USD)</t>
    </r>
    <r>
      <rPr>
        <sz val="8"/>
        <color indexed="8"/>
        <rFont val="Calibri"/>
        <family val="2"/>
      </rPr>
      <t> </t>
    </r>
  </si>
  <si>
    <r>
      <t>Total budget (USD)</t>
    </r>
    <r>
      <rPr>
        <b/>
        <sz val="10"/>
        <color indexed="10"/>
        <rFont val="Calibri"/>
        <family val="2"/>
      </rPr>
      <t>*</t>
    </r>
  </si>
  <si>
    <t xml:space="preserve">Key activity 1.1.1: </t>
  </si>
  <si>
    <t>El CNCLVD y SIPIAV fortalecen sus capacidades institucionales, optimizando sus articulaciones y su expresión territorial, para mejorar el abordaje integral de VBGG</t>
  </si>
  <si>
    <t>II Plan Nacional de Lucha contra la VD basada en GG validado por CNCLVD y SIPIAV, difundido y fortalecido presupuestalmente.</t>
  </si>
  <si>
    <t>8.Others</t>
  </si>
  <si>
    <t>Insumos de apoyo para las reuniones</t>
  </si>
  <si>
    <t>Sub-total for Activity 1.1.1</t>
  </si>
  <si>
    <t xml:space="preserve">Key activity 1.1.2: </t>
  </si>
  <si>
    <t>Sub-total for Activity 1.1.2</t>
  </si>
  <si>
    <t xml:space="preserve">Key activity 1.1.3: </t>
  </si>
  <si>
    <t xml:space="preserve">3.Contractual services – companies </t>
  </si>
  <si>
    <t>Actividades territoriales y realización y difusión de materiales.</t>
  </si>
  <si>
    <t>Sub-total for Activity 1.1.3</t>
  </si>
  <si>
    <t xml:space="preserve">Key activity 1.1.4: </t>
  </si>
  <si>
    <t xml:space="preserve">2.Local Consultants </t>
  </si>
  <si>
    <t>Asesoramiento técnico para definir y negociar presupuesto  para la implementacion del segundo plan.</t>
  </si>
  <si>
    <t>Sub-total for Activity 1.1.4</t>
  </si>
  <si>
    <t>Key activity 1.1.5</t>
  </si>
  <si>
    <t>Contrato del personal técnico de las áreas especificas.</t>
  </si>
  <si>
    <t>Sub-total for Activity 1.1.5</t>
  </si>
  <si>
    <t>Sub-total budget for Output 1.1 :</t>
  </si>
  <si>
    <t xml:space="preserve">Key activity 1.2.1: </t>
  </si>
  <si>
    <t>Sub-total for Activity 1.2.1</t>
  </si>
  <si>
    <t xml:space="preserve">Key activity 1.2.2: </t>
  </si>
  <si>
    <t xml:space="preserve">4.Travel </t>
  </si>
  <si>
    <t>Sub-total for Activity 1.2.2</t>
  </si>
  <si>
    <t xml:space="preserve">Key activity 1.2.3: </t>
  </si>
  <si>
    <t>Sub-total for Activity 1.2.3</t>
  </si>
  <si>
    <t xml:space="preserve">Key activity 1.2.4: </t>
  </si>
  <si>
    <t>5.Materials and Goods</t>
  </si>
  <si>
    <t>Materiales de difusion e insumos para las comisiones y comites locales.</t>
  </si>
  <si>
    <t>Sub-total for Activity 1.2.4</t>
  </si>
  <si>
    <t>Key activity 1.2.5</t>
  </si>
  <si>
    <t>Insumos de apoyo para las actividades publicas.</t>
  </si>
  <si>
    <t>Sub-total for Activity 1.2.5</t>
  </si>
  <si>
    <t>Sub-total budget for Output 1.2</t>
  </si>
  <si>
    <t>Total budget for Outcome 1</t>
  </si>
  <si>
    <t>Budget for project activities under Outcome 2</t>
  </si>
  <si>
    <t xml:space="preserve">Key activity 2.1.1: </t>
  </si>
  <si>
    <t>CNCLVD - SIPIAV/PNUD</t>
  </si>
  <si>
    <t>CNCLVD - SIPIAV/ONUMUJERES</t>
  </si>
  <si>
    <t>Sub-total for Activity 2.1.1</t>
  </si>
  <si>
    <t xml:space="preserve">Key activity 2.1.2: </t>
  </si>
  <si>
    <t>insumos de apoyo para las reuniones.</t>
  </si>
  <si>
    <t>Publicaciones documentación</t>
  </si>
  <si>
    <t>Sub-total for Activity 2.1.2</t>
  </si>
  <si>
    <t xml:space="preserve">Key activity 2.1.3: </t>
  </si>
  <si>
    <t>Sub-total for Activity 2.1.3</t>
  </si>
  <si>
    <t xml:space="preserve">Key activity 2.1.4: </t>
  </si>
  <si>
    <t>Organización del seminario. Insumos y materiales.</t>
  </si>
  <si>
    <t>Pasajes y viáticos de invitados internacionales.</t>
  </si>
  <si>
    <t>Sub-total for Activity 2.1.4</t>
  </si>
  <si>
    <t>Key activity 2.1.5</t>
  </si>
  <si>
    <t>Insumos de apoyo para las reuniones de trabajo.</t>
  </si>
  <si>
    <t>Sub-total for Activity 2.1.5</t>
  </si>
  <si>
    <t>Sub-total budget for Output 2.1 :</t>
  </si>
  <si>
    <t xml:space="preserve">Key activity 2.2.1: </t>
  </si>
  <si>
    <t>Sub-total for Activity 2.2.1</t>
  </si>
  <si>
    <t xml:space="preserve">Key activity 2.2.2: </t>
  </si>
  <si>
    <t>Sub-total for Activity 2.2.2</t>
  </si>
  <si>
    <t xml:space="preserve">Key activity 2.2.3: </t>
  </si>
  <si>
    <t xml:space="preserve">7.Audio Visual and Printing Production Cost </t>
  </si>
  <si>
    <t>Edicion e impresion del informe.</t>
  </si>
  <si>
    <t>Sub-total for Activity 2.2.3</t>
  </si>
  <si>
    <t xml:space="preserve">Key activity 2.2.4: </t>
  </si>
  <si>
    <t>Sub-total for Activity 2.2.4</t>
  </si>
  <si>
    <t>Sub-total budget for Output 2.2 :</t>
  </si>
  <si>
    <t>Total budget for Outcome 2</t>
  </si>
  <si>
    <t>Budget for project activities under Outcome 3</t>
  </si>
  <si>
    <t xml:space="preserve">Key activity 3.1.1: </t>
  </si>
  <si>
    <t>Sub-total for Activity 3.1.1</t>
  </si>
  <si>
    <t xml:space="preserve">Key activity 3.1.2: </t>
  </si>
  <si>
    <t>Sub-total for Activity 3.1.2</t>
  </si>
  <si>
    <t xml:space="preserve">Key activity 3.1.3: </t>
  </si>
  <si>
    <t>Sub-total for Activity 3.1.3</t>
  </si>
  <si>
    <t xml:space="preserve">Key activity 3.1.4: </t>
  </si>
  <si>
    <t>Sub-total for Activity 3.1.4</t>
  </si>
  <si>
    <t>Key activity 3.1.5</t>
  </si>
  <si>
    <t>Sub-total for Activity 3.1.5</t>
  </si>
  <si>
    <t>Sub-total budget for Output 3.1 :</t>
  </si>
  <si>
    <t>Total budget for Outcome 3</t>
  </si>
  <si>
    <t>Budget for project activities under Outcome 4</t>
  </si>
  <si>
    <t xml:space="preserve">Key activity 4.1.1: </t>
  </si>
  <si>
    <t>Sub-total for Activity 4.1.1</t>
  </si>
  <si>
    <t xml:space="preserve">Key activity 4.1.2: </t>
  </si>
  <si>
    <t>Sub-total for Activity 4.1.2</t>
  </si>
  <si>
    <t xml:space="preserve">Key activity 4.1.3: </t>
  </si>
  <si>
    <t>Sub-total for Activity 4.1.3</t>
  </si>
  <si>
    <t xml:space="preserve">Key activity 4.1.4: </t>
  </si>
  <si>
    <t>Sub-total for Activity 4.1.4</t>
  </si>
  <si>
    <t>Key activity 4.1.5</t>
  </si>
  <si>
    <t>Sub-total for Activity 4.1.5</t>
  </si>
  <si>
    <t>Sub-total budget for Output 4.1 :</t>
  </si>
  <si>
    <t xml:space="preserve">Key activity 4.2.1: </t>
  </si>
  <si>
    <t>Sub-total for Activity 4.2.1</t>
  </si>
  <si>
    <t xml:space="preserve">Key activity 4.2.2: </t>
  </si>
  <si>
    <t>Monto asignado para cada concursante ganador para la realizacion de la investigación</t>
  </si>
  <si>
    <t>Sub-total for Activity 4.2.2</t>
  </si>
  <si>
    <t xml:space="preserve">Key activity 4.2.3: </t>
  </si>
  <si>
    <t>Sub-total for Activity 4.2.3</t>
  </si>
  <si>
    <t xml:space="preserve">Key activity 4.2.4: </t>
  </si>
  <si>
    <t>Sub-total for Activity 4.2.4</t>
  </si>
  <si>
    <t>Key activity 4.2.5</t>
  </si>
  <si>
    <t>Sub-total for Activity 4.2.5</t>
  </si>
  <si>
    <t>Sub-total budget for Output 4.2</t>
  </si>
  <si>
    <t xml:space="preserve">Key activity 4.3.1: </t>
  </si>
  <si>
    <t>Diversos rubros de acuerdo a la actividad planificada por cada comisión local.</t>
  </si>
  <si>
    <t>Sub-total for Activity 4.3.1</t>
  </si>
  <si>
    <t xml:space="preserve">Key activity 4.3.2: </t>
  </si>
  <si>
    <t>Sub-total for Activity 4.3.2</t>
  </si>
  <si>
    <t xml:space="preserve">Key activity 4.3.3: </t>
  </si>
  <si>
    <t>Impresos diversos para actividades publicas y difusion.</t>
  </si>
  <si>
    <t>Sub-total for Activity 4.3.3</t>
  </si>
  <si>
    <t xml:space="preserve">Key activity 4.3.4: </t>
  </si>
  <si>
    <t>Sub-total for Activity 4.3.4</t>
  </si>
  <si>
    <t>Key activity 4.3.5</t>
  </si>
  <si>
    <t>Sub-total for Activity 4.3.5</t>
  </si>
  <si>
    <t>Sub-total budget for Output 4.3 :</t>
  </si>
  <si>
    <t xml:space="preserve">Key activity 4.4.1: </t>
  </si>
  <si>
    <t>Sub-total for Activity 4.4.1</t>
  </si>
  <si>
    <t xml:space="preserve">Key activity 4.4.2: </t>
  </si>
  <si>
    <t>Sub-total for Activity 4.4.2</t>
  </si>
  <si>
    <t xml:space="preserve">Key activity 4.4.3: </t>
  </si>
  <si>
    <t>Sub-total for Activity 4.4.3</t>
  </si>
  <si>
    <t xml:space="preserve">Key activity 4.4.4: </t>
  </si>
  <si>
    <t>Sub-total for Activity 4.4.4</t>
  </si>
  <si>
    <t>Key activity 4.4.5</t>
  </si>
  <si>
    <t>Sub-total for Activity 4.4.5</t>
  </si>
  <si>
    <t>Sub-total budget for Output 4.4</t>
  </si>
  <si>
    <t>Total budget for Outcome 4</t>
  </si>
  <si>
    <t>RRF Step 5: Detailed budget for Monitoring and Evaluation (M&amp;E), Audit and Management Cost</t>
  </si>
  <si>
    <t xml:space="preserve">Now you need to provide the information as requested in the table below in order to specify the associated cost per for M&amp;E/Audit activity and other management cost of the project. Please note the following: </t>
  </si>
  <si>
    <r>
      <t>·</t>
    </r>
    <r>
      <rPr>
        <sz val="7"/>
        <color indexed="8"/>
        <rFont val="Times New Roman"/>
        <family val="1"/>
      </rPr>
      <t xml:space="preserve">         </t>
    </r>
    <r>
      <rPr>
        <sz val="11"/>
        <color indexed="8"/>
        <rFont val="Calibri"/>
        <family val="2"/>
      </rPr>
      <t xml:space="preserve">All the sections with </t>
    </r>
    <r>
      <rPr>
        <b/>
        <sz val="11"/>
        <color indexed="10"/>
        <rFont val="Calibri"/>
        <family val="2"/>
      </rPr>
      <t>*</t>
    </r>
    <r>
      <rPr>
        <sz val="11"/>
        <color indexed="8"/>
        <rFont val="Calibri"/>
        <family val="2"/>
      </rPr>
      <t xml:space="preserve"> are the mandatory fields. </t>
    </r>
  </si>
  <si>
    <t xml:space="preserve">Budget for M&amp;E, Audit and other management cost </t>
  </si>
  <si>
    <r>
      <t>Management Category</t>
    </r>
    <r>
      <rPr>
        <sz val="11"/>
        <color indexed="10"/>
        <rFont val="Calibri"/>
        <family val="2"/>
      </rPr>
      <t>*</t>
    </r>
  </si>
  <si>
    <r>
      <t xml:space="preserve">Activities </t>
    </r>
    <r>
      <rPr>
        <sz val="10"/>
        <color indexed="8"/>
        <rFont val="Calibri"/>
        <family val="2"/>
      </rPr>
      <t>(for M&amp;E and audit activities, put the same information from the previous worksheet "M&amp;E Audit Activity")</t>
    </r>
    <r>
      <rPr>
        <b/>
        <sz val="10"/>
        <color indexed="8"/>
        <rFont val="Calibri"/>
        <family val="2"/>
      </rPr>
      <t xml:space="preserve"> </t>
    </r>
    <r>
      <rPr>
        <b/>
        <sz val="10"/>
        <color indexed="10"/>
        <rFont val="Calibri"/>
        <family val="2"/>
      </rPr>
      <t>*</t>
    </r>
  </si>
  <si>
    <r>
      <t xml:space="preserve">Budget category - choose one from the </t>
    </r>
    <r>
      <rPr>
        <b/>
        <sz val="11"/>
        <color indexed="10"/>
        <rFont val="Calibri"/>
        <family val="2"/>
      </rPr>
      <t>dropdown menu *</t>
    </r>
  </si>
  <si>
    <r>
      <t>Budget requested from the UN Trust Fund  (USD) Year 1</t>
    </r>
    <r>
      <rPr>
        <b/>
        <sz val="11"/>
        <color indexed="10"/>
        <rFont val="Calibri"/>
        <family val="2"/>
      </rPr>
      <t>*</t>
    </r>
  </si>
  <si>
    <r>
      <t>Year 3</t>
    </r>
    <r>
      <rPr>
        <b/>
        <sz val="11"/>
        <color indexed="10"/>
        <rFont val="Calibri"/>
        <family val="2"/>
      </rPr>
      <t>*</t>
    </r>
  </si>
  <si>
    <r>
      <t>Contribution from applicant(s) (USD) </t>
    </r>
    <r>
      <rPr>
        <b/>
        <sz val="10"/>
        <color indexed="10"/>
        <rFont val="Calibri"/>
        <family val="2"/>
      </rPr>
      <t>*</t>
    </r>
  </si>
  <si>
    <r>
      <t xml:space="preserve">Total budget (USD) </t>
    </r>
    <r>
      <rPr>
        <b/>
        <sz val="10"/>
        <color indexed="10"/>
        <rFont val="Calibri"/>
        <family val="2"/>
      </rPr>
      <t>*</t>
    </r>
  </si>
  <si>
    <r>
      <t>M</t>
    </r>
    <r>
      <rPr>
        <sz val="8"/>
        <color indexed="8"/>
        <rFont val="Calibri"/>
        <family val="2"/>
      </rPr>
      <t> </t>
    </r>
    <r>
      <rPr>
        <b/>
        <sz val="10"/>
        <color indexed="8"/>
        <rFont val="Calibri"/>
        <family val="2"/>
      </rPr>
      <t>&amp;E</t>
    </r>
    <r>
      <rPr>
        <vertAlign val="superscript"/>
        <sz val="10"/>
        <color indexed="8"/>
        <rFont val="Calibri"/>
        <family val="2"/>
      </rPr>
      <t>(6)</t>
    </r>
    <r>
      <rPr>
        <sz val="8"/>
        <color indexed="8"/>
        <rFont val="Calibri"/>
        <family val="2"/>
      </rPr>
      <t> </t>
    </r>
  </si>
  <si>
    <r>
      <t xml:space="preserve"> M&amp;E Activity 1: </t>
    </r>
    <r>
      <rPr>
        <sz val="8"/>
        <color indexed="8"/>
        <rFont val="Calibri"/>
        <family val="2"/>
      </rPr>
      <t>Contratacion de unidad de coordinacion y monitoreo</t>
    </r>
  </si>
  <si>
    <t>PNUD</t>
  </si>
  <si>
    <t>Contratos tecnico para coordinacion y monitoreo y de apoyo para la gestion.</t>
  </si>
  <si>
    <t>UNFPA</t>
  </si>
  <si>
    <t>Contrato para el apoyo en la gestion 2012</t>
  </si>
  <si>
    <t>ONUMUJERES</t>
  </si>
  <si>
    <t>Contrato para el apoyo en la gestion 2014</t>
  </si>
  <si>
    <t>M&amp;E Activity 2: Reunión anual del Comité de Gestión ampliado para  evaluación y ajuste del proyecto.</t>
  </si>
  <si>
    <t>M&amp;E Activity 3: Reuniones mensuales del Comité de Gestión para el monitoreo del proyecto.</t>
  </si>
  <si>
    <t xml:space="preserve">M&amp;E Activity 4:  Reunión final del Comité de Gestión </t>
  </si>
  <si>
    <t>M&amp;E Activity 5: Conduct a final external project evaluation </t>
  </si>
  <si>
    <t xml:space="preserve">Sub-Total for M&amp;E </t>
  </si>
  <si>
    <r>
      <t>Audit</t>
    </r>
    <r>
      <rPr>
        <sz val="8"/>
        <color indexed="8"/>
        <rFont val="Calibri"/>
        <family val="2"/>
      </rPr>
      <t> </t>
    </r>
    <r>
      <rPr>
        <vertAlign val="superscript"/>
        <sz val="10"/>
        <color indexed="8"/>
        <rFont val="Calibri"/>
        <family val="2"/>
      </rPr>
      <t>(5)</t>
    </r>
  </si>
  <si>
    <t xml:space="preserve">Key Audit Activity 1: Conduct a final audit </t>
  </si>
  <si>
    <t>OIM</t>
  </si>
  <si>
    <t xml:space="preserve">Audit </t>
  </si>
  <si>
    <t>ONU mujeres</t>
  </si>
  <si>
    <t>UNESCO</t>
  </si>
  <si>
    <t xml:space="preserve">Sub-total for Audit </t>
  </si>
  <si>
    <r>
      <t xml:space="preserve">Personnel </t>
    </r>
    <r>
      <rPr>
        <sz val="8"/>
        <color indexed="8"/>
        <rFont val="Calibri"/>
        <family val="2"/>
      </rPr>
      <t> </t>
    </r>
    <r>
      <rPr>
        <vertAlign val="superscript"/>
        <sz val="10"/>
        <color indexed="8"/>
        <rFont val="Calibri"/>
        <family val="2"/>
      </rPr>
      <t>(1)</t>
    </r>
  </si>
  <si>
    <r>
      <t>Management</t>
    </r>
    <r>
      <rPr>
        <sz val="8"/>
        <color indexed="8"/>
        <rFont val="Calibri"/>
        <family val="2"/>
      </rPr>
      <t> </t>
    </r>
  </si>
  <si>
    <t xml:space="preserve">Sub-total for personnel </t>
  </si>
  <si>
    <r>
      <t>Equipment</t>
    </r>
    <r>
      <rPr>
        <vertAlign val="superscript"/>
        <sz val="10"/>
        <color indexed="8"/>
        <rFont val="Calibri"/>
        <family val="2"/>
      </rPr>
      <t>(2)</t>
    </r>
  </si>
  <si>
    <t xml:space="preserve">Information Technology Equipment </t>
  </si>
  <si>
    <t>Equipamiento para la unidad de gestión.</t>
  </si>
  <si>
    <t>Insumos de papeleria y otros para funcionamiento</t>
  </si>
  <si>
    <t>Sub-total for equipment</t>
  </si>
  <si>
    <t>UN Trust Fund Capacity Development Workshop(7)</t>
  </si>
  <si>
    <r>
      <t xml:space="preserve">Participate in a Capacity Development Workshop organized by the UN Trust Fund </t>
    </r>
    <r>
      <rPr>
        <sz val="8"/>
        <color indexed="8"/>
        <rFont val="Calibri"/>
        <family val="2"/>
      </rPr>
      <t> </t>
    </r>
  </si>
  <si>
    <t>Capacity Development Workshop</t>
  </si>
  <si>
    <t>Travel tickets, DSA, etc.</t>
  </si>
  <si>
    <t>Sub-total for Workshop</t>
  </si>
  <si>
    <r>
      <t>Indirect Cost</t>
    </r>
    <r>
      <rPr>
        <sz val="8"/>
        <color indexed="8"/>
        <rFont val="Calibri"/>
        <family val="2"/>
      </rPr>
      <t> </t>
    </r>
    <r>
      <rPr>
        <vertAlign val="superscript"/>
        <sz val="10"/>
        <color indexed="8"/>
        <rFont val="Calibri"/>
        <family val="2"/>
      </rPr>
      <t>(3)</t>
    </r>
  </si>
  <si>
    <t>Indirect Cost</t>
  </si>
  <si>
    <t>Recuperacion costos NNUU</t>
  </si>
  <si>
    <t>Sub-total for Indirect Cost</t>
  </si>
  <si>
    <r>
      <t>(</t>
    </r>
    <r>
      <rPr>
        <b/>
        <sz val="10"/>
        <color indexed="10"/>
        <rFont val="Calibri"/>
        <family val="2"/>
      </rPr>
      <t>UNCT ONLY</t>
    </r>
    <r>
      <rPr>
        <b/>
        <sz val="10"/>
        <color indexed="8"/>
        <rFont val="Calibri"/>
        <family val="2"/>
      </rPr>
      <t>) Administrative Agent Fee</t>
    </r>
    <r>
      <rPr>
        <sz val="8"/>
        <color indexed="8"/>
        <rFont val="Calibri"/>
        <family val="2"/>
      </rPr>
      <t> </t>
    </r>
    <r>
      <rPr>
        <vertAlign val="superscript"/>
        <sz val="10"/>
        <color indexed="8"/>
        <rFont val="Calibri"/>
        <family val="2"/>
      </rPr>
      <t xml:space="preserve">(4) </t>
    </r>
  </si>
  <si>
    <t>Administrative Agent Fee</t>
  </si>
  <si>
    <t>Sub-total for AA Fee</t>
  </si>
  <si>
    <t>Total for M&amp;E/Audit/Management</t>
  </si>
  <si>
    <r>
      <t xml:space="preserve"> Budget Categories for project activities, M&amp;E and Management  (</t>
    </r>
    <r>
      <rPr>
        <b/>
        <sz val="13"/>
        <color indexed="10"/>
        <rFont val="Cambria"/>
        <family val="1"/>
      </rPr>
      <t>Please do not modify or delete!</t>
    </r>
    <r>
      <rPr>
        <b/>
        <sz val="13"/>
        <color indexed="8"/>
        <rFont val="Cambria"/>
        <family val="1"/>
      </rPr>
      <t>)</t>
    </r>
  </si>
  <si>
    <t>I: Budget category for specific project activities and M&amp;E activities</t>
  </si>
  <si>
    <t>Description and examples</t>
  </si>
  <si>
    <t xml:space="preserve">1.International consultants </t>
  </si>
  <si>
    <t>To recruit short-term international consultants for technical roles for a specific project activity.</t>
  </si>
  <si>
    <t>To recruit short-term national consultants for technical and/or clerical roles for a specific project activity.</t>
  </si>
  <si>
    <t xml:space="preserve">To contract companies to provide services for a specific project activity, such as conducting a survey, catering from restaurant/hotel for lunch and refreshment, and renting a venue from a hotel. </t>
  </si>
  <si>
    <t>To cover the cost associated with domestic traveling, such as travel tickets, vehicle rental, public transportation cost, DAS,  accommodation fee during travel, etc.</t>
  </si>
  <si>
    <t>To cover the cost associated with a specific project activity, such as medical products, standard rape kits, etc.</t>
  </si>
  <si>
    <r>
      <t>6.Office</t>
    </r>
    <r>
      <rPr>
        <b/>
        <sz val="7"/>
        <color indexed="8"/>
        <rFont val="Times New Roman"/>
        <family val="1"/>
      </rPr>
      <t xml:space="preserve"> </t>
    </r>
    <r>
      <rPr>
        <b/>
        <sz val="10"/>
        <color indexed="8"/>
        <rFont val="Calibri"/>
        <family val="2"/>
      </rPr>
      <t xml:space="preserve">Supplies </t>
    </r>
  </si>
  <si>
    <t>To cover the cost associated with a specific project activity, such as stationery.</t>
  </si>
  <si>
    <t xml:space="preserve">To cover the specific project activity costs associated with audio visual productions(e.g. TV series broadcasting), printing and publications, promotional materials and distribution, etc. </t>
  </si>
  <si>
    <t>Other budget items that cannot be categorized under the budget category 1 - 7</t>
  </si>
  <si>
    <t>Audit</t>
  </si>
  <si>
    <t>Audit fee</t>
  </si>
  <si>
    <t xml:space="preserve">Personnel </t>
  </si>
  <si>
    <t xml:space="preserve">Salary for project staff </t>
  </si>
  <si>
    <t xml:space="preserve">Salary for the project manager/coordinator </t>
  </si>
  <si>
    <t>International consultants</t>
  </si>
  <si>
    <r>
      <t xml:space="preserve">To recruit short-term international consultant international consultants for technical roles to </t>
    </r>
    <r>
      <rPr>
        <b/>
        <i/>
        <sz val="10"/>
        <color indexed="8"/>
        <rFont val="Calibri"/>
        <family val="2"/>
      </rPr>
      <t>support the overall management of the project</t>
    </r>
  </si>
  <si>
    <t>Local Consultants</t>
  </si>
  <si>
    <r>
      <t xml:space="preserve">To recruit short-term national consultant for technical and/or clerical roles to </t>
    </r>
    <r>
      <rPr>
        <b/>
        <i/>
        <sz val="10"/>
        <color indexed="8"/>
        <rFont val="Calibri"/>
        <family val="2"/>
      </rPr>
      <t>support the overall management of the project</t>
    </r>
  </si>
  <si>
    <t>Equipment</t>
  </si>
  <si>
    <t>Communications and Audio Visual Equipment</t>
  </si>
  <si>
    <t>To support the overall management of the project, such as a projector screen.</t>
  </si>
  <si>
    <t>To support the overall management of the project, such as information technology supplies.</t>
  </si>
  <si>
    <t>Others</t>
  </si>
  <si>
    <t xml:space="preserve">Other budget items that cannot be categorized under the “Communication and Audio Visual Equipment” or “Information Technology Equipment” </t>
  </si>
  <si>
    <t>Indirect project costs are related to administrative support of the project including financial management and information resources management. Other indirect expenses comprise additional rental of office space, office maintenance and utilities, telecommunications and office supplies.</t>
  </si>
  <si>
    <t>Administrative Agent Fee (UNCT only)</t>
  </si>
  <si>
    <t>Administrative Agent’s costs of performing its associated functions</t>
  </si>
  <si>
    <t>RRF Step 6 - Budget Summary</t>
  </si>
  <si>
    <t xml:space="preserve">Based on the detailed budget for project activities, M&amp;E, Audit and other Management cost (in the Excel worksheet RRF 4&amp;5) , please prepare the summary table as requested below. </t>
  </si>
  <si>
    <t xml:space="preserve">The total in this table must match with the detailed budget. </t>
  </si>
  <si>
    <t>Budget requested fromthe UN Trust Fund  (USD)</t>
  </si>
  <si>
    <t>Contribution from Applicants</t>
  </si>
  <si>
    <t xml:space="preserve">Total budget </t>
  </si>
  <si>
    <t xml:space="preserve">Total amount requestedfromthe UN Trust Fund </t>
  </si>
  <si>
    <r>
      <t>%</t>
    </r>
    <r>
      <rPr>
        <i/>
        <sz val="10"/>
        <color indexed="8"/>
        <rFont val="Calibri"/>
        <family val="2"/>
      </rPr>
      <t>(against the total requested budget)</t>
    </r>
  </si>
  <si>
    <t>Sub-total for Outcomes</t>
  </si>
  <si>
    <t xml:space="preserve">M&amp;E </t>
  </si>
  <si>
    <t>Personnel</t>
  </si>
  <si>
    <t xml:space="preserve">Equipment </t>
  </si>
  <si>
    <t>UN Trust Fund Capacity Development Workshop</t>
  </si>
  <si>
    <t>Sub-total for M&amp;E/Audit/Management Cost (cross-cutting)</t>
  </si>
  <si>
    <t>TOTAL</t>
  </si>
  <si>
    <t>RRF Step 7 - Budget Narrative</t>
  </si>
  <si>
    <r>
      <t>Please provide justification for your budget request and further explanation/clarification on particular budget lines/items as necessary. (Maximum 700 words</t>
    </r>
    <r>
      <rPr>
        <sz val="8"/>
        <color indexed="8"/>
        <rFont val="Calibri"/>
        <family val="2"/>
      </rPr>
      <t> </t>
    </r>
    <r>
      <rPr>
        <sz val="11"/>
        <color indexed="8"/>
        <rFont val="Calibri"/>
        <family val="2"/>
      </rPr>
      <t>)</t>
    </r>
    <r>
      <rPr>
        <b/>
        <sz val="11"/>
        <color indexed="10"/>
        <rFont val="Calibri"/>
        <family val="2"/>
      </rPr>
      <t>*</t>
    </r>
  </si>
  <si>
    <r>
      <t xml:space="preserve">Annex I:  drop down menu for Results Framework (types of violence, beneficiary goups, strategies) - </t>
    </r>
    <r>
      <rPr>
        <b/>
        <sz val="11"/>
        <color indexed="10"/>
        <rFont val="Calibri"/>
        <family val="2"/>
      </rPr>
      <t>PLEASE DO NOT MODIFY OR DELETE</t>
    </r>
  </si>
  <si>
    <r>
      <t>7.Sexual violence by non-partners (rape/sexual assault)</t>
    </r>
    <r>
      <rPr>
        <vertAlign val="superscript"/>
        <sz val="11"/>
        <color indexed="8"/>
        <rFont val="Calibri"/>
        <family val="2"/>
      </rPr>
      <t xml:space="preserve"> </t>
    </r>
  </si>
  <si>
    <r>
      <t xml:space="preserve"> Annex II: drop down menu for budget category &amp; UN Trust Fund budget requirment guideline - </t>
    </r>
    <r>
      <rPr>
        <b/>
        <u val="single"/>
        <sz val="12"/>
        <color indexed="10"/>
        <rFont val="Calibri"/>
        <family val="2"/>
      </rPr>
      <t>PLEASE DO NOT MODIFY OR DELETE</t>
    </r>
  </si>
  <si>
    <t xml:space="preserve">Annex 2.1: Budget Categories for project activities, M&amp;E and Management </t>
  </si>
  <si>
    <t xml:space="preserve">To contract companies to provide services for a specific project activity, such as conducting a survey. </t>
  </si>
  <si>
    <t>To cover the cost associated with domestic traveling, such as travel tickets or vehicle rental.</t>
  </si>
  <si>
    <r>
      <t>6.</t>
    </r>
    <r>
      <rPr>
        <b/>
        <sz val="7"/>
        <color indexed="8"/>
        <rFont val="Times New Roman"/>
        <family val="1"/>
      </rPr>
      <t xml:space="preserve"> Office </t>
    </r>
    <r>
      <rPr>
        <b/>
        <sz val="10"/>
        <color indexed="8"/>
        <rFont val="Calibri"/>
        <family val="2"/>
      </rPr>
      <t xml:space="preserve">Supplies </t>
    </r>
  </si>
  <si>
    <t>Other budget items that cannot be categorized under the budget category 1 - 10</t>
  </si>
  <si>
    <t xml:space="preserve">Others </t>
  </si>
  <si>
    <t>Annex 2.2: The UN Trust Fund specific Budget Requirements</t>
  </si>
  <si>
    <t xml:space="preserve"> no.</t>
  </si>
  <si>
    <t xml:space="preserve">Trust Fund budget review categories </t>
  </si>
  <si>
    <t xml:space="preserve">Specific Requirements </t>
  </si>
  <si>
    <r>
      <t xml:space="preserve">Personnel </t>
    </r>
    <r>
      <rPr>
        <i/>
        <sz val="10"/>
        <color indexed="8"/>
        <rFont val="Calibri"/>
        <family val="2"/>
      </rPr>
      <t>(under management budget)</t>
    </r>
  </si>
  <si>
    <r>
      <t xml:space="preserve">For Civil Society Organizations: </t>
    </r>
    <r>
      <rPr>
        <sz val="10"/>
        <color indexed="8"/>
        <rFont val="Calibri"/>
        <family val="2"/>
      </rPr>
      <t xml:space="preserve">Personnel costs for managing the project </t>
    </r>
    <r>
      <rPr>
        <u val="single"/>
        <sz val="10"/>
        <color indexed="8"/>
        <rFont val="Calibri"/>
        <family val="2"/>
      </rPr>
      <t>should not exceed 20 per cent (20%)</t>
    </r>
    <r>
      <rPr>
        <sz val="10"/>
        <color indexed="8"/>
        <rFont val="Calibri"/>
        <family val="2"/>
      </rPr>
      <t xml:space="preserve"> of the grant requested. Please note that the amount you specify will be reviewed in relation to the overall project cost and may be subject to revision.</t>
    </r>
  </si>
  <si>
    <r>
      <t xml:space="preserve">For Government Entities:  </t>
    </r>
    <r>
      <rPr>
        <sz val="10"/>
        <color indexed="8"/>
        <rFont val="Calibri"/>
        <family val="2"/>
      </rPr>
      <t>It is expected that personnel costs will be borne under the government's regular budget and should be reflected as such. Short-term consultancies the government may need specifically for implementation of project activities may be reflected under specific project activity budget line.</t>
    </r>
  </si>
  <si>
    <r>
      <t xml:space="preserve">For UN Country Teams:  </t>
    </r>
    <r>
      <rPr>
        <sz val="10"/>
        <color indexed="8"/>
        <rFont val="Calibri"/>
        <family val="2"/>
      </rPr>
      <t>Staff and other project management costs are discouraged, and where included, should be well-justified in the Budget Narrative. Please note that the amount you specify will be reviewed in relation to the overall project cost and may be subject to revision.</t>
    </r>
  </si>
  <si>
    <r>
      <t xml:space="preserve">Equipment </t>
    </r>
    <r>
      <rPr>
        <i/>
        <sz val="10"/>
        <color indexed="8"/>
        <rFont val="Calibri"/>
        <family val="2"/>
      </rPr>
      <t>(under management budget)</t>
    </r>
  </si>
  <si>
    <r>
      <t>For all applicants</t>
    </r>
    <r>
      <rPr>
        <sz val="10"/>
        <color indexed="8"/>
        <rFont val="Calibri"/>
        <family val="2"/>
      </rPr>
      <t xml:space="preserve">: Please specify which equipment is needed for your proposed project, and justify the need for it in the Budget Narrative. Please note that the amount you specify will be reviewed in relation to the overall project cost and may be subject to revision.          </t>
    </r>
  </si>
  <si>
    <t xml:space="preserve">Indirect Costs </t>
  </si>
  <si>
    <r>
      <t>For Civil Society Organizations</t>
    </r>
    <r>
      <rPr>
        <sz val="10"/>
        <color indexed="8"/>
        <rFont val="Calibri"/>
        <family val="2"/>
      </rPr>
      <t xml:space="preserve">: The maximum indirect project costs </t>
    </r>
    <r>
      <rPr>
        <u val="single"/>
        <sz val="10"/>
        <color indexed="8"/>
        <rFont val="Calibri"/>
        <family val="2"/>
      </rPr>
      <t>cannot exceed seven percent (7%)</t>
    </r>
    <r>
      <rPr>
        <sz val="10"/>
        <color indexed="8"/>
        <rFont val="Calibri"/>
        <family val="2"/>
      </rPr>
      <t xml:space="preserve"> of the total grant requested and must be related to the approved project, with no exceptions. Please note that the amount you specify will be reviewed in relation to the overall project cost and may be subject to revision.</t>
    </r>
  </si>
  <si>
    <r>
      <t xml:space="preserve">For Government Entities: </t>
    </r>
    <r>
      <rPr>
        <sz val="10"/>
        <color indexed="8"/>
        <rFont val="Calibri"/>
        <family val="2"/>
      </rPr>
      <t>Indirect costs are not applicable and government applicants are requested to submit their proposed budgets accordingly.</t>
    </r>
  </si>
  <si>
    <r>
      <t xml:space="preserve">For UN Country Teams:  </t>
    </r>
    <r>
      <rPr>
        <sz val="10"/>
        <color indexed="8"/>
        <rFont val="Calibri"/>
        <family val="2"/>
      </rPr>
      <t xml:space="preserve">The UN Trust Fund will utilize the Standard MOU for Joint Programming Using Pass Through Fund Management. The rate of indirect costs </t>
    </r>
    <r>
      <rPr>
        <u val="single"/>
        <sz val="10"/>
        <color indexed="8"/>
        <rFont val="Calibri"/>
        <family val="2"/>
      </rPr>
      <t>shall be fixed seven per cent (7%)</t>
    </r>
    <r>
      <rPr>
        <sz val="10"/>
        <color indexed="8"/>
        <rFont val="Calibri"/>
        <family val="2"/>
      </rPr>
      <t xml:space="preserve"> of the total of categories I-VIII.</t>
    </r>
  </si>
  <si>
    <r>
      <t xml:space="preserve">For UN Country Teams ONLY: </t>
    </r>
    <r>
      <rPr>
        <sz val="10"/>
        <color indexed="8"/>
        <rFont val="Calibri"/>
        <family val="2"/>
      </rPr>
      <t xml:space="preserve">The Administrative Agent will be entitled to allocate </t>
    </r>
    <r>
      <rPr>
        <u val="single"/>
        <sz val="10"/>
        <color indexed="8"/>
        <rFont val="Calibri"/>
        <family val="2"/>
      </rPr>
      <t>an administrative fee of one percent (1%)</t>
    </r>
    <r>
      <rPr>
        <sz val="10"/>
        <color indexed="8"/>
        <rFont val="Calibri"/>
        <family val="2"/>
      </rPr>
      <t xml:space="preserve"> of the grant requested to meet the Administrative Agent’s costs of performing its associated functions.</t>
    </r>
  </si>
  <si>
    <r>
      <t>For Civil Society Organizations</t>
    </r>
    <r>
      <rPr>
        <sz val="10"/>
        <color indexed="8"/>
        <rFont val="Calibri"/>
        <family val="2"/>
      </rPr>
      <t xml:space="preserve">: One external audit is required at the end of the project period. A provision for the cost of this activity, </t>
    </r>
    <r>
      <rPr>
        <u val="single"/>
        <sz val="10"/>
        <color indexed="8"/>
        <rFont val="Calibri"/>
        <family val="2"/>
      </rPr>
      <t xml:space="preserve">not exceeding five percent (5%) </t>
    </r>
    <r>
      <rPr>
        <sz val="10"/>
        <color indexed="8"/>
        <rFont val="Calibri"/>
        <family val="2"/>
      </rPr>
      <t xml:space="preserve">of the total project budget should be included.           </t>
    </r>
  </si>
  <si>
    <r>
      <t>For Government Entities</t>
    </r>
    <r>
      <rPr>
        <sz val="10"/>
        <color indexed="8"/>
        <rFont val="Calibri"/>
        <family val="2"/>
      </rPr>
      <t xml:space="preserve">: It is expected thataudit costs will be borne under the government's regular budget and should be reflected as such.             </t>
    </r>
  </si>
  <si>
    <r>
      <t xml:space="preserve">For UN Country Teams:  </t>
    </r>
    <r>
      <rPr>
        <sz val="10"/>
        <color indexed="8"/>
        <rFont val="Calibri"/>
        <family val="2"/>
      </rPr>
      <t xml:space="preserve">Activities carried out by UN agencies shall be audited in accordance with their own financial regulations and rules. The cost for the audit shall be borne by the UN agencies.           </t>
    </r>
  </si>
  <si>
    <t xml:space="preserve">Monitoring and Evaluation (M&amp;E) </t>
  </si>
  <si>
    <r>
      <t>For all applicants</t>
    </r>
    <r>
      <rPr>
        <sz val="10"/>
        <color indexed="8"/>
        <rFont val="Calibri"/>
        <family val="2"/>
      </rPr>
      <t xml:space="preserve">: Monitoring and evaluation costs should be </t>
    </r>
    <r>
      <rPr>
        <u val="single"/>
        <sz val="10"/>
        <color indexed="8"/>
        <rFont val="Calibri"/>
        <family val="2"/>
      </rPr>
      <t>no greater than 10 percent (10%)</t>
    </r>
    <r>
      <rPr>
        <sz val="10"/>
        <color indexed="8"/>
        <rFont val="Calibri"/>
        <family val="2"/>
      </rPr>
      <t xml:space="preserve"> of the total grant requested.     </t>
    </r>
  </si>
  <si>
    <r>
      <t>§</t>
    </r>
    <r>
      <rPr>
        <sz val="7"/>
        <color indexed="8"/>
        <rFont val="Times New Roman"/>
        <family val="1"/>
      </rPr>
      <t xml:space="preserve"> </t>
    </r>
    <r>
      <rPr>
        <sz val="10"/>
        <color indexed="8"/>
        <rFont val="Calibri"/>
        <family val="2"/>
      </rPr>
      <t xml:space="preserve">Please note: The recommended budget allocations for monitoring and evaluation should be used as a guide to determine a precise budget amount based on factors such as the size and scope of the project, baseline and end line studies, as well as costs for external evaluators in the country/region. This in turn will also dictate the type of mandatory final project evaluation that can feasibly be conducted; </t>
    </r>
  </si>
  <si>
    <r>
      <t>§</t>
    </r>
    <r>
      <rPr>
        <sz val="7"/>
        <color indexed="8"/>
        <rFont val="Times New Roman"/>
        <family val="1"/>
      </rPr>
      <t xml:space="preserve"> </t>
    </r>
    <r>
      <rPr>
        <sz val="10"/>
        <color indexed="8"/>
        <rFont val="Calibri"/>
        <family val="2"/>
      </rPr>
      <t xml:space="preserve">Please explain the costs of the monitoring and evaluation components of the project in the Budget Narrative.   </t>
    </r>
  </si>
  <si>
    <r>
      <t>For all applicants</t>
    </r>
    <r>
      <rPr>
        <sz val="10"/>
        <color indexed="8"/>
        <rFont val="Calibri"/>
        <family val="2"/>
      </rPr>
      <t xml:space="preserve">: All projects are required to allocate </t>
    </r>
    <r>
      <rPr>
        <u val="single"/>
        <sz val="10"/>
        <color indexed="8"/>
        <rFont val="Calibri"/>
        <family val="2"/>
      </rPr>
      <t>US$ 10,000</t>
    </r>
    <r>
      <rPr>
        <sz val="10"/>
        <color indexed="8"/>
        <rFont val="Calibri"/>
        <family val="2"/>
      </rPr>
      <t xml:space="preserve"> of the grant requested to participate in the results-based management and monitoring and evaluation training organized by the UN Trust Fund. This amount should be indicated in the first year of implementation.</t>
    </r>
  </si>
  <si>
    <t>El presupuesto general del proyecto asciende a USD 1.451.964,10 el cual se compone de USD 999.999 del Fondo Fiduciario, aporte de las Agencias de las Naciones Unidas y los Asociados Nacionales en la implementación. Naciones Unidas contribuirá con USD 92.465 que comprende fondos regulares de  Agencias participantes, a saber: UNFPA USD 59.260, PNUD USD 18.469, ONUMUJERES USD 12.396, OIM USD 980 y UNESCO 1.360. Se destaca especialmente la contribución del gobierno de USD 359.500 con el objetivo de potenciar los resultados esperados de este proyecto.
Dadas las características que se proponen para la gobernanza de este proyecto -a imagen y semejanza del resto de las iniciativas conjuntas desarrolladas bajo Unidos en la Acción en Uruguay- se destinarán recursos para la contratación de una unidad de coordinación que realizará el seguimiento, monitoreo y evaluación del proyecto, con el fin de velar por la coherencia, trabajo conjunto y coordinación entre las agencias del SNU y entre éstas y los asociados nacionales en la implementación (gobierno y sociedad civil). Dicha unidad responderá al Comité de Gestión y Comité Directivo del proyecto, donde participan todos los asociados nacionales en la implementación. Adicionalmente dicha unidad estará situada y responderá en un espacio físico que proveerá uno de los asociados nacionales en la implementación.
También se contratarán servicios de asistencia técnica para el fortalecimiento y coordinación de las agendas interinstitucionales del CNCLCVD y SIPIAV, y sus respectivos espacios de articulación en todos los departamentos del país. Existe un compromiso del gobierno para ir absorbiendo parte de estos recursos antes de la finalización de este proyecto conjunto de modo de asegurar la sostenibilidad de los resultados.
Finalmente se destinarán recursos para la contratación de consultorías específicas que aporten productos concretos para avanzar en los aspectos legislativos, comunicacionales, así como de los sistemas de información respecto a la VBG.
Por otra parte, el proyecto prevé gastos de equipamiento mínimo, en particular compra de insumos informáticos para las actividades desarrolladas por las asistencias técnicas para fortalecer las capacidades del CNCLCVD y SIPIAV. Los asociados nacionales en la implementación facilitarán sus instalaciones y equipamiento disponible para la puesta en marcha e implementación de este proyecto conjunto.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</si>
</sst>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9]#,##0.00;[Red]\-[$$-409]#,##0.00"/>
    <numFmt numFmtId="165" formatCode="#,##0\ [$USD];\-#,##0\ [$USD]"/>
    <numFmt numFmtId="166" formatCode="\$#,##0.00"/>
    <numFmt numFmtId="167" formatCode="_(* #,##0.00_);_(* \(#,##0.00\);_(* \-??_);_(@_)"/>
  </numFmts>
  <fonts count="94">
    <font>
      <sz val="11"/>
      <color indexed="8"/>
      <name val="Calibri"/>
      <family val="2"/>
    </font>
    <font>
      <sz val="10"/>
      <name val="Arial"/>
      <family val="0"/>
    </font>
    <font>
      <b/>
      <sz val="13"/>
      <color indexed="56"/>
      <name val="Cambria"/>
      <family val="1"/>
    </font>
    <font>
      <sz val="11"/>
      <color indexed="10"/>
      <name val="Calibri"/>
      <family val="2"/>
    </font>
    <font>
      <b/>
      <sz val="11"/>
      <color indexed="9"/>
      <name val="Calibri"/>
      <family val="2"/>
    </font>
    <font>
      <b/>
      <sz val="10"/>
      <color indexed="8"/>
      <name val="Calibri"/>
      <family val="2"/>
    </font>
    <font>
      <sz val="8"/>
      <color indexed="8"/>
      <name val="Calibri"/>
      <family val="2"/>
    </font>
    <font>
      <sz val="10"/>
      <color indexed="8"/>
      <name val="Calibri"/>
      <family val="2"/>
    </font>
    <font>
      <u val="single"/>
      <sz val="10"/>
      <color indexed="8"/>
      <name val="Calibri"/>
      <family val="2"/>
    </font>
    <font>
      <sz val="10"/>
      <color indexed="10"/>
      <name val="Calibri"/>
      <family val="2"/>
    </font>
    <font>
      <i/>
      <sz val="10"/>
      <color indexed="8"/>
      <name val="Calibri"/>
      <family val="2"/>
    </font>
    <font>
      <b/>
      <i/>
      <u val="single"/>
      <sz val="10"/>
      <color indexed="10"/>
      <name val="Calibri"/>
      <family val="2"/>
    </font>
    <font>
      <i/>
      <sz val="10"/>
      <color indexed="10"/>
      <name val="Calibri"/>
      <family val="2"/>
    </font>
    <font>
      <b/>
      <sz val="10"/>
      <color indexed="10"/>
      <name val="Calibri"/>
      <family val="2"/>
    </font>
    <font>
      <i/>
      <u val="single"/>
      <sz val="10"/>
      <color indexed="8"/>
      <name val="Calibri"/>
      <family val="2"/>
    </font>
    <font>
      <sz val="10"/>
      <name val="Calibri"/>
      <family val="2"/>
    </font>
    <font>
      <b/>
      <sz val="9"/>
      <color indexed="8"/>
      <name val="Calibri"/>
      <family val="2"/>
    </font>
    <font>
      <b/>
      <sz val="11"/>
      <color indexed="10"/>
      <name val="Calibri"/>
      <family val="2"/>
    </font>
    <font>
      <b/>
      <sz val="11"/>
      <color indexed="8"/>
      <name val="Calibri"/>
      <family val="2"/>
    </font>
    <font>
      <b/>
      <sz val="12"/>
      <color indexed="8"/>
      <name val="Calibri"/>
      <family val="2"/>
    </font>
    <font>
      <vertAlign val="superscript"/>
      <sz val="10"/>
      <color indexed="8"/>
      <name val="Calibri"/>
      <family val="2"/>
    </font>
    <font>
      <sz val="9"/>
      <color indexed="8"/>
      <name val="Calibri"/>
      <family val="2"/>
    </font>
    <font>
      <b/>
      <sz val="14"/>
      <color indexed="8"/>
      <name val="Calibri"/>
      <family val="2"/>
    </font>
    <font>
      <sz val="12"/>
      <color indexed="8"/>
      <name val="Calibri"/>
      <family val="2"/>
    </font>
    <font>
      <u val="single"/>
      <sz val="11"/>
      <color indexed="8"/>
      <name val="Calibri"/>
      <family val="2"/>
    </font>
    <font>
      <b/>
      <sz val="14"/>
      <color indexed="12"/>
      <name val="Calibri"/>
      <family val="2"/>
    </font>
    <font>
      <b/>
      <i/>
      <sz val="10"/>
      <color indexed="10"/>
      <name val="Calibri"/>
      <family val="2"/>
    </font>
    <font>
      <b/>
      <u val="single"/>
      <sz val="10"/>
      <color indexed="8"/>
      <name val="Calibri"/>
      <family val="2"/>
    </font>
    <font>
      <b/>
      <sz val="10"/>
      <color indexed="20"/>
      <name val="Calibri"/>
      <family val="2"/>
    </font>
    <font>
      <sz val="11"/>
      <color indexed="8"/>
      <name val="Gill Sans MT"/>
      <family val="2"/>
    </font>
    <font>
      <u val="single"/>
      <sz val="10"/>
      <name val="Calibri"/>
      <family val="2"/>
    </font>
    <font>
      <b/>
      <sz val="9"/>
      <color indexed="8"/>
      <name val="Tahoma"/>
      <family val="2"/>
    </font>
    <font>
      <sz val="9"/>
      <color indexed="8"/>
      <name val="Tahoma"/>
      <family val="2"/>
    </font>
    <font>
      <b/>
      <sz val="10"/>
      <name val="Calibri-Bold"/>
      <family val="2"/>
    </font>
    <font>
      <b/>
      <sz val="10"/>
      <color indexed="8"/>
      <name val="Calibri-Bold"/>
      <family val="2"/>
    </font>
    <font>
      <sz val="12"/>
      <name val="Calibri"/>
      <family val="1"/>
    </font>
    <font>
      <b/>
      <u val="single"/>
      <sz val="11"/>
      <color indexed="10"/>
      <name val="Calibri"/>
      <family val="2"/>
    </font>
    <font>
      <b/>
      <sz val="14"/>
      <color indexed="10"/>
      <name val="Calibri"/>
      <family val="2"/>
    </font>
    <font>
      <b/>
      <u val="single"/>
      <sz val="13"/>
      <color indexed="56"/>
      <name val="Cambria"/>
      <family val="1"/>
    </font>
    <font>
      <sz val="11"/>
      <color indexed="8"/>
      <name val="Symbol"/>
      <family val="1"/>
    </font>
    <font>
      <sz val="7"/>
      <color indexed="8"/>
      <name val="Times New Roman"/>
      <family val="1"/>
    </font>
    <font>
      <sz val="8"/>
      <color indexed="10"/>
      <name val="Calibri"/>
      <family val="2"/>
    </font>
    <font>
      <sz val="11"/>
      <name val="Calibri"/>
      <family val="2"/>
    </font>
    <font>
      <b/>
      <sz val="11"/>
      <color indexed="17"/>
      <name val="Calibri"/>
      <family val="2"/>
    </font>
    <font>
      <sz val="11"/>
      <color indexed="17"/>
      <name val="Calibri"/>
      <family val="2"/>
    </font>
    <font>
      <b/>
      <sz val="10"/>
      <color indexed="9"/>
      <name val="Calibri"/>
      <family val="2"/>
    </font>
    <font>
      <b/>
      <sz val="11"/>
      <name val="Calibri"/>
      <family val="2"/>
    </font>
    <font>
      <sz val="14"/>
      <color indexed="8"/>
      <name val="Calibri"/>
      <family val="2"/>
    </font>
    <font>
      <b/>
      <sz val="14"/>
      <color indexed="17"/>
      <name val="Calibri"/>
      <family val="2"/>
    </font>
    <font>
      <b/>
      <sz val="12"/>
      <color indexed="10"/>
      <name val="Calibri"/>
      <family val="2"/>
    </font>
    <font>
      <b/>
      <sz val="14"/>
      <name val="Calibri"/>
      <family val="2"/>
    </font>
    <font>
      <b/>
      <sz val="11"/>
      <color indexed="8"/>
      <name val="Tahoma"/>
      <family val="2"/>
    </font>
    <font>
      <sz val="11"/>
      <color indexed="8"/>
      <name val="Tahoma"/>
      <family val="2"/>
    </font>
    <font>
      <b/>
      <sz val="10"/>
      <name val="Calibri"/>
      <family val="2"/>
    </font>
    <font>
      <b/>
      <u val="single"/>
      <sz val="14"/>
      <color indexed="56"/>
      <name val="Calibri"/>
      <family val="2"/>
    </font>
    <font>
      <b/>
      <sz val="13"/>
      <color indexed="8"/>
      <name val="Cambria"/>
      <family val="1"/>
    </font>
    <font>
      <b/>
      <sz val="13"/>
      <color indexed="10"/>
      <name val="Cambria"/>
      <family val="1"/>
    </font>
    <font>
      <b/>
      <sz val="7"/>
      <color indexed="8"/>
      <name val="Times New Roman"/>
      <family val="1"/>
    </font>
    <font>
      <b/>
      <i/>
      <sz val="10"/>
      <color indexed="8"/>
      <name val="Calibri"/>
      <family val="2"/>
    </font>
    <font>
      <b/>
      <u val="single"/>
      <sz val="12"/>
      <color indexed="12"/>
      <name val="Calibri"/>
      <family val="2"/>
    </font>
    <font>
      <sz val="12"/>
      <name val="Times New Roman"/>
      <family val="1"/>
    </font>
    <font>
      <vertAlign val="superscript"/>
      <sz val="11"/>
      <color indexed="8"/>
      <name val="Calibri"/>
      <family val="2"/>
    </font>
    <font>
      <b/>
      <u val="single"/>
      <sz val="12"/>
      <color indexed="10"/>
      <name val="Calibri"/>
      <family val="2"/>
    </font>
    <font>
      <sz val="10"/>
      <color indexed="8"/>
      <name val="Wingding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51"/>
        <bgColor indexed="64"/>
      </patternFill>
    </fill>
    <fill>
      <patternFill patternType="solid">
        <fgColor indexed="20"/>
        <bgColor indexed="64"/>
      </patternFill>
    </fill>
    <fill>
      <patternFill patternType="solid">
        <fgColor indexed="46"/>
        <bgColor indexed="64"/>
      </patternFill>
    </fill>
    <fill>
      <patternFill patternType="solid">
        <fgColor indexed="12"/>
        <bgColor indexed="64"/>
      </patternFill>
    </fill>
    <fill>
      <patternFill patternType="solid">
        <fgColor indexed="13"/>
        <bgColor indexed="64"/>
      </patternFill>
    </fill>
    <fill>
      <patternFill patternType="solid">
        <fgColor indexed="29"/>
        <bgColor indexed="64"/>
      </patternFill>
    </fill>
    <fill>
      <patternFill patternType="solid">
        <fgColor indexed="50"/>
        <bgColor indexed="64"/>
      </patternFill>
    </fill>
    <fill>
      <patternFill patternType="solid">
        <fgColor indexed="5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style="thin">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hair">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medium">
        <color indexed="8"/>
      </right>
      <top>
        <color indexed="63"/>
      </top>
      <bottom>
        <color indexed="63"/>
      </bottom>
    </border>
    <border>
      <left style="thin">
        <color indexed="8"/>
      </left>
      <right>
        <color indexed="63"/>
      </right>
      <top style="medium">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9" fillId="21" borderId="1" applyNumberFormat="0" applyAlignment="0" applyProtection="0"/>
    <xf numFmtId="0" fontId="80" fillId="22" borderId="2" applyNumberFormat="0" applyAlignment="0" applyProtection="0"/>
    <xf numFmtId="0" fontId="81" fillId="0" borderId="3" applyNumberFormat="0" applyFill="0" applyAlignment="0" applyProtection="0"/>
    <xf numFmtId="0" fontId="82" fillId="0" borderId="0" applyNumberFormat="0" applyFill="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83" fillId="29" borderId="1" applyNumberFormat="0" applyAlignment="0" applyProtection="0"/>
    <xf numFmtId="0" fontId="84" fillId="30" borderId="0" applyNumberFormat="0" applyBorder="0" applyAlignment="0" applyProtection="0"/>
    <xf numFmtId="167"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85"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86" fillId="21" borderId="5"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6" applyNumberFormat="0" applyFill="0" applyAlignment="0" applyProtection="0"/>
    <xf numFmtId="0" fontId="91" fillId="0" borderId="7" applyNumberFormat="0" applyFill="0" applyAlignment="0" applyProtection="0"/>
    <xf numFmtId="0" fontId="82" fillId="0" borderId="8" applyNumberFormat="0" applyFill="0" applyAlignment="0" applyProtection="0"/>
    <xf numFmtId="0" fontId="92" fillId="0" borderId="9" applyNumberFormat="0" applyFill="0" applyAlignment="0" applyProtection="0"/>
  </cellStyleXfs>
  <cellXfs count="508">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0" fillId="33" borderId="0" xfId="0" applyFont="1" applyFill="1" applyAlignment="1">
      <alignment/>
    </xf>
    <xf numFmtId="0" fontId="0" fillId="33" borderId="0" xfId="0" applyFont="1" applyFill="1" applyAlignment="1">
      <alignment vertical="center"/>
    </xf>
    <xf numFmtId="0" fontId="5" fillId="34" borderId="10" xfId="0" applyFont="1" applyFill="1" applyBorder="1" applyAlignment="1">
      <alignment vertical="center" wrapText="1"/>
    </xf>
    <xf numFmtId="0" fontId="5" fillId="35"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5" borderId="11" xfId="0" applyFont="1" applyFill="1" applyBorder="1" applyAlignment="1">
      <alignment vertical="center" wrapText="1"/>
    </xf>
    <xf numFmtId="0" fontId="5" fillId="35" borderId="12" xfId="0" applyFont="1" applyFill="1" applyBorder="1" applyAlignment="1">
      <alignment horizontal="center" vertical="center" wrapText="1"/>
    </xf>
    <xf numFmtId="0" fontId="7" fillId="35" borderId="11" xfId="0" applyFont="1" applyFill="1" applyBorder="1" applyAlignment="1">
      <alignment vertical="center" wrapText="1"/>
    </xf>
    <xf numFmtId="0" fontId="7" fillId="35" borderId="12" xfId="0" applyFont="1" applyFill="1" applyBorder="1" applyAlignment="1">
      <alignment vertical="center" wrapText="1"/>
    </xf>
    <xf numFmtId="0" fontId="16" fillId="35" borderId="11" xfId="0" applyFont="1" applyFill="1" applyBorder="1" applyAlignment="1">
      <alignment vertical="center" wrapText="1"/>
    </xf>
    <xf numFmtId="0" fontId="5" fillId="35" borderId="12" xfId="0" applyFont="1" applyFill="1" applyBorder="1" applyAlignment="1">
      <alignment vertical="center" wrapText="1"/>
    </xf>
    <xf numFmtId="3" fontId="7" fillId="35" borderId="12" xfId="0" applyNumberFormat="1" applyFont="1" applyFill="1" applyBorder="1" applyAlignment="1">
      <alignment vertical="center" wrapText="1"/>
    </xf>
    <xf numFmtId="0" fontId="5" fillId="35" borderId="11" xfId="0" applyFont="1" applyFill="1" applyBorder="1" applyAlignment="1">
      <alignment vertical="top" wrapText="1"/>
    </xf>
    <xf numFmtId="0" fontId="5" fillId="35" borderId="13" xfId="0" applyFont="1" applyFill="1" applyBorder="1" applyAlignment="1">
      <alignment vertical="center" wrapText="1"/>
    </xf>
    <xf numFmtId="0" fontId="4" fillId="36" borderId="0" xfId="0" applyFont="1" applyFill="1" applyBorder="1" applyAlignment="1">
      <alignment horizontal="center" vertical="center" textRotation="90"/>
    </xf>
    <xf numFmtId="0" fontId="5" fillId="36" borderId="0" xfId="0" applyFont="1" applyFill="1" applyBorder="1" applyAlignment="1">
      <alignment vertical="center" wrapText="1"/>
    </xf>
    <xf numFmtId="0" fontId="7" fillId="36" borderId="0" xfId="0" applyFont="1" applyFill="1" applyBorder="1" applyAlignment="1">
      <alignment vertical="center" wrapText="1"/>
    </xf>
    <xf numFmtId="0" fontId="18" fillId="0" borderId="0" xfId="0" applyFont="1" applyAlignment="1">
      <alignment vertical="center"/>
    </xf>
    <xf numFmtId="0" fontId="7" fillId="0" borderId="0" xfId="0" applyFont="1" applyAlignment="1">
      <alignment vertical="center"/>
    </xf>
    <xf numFmtId="0" fontId="19" fillId="37" borderId="11" xfId="0" applyFont="1" applyFill="1" applyBorder="1" applyAlignment="1">
      <alignment wrapText="1"/>
    </xf>
    <xf numFmtId="0" fontId="7" fillId="37" borderId="11" xfId="0" applyFont="1" applyFill="1" applyBorder="1" applyAlignment="1">
      <alignment horizontal="left" vertical="top" wrapText="1"/>
    </xf>
    <xf numFmtId="0" fontId="7" fillId="0" borderId="11" xfId="0" applyFont="1" applyBorder="1" applyAlignment="1">
      <alignment vertical="center" wrapText="1"/>
    </xf>
    <xf numFmtId="0" fontId="7" fillId="0" borderId="11" xfId="0" applyFont="1" applyBorder="1" applyAlignment="1">
      <alignment wrapText="1"/>
    </xf>
    <xf numFmtId="0" fontId="18" fillId="37" borderId="11" xfId="0" applyFont="1" applyFill="1" applyBorder="1" applyAlignment="1">
      <alignment/>
    </xf>
    <xf numFmtId="0" fontId="7" fillId="37" borderId="11" xfId="0" applyFont="1" applyFill="1" applyBorder="1" applyAlignment="1">
      <alignment vertical="center" wrapText="1"/>
    </xf>
    <xf numFmtId="0" fontId="7" fillId="37" borderId="11" xfId="0" applyFont="1" applyFill="1" applyBorder="1" applyAlignment="1">
      <alignment wrapText="1"/>
    </xf>
    <xf numFmtId="0" fontId="22" fillId="0" borderId="0" xfId="0" applyFont="1" applyAlignment="1">
      <alignment/>
    </xf>
    <xf numFmtId="0" fontId="23" fillId="33" borderId="0" xfId="0" applyFont="1" applyFill="1" applyAlignment="1">
      <alignment/>
    </xf>
    <xf numFmtId="0" fontId="0" fillId="36" borderId="0" xfId="0" applyFill="1" applyAlignment="1">
      <alignment/>
    </xf>
    <xf numFmtId="0" fontId="18" fillId="33" borderId="11" xfId="0" applyFont="1" applyFill="1" applyBorder="1" applyAlignment="1">
      <alignment vertical="center" wrapText="1"/>
    </xf>
    <xf numFmtId="0" fontId="0" fillId="33" borderId="11" xfId="0" applyFill="1" applyBorder="1" applyAlignment="1">
      <alignment horizontal="left" vertical="top"/>
    </xf>
    <xf numFmtId="0" fontId="19" fillId="33" borderId="0" xfId="0" applyFont="1" applyFill="1" applyAlignment="1">
      <alignment/>
    </xf>
    <xf numFmtId="0" fontId="18" fillId="33" borderId="14" xfId="0" applyFont="1" applyFill="1" applyBorder="1" applyAlignment="1">
      <alignment vertical="center"/>
    </xf>
    <xf numFmtId="0" fontId="0" fillId="33" borderId="14" xfId="0" applyFont="1" applyFill="1" applyBorder="1" applyAlignment="1">
      <alignment/>
    </xf>
    <xf numFmtId="0" fontId="0" fillId="33" borderId="15" xfId="0" applyFill="1" applyBorder="1" applyAlignment="1">
      <alignment/>
    </xf>
    <xf numFmtId="0" fontId="0" fillId="33" borderId="16" xfId="0" applyFill="1" applyBorder="1" applyAlignment="1">
      <alignment/>
    </xf>
    <xf numFmtId="0" fontId="19" fillId="36" borderId="0" xfId="0" applyFont="1" applyFill="1" applyAlignment="1">
      <alignment/>
    </xf>
    <xf numFmtId="0" fontId="0" fillId="36" borderId="0" xfId="0" applyFont="1" applyFill="1" applyAlignment="1">
      <alignment vertical="center"/>
    </xf>
    <xf numFmtId="0" fontId="25" fillId="0" borderId="0" xfId="0" applyFont="1" applyAlignment="1">
      <alignment/>
    </xf>
    <xf numFmtId="0" fontId="5" fillId="34" borderId="17" xfId="0" applyFont="1" applyFill="1" applyBorder="1" applyAlignment="1">
      <alignment vertical="center" wrapText="1"/>
    </xf>
    <xf numFmtId="0" fontId="0" fillId="0" borderId="0" xfId="0" applyAlignment="1">
      <alignment vertical="center" wrapText="1"/>
    </xf>
    <xf numFmtId="0" fontId="10" fillId="34" borderId="11" xfId="0" applyFont="1" applyFill="1" applyBorder="1" applyAlignment="1">
      <alignment vertical="center" wrapText="1"/>
    </xf>
    <xf numFmtId="0" fontId="5" fillId="34" borderId="11" xfId="0" applyFont="1" applyFill="1" applyBorder="1" applyAlignment="1">
      <alignment vertical="center" wrapText="1"/>
    </xf>
    <xf numFmtId="0" fontId="7" fillId="35" borderId="11" xfId="0" applyFont="1" applyFill="1" applyBorder="1" applyAlignment="1">
      <alignment horizontal="center" vertical="center" wrapText="1"/>
    </xf>
    <xf numFmtId="0" fontId="9" fillId="34" borderId="18" xfId="0" applyFont="1" applyFill="1" applyBorder="1" applyAlignment="1">
      <alignment vertical="center" wrapText="1"/>
    </xf>
    <xf numFmtId="0" fontId="9" fillId="34" borderId="19" xfId="0" applyFont="1" applyFill="1" applyBorder="1" applyAlignment="1">
      <alignment vertical="center" wrapText="1"/>
    </xf>
    <xf numFmtId="0" fontId="9" fillId="34" borderId="20" xfId="0" applyFont="1" applyFill="1" applyBorder="1" applyAlignment="1">
      <alignment vertical="center" wrapText="1"/>
    </xf>
    <xf numFmtId="0" fontId="5" fillId="34" borderId="13" xfId="0" applyFont="1" applyFill="1" applyBorder="1" applyAlignment="1">
      <alignment vertical="center" wrapText="1"/>
    </xf>
    <xf numFmtId="0" fontId="9" fillId="34" borderId="21" xfId="0" applyFont="1" applyFill="1" applyBorder="1" applyAlignment="1">
      <alignment vertical="center" wrapText="1"/>
    </xf>
    <xf numFmtId="0" fontId="9" fillId="34" borderId="22" xfId="0" applyFont="1" applyFill="1" applyBorder="1" applyAlignment="1">
      <alignment vertical="center" wrapText="1"/>
    </xf>
    <xf numFmtId="0" fontId="9" fillId="34" borderId="23" xfId="0" applyFont="1" applyFill="1" applyBorder="1" applyAlignment="1">
      <alignment vertical="center" wrapText="1"/>
    </xf>
    <xf numFmtId="0" fontId="5" fillId="34" borderId="24" xfId="0" applyFont="1" applyFill="1" applyBorder="1" applyAlignment="1">
      <alignment vertical="center" wrapText="1"/>
    </xf>
    <xf numFmtId="0" fontId="5" fillId="34" borderId="11" xfId="0" applyFont="1" applyFill="1" applyBorder="1" applyAlignment="1">
      <alignment horizontal="center" vertical="center" wrapText="1"/>
    </xf>
    <xf numFmtId="9" fontId="7" fillId="35" borderId="11" xfId="0" applyNumberFormat="1" applyFont="1" applyFill="1" applyBorder="1" applyAlignment="1">
      <alignment vertical="center" wrapText="1"/>
    </xf>
    <xf numFmtId="49" fontId="7" fillId="35" borderId="11" xfId="0" applyNumberFormat="1" applyFont="1" applyFill="1" applyBorder="1" applyAlignment="1">
      <alignment horizontal="right" vertical="center" wrapText="1"/>
    </xf>
    <xf numFmtId="0" fontId="7" fillId="34" borderId="25" xfId="0" applyFont="1" applyFill="1" applyBorder="1" applyAlignment="1">
      <alignment vertical="center" wrapText="1"/>
    </xf>
    <xf numFmtId="0" fontId="7" fillId="34" borderId="26" xfId="0" applyFont="1" applyFill="1" applyBorder="1" applyAlignment="1">
      <alignment vertical="center" wrapText="1"/>
    </xf>
    <xf numFmtId="0" fontId="5" fillId="35" borderId="13"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18" fillId="36" borderId="0" xfId="0" applyFont="1" applyFill="1" applyBorder="1" applyAlignment="1">
      <alignment horizontal="center" vertical="center" textRotation="90"/>
    </xf>
    <xf numFmtId="0" fontId="7" fillId="36" borderId="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4" borderId="11" xfId="0" applyFont="1" applyFill="1" applyBorder="1" applyAlignment="1">
      <alignment vertical="center"/>
    </xf>
    <xf numFmtId="0" fontId="5" fillId="35" borderId="11" xfId="0" applyFont="1" applyFill="1" applyBorder="1" applyAlignment="1">
      <alignment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0" fillId="0" borderId="0" xfId="0" applyAlignment="1">
      <alignment/>
    </xf>
    <xf numFmtId="0" fontId="5" fillId="34" borderId="13" xfId="0" applyFont="1" applyFill="1" applyBorder="1" applyAlignment="1">
      <alignment vertical="center"/>
    </xf>
    <xf numFmtId="0" fontId="5" fillId="35" borderId="13" xfId="0" applyFont="1" applyFill="1" applyBorder="1" applyAlignment="1">
      <alignment vertical="center"/>
    </xf>
    <xf numFmtId="0" fontId="5" fillId="35" borderId="13" xfId="0" applyFont="1" applyFill="1" applyBorder="1" applyAlignment="1">
      <alignment horizontal="center" vertical="center"/>
    </xf>
    <xf numFmtId="0" fontId="5" fillId="35" borderId="27" xfId="0" applyFont="1" applyFill="1" applyBorder="1" applyAlignment="1">
      <alignment horizontal="center" vertical="center"/>
    </xf>
    <xf numFmtId="9" fontId="7" fillId="35" borderId="11" xfId="0" applyNumberFormat="1" applyFont="1" applyFill="1" applyBorder="1" applyAlignment="1">
      <alignment horizontal="center" vertical="center" wrapText="1"/>
    </xf>
    <xf numFmtId="1" fontId="7" fillId="35" borderId="11" xfId="0" applyNumberFormat="1" applyFont="1" applyFill="1" applyBorder="1" applyAlignment="1">
      <alignment horizontal="center" vertical="center" wrapText="1"/>
    </xf>
    <xf numFmtId="0" fontId="0" fillId="0" borderId="0" xfId="0" applyAlignment="1">
      <alignment wrapText="1"/>
    </xf>
    <xf numFmtId="10" fontId="7" fillId="35" borderId="11" xfId="0" applyNumberFormat="1" applyFont="1" applyFill="1" applyBorder="1" applyAlignment="1">
      <alignment vertical="center" wrapText="1"/>
    </xf>
    <xf numFmtId="0" fontId="0" fillId="0" borderId="0" xfId="0" applyAlignment="1">
      <alignment horizontal="center"/>
    </xf>
    <xf numFmtId="0" fontId="18" fillId="0" borderId="0" xfId="0" applyFont="1" applyAlignment="1">
      <alignment/>
    </xf>
    <xf numFmtId="0" fontId="18" fillId="37" borderId="11" xfId="0" applyFont="1" applyFill="1" applyBorder="1" applyAlignment="1">
      <alignment wrapText="1"/>
    </xf>
    <xf numFmtId="0" fontId="0" fillId="37" borderId="11" xfId="0" applyFont="1" applyFill="1" applyBorder="1" applyAlignment="1">
      <alignment wrapText="1"/>
    </xf>
    <xf numFmtId="0" fontId="0" fillId="0" borderId="11" xfId="0" applyFont="1" applyBorder="1" applyAlignment="1">
      <alignment wrapText="1"/>
    </xf>
    <xf numFmtId="0" fontId="19" fillId="0" borderId="0" xfId="0" applyFont="1" applyAlignment="1">
      <alignment/>
    </xf>
    <xf numFmtId="0" fontId="18" fillId="34" borderId="11"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8" fillId="34" borderId="11" xfId="0" applyFont="1" applyFill="1" applyBorder="1" applyAlignment="1">
      <alignment vertical="center" wrapText="1"/>
    </xf>
    <xf numFmtId="0" fontId="0" fillId="34" borderId="11" xfId="0" applyFont="1" applyFill="1" applyBorder="1" applyAlignment="1">
      <alignment vertical="center" wrapText="1"/>
    </xf>
    <xf numFmtId="0" fontId="0" fillId="35" borderId="11" xfId="0" applyFont="1" applyFill="1" applyBorder="1" applyAlignment="1">
      <alignment vertical="center" wrapText="1"/>
    </xf>
    <xf numFmtId="0" fontId="0" fillId="35" borderId="11" xfId="0" applyFont="1" applyFill="1" applyBorder="1" applyAlignment="1">
      <alignment horizontal="center" vertical="center" wrapText="1"/>
    </xf>
    <xf numFmtId="0" fontId="18" fillId="35" borderId="11" xfId="0" applyFont="1" applyFill="1" applyBorder="1" applyAlignment="1">
      <alignment vertical="center" wrapText="1"/>
    </xf>
    <xf numFmtId="0" fontId="18" fillId="35" borderId="11" xfId="0" applyFont="1" applyFill="1" applyBorder="1" applyAlignment="1">
      <alignment horizontal="center" vertical="center" wrapText="1"/>
    </xf>
    <xf numFmtId="0" fontId="18" fillId="35" borderId="12" xfId="0" applyFont="1" applyFill="1" applyBorder="1" applyAlignment="1">
      <alignment horizontal="center" vertical="center" wrapText="1"/>
    </xf>
    <xf numFmtId="0" fontId="7" fillId="34" borderId="11" xfId="0" applyFont="1" applyFill="1" applyBorder="1" applyAlignment="1">
      <alignment vertical="center" wrapText="1"/>
    </xf>
    <xf numFmtId="0" fontId="0" fillId="38" borderId="11" xfId="0" applyFont="1" applyFill="1" applyBorder="1" applyAlignment="1">
      <alignment vertical="center" wrapText="1"/>
    </xf>
    <xf numFmtId="0" fontId="18" fillId="38" borderId="11" xfId="0" applyFont="1" applyFill="1" applyBorder="1" applyAlignment="1">
      <alignment horizontal="center" vertical="center" wrapText="1"/>
    </xf>
    <xf numFmtId="0" fontId="18" fillId="38" borderId="12" xfId="0" applyFont="1" applyFill="1" applyBorder="1" applyAlignment="1">
      <alignment horizontal="center" vertical="center" wrapText="1"/>
    </xf>
    <xf numFmtId="0" fontId="0" fillId="34" borderId="13" xfId="0" applyFont="1" applyFill="1" applyBorder="1" applyAlignment="1">
      <alignment vertical="center" wrapText="1"/>
    </xf>
    <xf numFmtId="0" fontId="0" fillId="35" borderId="13" xfId="0" applyFill="1" applyBorder="1" applyAlignment="1">
      <alignment vertical="center" wrapText="1"/>
    </xf>
    <xf numFmtId="0" fontId="0" fillId="35" borderId="13" xfId="0" applyFont="1" applyFill="1" applyBorder="1" applyAlignment="1">
      <alignment horizontal="center" vertical="center" wrapText="1"/>
    </xf>
    <xf numFmtId="0" fontId="18" fillId="35" borderId="13" xfId="0" applyFont="1" applyFill="1" applyBorder="1" applyAlignment="1">
      <alignment vertical="center" wrapText="1"/>
    </xf>
    <xf numFmtId="0" fontId="18" fillId="35" borderId="13"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7" fillId="38" borderId="11" xfId="0" applyFont="1" applyFill="1" applyBorder="1" applyAlignment="1">
      <alignment vertical="center" wrapText="1"/>
    </xf>
    <xf numFmtId="164" fontId="0" fillId="0" borderId="0" xfId="0" applyNumberFormat="1" applyAlignment="1">
      <alignment wrapText="1"/>
    </xf>
    <xf numFmtId="165" fontId="0" fillId="0" borderId="0" xfId="0" applyNumberFormat="1" applyAlignment="1">
      <alignment wrapText="1"/>
    </xf>
    <xf numFmtId="165" fontId="0" fillId="33" borderId="0" xfId="0" applyNumberFormat="1" applyFill="1" applyAlignment="1">
      <alignment wrapText="1"/>
    </xf>
    <xf numFmtId="164" fontId="0" fillId="33" borderId="0" xfId="0" applyNumberFormat="1" applyFont="1" applyFill="1" applyAlignment="1">
      <alignment wrapText="1"/>
    </xf>
    <xf numFmtId="164" fontId="2" fillId="0" borderId="0" xfId="0" applyNumberFormat="1" applyFont="1" applyAlignment="1">
      <alignment vertical="center" wrapText="1"/>
    </xf>
    <xf numFmtId="164" fontId="0" fillId="0" borderId="0" xfId="0" applyNumberFormat="1" applyFill="1" applyAlignment="1">
      <alignment wrapText="1"/>
    </xf>
    <xf numFmtId="164" fontId="5" fillId="34" borderId="28" xfId="0" applyNumberFormat="1" applyFont="1" applyFill="1" applyBorder="1" applyAlignment="1">
      <alignment horizontal="center" vertical="center" wrapText="1"/>
    </xf>
    <xf numFmtId="164" fontId="5" fillId="34" borderId="29" xfId="0" applyNumberFormat="1" applyFont="1" applyFill="1" applyBorder="1" applyAlignment="1">
      <alignment horizontal="center" vertical="center" wrapText="1"/>
    </xf>
    <xf numFmtId="164" fontId="5" fillId="34" borderId="30" xfId="0" applyNumberFormat="1" applyFont="1" applyFill="1" applyBorder="1" applyAlignment="1">
      <alignment vertical="center" wrapText="1"/>
    </xf>
    <xf numFmtId="165" fontId="5" fillId="34" borderId="29" xfId="0" applyNumberFormat="1" applyFont="1" applyFill="1" applyBorder="1" applyAlignment="1">
      <alignment horizontal="center" vertical="center" wrapText="1"/>
    </xf>
    <xf numFmtId="165" fontId="5" fillId="34" borderId="29" xfId="0" applyNumberFormat="1" applyFont="1" applyFill="1" applyBorder="1" applyAlignment="1">
      <alignment vertical="center" wrapText="1"/>
    </xf>
    <xf numFmtId="165" fontId="5" fillId="34" borderId="31" xfId="0" applyNumberFormat="1" applyFont="1" applyFill="1" applyBorder="1" applyAlignment="1">
      <alignment horizontal="center" vertical="center" wrapText="1"/>
    </xf>
    <xf numFmtId="164" fontId="5" fillId="37" borderId="0" xfId="0" applyNumberFormat="1" applyFont="1" applyFill="1" applyBorder="1" applyAlignment="1">
      <alignment horizontal="center" vertical="center" wrapText="1"/>
    </xf>
    <xf numFmtId="164" fontId="5" fillId="37" borderId="32" xfId="0" applyNumberFormat="1" applyFont="1" applyFill="1" applyBorder="1" applyAlignment="1">
      <alignment horizontal="center" vertical="center" wrapText="1"/>
    </xf>
    <xf numFmtId="164" fontId="7" fillId="37" borderId="0" xfId="0" applyNumberFormat="1" applyFont="1" applyFill="1" applyBorder="1" applyAlignment="1">
      <alignment vertical="center" wrapText="1"/>
    </xf>
    <xf numFmtId="164" fontId="7" fillId="35" borderId="33" xfId="0" applyNumberFormat="1" applyFont="1" applyFill="1" applyBorder="1" applyAlignment="1">
      <alignment vertical="center" wrapText="1"/>
    </xf>
    <xf numFmtId="164" fontId="7" fillId="35" borderId="24" xfId="0" applyNumberFormat="1" applyFont="1" applyFill="1" applyBorder="1" applyAlignment="1">
      <alignment vertical="center" wrapText="1"/>
    </xf>
    <xf numFmtId="164" fontId="7" fillId="35" borderId="10" xfId="0" applyNumberFormat="1" applyFont="1" applyFill="1" applyBorder="1" applyAlignment="1">
      <alignment vertical="center" wrapText="1"/>
    </xf>
    <xf numFmtId="165" fontId="7" fillId="35" borderId="33" xfId="0" applyNumberFormat="1" applyFont="1" applyFill="1" applyBorder="1" applyAlignment="1">
      <alignment horizontal="right" vertical="center" wrapText="1"/>
    </xf>
    <xf numFmtId="165" fontId="7" fillId="35" borderId="24" xfId="0" applyNumberFormat="1" applyFont="1" applyFill="1" applyBorder="1" applyAlignment="1">
      <alignment horizontal="right" vertical="center" wrapText="1"/>
    </xf>
    <xf numFmtId="165" fontId="7" fillId="34" borderId="24" xfId="0" applyNumberFormat="1" applyFont="1" applyFill="1" applyBorder="1" applyAlignment="1">
      <alignment horizontal="right" vertical="center" wrapText="1"/>
    </xf>
    <xf numFmtId="165" fontId="7" fillId="34" borderId="34" xfId="0" applyNumberFormat="1" applyFont="1" applyFill="1" applyBorder="1" applyAlignment="1">
      <alignment horizontal="right" vertical="center" wrapText="1"/>
    </xf>
    <xf numFmtId="164" fontId="7" fillId="35" borderId="35" xfId="0" applyNumberFormat="1" applyFont="1" applyFill="1" applyBorder="1" applyAlignment="1">
      <alignment vertical="center" wrapText="1"/>
    </xf>
    <xf numFmtId="164" fontId="7" fillId="35" borderId="11" xfId="0" applyNumberFormat="1" applyFont="1" applyFill="1" applyBorder="1" applyAlignment="1">
      <alignment vertical="center" wrapText="1"/>
    </xf>
    <xf numFmtId="164" fontId="7" fillId="35" borderId="14" xfId="0" applyNumberFormat="1" applyFont="1" applyFill="1" applyBorder="1" applyAlignment="1">
      <alignment vertical="center" wrapText="1"/>
    </xf>
    <xf numFmtId="165" fontId="7" fillId="35" borderId="36" xfId="0" applyNumberFormat="1" applyFont="1" applyFill="1" applyBorder="1" applyAlignment="1">
      <alignment horizontal="right" vertical="center" wrapText="1"/>
    </xf>
    <xf numFmtId="165" fontId="7" fillId="35" borderId="11" xfId="0" applyNumberFormat="1" applyFont="1" applyFill="1" applyBorder="1" applyAlignment="1">
      <alignment horizontal="right" vertical="center" wrapText="1"/>
    </xf>
    <xf numFmtId="165" fontId="7" fillId="34" borderId="11" xfId="0" applyNumberFormat="1" applyFont="1" applyFill="1" applyBorder="1" applyAlignment="1">
      <alignment horizontal="right" vertical="center" wrapText="1"/>
    </xf>
    <xf numFmtId="165" fontId="7" fillId="34" borderId="12" xfId="0" applyNumberFormat="1" applyFont="1" applyFill="1" applyBorder="1" applyAlignment="1">
      <alignment horizontal="right" vertical="center" wrapText="1"/>
    </xf>
    <xf numFmtId="164" fontId="7" fillId="37" borderId="22" xfId="0" applyNumberFormat="1" applyFont="1" applyFill="1" applyBorder="1" applyAlignment="1">
      <alignment vertical="center" wrapText="1"/>
    </xf>
    <xf numFmtId="164" fontId="7" fillId="35" borderId="37" xfId="0" applyNumberFormat="1" applyFont="1" applyFill="1" applyBorder="1" applyAlignment="1">
      <alignment vertical="center" wrapText="1"/>
    </xf>
    <xf numFmtId="164" fontId="7" fillId="35" borderId="13" xfId="0" applyNumberFormat="1" applyFont="1" applyFill="1" applyBorder="1" applyAlignment="1">
      <alignment vertical="center" wrapText="1"/>
    </xf>
    <xf numFmtId="164" fontId="7" fillId="35" borderId="38" xfId="0" applyNumberFormat="1" applyFont="1" applyFill="1" applyBorder="1" applyAlignment="1">
      <alignment vertical="center" wrapText="1"/>
    </xf>
    <xf numFmtId="165" fontId="7" fillId="35" borderId="37" xfId="0" applyNumberFormat="1" applyFont="1" applyFill="1" applyBorder="1" applyAlignment="1">
      <alignment horizontal="right" vertical="center" wrapText="1"/>
    </xf>
    <xf numFmtId="165" fontId="7" fillId="35" borderId="13" xfId="0" applyNumberFormat="1" applyFont="1" applyFill="1" applyBorder="1" applyAlignment="1">
      <alignment horizontal="right" vertical="center" wrapText="1"/>
    </xf>
    <xf numFmtId="165" fontId="7" fillId="34" borderId="13" xfId="0" applyNumberFormat="1" applyFont="1" applyFill="1" applyBorder="1" applyAlignment="1">
      <alignment horizontal="right" vertical="center" wrapText="1"/>
    </xf>
    <xf numFmtId="165" fontId="7" fillId="34" borderId="27" xfId="0" applyNumberFormat="1" applyFont="1" applyFill="1" applyBorder="1" applyAlignment="1">
      <alignment horizontal="right" vertical="center" wrapText="1"/>
    </xf>
    <xf numFmtId="164" fontId="42" fillId="0" borderId="0" xfId="0" applyNumberFormat="1" applyFont="1" applyFill="1" applyAlignment="1">
      <alignment wrapText="1"/>
    </xf>
    <xf numFmtId="164" fontId="43" fillId="0" borderId="0" xfId="0" applyNumberFormat="1" applyFont="1" applyFill="1" applyAlignment="1">
      <alignment wrapText="1"/>
    </xf>
    <xf numFmtId="164" fontId="7" fillId="36" borderId="39" xfId="0" applyNumberFormat="1" applyFont="1" applyFill="1" applyBorder="1" applyAlignment="1">
      <alignment horizontal="right" vertical="center" wrapText="1"/>
    </xf>
    <xf numFmtId="164" fontId="7" fillId="36" borderId="0" xfId="0" applyNumberFormat="1" applyFont="1" applyFill="1" applyBorder="1" applyAlignment="1">
      <alignment horizontal="right" vertical="center" wrapText="1"/>
    </xf>
    <xf numFmtId="164" fontId="7" fillId="36" borderId="40" xfId="0" applyNumberFormat="1" applyFont="1" applyFill="1" applyBorder="1" applyAlignment="1">
      <alignment horizontal="right" vertical="center" wrapText="1"/>
    </xf>
    <xf numFmtId="165" fontId="5" fillId="34" borderId="40" xfId="0" applyNumberFormat="1" applyFont="1" applyFill="1" applyBorder="1" applyAlignment="1">
      <alignment horizontal="right" vertical="center" wrapText="1"/>
    </xf>
    <xf numFmtId="165" fontId="7" fillId="34" borderId="31" xfId="0" applyNumberFormat="1" applyFont="1" applyFill="1" applyBorder="1" applyAlignment="1">
      <alignment horizontal="right" vertical="center" wrapText="1"/>
    </xf>
    <xf numFmtId="164" fontId="7" fillId="37" borderId="41" xfId="0" applyNumberFormat="1" applyFont="1" applyFill="1" applyBorder="1" applyAlignment="1">
      <alignment vertical="center" wrapText="1"/>
    </xf>
    <xf numFmtId="164" fontId="18" fillId="0" borderId="0" xfId="0" applyNumberFormat="1" applyFont="1" applyFill="1" applyAlignment="1">
      <alignment horizontal="right" wrapText="1"/>
    </xf>
    <xf numFmtId="164" fontId="7" fillId="35" borderId="0" xfId="0" applyNumberFormat="1" applyFont="1" applyFill="1" applyBorder="1" applyAlignment="1">
      <alignment vertical="center" wrapText="1"/>
    </xf>
    <xf numFmtId="164" fontId="7" fillId="35" borderId="36" xfId="0" applyNumberFormat="1" applyFont="1" applyFill="1" applyBorder="1" applyAlignment="1">
      <alignment vertical="center" wrapText="1"/>
    </xf>
    <xf numFmtId="164" fontId="18" fillId="0" borderId="0" xfId="0" applyNumberFormat="1" applyFont="1" applyFill="1" applyAlignment="1">
      <alignment wrapText="1"/>
    </xf>
    <xf numFmtId="165" fontId="7" fillId="34" borderId="40" xfId="0" applyNumberFormat="1" applyFont="1" applyFill="1" applyBorder="1" applyAlignment="1">
      <alignment horizontal="right" vertical="center" wrapText="1"/>
    </xf>
    <xf numFmtId="164" fontId="44" fillId="0" borderId="0" xfId="0" applyNumberFormat="1" applyFont="1" applyAlignment="1">
      <alignment wrapText="1"/>
    </xf>
    <xf numFmtId="164" fontId="44" fillId="0" borderId="0" xfId="0" applyNumberFormat="1" applyFont="1" applyFill="1" applyAlignment="1">
      <alignment wrapText="1"/>
    </xf>
    <xf numFmtId="164" fontId="7" fillId="36" borderId="41" xfId="0" applyNumberFormat="1" applyFont="1" applyFill="1" applyBorder="1" applyAlignment="1">
      <alignment horizontal="right" vertical="center" wrapText="1"/>
    </xf>
    <xf numFmtId="164" fontId="7" fillId="37" borderId="41" xfId="0" applyNumberFormat="1" applyFont="1" applyFill="1" applyBorder="1" applyAlignment="1">
      <alignment horizontal="left" vertical="center" wrapText="1"/>
    </xf>
    <xf numFmtId="164" fontId="7" fillId="35" borderId="11" xfId="0" applyNumberFormat="1" applyFont="1" applyFill="1" applyBorder="1" applyAlignment="1">
      <alignment horizontal="right" vertical="center" wrapText="1"/>
    </xf>
    <xf numFmtId="164" fontId="7" fillId="35" borderId="14" xfId="0" applyNumberFormat="1" applyFont="1" applyFill="1" applyBorder="1" applyAlignment="1">
      <alignment horizontal="right" vertical="center" wrapText="1"/>
    </xf>
    <xf numFmtId="165" fontId="5" fillId="35" borderId="33" xfId="0" applyNumberFormat="1" applyFont="1" applyFill="1" applyBorder="1" applyAlignment="1">
      <alignment horizontal="right" vertical="center" wrapText="1"/>
    </xf>
    <xf numFmtId="165" fontId="5" fillId="35" borderId="24" xfId="0" applyNumberFormat="1" applyFont="1" applyFill="1" applyBorder="1" applyAlignment="1">
      <alignment horizontal="right" vertical="center" wrapText="1"/>
    </xf>
    <xf numFmtId="164" fontId="7" fillId="37" borderId="0" xfId="0" applyNumberFormat="1" applyFont="1" applyFill="1" applyBorder="1" applyAlignment="1">
      <alignment horizontal="left" vertical="center" wrapText="1"/>
    </xf>
    <xf numFmtId="164" fontId="7" fillId="35" borderId="11" xfId="0" applyNumberFormat="1" applyFont="1" applyFill="1" applyBorder="1" applyAlignment="1">
      <alignment horizontal="left" vertical="center" wrapText="1"/>
    </xf>
    <xf numFmtId="164" fontId="7" fillId="35" borderId="14" xfId="0" applyNumberFormat="1" applyFont="1" applyFill="1" applyBorder="1" applyAlignment="1">
      <alignment horizontal="left" vertical="center" wrapText="1"/>
    </xf>
    <xf numFmtId="165" fontId="5" fillId="35" borderId="36" xfId="0" applyNumberFormat="1" applyFont="1" applyFill="1" applyBorder="1" applyAlignment="1">
      <alignment horizontal="right" vertical="center" wrapText="1"/>
    </xf>
    <xf numFmtId="165" fontId="5" fillId="35" borderId="11" xfId="0" applyNumberFormat="1" applyFont="1" applyFill="1" applyBorder="1" applyAlignment="1">
      <alignment horizontal="right" vertical="center" wrapText="1"/>
    </xf>
    <xf numFmtId="165" fontId="15" fillId="35" borderId="11" xfId="0" applyNumberFormat="1" applyFont="1" applyFill="1" applyBorder="1" applyAlignment="1">
      <alignment horizontal="right" vertical="center" wrapText="1"/>
    </xf>
    <xf numFmtId="164" fontId="7" fillId="37" borderId="22" xfId="0" applyNumberFormat="1" applyFont="1" applyFill="1" applyBorder="1" applyAlignment="1">
      <alignment horizontal="right" vertical="center" wrapText="1"/>
    </xf>
    <xf numFmtId="165" fontId="5" fillId="35" borderId="37" xfId="0" applyNumberFormat="1" applyFont="1" applyFill="1" applyBorder="1" applyAlignment="1">
      <alignment horizontal="right" vertical="center" wrapText="1"/>
    </xf>
    <xf numFmtId="165" fontId="5" fillId="35" borderId="13" xfId="0" applyNumberFormat="1" applyFont="1" applyFill="1" applyBorder="1" applyAlignment="1">
      <alignment horizontal="right" vertical="center" wrapText="1"/>
    </xf>
    <xf numFmtId="164" fontId="7" fillId="36" borderId="42" xfId="0" applyNumberFormat="1" applyFont="1" applyFill="1" applyBorder="1" applyAlignment="1">
      <alignment horizontal="right" vertical="center" wrapText="1"/>
    </xf>
    <xf numFmtId="164" fontId="7" fillId="36" borderId="11" xfId="0" applyNumberFormat="1" applyFont="1" applyFill="1" applyBorder="1" applyAlignment="1">
      <alignment horizontal="right" vertical="center" wrapText="1"/>
    </xf>
    <xf numFmtId="165" fontId="5" fillId="34" borderId="43" xfId="0" applyNumberFormat="1" applyFont="1" applyFill="1" applyBorder="1" applyAlignment="1">
      <alignment horizontal="right" vertical="center" wrapText="1"/>
    </xf>
    <xf numFmtId="165" fontId="7" fillId="34" borderId="44" xfId="0" applyNumberFormat="1" applyFont="1" applyFill="1" applyBorder="1" applyAlignment="1">
      <alignment horizontal="right" vertical="center" wrapText="1"/>
    </xf>
    <xf numFmtId="164" fontId="45" fillId="39" borderId="22" xfId="0" applyNumberFormat="1" applyFont="1" applyFill="1" applyBorder="1" applyAlignment="1">
      <alignment horizontal="right" vertical="center" wrapText="1"/>
    </xf>
    <xf numFmtId="164" fontId="45" fillId="39" borderId="0" xfId="0" applyNumberFormat="1" applyFont="1" applyFill="1" applyBorder="1" applyAlignment="1">
      <alignment horizontal="right" vertical="center" wrapText="1"/>
    </xf>
    <xf numFmtId="164" fontId="45" fillId="39" borderId="40" xfId="0" applyNumberFormat="1" applyFont="1" applyFill="1" applyBorder="1" applyAlignment="1">
      <alignment horizontal="right" vertical="center" wrapText="1"/>
    </xf>
    <xf numFmtId="165" fontId="45" fillId="39" borderId="45" xfId="0" applyNumberFormat="1" applyFont="1" applyFill="1" applyBorder="1" applyAlignment="1">
      <alignment horizontal="right" vertical="center" wrapText="1"/>
    </xf>
    <xf numFmtId="165" fontId="15" fillId="34" borderId="46" xfId="0" applyNumberFormat="1" applyFont="1" applyFill="1" applyBorder="1" applyAlignment="1">
      <alignment horizontal="right" vertical="center" wrapText="1"/>
    </xf>
    <xf numFmtId="164" fontId="42" fillId="0" borderId="0" xfId="0" applyNumberFormat="1" applyFont="1" applyAlignment="1">
      <alignment wrapText="1"/>
    </xf>
    <xf numFmtId="164" fontId="46" fillId="0" borderId="0" xfId="0" applyNumberFormat="1" applyFont="1" applyFill="1" applyAlignment="1">
      <alignment wrapText="1"/>
    </xf>
    <xf numFmtId="164" fontId="3" fillId="0" borderId="0" xfId="0" applyNumberFormat="1" applyFont="1" applyAlignment="1">
      <alignment wrapText="1"/>
    </xf>
    <xf numFmtId="164" fontId="7" fillId="36" borderId="22" xfId="0" applyNumberFormat="1" applyFont="1" applyFill="1" applyBorder="1" applyAlignment="1">
      <alignment horizontal="right" vertical="center" wrapText="1"/>
    </xf>
    <xf numFmtId="164" fontId="7" fillId="36" borderId="23" xfId="0" applyNumberFormat="1" applyFont="1" applyFill="1" applyBorder="1" applyAlignment="1">
      <alignment horizontal="right" vertical="center" wrapText="1"/>
    </xf>
    <xf numFmtId="164" fontId="7" fillId="37" borderId="0" xfId="0" applyNumberFormat="1" applyFont="1" applyFill="1" applyBorder="1" applyAlignment="1">
      <alignment horizontal="right" vertical="center" wrapText="1"/>
    </xf>
    <xf numFmtId="164" fontId="7" fillId="35" borderId="47" xfId="0" applyNumberFormat="1" applyFont="1" applyFill="1" applyBorder="1" applyAlignment="1">
      <alignment horizontal="right" vertical="center" wrapText="1"/>
    </xf>
    <xf numFmtId="164" fontId="7" fillId="35" borderId="18" xfId="0" applyNumberFormat="1" applyFont="1" applyFill="1" applyBorder="1" applyAlignment="1">
      <alignment horizontal="right" vertical="center" wrapText="1"/>
    </xf>
    <xf numFmtId="164" fontId="7" fillId="36" borderId="15" xfId="0" applyNumberFormat="1" applyFont="1" applyFill="1" applyBorder="1" applyAlignment="1">
      <alignment horizontal="right" vertical="center" wrapText="1"/>
    </xf>
    <xf numFmtId="164" fontId="5" fillId="36" borderId="15" xfId="0" applyNumberFormat="1" applyFont="1" applyFill="1" applyBorder="1" applyAlignment="1">
      <alignment horizontal="right" vertical="center" wrapText="1"/>
    </xf>
    <xf numFmtId="164" fontId="5" fillId="36" borderId="16" xfId="0" applyNumberFormat="1" applyFont="1" applyFill="1" applyBorder="1" applyAlignment="1">
      <alignment horizontal="right" vertical="center" wrapText="1"/>
    </xf>
    <xf numFmtId="164" fontId="45" fillId="39" borderId="39" xfId="0" applyNumberFormat="1" applyFont="1" applyFill="1" applyBorder="1" applyAlignment="1">
      <alignment horizontal="right" vertical="center" wrapText="1"/>
    </xf>
    <xf numFmtId="164" fontId="45" fillId="39" borderId="48" xfId="0" applyNumberFormat="1" applyFont="1" applyFill="1" applyBorder="1" applyAlignment="1">
      <alignment horizontal="right" vertical="center" wrapText="1"/>
    </xf>
    <xf numFmtId="164" fontId="5" fillId="36" borderId="0" xfId="0" applyNumberFormat="1" applyFont="1" applyFill="1" applyBorder="1" applyAlignment="1">
      <alignment vertical="center" textRotation="90" wrapText="1"/>
    </xf>
    <xf numFmtId="164" fontId="5" fillId="36" borderId="40" xfId="0" applyNumberFormat="1" applyFont="1" applyFill="1" applyBorder="1" applyAlignment="1">
      <alignment vertical="center" textRotation="90" wrapText="1"/>
    </xf>
    <xf numFmtId="164" fontId="22" fillId="38" borderId="49" xfId="0" applyNumberFormat="1" applyFont="1" applyFill="1" applyBorder="1" applyAlignment="1">
      <alignment horizontal="right" vertical="center" wrapText="1"/>
    </xf>
    <xf numFmtId="164" fontId="22" fillId="38" borderId="41" xfId="0" applyNumberFormat="1" applyFont="1" applyFill="1" applyBorder="1" applyAlignment="1">
      <alignment horizontal="right" vertical="center" wrapText="1"/>
    </xf>
    <xf numFmtId="164" fontId="22" fillId="38" borderId="32" xfId="0" applyNumberFormat="1" applyFont="1" applyFill="1" applyBorder="1" applyAlignment="1">
      <alignment horizontal="right" vertical="center" wrapText="1"/>
    </xf>
    <xf numFmtId="165" fontId="22" fillId="38" borderId="40" xfId="0" applyNumberFormat="1" applyFont="1" applyFill="1" applyBorder="1" applyAlignment="1">
      <alignment horizontal="right" vertical="center" wrapText="1"/>
    </xf>
    <xf numFmtId="165" fontId="47" fillId="38" borderId="10" xfId="0" applyNumberFormat="1" applyFont="1" applyFill="1" applyBorder="1" applyAlignment="1">
      <alignment horizontal="right" vertical="center" wrapText="1"/>
    </xf>
    <xf numFmtId="164" fontId="48" fillId="0" borderId="0" xfId="0" applyNumberFormat="1" applyFont="1" applyFill="1" applyAlignment="1">
      <alignment horizontal="center" wrapText="1"/>
    </xf>
    <xf numFmtId="164" fontId="19" fillId="36" borderId="0" xfId="0" applyNumberFormat="1" applyFont="1" applyFill="1" applyBorder="1" applyAlignment="1">
      <alignment horizontal="right" vertical="center" wrapText="1"/>
    </xf>
    <xf numFmtId="165" fontId="5" fillId="36" borderId="0" xfId="0" applyNumberFormat="1" applyFont="1" applyFill="1" applyBorder="1" applyAlignment="1">
      <alignment horizontal="right" vertical="center" wrapText="1"/>
    </xf>
    <xf numFmtId="165" fontId="7" fillId="36" borderId="0" xfId="0" applyNumberFormat="1" applyFont="1" applyFill="1" applyBorder="1" applyAlignment="1">
      <alignment horizontal="right" vertical="center" wrapText="1"/>
    </xf>
    <xf numFmtId="164" fontId="48" fillId="0" borderId="0" xfId="0" applyNumberFormat="1" applyFont="1" applyAlignment="1">
      <alignment wrapText="1"/>
    </xf>
    <xf numFmtId="164" fontId="0" fillId="36" borderId="0" xfId="0" applyNumberFormat="1" applyFill="1" applyAlignment="1">
      <alignment wrapText="1"/>
    </xf>
    <xf numFmtId="164" fontId="5" fillId="37" borderId="0" xfId="0" applyNumberFormat="1" applyFont="1" applyFill="1" applyBorder="1" applyAlignment="1">
      <alignment horizontal="left" vertical="center" textRotation="90" wrapText="1"/>
    </xf>
    <xf numFmtId="164" fontId="5" fillId="37" borderId="40" xfId="0" applyNumberFormat="1" applyFont="1" applyFill="1" applyBorder="1" applyAlignment="1">
      <alignment horizontal="center" vertical="center" textRotation="90" wrapText="1"/>
    </xf>
    <xf numFmtId="164" fontId="37" fillId="36" borderId="0" xfId="0" applyNumberFormat="1" applyFont="1" applyFill="1" applyAlignment="1">
      <alignment horizontal="center" wrapText="1"/>
    </xf>
    <xf numFmtId="164" fontId="49" fillId="0" borderId="0" xfId="0" applyNumberFormat="1" applyFont="1" applyAlignment="1">
      <alignment wrapText="1"/>
    </xf>
    <xf numFmtId="164" fontId="17" fillId="0" borderId="0" xfId="0" applyNumberFormat="1" applyFont="1" applyAlignment="1">
      <alignment horizontal="center" wrapText="1"/>
    </xf>
    <xf numFmtId="164" fontId="50" fillId="0" borderId="0" xfId="0" applyNumberFormat="1" applyFont="1" applyFill="1" applyAlignment="1">
      <alignment horizontal="center" wrapText="1"/>
    </xf>
    <xf numFmtId="164" fontId="37" fillId="0" borderId="0" xfId="0" applyNumberFormat="1" applyFont="1" applyFill="1" applyAlignment="1">
      <alignment horizontal="center" wrapText="1"/>
    </xf>
    <xf numFmtId="165" fontId="15" fillId="35" borderId="13" xfId="0" applyNumberFormat="1" applyFont="1" applyFill="1" applyBorder="1" applyAlignment="1">
      <alignment horizontal="right" vertical="center" wrapText="1"/>
    </xf>
    <xf numFmtId="165" fontId="9" fillId="35" borderId="13" xfId="0" applyNumberFormat="1" applyFont="1" applyFill="1" applyBorder="1" applyAlignment="1">
      <alignment horizontal="right" vertical="center" wrapText="1"/>
    </xf>
    <xf numFmtId="165" fontId="22" fillId="38" borderId="10" xfId="0" applyNumberFormat="1" applyFont="1" applyFill="1" applyBorder="1" applyAlignment="1">
      <alignment horizontal="right" vertical="center" wrapText="1"/>
    </xf>
    <xf numFmtId="165" fontId="53" fillId="34" borderId="46" xfId="0" applyNumberFormat="1" applyFont="1" applyFill="1" applyBorder="1" applyAlignment="1">
      <alignment horizontal="right" vertical="center" wrapText="1"/>
    </xf>
    <xf numFmtId="164" fontId="5" fillId="37" borderId="40" xfId="0" applyNumberFormat="1" applyFont="1" applyFill="1" applyBorder="1" applyAlignment="1">
      <alignment horizontal="center" vertical="center" wrapText="1"/>
    </xf>
    <xf numFmtId="165" fontId="7" fillId="34" borderId="46" xfId="0" applyNumberFormat="1" applyFont="1" applyFill="1" applyBorder="1" applyAlignment="1">
      <alignment horizontal="right" vertical="center" wrapText="1"/>
    </xf>
    <xf numFmtId="164" fontId="48" fillId="0" borderId="0" xfId="0" applyNumberFormat="1" applyFont="1" applyAlignment="1">
      <alignment horizontal="center" wrapText="1"/>
    </xf>
    <xf numFmtId="164" fontId="19" fillId="36" borderId="0" xfId="0" applyNumberFormat="1" applyFont="1" applyFill="1" applyBorder="1" applyAlignment="1">
      <alignment vertical="center" textRotation="90" wrapText="1"/>
    </xf>
    <xf numFmtId="164" fontId="19" fillId="36" borderId="40" xfId="0" applyNumberFormat="1" applyFont="1" applyFill="1" applyBorder="1" applyAlignment="1">
      <alignment vertical="center" textRotation="90" wrapText="1"/>
    </xf>
    <xf numFmtId="164" fontId="19" fillId="38" borderId="49" xfId="0" applyNumberFormat="1" applyFont="1" applyFill="1" applyBorder="1" applyAlignment="1">
      <alignment horizontal="right" vertical="center" wrapText="1"/>
    </xf>
    <xf numFmtId="164" fontId="19" fillId="38" borderId="41" xfId="0" applyNumberFormat="1" applyFont="1" applyFill="1" applyBorder="1" applyAlignment="1">
      <alignment horizontal="right" vertical="center" wrapText="1"/>
    </xf>
    <xf numFmtId="164" fontId="19" fillId="38" borderId="32" xfId="0" applyNumberFormat="1" applyFont="1" applyFill="1" applyBorder="1" applyAlignment="1">
      <alignment horizontal="right" vertical="center" wrapText="1"/>
    </xf>
    <xf numFmtId="165" fontId="19" fillId="38" borderId="40" xfId="0" applyNumberFormat="1" applyFont="1" applyFill="1" applyBorder="1" applyAlignment="1">
      <alignment horizontal="right" vertical="center" wrapText="1"/>
    </xf>
    <xf numFmtId="165" fontId="19" fillId="38" borderId="10" xfId="0" applyNumberFormat="1" applyFont="1" applyFill="1" applyBorder="1" applyAlignment="1">
      <alignment horizontal="right" vertical="center" wrapText="1"/>
    </xf>
    <xf numFmtId="164" fontId="19" fillId="0" borderId="0" xfId="0" applyNumberFormat="1" applyFont="1" applyAlignment="1">
      <alignment wrapText="1"/>
    </xf>
    <xf numFmtId="164" fontId="39" fillId="0" borderId="0" xfId="0" applyNumberFormat="1" applyFont="1" applyAlignment="1">
      <alignment horizontal="left" vertical="center" wrapText="1" indent="5"/>
    </xf>
    <xf numFmtId="164" fontId="0" fillId="34" borderId="28" xfId="0" applyNumberFormat="1" applyFont="1" applyFill="1" applyBorder="1" applyAlignment="1">
      <alignment vertical="center" wrapText="1"/>
    </xf>
    <xf numFmtId="164" fontId="5" fillId="34" borderId="29" xfId="0" applyNumberFormat="1" applyFont="1" applyFill="1" applyBorder="1" applyAlignment="1">
      <alignment vertical="center" wrapText="1"/>
    </xf>
    <xf numFmtId="164" fontId="5" fillId="34" borderId="17" xfId="0" applyNumberFormat="1" applyFont="1" applyFill="1" applyBorder="1" applyAlignment="1">
      <alignment horizontal="center" vertical="center" wrapText="1"/>
    </xf>
    <xf numFmtId="164" fontId="18" fillId="34" borderId="29" xfId="0" applyNumberFormat="1" applyFont="1" applyFill="1" applyBorder="1" applyAlignment="1">
      <alignment horizontal="center" vertical="center" wrapText="1"/>
    </xf>
    <xf numFmtId="164" fontId="5" fillId="37" borderId="49" xfId="0" applyNumberFormat="1" applyFont="1" applyFill="1" applyBorder="1" applyAlignment="1">
      <alignment vertical="center" wrapText="1"/>
    </xf>
    <xf numFmtId="164" fontId="7" fillId="37" borderId="50" xfId="0" applyNumberFormat="1" applyFont="1" applyFill="1" applyBorder="1" applyAlignment="1">
      <alignment vertical="center" wrapText="1"/>
    </xf>
    <xf numFmtId="164" fontId="7" fillId="35" borderId="17" xfId="0" applyNumberFormat="1" applyFont="1" applyFill="1" applyBorder="1" applyAlignment="1">
      <alignment vertical="center" wrapText="1"/>
    </xf>
    <xf numFmtId="165" fontId="7" fillId="34" borderId="51" xfId="0" applyNumberFormat="1" applyFont="1" applyFill="1" applyBorder="1" applyAlignment="1">
      <alignment horizontal="right" vertical="center" wrapText="1"/>
    </xf>
    <xf numFmtId="165" fontId="7" fillId="35" borderId="52" xfId="0" applyNumberFormat="1" applyFont="1" applyFill="1" applyBorder="1" applyAlignment="1">
      <alignment horizontal="right" vertical="center" wrapText="1"/>
    </xf>
    <xf numFmtId="164" fontId="5" fillId="37" borderId="53" xfId="0" applyNumberFormat="1" applyFont="1" applyFill="1" applyBorder="1" applyAlignment="1">
      <alignment vertical="center" wrapText="1"/>
    </xf>
    <xf numFmtId="164" fontId="7" fillId="37" borderId="45" xfId="0" applyNumberFormat="1" applyFont="1" applyFill="1" applyBorder="1" applyAlignment="1">
      <alignment vertical="center" wrapText="1"/>
    </xf>
    <xf numFmtId="165" fontId="7" fillId="34" borderId="54" xfId="0" applyNumberFormat="1" applyFont="1" applyFill="1" applyBorder="1" applyAlignment="1">
      <alignment horizontal="right" vertical="center" wrapText="1"/>
    </xf>
    <xf numFmtId="165" fontId="7" fillId="35" borderId="16" xfId="0" applyNumberFormat="1" applyFont="1" applyFill="1" applyBorder="1" applyAlignment="1">
      <alignment horizontal="right" vertical="center" wrapText="1"/>
    </xf>
    <xf numFmtId="164" fontId="7" fillId="35" borderId="30" xfId="0" applyNumberFormat="1" applyFont="1" applyFill="1" applyBorder="1" applyAlignment="1">
      <alignment vertical="center" wrapText="1"/>
    </xf>
    <xf numFmtId="164" fontId="7" fillId="37" borderId="55" xfId="0" applyNumberFormat="1" applyFont="1" applyFill="1" applyBorder="1" applyAlignment="1">
      <alignment vertical="center" wrapText="1"/>
    </xf>
    <xf numFmtId="164" fontId="7" fillId="35" borderId="16" xfId="0" applyNumberFormat="1" applyFont="1" applyFill="1" applyBorder="1" applyAlignment="1">
      <alignment vertical="center" wrapText="1"/>
    </xf>
    <xf numFmtId="165" fontId="7" fillId="35" borderId="14" xfId="0" applyNumberFormat="1" applyFont="1" applyFill="1" applyBorder="1" applyAlignment="1">
      <alignment horizontal="right" vertical="center" wrapText="1"/>
    </xf>
    <xf numFmtId="164" fontId="7" fillId="35" borderId="56" xfId="0" applyNumberFormat="1" applyFont="1" applyFill="1" applyBorder="1" applyAlignment="1">
      <alignment vertical="center" wrapText="1"/>
    </xf>
    <xf numFmtId="164" fontId="7" fillId="35" borderId="47" xfId="0" applyNumberFormat="1" applyFont="1" applyFill="1" applyBorder="1" applyAlignment="1">
      <alignment vertical="center" wrapText="1"/>
    </xf>
    <xf numFmtId="165" fontId="7" fillId="35" borderId="47" xfId="0" applyNumberFormat="1" applyFont="1" applyFill="1" applyBorder="1" applyAlignment="1">
      <alignment horizontal="right" vertical="center" wrapText="1"/>
    </xf>
    <xf numFmtId="165" fontId="7" fillId="35" borderId="18" xfId="0" applyNumberFormat="1" applyFont="1" applyFill="1" applyBorder="1" applyAlignment="1">
      <alignment horizontal="right" vertical="center" wrapText="1"/>
    </xf>
    <xf numFmtId="165" fontId="7" fillId="35" borderId="56" xfId="0" applyNumberFormat="1" applyFont="1" applyFill="1" applyBorder="1" applyAlignment="1">
      <alignment horizontal="right" vertical="center" wrapText="1"/>
    </xf>
    <xf numFmtId="164" fontId="5" fillId="37" borderId="57" xfId="0" applyNumberFormat="1" applyFont="1" applyFill="1" applyBorder="1" applyAlignment="1">
      <alignment vertical="center" wrapText="1"/>
    </xf>
    <xf numFmtId="164" fontId="7" fillId="37" borderId="58" xfId="0" applyNumberFormat="1" applyFont="1" applyFill="1" applyBorder="1" applyAlignment="1">
      <alignment vertical="center" wrapText="1"/>
    </xf>
    <xf numFmtId="164" fontId="7" fillId="35" borderId="59" xfId="0" applyNumberFormat="1" applyFont="1" applyFill="1" applyBorder="1" applyAlignment="1">
      <alignment vertical="center" wrapText="1"/>
    </xf>
    <xf numFmtId="165" fontId="7" fillId="35" borderId="38" xfId="0" applyNumberFormat="1" applyFont="1" applyFill="1" applyBorder="1" applyAlignment="1">
      <alignment horizontal="right" vertical="center" wrapText="1"/>
    </xf>
    <xf numFmtId="165" fontId="7" fillId="35" borderId="59" xfId="0" applyNumberFormat="1" applyFont="1" applyFill="1" applyBorder="1" applyAlignment="1">
      <alignment horizontal="right" vertical="center" wrapText="1"/>
    </xf>
    <xf numFmtId="164" fontId="5" fillId="36" borderId="53" xfId="0" applyNumberFormat="1" applyFont="1" applyFill="1" applyBorder="1" applyAlignment="1">
      <alignment horizontal="right" vertical="center" wrapText="1"/>
    </xf>
    <xf numFmtId="164" fontId="5" fillId="36" borderId="0" xfId="0" applyNumberFormat="1" applyFont="1" applyFill="1" applyBorder="1" applyAlignment="1">
      <alignment horizontal="right" vertical="center" wrapText="1"/>
    </xf>
    <xf numFmtId="164" fontId="5" fillId="36" borderId="28" xfId="0" applyNumberFormat="1" applyFont="1" applyFill="1" applyBorder="1" applyAlignment="1">
      <alignment horizontal="right" vertical="center" wrapText="1"/>
    </xf>
    <xf numFmtId="165" fontId="7" fillId="38" borderId="29" xfId="0" applyNumberFormat="1" applyFont="1" applyFill="1" applyBorder="1" applyAlignment="1">
      <alignment horizontal="right" vertical="center" wrapText="1"/>
    </xf>
    <xf numFmtId="164" fontId="5" fillId="37" borderId="60" xfId="0" applyNumberFormat="1" applyFont="1" applyFill="1" applyBorder="1" applyAlignment="1">
      <alignment vertical="center" wrapText="1"/>
    </xf>
    <xf numFmtId="164" fontId="7" fillId="37" borderId="61" xfId="0" applyNumberFormat="1" applyFont="1" applyFill="1" applyBorder="1" applyAlignment="1">
      <alignment vertical="center" wrapText="1"/>
    </xf>
    <xf numFmtId="164" fontId="7" fillId="35" borderId="61" xfId="0" applyNumberFormat="1" applyFont="1" applyFill="1" applyBorder="1" applyAlignment="1">
      <alignment vertical="center" wrapText="1"/>
    </xf>
    <xf numFmtId="164" fontId="7" fillId="38" borderId="61" xfId="0" applyNumberFormat="1" applyFont="1" applyFill="1" applyBorder="1" applyAlignment="1">
      <alignment vertical="center" wrapText="1"/>
    </xf>
    <xf numFmtId="165" fontId="7" fillId="35" borderId="61" xfId="0" applyNumberFormat="1" applyFont="1" applyFill="1" applyBorder="1" applyAlignment="1">
      <alignment horizontal="right" vertical="center" wrapText="1"/>
    </xf>
    <xf numFmtId="165" fontId="7" fillId="34" borderId="30" xfId="0" applyNumberFormat="1" applyFont="1" applyFill="1" applyBorder="1" applyAlignment="1">
      <alignment horizontal="right" vertical="center" wrapText="1"/>
    </xf>
    <xf numFmtId="165" fontId="7" fillId="34" borderId="62" xfId="0" applyNumberFormat="1" applyFont="1" applyFill="1" applyBorder="1" applyAlignment="1">
      <alignment horizontal="right" vertical="center" wrapText="1"/>
    </xf>
    <xf numFmtId="164" fontId="5" fillId="36" borderId="29" xfId="0" applyNumberFormat="1" applyFont="1" applyFill="1" applyBorder="1" applyAlignment="1">
      <alignment horizontal="right" vertical="center" wrapText="1"/>
    </xf>
    <xf numFmtId="165" fontId="5" fillId="38" borderId="29" xfId="0" applyNumberFormat="1" applyFont="1" applyFill="1" applyBorder="1" applyAlignment="1">
      <alignment horizontal="right" vertical="center" wrapText="1"/>
    </xf>
    <xf numFmtId="164" fontId="5" fillId="37" borderId="33" xfId="0" applyNumberFormat="1" applyFont="1" applyFill="1" applyBorder="1" applyAlignment="1">
      <alignment vertical="center" wrapText="1"/>
    </xf>
    <xf numFmtId="164" fontId="7" fillId="37" borderId="24" xfId="0" applyNumberFormat="1" applyFont="1" applyFill="1" applyBorder="1" applyAlignment="1">
      <alignment vertical="center" wrapText="1"/>
    </xf>
    <xf numFmtId="164" fontId="13" fillId="35" borderId="24" xfId="0" applyNumberFormat="1" applyFont="1" applyFill="1" applyBorder="1" applyAlignment="1">
      <alignment vertical="center" wrapText="1"/>
    </xf>
    <xf numFmtId="164" fontId="5" fillId="37" borderId="63" xfId="0" applyNumberFormat="1" applyFont="1" applyFill="1" applyBorder="1" applyAlignment="1">
      <alignment vertical="center" wrapText="1"/>
    </xf>
    <xf numFmtId="164" fontId="7" fillId="37" borderId="31" xfId="0" applyNumberFormat="1" applyFont="1" applyFill="1" applyBorder="1" applyAlignment="1">
      <alignment vertical="center" wrapText="1"/>
    </xf>
    <xf numFmtId="164" fontId="13" fillId="35" borderId="28" xfId="0" applyNumberFormat="1" applyFont="1" applyFill="1" applyBorder="1" applyAlignment="1">
      <alignment vertical="center" wrapText="1"/>
    </xf>
    <xf numFmtId="165" fontId="7" fillId="35" borderId="29" xfId="0" applyNumberFormat="1" applyFont="1" applyFill="1" applyBorder="1" applyAlignment="1">
      <alignment horizontal="right" vertical="center" wrapText="1"/>
    </xf>
    <xf numFmtId="164" fontId="5" fillId="37" borderId="37" xfId="0" applyNumberFormat="1" applyFont="1" applyFill="1" applyBorder="1" applyAlignment="1">
      <alignment vertical="center" wrapText="1"/>
    </xf>
    <xf numFmtId="164" fontId="7" fillId="37" borderId="13" xfId="0" applyNumberFormat="1" applyFont="1" applyFill="1" applyBorder="1" applyAlignment="1">
      <alignment vertical="center" wrapText="1"/>
    </xf>
    <xf numFmtId="164" fontId="13" fillId="35" borderId="13" xfId="0" applyNumberFormat="1" applyFont="1" applyFill="1" applyBorder="1" applyAlignment="1">
      <alignment vertical="center" wrapText="1"/>
    </xf>
    <xf numFmtId="165" fontId="7" fillId="38" borderId="64" xfId="0" applyNumberFormat="1" applyFont="1" applyFill="1" applyBorder="1" applyAlignment="1">
      <alignment horizontal="right" vertical="center" wrapText="1"/>
    </xf>
    <xf numFmtId="164" fontId="7" fillId="37" borderId="33" xfId="0" applyNumberFormat="1" applyFont="1" applyFill="1" applyBorder="1" applyAlignment="1">
      <alignment vertical="center" wrapText="1"/>
    </xf>
    <xf numFmtId="164" fontId="7" fillId="37" borderId="36" xfId="0" applyNumberFormat="1" applyFont="1" applyFill="1" applyBorder="1" applyAlignment="1">
      <alignment vertical="center" wrapText="1"/>
    </xf>
    <xf numFmtId="164" fontId="13" fillId="35" borderId="11" xfId="0" applyNumberFormat="1" applyFont="1" applyFill="1" applyBorder="1" applyAlignment="1">
      <alignment vertical="center" wrapText="1"/>
    </xf>
    <xf numFmtId="164" fontId="7" fillId="37" borderId="37" xfId="0" applyNumberFormat="1" applyFont="1" applyFill="1" applyBorder="1" applyAlignment="1">
      <alignment vertical="center" wrapText="1"/>
    </xf>
    <xf numFmtId="164" fontId="7" fillId="37" borderId="60" xfId="0" applyNumberFormat="1" applyFont="1" applyFill="1" applyBorder="1" applyAlignment="1">
      <alignment vertical="center" wrapText="1"/>
    </xf>
    <xf numFmtId="165" fontId="7" fillId="38" borderId="61" xfId="0" applyNumberFormat="1" applyFont="1" applyFill="1" applyBorder="1" applyAlignment="1">
      <alignment horizontal="right" vertical="center" wrapText="1"/>
    </xf>
    <xf numFmtId="165" fontId="7" fillId="36" borderId="61" xfId="0" applyNumberFormat="1" applyFont="1" applyFill="1" applyBorder="1" applyAlignment="1">
      <alignment horizontal="right" vertical="center" wrapText="1"/>
    </xf>
    <xf numFmtId="165" fontId="7" fillId="34" borderId="61" xfId="0" applyNumberFormat="1" applyFont="1" applyFill="1" applyBorder="1" applyAlignment="1">
      <alignment horizontal="right" vertical="center" wrapText="1"/>
    </xf>
    <xf numFmtId="164" fontId="7" fillId="36" borderId="28" xfId="0" applyNumberFormat="1" applyFont="1" applyFill="1" applyBorder="1" applyAlignment="1">
      <alignment horizontal="right" vertical="center" wrapText="1"/>
    </xf>
    <xf numFmtId="164" fontId="5" fillId="37" borderId="65" xfId="0" applyNumberFormat="1" applyFont="1" applyFill="1" applyBorder="1" applyAlignment="1">
      <alignment vertical="center" wrapText="1"/>
    </xf>
    <xf numFmtId="164" fontId="7" fillId="38" borderId="24" xfId="0" applyNumberFormat="1" applyFont="1" applyFill="1" applyBorder="1" applyAlignment="1">
      <alignment vertical="center" wrapText="1"/>
    </xf>
    <xf numFmtId="164" fontId="5" fillId="37" borderId="15" xfId="0" applyNumberFormat="1" applyFont="1" applyFill="1" applyBorder="1" applyAlignment="1">
      <alignment vertical="center" wrapText="1"/>
    </xf>
    <xf numFmtId="164" fontId="7" fillId="38" borderId="11" xfId="0" applyNumberFormat="1" applyFont="1" applyFill="1" applyBorder="1" applyAlignment="1">
      <alignment vertical="center" wrapText="1"/>
    </xf>
    <xf numFmtId="164" fontId="7" fillId="38" borderId="13" xfId="0" applyNumberFormat="1" applyFont="1" applyFill="1" applyBorder="1" applyAlignment="1">
      <alignment vertical="center" wrapText="1"/>
    </xf>
    <xf numFmtId="164" fontId="5" fillId="36" borderId="56" xfId="0" applyNumberFormat="1" applyFont="1" applyFill="1" applyBorder="1" applyAlignment="1">
      <alignment horizontal="right" vertical="center" wrapText="1"/>
    </xf>
    <xf numFmtId="165" fontId="5" fillId="35" borderId="61" xfId="0" applyNumberFormat="1" applyFont="1" applyFill="1" applyBorder="1" applyAlignment="1">
      <alignment horizontal="right" vertical="center" wrapText="1"/>
    </xf>
    <xf numFmtId="164" fontId="5" fillId="36" borderId="66" xfId="0" applyNumberFormat="1" applyFont="1" applyFill="1" applyBorder="1" applyAlignment="1">
      <alignment horizontal="right" vertical="center" wrapText="1"/>
    </xf>
    <xf numFmtId="165" fontId="5" fillId="38" borderId="30" xfId="0" applyNumberFormat="1" applyFont="1" applyFill="1" applyBorder="1" applyAlignment="1">
      <alignment horizontal="right" vertical="center" wrapText="1"/>
    </xf>
    <xf numFmtId="164" fontId="18" fillId="36" borderId="67" xfId="0" applyNumberFormat="1" applyFont="1" applyFill="1" applyBorder="1" applyAlignment="1">
      <alignment horizontal="right" vertical="center" wrapText="1"/>
    </xf>
    <xf numFmtId="164" fontId="18" fillId="36" borderId="39" xfId="0" applyNumberFormat="1" applyFont="1" applyFill="1" applyBorder="1" applyAlignment="1">
      <alignment horizontal="right" vertical="center" wrapText="1"/>
    </xf>
    <xf numFmtId="165" fontId="22" fillId="38" borderId="29" xfId="0" applyNumberFormat="1" applyFont="1" applyFill="1" applyBorder="1" applyAlignment="1">
      <alignment vertical="center" wrapText="1"/>
    </xf>
    <xf numFmtId="164" fontId="5" fillId="37" borderId="68" xfId="0" applyNumberFormat="1" applyFont="1" applyFill="1" applyBorder="1" applyAlignment="1">
      <alignment vertical="center" wrapText="1"/>
    </xf>
    <xf numFmtId="164" fontId="5" fillId="35" borderId="58" xfId="0" applyNumberFormat="1" applyFont="1" applyFill="1" applyBorder="1" applyAlignment="1">
      <alignment horizontal="left" vertical="center" wrapText="1" indent="2"/>
    </xf>
    <xf numFmtId="164" fontId="0" fillId="0" borderId="0" xfId="0" applyNumberFormat="1" applyAlignment="1">
      <alignment vertical="center" wrapText="1"/>
    </xf>
    <xf numFmtId="164" fontId="10" fillId="35" borderId="68" xfId="0" applyNumberFormat="1" applyFont="1" applyFill="1" applyBorder="1" applyAlignment="1">
      <alignment vertical="center" wrapText="1"/>
    </xf>
    <xf numFmtId="164" fontId="7" fillId="0" borderId="48" xfId="0" applyNumberFormat="1" applyFont="1" applyBorder="1" applyAlignment="1">
      <alignment vertical="center" wrapText="1"/>
    </xf>
    <xf numFmtId="164" fontId="5" fillId="0" borderId="0" xfId="0" applyNumberFormat="1" applyFont="1" applyFill="1" applyBorder="1" applyAlignment="1">
      <alignment horizontal="left" vertical="center" wrapText="1" indent="2"/>
    </xf>
    <xf numFmtId="164" fontId="5" fillId="35" borderId="68" xfId="0" applyNumberFormat="1" applyFont="1" applyFill="1" applyBorder="1" applyAlignment="1">
      <alignment vertical="center" wrapText="1"/>
    </xf>
    <xf numFmtId="164" fontId="5" fillId="35" borderId="58" xfId="0" applyNumberFormat="1" applyFont="1" applyFill="1" applyBorder="1" applyAlignment="1">
      <alignment vertical="center" wrapText="1"/>
    </xf>
    <xf numFmtId="164" fontId="5" fillId="0" borderId="0" xfId="0" applyNumberFormat="1" applyFont="1" applyFill="1" applyBorder="1" applyAlignment="1">
      <alignment vertical="center" wrapText="1"/>
    </xf>
    <xf numFmtId="164" fontId="5" fillId="35" borderId="33" xfId="0" applyNumberFormat="1" applyFont="1" applyFill="1" applyBorder="1" applyAlignment="1">
      <alignment vertical="center" wrapText="1"/>
    </xf>
    <xf numFmtId="164" fontId="5" fillId="35" borderId="36" xfId="0" applyNumberFormat="1" applyFont="1" applyFill="1" applyBorder="1" applyAlignment="1">
      <alignment vertical="center" wrapText="1"/>
    </xf>
    <xf numFmtId="164" fontId="5" fillId="35" borderId="37" xfId="0" applyNumberFormat="1" applyFont="1" applyFill="1" applyBorder="1" applyAlignment="1">
      <alignment vertical="center" wrapText="1"/>
    </xf>
    <xf numFmtId="164" fontId="0" fillId="35" borderId="0" xfId="0" applyNumberFormat="1" applyFont="1" applyFill="1" applyAlignment="1">
      <alignment wrapText="1"/>
    </xf>
    <xf numFmtId="0" fontId="5" fillId="34" borderId="39" xfId="0" applyFont="1" applyFill="1" applyBorder="1" applyAlignment="1">
      <alignment horizontal="right" vertical="center" wrapText="1"/>
    </xf>
    <xf numFmtId="0" fontId="5" fillId="34" borderId="68" xfId="0" applyFont="1" applyFill="1" applyBorder="1" applyAlignment="1">
      <alignment horizontal="right" vertical="center" wrapText="1"/>
    </xf>
    <xf numFmtId="0" fontId="5" fillId="34" borderId="67" xfId="0" applyFont="1" applyFill="1" applyBorder="1" applyAlignment="1">
      <alignment horizontal="right" vertical="center" wrapText="1"/>
    </xf>
    <xf numFmtId="0" fontId="5" fillId="37" borderId="69" xfId="0" applyFont="1" applyFill="1" applyBorder="1" applyAlignment="1">
      <alignment vertical="center" wrapText="1"/>
    </xf>
    <xf numFmtId="166" fontId="7" fillId="40" borderId="51" xfId="0" applyNumberFormat="1" applyFont="1" applyFill="1" applyBorder="1" applyAlignment="1">
      <alignment horizontal="right" vertical="center" wrapText="1"/>
    </xf>
    <xf numFmtId="166" fontId="7" fillId="40" borderId="70" xfId="0" applyNumberFormat="1" applyFont="1" applyFill="1" applyBorder="1" applyAlignment="1">
      <alignment horizontal="right" vertical="center" wrapText="1"/>
    </xf>
    <xf numFmtId="166" fontId="7" fillId="40" borderId="70" xfId="46" applyNumberFormat="1" applyFont="1" applyFill="1" applyBorder="1" applyAlignment="1" applyProtection="1">
      <alignment horizontal="right" vertical="center" wrapText="1"/>
      <protection/>
    </xf>
    <xf numFmtId="9" fontId="7" fillId="40" borderId="51" xfId="52" applyFont="1" applyFill="1" applyBorder="1" applyAlignment="1" applyProtection="1">
      <alignment horizontal="right" vertical="center" wrapText="1"/>
      <protection/>
    </xf>
    <xf numFmtId="166" fontId="7" fillId="40" borderId="51" xfId="46" applyNumberFormat="1" applyFont="1" applyFill="1" applyBorder="1" applyAlignment="1" applyProtection="1">
      <alignment horizontal="right" vertical="center" wrapText="1"/>
      <protection/>
    </xf>
    <xf numFmtId="0" fontId="5" fillId="37" borderId="71" xfId="0" applyFont="1" applyFill="1" applyBorder="1" applyAlignment="1">
      <alignment vertical="center" wrapText="1"/>
    </xf>
    <xf numFmtId="166" fontId="7" fillId="40" borderId="54" xfId="0" applyNumberFormat="1" applyFont="1" applyFill="1" applyBorder="1" applyAlignment="1">
      <alignment horizontal="right" vertical="center" wrapText="1"/>
    </xf>
    <xf numFmtId="166" fontId="7" fillId="40" borderId="15" xfId="0" applyNumberFormat="1" applyFont="1" applyFill="1" applyBorder="1" applyAlignment="1">
      <alignment horizontal="right" vertical="center" wrapText="1"/>
    </xf>
    <xf numFmtId="166" fontId="7" fillId="40" borderId="15" xfId="46" applyNumberFormat="1" applyFont="1" applyFill="1" applyBorder="1" applyAlignment="1" applyProtection="1">
      <alignment horizontal="right" vertical="center" wrapText="1"/>
      <protection/>
    </xf>
    <xf numFmtId="9" fontId="7" fillId="40" borderId="54" xfId="52" applyFont="1" applyFill="1" applyBorder="1" applyAlignment="1" applyProtection="1">
      <alignment horizontal="right" vertical="center" wrapText="1"/>
      <protection/>
    </xf>
    <xf numFmtId="4" fontId="0" fillId="0" borderId="0" xfId="0" applyNumberFormat="1" applyAlignment="1">
      <alignment/>
    </xf>
    <xf numFmtId="0" fontId="5" fillId="35" borderId="72" xfId="0" applyFont="1" applyFill="1" applyBorder="1" applyAlignment="1">
      <alignment horizontal="right" vertical="center" wrapText="1"/>
    </xf>
    <xf numFmtId="166" fontId="5" fillId="35" borderId="73" xfId="0" applyNumberFormat="1" applyFont="1" applyFill="1" applyBorder="1" applyAlignment="1">
      <alignment horizontal="right" vertical="center" wrapText="1"/>
    </xf>
    <xf numFmtId="166" fontId="5" fillId="35" borderId="25" xfId="0" applyNumberFormat="1" applyFont="1" applyFill="1" applyBorder="1" applyAlignment="1">
      <alignment horizontal="right" vertical="center" wrapText="1"/>
    </xf>
    <xf numFmtId="166" fontId="5" fillId="35" borderId="25" xfId="46" applyNumberFormat="1" applyFont="1" applyFill="1" applyBorder="1" applyAlignment="1" applyProtection="1">
      <alignment horizontal="right" vertical="center" wrapText="1"/>
      <protection/>
    </xf>
    <xf numFmtId="9" fontId="5" fillId="35" borderId="73" xfId="52" applyFont="1" applyFill="1" applyBorder="1" applyAlignment="1" applyProtection="1">
      <alignment horizontal="right" vertical="center" wrapText="1"/>
      <protection/>
    </xf>
    <xf numFmtId="166" fontId="5" fillId="35" borderId="73" xfId="46" applyNumberFormat="1" applyFont="1" applyFill="1" applyBorder="1" applyAlignment="1" applyProtection="1">
      <alignment horizontal="right" vertical="center" wrapText="1"/>
      <protection/>
    </xf>
    <xf numFmtId="0" fontId="7" fillId="37" borderId="69" xfId="0" applyFont="1" applyFill="1" applyBorder="1" applyAlignment="1">
      <alignment vertical="center" wrapText="1"/>
    </xf>
    <xf numFmtId="166" fontId="7" fillId="36" borderId="51" xfId="0" applyNumberFormat="1" applyFont="1" applyFill="1" applyBorder="1" applyAlignment="1">
      <alignment horizontal="right" vertical="center" wrapText="1"/>
    </xf>
    <xf numFmtId="166" fontId="7" fillId="36" borderId="70" xfId="0" applyNumberFormat="1" applyFont="1" applyFill="1" applyBorder="1" applyAlignment="1">
      <alignment horizontal="right" vertical="center" wrapText="1"/>
    </xf>
    <xf numFmtId="9" fontId="7" fillId="36" borderId="51" xfId="52" applyFont="1" applyFill="1" applyBorder="1" applyAlignment="1" applyProtection="1">
      <alignment horizontal="right" vertical="center" wrapText="1"/>
      <protection/>
    </xf>
    <xf numFmtId="166" fontId="7" fillId="36" borderId="70" xfId="46" applyNumberFormat="1" applyFont="1" applyFill="1" applyBorder="1" applyAlignment="1" applyProtection="1">
      <alignment horizontal="right" vertical="center" wrapText="1"/>
      <protection/>
    </xf>
    <xf numFmtId="0" fontId="7" fillId="37" borderId="71" xfId="0" applyFont="1" applyFill="1" applyBorder="1" applyAlignment="1">
      <alignment vertical="center" wrapText="1"/>
    </xf>
    <xf numFmtId="166" fontId="7" fillId="36" borderId="54" xfId="0" applyNumberFormat="1" applyFont="1" applyFill="1" applyBorder="1" applyAlignment="1">
      <alignment horizontal="right" vertical="center" wrapText="1"/>
    </xf>
    <xf numFmtId="166" fontId="7" fillId="36" borderId="15" xfId="0" applyNumberFormat="1" applyFont="1" applyFill="1" applyBorder="1" applyAlignment="1">
      <alignment horizontal="right" vertical="center" wrapText="1"/>
    </xf>
    <xf numFmtId="9" fontId="7" fillId="36" borderId="54" xfId="52" applyFont="1" applyFill="1" applyBorder="1" applyAlignment="1" applyProtection="1">
      <alignment horizontal="right" vertical="center" wrapText="1"/>
      <protection/>
    </xf>
    <xf numFmtId="166" fontId="7" fillId="36" borderId="15" xfId="46" applyNumberFormat="1" applyFont="1" applyFill="1" applyBorder="1" applyAlignment="1" applyProtection="1">
      <alignment horizontal="right" vertical="center" wrapText="1"/>
      <protection/>
    </xf>
    <xf numFmtId="9" fontId="7" fillId="36" borderId="54" xfId="52" applyNumberFormat="1" applyFont="1" applyFill="1" applyBorder="1" applyAlignment="1" applyProtection="1">
      <alignment horizontal="right" vertical="center" wrapText="1"/>
      <protection/>
    </xf>
    <xf numFmtId="0" fontId="5" fillId="35" borderId="72" xfId="0" applyFont="1" applyFill="1" applyBorder="1" applyAlignment="1">
      <alignment vertical="center" wrapText="1"/>
    </xf>
    <xf numFmtId="0" fontId="19" fillId="38" borderId="57" xfId="0" applyFont="1" applyFill="1" applyBorder="1" applyAlignment="1">
      <alignment horizontal="right" vertical="center" wrapText="1"/>
    </xf>
    <xf numFmtId="166" fontId="19" fillId="38" borderId="58" xfId="0" applyNumberFormat="1" applyFont="1" applyFill="1" applyBorder="1" applyAlignment="1">
      <alignment horizontal="right" vertical="center" wrapText="1"/>
    </xf>
    <xf numFmtId="9" fontId="59" fillId="38" borderId="58" xfId="52" applyFont="1" applyFill="1" applyBorder="1" applyAlignment="1" applyProtection="1">
      <alignment horizontal="right" vertical="center" wrapText="1"/>
      <protection/>
    </xf>
    <xf numFmtId="166" fontId="19" fillId="38" borderId="22" xfId="46" applyNumberFormat="1" applyFont="1" applyFill="1" applyBorder="1" applyAlignment="1" applyProtection="1">
      <alignment horizontal="right" vertical="center" wrapText="1"/>
      <protection/>
    </xf>
    <xf numFmtId="166" fontId="19" fillId="38" borderId="74" xfId="46" applyNumberFormat="1" applyFont="1" applyFill="1" applyBorder="1" applyAlignment="1" applyProtection="1">
      <alignment horizontal="right" vertical="center" wrapText="1"/>
      <protection/>
    </xf>
    <xf numFmtId="0" fontId="0" fillId="0" borderId="0" xfId="0" applyFont="1" applyAlignment="1">
      <alignment/>
    </xf>
    <xf numFmtId="0" fontId="6" fillId="0" borderId="0" xfId="0" applyFont="1" applyAlignment="1">
      <alignment vertical="center"/>
    </xf>
    <xf numFmtId="0" fontId="0" fillId="35" borderId="11" xfId="0" applyFont="1" applyFill="1" applyBorder="1" applyAlignment="1">
      <alignment horizontal="left" vertical="top" wrapText="1"/>
    </xf>
    <xf numFmtId="0" fontId="7" fillId="35" borderId="11" xfId="0" applyFont="1" applyFill="1" applyBorder="1" applyAlignment="1">
      <alignment vertical="center"/>
    </xf>
    <xf numFmtId="0" fontId="7" fillId="35" borderId="11" xfId="0" applyFont="1" applyFill="1" applyBorder="1" applyAlignment="1">
      <alignment/>
    </xf>
    <xf numFmtId="0" fontId="0" fillId="35" borderId="11" xfId="0" applyFont="1" applyFill="1" applyBorder="1" applyAlignment="1">
      <alignment/>
    </xf>
    <xf numFmtId="0" fontId="0" fillId="0" borderId="11" xfId="0" applyFont="1" applyBorder="1" applyAlignment="1">
      <alignment/>
    </xf>
    <xf numFmtId="0" fontId="0" fillId="35" borderId="0" xfId="0" applyFont="1" applyFill="1" applyAlignment="1">
      <alignment/>
    </xf>
    <xf numFmtId="0" fontId="55" fillId="0" borderId="0" xfId="0" applyFont="1" applyAlignment="1">
      <alignment vertical="center"/>
    </xf>
    <xf numFmtId="0" fontId="5" fillId="37" borderId="68" xfId="0" applyFont="1" applyFill="1" applyBorder="1" applyAlignment="1">
      <alignment vertical="center" wrapText="1"/>
    </xf>
    <xf numFmtId="0" fontId="5" fillId="37" borderId="48" xfId="0" applyFont="1" applyFill="1" applyBorder="1" applyAlignment="1">
      <alignment vertical="center" wrapText="1"/>
    </xf>
    <xf numFmtId="0" fontId="5" fillId="35" borderId="58" xfId="0" applyFont="1" applyFill="1" applyBorder="1" applyAlignment="1">
      <alignment horizontal="left" vertical="center" wrapText="1" indent="2"/>
    </xf>
    <xf numFmtId="0" fontId="7" fillId="0" borderId="23" xfId="0" applyFont="1" applyBorder="1" applyAlignment="1">
      <alignment vertical="center" wrapText="1"/>
    </xf>
    <xf numFmtId="0" fontId="10" fillId="35" borderId="68" xfId="0" applyFont="1" applyFill="1" applyBorder="1" applyAlignment="1">
      <alignment vertical="center" wrapText="1"/>
    </xf>
    <xf numFmtId="0" fontId="7" fillId="0" borderId="48" xfId="0" applyFont="1" applyBorder="1" applyAlignment="1">
      <alignment vertical="center" wrapText="1"/>
    </xf>
    <xf numFmtId="0" fontId="5" fillId="0" borderId="0" xfId="0" applyFont="1" applyFill="1" applyBorder="1" applyAlignment="1">
      <alignment horizontal="left" vertical="center" wrapText="1" indent="2"/>
    </xf>
    <xf numFmtId="0" fontId="5" fillId="35" borderId="68" xfId="0" applyFont="1" applyFill="1" applyBorder="1" applyAlignment="1">
      <alignment vertical="center" wrapText="1"/>
    </xf>
    <xf numFmtId="0" fontId="5" fillId="35" borderId="58" xfId="0" applyFont="1" applyFill="1" applyBorder="1" applyAlignment="1">
      <alignment vertical="center" wrapText="1"/>
    </xf>
    <xf numFmtId="0" fontId="5" fillId="0" borderId="0" xfId="0" applyFont="1" applyFill="1" applyBorder="1" applyAlignment="1">
      <alignment vertical="center" wrapText="1"/>
    </xf>
    <xf numFmtId="0" fontId="5" fillId="35" borderId="57" xfId="0" applyFont="1" applyFill="1" applyBorder="1" applyAlignment="1">
      <alignment vertical="center" wrapText="1"/>
    </xf>
    <xf numFmtId="0" fontId="7" fillId="0" borderId="48" xfId="0" applyFont="1" applyBorder="1" applyAlignment="1">
      <alignment horizontal="justify" vertical="center" wrapText="1"/>
    </xf>
    <xf numFmtId="0" fontId="5" fillId="33" borderId="68" xfId="0" applyFont="1" applyFill="1" applyBorder="1" applyAlignment="1">
      <alignment vertical="center" wrapText="1"/>
    </xf>
    <xf numFmtId="0" fontId="5" fillId="33" borderId="48" xfId="0" applyFont="1" applyFill="1" applyBorder="1" applyAlignment="1">
      <alignment vertical="center" wrapText="1"/>
    </xf>
    <xf numFmtId="0" fontId="5" fillId="0" borderId="40"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58" xfId="0" applyFont="1" applyBorder="1" applyAlignment="1">
      <alignment horizontal="center" vertical="center" wrapText="1"/>
    </xf>
    <xf numFmtId="0" fontId="5" fillId="0" borderId="23" xfId="0" applyFont="1" applyBorder="1" applyAlignment="1">
      <alignment vertical="center" wrapText="1"/>
    </xf>
    <xf numFmtId="0" fontId="7" fillId="0" borderId="40" xfId="0" applyFont="1" applyBorder="1" applyAlignment="1">
      <alignment horizontal="justify" vertical="center" wrapText="1"/>
    </xf>
    <xf numFmtId="0" fontId="63" fillId="0" borderId="40" xfId="0" applyFont="1" applyBorder="1" applyAlignment="1">
      <alignment horizontal="justify" vertical="center" wrapText="1"/>
    </xf>
    <xf numFmtId="0" fontId="63" fillId="0" borderId="23" xfId="0" applyFont="1" applyBorder="1" applyAlignment="1">
      <alignment horizontal="justify" vertical="center" wrapText="1"/>
    </xf>
    <xf numFmtId="0" fontId="4" fillId="41" borderId="67" xfId="0" applyFont="1" applyFill="1" applyBorder="1" applyAlignment="1">
      <alignment horizontal="center" vertical="center" textRotation="90"/>
    </xf>
    <xf numFmtId="0" fontId="5" fillId="35" borderId="34"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42" borderId="11" xfId="0" applyFont="1" applyFill="1" applyBorder="1" applyAlignment="1">
      <alignment horizontal="left" vertical="center" wrapText="1"/>
    </xf>
    <xf numFmtId="0" fontId="7" fillId="42" borderId="12" xfId="0" applyFont="1" applyFill="1" applyBorder="1" applyAlignment="1">
      <alignment horizontal="left" vertical="center" wrapText="1"/>
    </xf>
    <xf numFmtId="0" fontId="5" fillId="42" borderId="13" xfId="0" applyFont="1" applyFill="1" applyBorder="1" applyAlignment="1">
      <alignment horizontal="left" vertical="center" wrapText="1"/>
    </xf>
    <xf numFmtId="0" fontId="7" fillId="42" borderId="27" xfId="0" applyFont="1" applyFill="1" applyBorder="1" applyAlignment="1">
      <alignment horizontal="center" vertical="center" wrapText="1"/>
    </xf>
    <xf numFmtId="0" fontId="5" fillId="35" borderId="11" xfId="0" applyFont="1" applyFill="1" applyBorder="1" applyAlignment="1">
      <alignment horizontal="left" vertical="top" wrapText="1"/>
    </xf>
    <xf numFmtId="0" fontId="5" fillId="35" borderId="12" xfId="0" applyFont="1" applyFill="1" applyBorder="1" applyAlignment="1">
      <alignment horizontal="center" vertical="center" wrapText="1"/>
    </xf>
    <xf numFmtId="0" fontId="7" fillId="35" borderId="12" xfId="0" applyFont="1" applyFill="1" applyBorder="1" applyAlignment="1">
      <alignment vertical="center" wrapText="1"/>
    </xf>
    <xf numFmtId="0" fontId="5" fillId="35" borderId="11" xfId="0" applyFont="1" applyFill="1" applyBorder="1" applyAlignment="1">
      <alignment horizontal="left" vertical="center" wrapText="1"/>
    </xf>
    <xf numFmtId="0" fontId="0" fillId="35" borderId="12" xfId="0" applyFont="1" applyFill="1" applyBorder="1" applyAlignment="1">
      <alignment vertical="center" wrapText="1"/>
    </xf>
    <xf numFmtId="0" fontId="5" fillId="35" borderId="13" xfId="0" applyFont="1" applyFill="1" applyBorder="1" applyAlignment="1">
      <alignment vertical="center" wrapText="1"/>
    </xf>
    <xf numFmtId="0" fontId="7" fillId="35" borderId="27" xfId="0" applyFont="1" applyFill="1" applyBorder="1" applyAlignment="1">
      <alignment vertical="center" wrapText="1"/>
    </xf>
    <xf numFmtId="0" fontId="0" fillId="33" borderId="11" xfId="0" applyFont="1" applyFill="1" applyBorder="1" applyAlignment="1">
      <alignment horizontal="left" vertical="top" wrapText="1"/>
    </xf>
    <xf numFmtId="0" fontId="18" fillId="43" borderId="60" xfId="0" applyFont="1" applyFill="1" applyBorder="1" applyAlignment="1">
      <alignment horizontal="center" vertical="center" textRotation="90"/>
    </xf>
    <xf numFmtId="0" fontId="0" fillId="35" borderId="62" xfId="0" applyFont="1" applyFill="1" applyBorder="1" applyAlignment="1">
      <alignment horizontal="left" wrapText="1"/>
    </xf>
    <xf numFmtId="0" fontId="5" fillId="34" borderId="67" xfId="0" applyFont="1" applyFill="1" applyBorder="1" applyAlignment="1">
      <alignment horizontal="center" vertical="center" wrapText="1"/>
    </xf>
    <xf numFmtId="0" fontId="18" fillId="34" borderId="68" xfId="0" applyFont="1" applyFill="1" applyBorder="1" applyAlignment="1">
      <alignment horizontal="center"/>
    </xf>
    <xf numFmtId="0" fontId="5" fillId="42" borderId="75" xfId="0" applyFont="1" applyFill="1" applyBorder="1" applyAlignment="1">
      <alignment horizontal="left" vertical="center" wrapText="1"/>
    </xf>
    <xf numFmtId="0" fontId="18" fillId="42" borderId="34" xfId="0" applyFont="1" applyFill="1" applyBorder="1" applyAlignment="1">
      <alignment horizontal="left" vertical="center" wrapText="1"/>
    </xf>
    <xf numFmtId="0" fontId="5" fillId="42" borderId="36" xfId="0" applyFont="1" applyFill="1" applyBorder="1" applyAlignment="1">
      <alignment horizontal="left" vertical="center" wrapText="1"/>
    </xf>
    <xf numFmtId="0" fontId="18" fillId="42" borderId="12" xfId="0" applyFont="1" applyFill="1" applyBorder="1" applyAlignment="1">
      <alignment horizontal="left" vertical="center" wrapText="1"/>
    </xf>
    <xf numFmtId="0" fontId="5" fillId="42" borderId="37" xfId="0" applyFont="1" applyFill="1" applyBorder="1" applyAlignment="1">
      <alignment horizontal="left" vertical="center" wrapText="1"/>
    </xf>
    <xf numFmtId="0" fontId="18" fillId="42" borderId="27" xfId="0" applyFont="1" applyFill="1" applyBorder="1" applyAlignment="1">
      <alignment horizontal="center" vertical="center" wrapText="1"/>
    </xf>
    <xf numFmtId="0" fontId="5" fillId="34" borderId="43" xfId="0" applyFont="1" applyFill="1" applyBorder="1" applyAlignment="1">
      <alignment vertical="center" wrapText="1"/>
    </xf>
    <xf numFmtId="0" fontId="5" fillId="34" borderId="43" xfId="0" applyFont="1" applyFill="1" applyBorder="1" applyAlignment="1">
      <alignment horizontal="center" vertical="center" wrapText="1"/>
    </xf>
    <xf numFmtId="0" fontId="18" fillId="34" borderId="76" xfId="0" applyFont="1" applyFill="1" applyBorder="1" applyAlignment="1">
      <alignment horizontal="left" vertical="top" wrapText="1"/>
    </xf>
    <xf numFmtId="0" fontId="21" fillId="34"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77" xfId="0" applyFont="1" applyFill="1" applyBorder="1" applyAlignment="1">
      <alignment horizontal="center" vertical="center" wrapText="1"/>
    </xf>
    <xf numFmtId="0" fontId="5" fillId="34" borderId="11" xfId="0" applyFont="1" applyFill="1" applyBorder="1" applyAlignment="1">
      <alignment vertical="center" wrapText="1"/>
    </xf>
    <xf numFmtId="0" fontId="9" fillId="35" borderId="14" xfId="0" applyFont="1" applyFill="1" applyBorder="1" applyAlignment="1">
      <alignment horizontal="center" vertical="center" wrapText="1"/>
    </xf>
    <xf numFmtId="0" fontId="5" fillId="34" borderId="13" xfId="0" applyFont="1" applyFill="1" applyBorder="1" applyAlignment="1">
      <alignment vertical="center" wrapText="1"/>
    </xf>
    <xf numFmtId="0" fontId="9" fillId="35" borderId="38" xfId="0" applyFont="1" applyFill="1" applyBorder="1" applyAlignment="1">
      <alignment horizontal="center" vertical="center" wrapText="1"/>
    </xf>
    <xf numFmtId="0" fontId="18" fillId="44" borderId="60" xfId="0" applyFont="1" applyFill="1" applyBorder="1" applyAlignment="1">
      <alignment horizontal="center" vertical="center" textRotation="90"/>
    </xf>
    <xf numFmtId="0" fontId="5" fillId="34" borderId="24" xfId="0" applyFont="1" applyFill="1" applyBorder="1" applyAlignment="1">
      <alignment vertical="center" wrapText="1"/>
    </xf>
    <xf numFmtId="0" fontId="5" fillId="34" borderId="3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vertical="center" wrapText="1"/>
    </xf>
    <xf numFmtId="0" fontId="7" fillId="35" borderId="11" xfId="0" applyFont="1" applyFill="1" applyBorder="1" applyAlignment="1">
      <alignment vertical="center" wrapText="1"/>
    </xf>
    <xf numFmtId="0" fontId="7" fillId="35" borderId="13" xfId="0" applyFont="1" applyFill="1" applyBorder="1" applyAlignment="1">
      <alignment horizontal="center" vertical="center" wrapText="1"/>
    </xf>
    <xf numFmtId="0" fontId="18" fillId="45" borderId="60" xfId="0" applyFont="1" applyFill="1" applyBorder="1" applyAlignment="1">
      <alignment horizontal="center" vertical="center" textRotation="90" wrapText="1"/>
    </xf>
    <xf numFmtId="0" fontId="5" fillId="34" borderId="76" xfId="0" applyFont="1" applyFill="1" applyBorder="1" applyAlignment="1">
      <alignment horizontal="center" vertical="center" wrapText="1"/>
    </xf>
    <xf numFmtId="0" fontId="29" fillId="35" borderId="11" xfId="0" applyFont="1" applyFill="1" applyBorder="1" applyAlignment="1">
      <alignment vertical="center" wrapText="1"/>
    </xf>
    <xf numFmtId="0" fontId="21" fillId="35" borderId="11" xfId="0" applyFont="1" applyFill="1" applyBorder="1" applyAlignment="1">
      <alignment vertical="top" wrapText="1"/>
    </xf>
    <xf numFmtId="0" fontId="7" fillId="35" borderId="11"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5" fillId="35" borderId="34" xfId="0" applyFont="1" applyFill="1" applyBorder="1" applyAlignment="1">
      <alignment horizontal="left" wrapText="1"/>
    </xf>
    <xf numFmtId="0" fontId="18" fillId="42" borderId="64" xfId="0" applyFont="1" applyFill="1" applyBorder="1" applyAlignment="1">
      <alignment horizontal="left" vertical="center" wrapText="1"/>
    </xf>
    <xf numFmtId="0" fontId="18" fillId="42" borderId="77" xfId="0" applyFont="1" applyFill="1" applyBorder="1" applyAlignment="1">
      <alignment horizontal="left" vertical="center" wrapText="1"/>
    </xf>
    <xf numFmtId="0" fontId="18" fillId="34" borderId="12" xfId="0" applyFont="1" applyFill="1" applyBorder="1" applyAlignment="1">
      <alignment horizontal="left" vertical="top" wrapText="1"/>
    </xf>
    <xf numFmtId="3" fontId="7" fillId="35" borderId="11" xfId="0" applyNumberFormat="1" applyFont="1" applyFill="1" applyBorder="1" applyAlignment="1">
      <alignment horizontal="center" vertical="center" wrapText="1"/>
    </xf>
    <xf numFmtId="0" fontId="15" fillId="35" borderId="12" xfId="0" applyFont="1" applyFill="1" applyBorder="1" applyAlignment="1">
      <alignment horizontal="left" vertical="center" wrapText="1"/>
    </xf>
    <xf numFmtId="0" fontId="15" fillId="35" borderId="11" xfId="0" applyFont="1" applyFill="1" applyBorder="1" applyAlignment="1">
      <alignment vertical="center" wrapText="1"/>
    </xf>
    <xf numFmtId="0" fontId="18" fillId="45" borderId="60" xfId="0" applyFont="1" applyFill="1" applyBorder="1" applyAlignment="1">
      <alignment horizontal="center" vertical="center" textRotation="90"/>
    </xf>
    <xf numFmtId="0" fontId="15" fillId="35" borderId="11" xfId="0" applyFont="1" applyFill="1" applyBorder="1" applyAlignment="1">
      <alignment horizontal="left" vertical="center" wrapText="1"/>
    </xf>
    <xf numFmtId="0" fontId="7" fillId="35" borderId="0" xfId="0" applyFont="1" applyFill="1" applyBorder="1" applyAlignment="1">
      <alignment horizontal="left" wrapText="1"/>
    </xf>
    <xf numFmtId="0" fontId="0" fillId="35" borderId="0" xfId="0" applyFill="1" applyBorder="1" applyAlignment="1">
      <alignment/>
    </xf>
    <xf numFmtId="0" fontId="15" fillId="35" borderId="12" xfId="0" applyFont="1" applyFill="1" applyBorder="1" applyAlignment="1">
      <alignment vertical="center" wrapText="1"/>
    </xf>
    <xf numFmtId="0" fontId="7" fillId="35" borderId="11" xfId="0" applyFont="1" applyFill="1" applyBorder="1" applyAlignment="1">
      <alignment horizontal="center" vertical="center"/>
    </xf>
    <xf numFmtId="0" fontId="7" fillId="35" borderId="13" xfId="0" applyFont="1" applyFill="1" applyBorder="1" applyAlignment="1">
      <alignment horizontal="left" vertical="center"/>
    </xf>
    <xf numFmtId="0" fontId="7" fillId="35" borderId="13" xfId="0" applyFont="1" applyFill="1" applyBorder="1" applyAlignment="1">
      <alignment horizontal="center" vertical="center"/>
    </xf>
    <xf numFmtId="0" fontId="33" fillId="35" borderId="11" xfId="0" applyFont="1" applyFill="1" applyBorder="1" applyAlignment="1">
      <alignment vertical="center" wrapText="1"/>
    </xf>
    <xf numFmtId="0" fontId="7" fillId="35" borderId="34" xfId="0" applyFont="1" applyFill="1" applyBorder="1" applyAlignment="1">
      <alignment horizontal="left" vertical="center"/>
    </xf>
    <xf numFmtId="0" fontId="7" fillId="42" borderId="75" xfId="0" applyFont="1" applyFill="1" applyBorder="1" applyAlignment="1">
      <alignment horizontal="left" vertical="center" wrapText="1"/>
    </xf>
    <xf numFmtId="0" fontId="0" fillId="42" borderId="64" xfId="0" applyFont="1" applyFill="1" applyBorder="1" applyAlignment="1">
      <alignment horizontal="left" vertical="center" wrapText="1"/>
    </xf>
    <xf numFmtId="0" fontId="7" fillId="42" borderId="36" xfId="0" applyFont="1" applyFill="1" applyBorder="1" applyAlignment="1">
      <alignment horizontal="left" vertical="center" wrapText="1"/>
    </xf>
    <xf numFmtId="0" fontId="0" fillId="42" borderId="77" xfId="0" applyFont="1" applyFill="1" applyBorder="1" applyAlignment="1">
      <alignment horizontal="left" vertical="center" wrapText="1"/>
    </xf>
    <xf numFmtId="0" fontId="7" fillId="42" borderId="37" xfId="0" applyFont="1" applyFill="1" applyBorder="1" applyAlignment="1">
      <alignment horizontal="left" vertical="center" wrapText="1"/>
    </xf>
    <xf numFmtId="0" fontId="0" fillId="42" borderId="27"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34" fillId="35" borderId="11" xfId="0" applyFont="1" applyFill="1" applyBorder="1" applyAlignment="1">
      <alignment vertical="center" wrapText="1"/>
    </xf>
    <xf numFmtId="9" fontId="7" fillId="35" borderId="11" xfId="0" applyNumberFormat="1" applyFont="1" applyFill="1" applyBorder="1" applyAlignment="1">
      <alignment horizontal="center" vertical="center" wrapText="1"/>
    </xf>
    <xf numFmtId="1" fontId="7" fillId="35" borderId="11" xfId="0" applyNumberFormat="1" applyFont="1" applyFill="1" applyBorder="1" applyAlignment="1">
      <alignment horizontal="center" vertical="center" wrapText="1"/>
    </xf>
    <xf numFmtId="1" fontId="7" fillId="35" borderId="11" xfId="0" applyNumberFormat="1" applyFont="1" applyFill="1" applyBorder="1" applyAlignment="1">
      <alignment vertical="center" wrapText="1"/>
    </xf>
    <xf numFmtId="0" fontId="18" fillId="43" borderId="60" xfId="0" applyFont="1" applyFill="1" applyBorder="1" applyAlignment="1">
      <alignment horizontal="center" vertical="center" textRotation="90" wrapText="1"/>
    </xf>
    <xf numFmtId="0" fontId="33" fillId="35" borderId="34" xfId="0" applyFont="1" applyFill="1" applyBorder="1" applyAlignment="1">
      <alignment horizontal="left" vertical="center" wrapText="1"/>
    </xf>
    <xf numFmtId="0" fontId="18" fillId="42" borderId="27" xfId="0" applyFont="1" applyFill="1" applyBorder="1" applyAlignment="1">
      <alignment horizontal="left" vertical="center" wrapText="1"/>
    </xf>
    <xf numFmtId="0" fontId="15" fillId="35" borderId="11" xfId="0" applyFont="1" applyFill="1" applyBorder="1" applyAlignment="1">
      <alignment horizontal="left" vertical="center" wrapText="1"/>
    </xf>
    <xf numFmtId="0" fontId="35" fillId="35" borderId="11" xfId="0" applyFont="1" applyFill="1" applyBorder="1" applyAlignment="1">
      <alignment horizontal="left" vertical="center" wrapText="1"/>
    </xf>
    <xf numFmtId="0" fontId="5" fillId="35" borderId="11" xfId="0" applyFont="1" applyFill="1" applyBorder="1" applyAlignment="1">
      <alignment vertical="center" wrapText="1"/>
    </xf>
    <xf numFmtId="9" fontId="7" fillId="35" borderId="11" xfId="0" applyNumberFormat="1" applyFont="1" applyFill="1" applyBorder="1" applyAlignment="1">
      <alignment vertical="center" wrapText="1"/>
    </xf>
    <xf numFmtId="0" fontId="7" fillId="35" borderId="11" xfId="0" applyFont="1" applyFill="1" applyBorder="1" applyAlignment="1">
      <alignment horizontal="right" vertical="center" wrapText="1"/>
    </xf>
    <xf numFmtId="0" fontId="18" fillId="34" borderId="33" xfId="0" applyFont="1" applyFill="1" applyBorder="1" applyAlignment="1">
      <alignment horizontal="left" vertical="center"/>
    </xf>
    <xf numFmtId="0" fontId="18" fillId="34" borderId="34"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8" fillId="34" borderId="36" xfId="0" applyFont="1" applyFill="1" applyBorder="1" applyAlignment="1">
      <alignment horizontal="center" vertical="center"/>
    </xf>
    <xf numFmtId="0" fontId="18" fillId="34" borderId="37" xfId="0" applyFont="1" applyFill="1" applyBorder="1" applyAlignment="1">
      <alignment horizontal="center" vertical="center"/>
    </xf>
    <xf numFmtId="164" fontId="19" fillId="0" borderId="0" xfId="0" applyNumberFormat="1" applyFont="1" applyBorder="1" applyAlignment="1">
      <alignment wrapText="1"/>
    </xf>
    <xf numFmtId="164" fontId="38" fillId="33" borderId="0" xfId="0" applyNumberFormat="1" applyFont="1" applyFill="1" applyBorder="1" applyAlignment="1">
      <alignment vertical="center" wrapText="1"/>
    </xf>
    <xf numFmtId="164" fontId="0" fillId="33" borderId="0" xfId="0" applyNumberFormat="1" applyFont="1" applyFill="1" applyBorder="1" applyAlignment="1">
      <alignment vertical="center" wrapText="1"/>
    </xf>
    <xf numFmtId="164" fontId="0" fillId="33" borderId="0" xfId="0" applyNumberFormat="1" applyFont="1" applyFill="1" applyBorder="1" applyAlignment="1">
      <alignment wrapText="1"/>
    </xf>
    <xf numFmtId="164" fontId="24" fillId="33" borderId="0" xfId="0" applyNumberFormat="1" applyFont="1" applyFill="1" applyBorder="1" applyAlignment="1">
      <alignment wrapText="1"/>
    </xf>
    <xf numFmtId="164" fontId="39" fillId="33" borderId="0" xfId="0" applyNumberFormat="1" applyFont="1" applyFill="1" applyBorder="1" applyAlignment="1">
      <alignment vertical="center" wrapText="1"/>
    </xf>
    <xf numFmtId="164" fontId="25" fillId="0" borderId="0" xfId="0" applyNumberFormat="1" applyFont="1" applyBorder="1" applyAlignment="1">
      <alignment wrapText="1"/>
    </xf>
    <xf numFmtId="164" fontId="5" fillId="37" borderId="0" xfId="0" applyNumberFormat="1" applyFont="1" applyFill="1" applyBorder="1" applyAlignment="1">
      <alignment horizontal="center" vertical="center" textRotation="90" wrapText="1"/>
    </xf>
    <xf numFmtId="164" fontId="7" fillId="37" borderId="40" xfId="0" applyNumberFormat="1" applyFont="1" applyFill="1" applyBorder="1" applyAlignment="1">
      <alignment horizontal="center" vertical="center" textRotation="90" wrapText="1"/>
    </xf>
    <xf numFmtId="164" fontId="0" fillId="37" borderId="40" xfId="0" applyNumberFormat="1" applyFont="1" applyFill="1" applyBorder="1" applyAlignment="1">
      <alignment horizontal="center" vertical="center" textRotation="90" wrapText="1"/>
    </xf>
    <xf numFmtId="164" fontId="25" fillId="36" borderId="0" xfId="0" applyNumberFormat="1" applyFont="1" applyFill="1" applyBorder="1" applyAlignment="1">
      <alignment vertical="center" wrapText="1"/>
    </xf>
    <xf numFmtId="164" fontId="5" fillId="37" borderId="0" xfId="0" applyNumberFormat="1" applyFont="1" applyFill="1" applyBorder="1" applyAlignment="1">
      <alignment horizontal="left" vertical="center" textRotation="90" wrapText="1"/>
    </xf>
    <xf numFmtId="164" fontId="5" fillId="37" borderId="40" xfId="0" applyNumberFormat="1" applyFont="1" applyFill="1" applyBorder="1" applyAlignment="1">
      <alignment horizontal="center" vertical="center" textRotation="90" wrapText="1"/>
    </xf>
    <xf numFmtId="164" fontId="7" fillId="37" borderId="78" xfId="0" applyNumberFormat="1" applyFont="1" applyFill="1" applyBorder="1" applyAlignment="1">
      <alignment horizontal="left" vertical="center" wrapText="1"/>
    </xf>
    <xf numFmtId="164" fontId="7" fillId="37" borderId="58" xfId="0" applyNumberFormat="1" applyFont="1" applyFill="1" applyBorder="1" applyAlignment="1">
      <alignment horizontal="left" vertical="center" wrapText="1"/>
    </xf>
    <xf numFmtId="164" fontId="54" fillId="33" borderId="0" xfId="0" applyNumberFormat="1" applyFont="1" applyFill="1" applyBorder="1" applyAlignment="1">
      <alignment wrapText="1"/>
    </xf>
    <xf numFmtId="164" fontId="39" fillId="33" borderId="0" xfId="0" applyNumberFormat="1" applyFont="1" applyFill="1" applyBorder="1" applyAlignment="1">
      <alignment horizontal="left" vertical="center" wrapText="1" indent="5"/>
    </xf>
    <xf numFmtId="164" fontId="18" fillId="36" borderId="48" xfId="0" applyNumberFormat="1" applyFont="1" applyFill="1" applyBorder="1" applyAlignment="1">
      <alignment horizontal="right" vertical="center" wrapText="1"/>
    </xf>
    <xf numFmtId="164" fontId="55" fillId="0" borderId="0" xfId="0" applyNumberFormat="1" applyFont="1" applyBorder="1" applyAlignment="1">
      <alignment vertical="center" wrapText="1"/>
    </xf>
    <xf numFmtId="164" fontId="5" fillId="37" borderId="48" xfId="0" applyNumberFormat="1" applyFont="1" applyFill="1" applyBorder="1" applyAlignment="1">
      <alignment vertical="center" wrapText="1"/>
    </xf>
    <xf numFmtId="164" fontId="7" fillId="0" borderId="23" xfId="0" applyNumberFormat="1" applyFont="1" applyBorder="1" applyAlignment="1">
      <alignment vertical="center" wrapText="1"/>
    </xf>
    <xf numFmtId="164" fontId="7" fillId="0" borderId="48" xfId="0" applyNumberFormat="1" applyFont="1" applyBorder="1" applyAlignment="1">
      <alignment vertical="center" wrapText="1"/>
    </xf>
    <xf numFmtId="164" fontId="7" fillId="0" borderId="34" xfId="0" applyNumberFormat="1" applyFont="1" applyBorder="1" applyAlignment="1">
      <alignment vertical="center" wrapText="1"/>
    </xf>
    <xf numFmtId="164" fontId="7" fillId="0" borderId="12" xfId="0" applyNumberFormat="1" applyFont="1" applyBorder="1" applyAlignment="1">
      <alignment vertical="center" wrapText="1"/>
    </xf>
    <xf numFmtId="164" fontId="7" fillId="0" borderId="27" xfId="0" applyNumberFormat="1" applyFont="1" applyBorder="1" applyAlignment="1">
      <alignment vertical="center" wrapText="1"/>
    </xf>
    <xf numFmtId="164" fontId="7" fillId="0" borderId="48" xfId="0" applyNumberFormat="1" applyFont="1" applyBorder="1" applyAlignment="1">
      <alignment horizontal="justify" vertical="center" wrapText="1"/>
    </xf>
    <xf numFmtId="0" fontId="5" fillId="34" borderId="67" xfId="0" applyFont="1" applyFill="1" applyBorder="1" applyAlignment="1">
      <alignment vertical="center" wrapText="1"/>
    </xf>
    <xf numFmtId="0" fontId="5" fillId="34" borderId="50" xfId="0" applyFont="1" applyFill="1" applyBorder="1" applyAlignment="1">
      <alignment horizontal="right" vertical="center" wrapText="1"/>
    </xf>
    <xf numFmtId="0" fontId="5" fillId="34" borderId="39" xfId="0" applyFont="1" applyFill="1" applyBorder="1" applyAlignment="1">
      <alignment horizontal="right" vertical="center" wrapText="1"/>
    </xf>
    <xf numFmtId="0" fontId="5" fillId="34" borderId="68" xfId="0" applyFont="1" applyFill="1" applyBorder="1" applyAlignment="1">
      <alignment horizontal="right" vertical="center" wrapText="1"/>
    </xf>
    <xf numFmtId="0" fontId="60" fillId="35" borderId="68" xfId="0" applyFont="1" applyFill="1" applyBorder="1" applyAlignment="1">
      <alignment horizontal="left" vertical="top" wrapText="1"/>
    </xf>
    <xf numFmtId="0" fontId="5" fillId="0" borderId="68" xfId="0" applyFont="1" applyBorder="1" applyAlignment="1">
      <alignment horizontal="center" vertical="center" wrapText="1"/>
    </xf>
    <xf numFmtId="0" fontId="5" fillId="0" borderId="68" xfId="0" applyFont="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zoomScalePageLayoutView="0" workbookViewId="0" topLeftCell="A5">
      <selection activeCell="D9" sqref="D9"/>
    </sheetView>
  </sheetViews>
  <sheetFormatPr defaultColWidth="9.140625" defaultRowHeight="15"/>
  <cols>
    <col min="1" max="1" width="4.00390625" style="0" customWidth="1"/>
    <col min="2" max="2" width="37.28125" style="0" customWidth="1"/>
    <col min="3" max="3" width="33.8515625" style="0" customWidth="1"/>
    <col min="4" max="4" width="44.28125" style="0" customWidth="1"/>
    <col min="5" max="5" width="37.00390625" style="0" customWidth="1"/>
  </cols>
  <sheetData>
    <row r="1" ht="16.5">
      <c r="A1" s="1" t="s">
        <v>0</v>
      </c>
    </row>
    <row r="2" ht="14.25">
      <c r="A2" s="2"/>
    </row>
    <row r="3" spans="1:8" ht="14.25">
      <c r="A3" s="3" t="s">
        <v>1</v>
      </c>
      <c r="B3" s="3"/>
      <c r="C3" s="3"/>
      <c r="D3" s="3"/>
      <c r="E3" s="3"/>
      <c r="F3" s="3"/>
      <c r="G3" s="3"/>
      <c r="H3" s="3"/>
    </row>
    <row r="4" spans="1:3" ht="14.25">
      <c r="A4" s="4" t="s">
        <v>2</v>
      </c>
      <c r="B4" s="3"/>
      <c r="C4" s="3"/>
    </row>
    <row r="5" ht="14.25">
      <c r="A5" s="2"/>
    </row>
    <row r="6" spans="1:5" ht="42.75" customHeight="1">
      <c r="A6" s="382" t="s">
        <v>3</v>
      </c>
      <c r="B6" s="5" t="s">
        <v>4</v>
      </c>
      <c r="C6" s="383" t="s">
        <v>5</v>
      </c>
      <c r="D6" s="383"/>
      <c r="E6" s="383"/>
    </row>
    <row r="7" spans="1:5" ht="18" customHeight="1">
      <c r="A7" s="382"/>
      <c r="B7" s="384" t="s">
        <v>6</v>
      </c>
      <c r="C7" s="384"/>
      <c r="D7" s="385" t="s">
        <v>7</v>
      </c>
      <c r="E7" s="385"/>
    </row>
    <row r="8" spans="1:5" ht="39" customHeight="1">
      <c r="A8" s="382"/>
      <c r="B8" s="386" t="s">
        <v>8</v>
      </c>
      <c r="C8" s="386"/>
      <c r="D8" s="387" t="s">
        <v>9</v>
      </c>
      <c r="E8" s="387"/>
    </row>
    <row r="9" spans="1:5" ht="33.75" customHeight="1">
      <c r="A9" s="382"/>
      <c r="B9" s="386" t="s">
        <v>10</v>
      </c>
      <c r="C9" s="386"/>
      <c r="D9" s="387" t="s">
        <v>11</v>
      </c>
      <c r="E9" s="387"/>
    </row>
    <row r="10" spans="1:5" ht="21" customHeight="1">
      <c r="A10" s="382"/>
      <c r="B10" s="388" t="s">
        <v>12</v>
      </c>
      <c r="C10" s="388"/>
      <c r="D10" s="389"/>
      <c r="E10" s="389"/>
    </row>
    <row r="11" spans="1:5" ht="15" customHeight="1">
      <c r="A11" s="382"/>
      <c r="B11" s="390" t="s">
        <v>13</v>
      </c>
      <c r="C11" s="8"/>
      <c r="D11" s="391" t="s">
        <v>14</v>
      </c>
      <c r="E11" s="391"/>
    </row>
    <row r="12" spans="1:5" ht="15" customHeight="1">
      <c r="A12" s="382"/>
      <c r="B12" s="390"/>
      <c r="C12" s="10" t="s">
        <v>15</v>
      </c>
      <c r="D12" s="392" t="s">
        <v>16</v>
      </c>
      <c r="E12" s="392"/>
    </row>
    <row r="13" spans="1:5" ht="17.25" customHeight="1">
      <c r="A13" s="382"/>
      <c r="B13" s="390"/>
      <c r="C13" s="10" t="s">
        <v>17</v>
      </c>
      <c r="D13" s="392" t="s">
        <v>18</v>
      </c>
      <c r="E13" s="392"/>
    </row>
    <row r="14" spans="1:5" ht="15" customHeight="1">
      <c r="A14" s="382"/>
      <c r="B14" s="390"/>
      <c r="C14" s="10" t="s">
        <v>19</v>
      </c>
      <c r="D14" s="392" t="s">
        <v>20</v>
      </c>
      <c r="E14" s="392"/>
    </row>
    <row r="15" spans="1:5" ht="15" customHeight="1">
      <c r="A15" s="382"/>
      <c r="B15" s="390"/>
      <c r="C15" s="10" t="s">
        <v>21</v>
      </c>
      <c r="D15" s="392" t="s">
        <v>22</v>
      </c>
      <c r="E15" s="392"/>
    </row>
    <row r="16" spans="1:5" ht="25.5" customHeight="1">
      <c r="A16" s="382"/>
      <c r="B16" s="390" t="s">
        <v>23</v>
      </c>
      <c r="C16" s="12" t="s">
        <v>24</v>
      </c>
      <c r="D16" s="8" t="s">
        <v>25</v>
      </c>
      <c r="E16" s="13" t="s">
        <v>26</v>
      </c>
    </row>
    <row r="17" spans="1:5" ht="14.25">
      <c r="A17" s="382"/>
      <c r="B17" s="390"/>
      <c r="C17" s="8" t="s">
        <v>27</v>
      </c>
      <c r="D17" s="10" t="s">
        <v>28</v>
      </c>
      <c r="E17" s="14">
        <v>1708481</v>
      </c>
    </row>
    <row r="18" spans="1:5" ht="14.25">
      <c r="A18" s="382"/>
      <c r="B18" s="390"/>
      <c r="C18" s="8" t="s">
        <v>29</v>
      </c>
      <c r="D18" s="10" t="s">
        <v>30</v>
      </c>
      <c r="E18" s="11"/>
    </row>
    <row r="19" spans="1:5" ht="14.25">
      <c r="A19" s="382"/>
      <c r="B19" s="390"/>
      <c r="C19" s="15" t="s">
        <v>31</v>
      </c>
      <c r="D19" s="10"/>
      <c r="E19" s="11"/>
    </row>
    <row r="20" spans="1:5" ht="21" customHeight="1">
      <c r="A20" s="382"/>
      <c r="B20" s="390"/>
      <c r="C20" s="15" t="s">
        <v>32</v>
      </c>
      <c r="D20" s="10"/>
      <c r="E20" s="11"/>
    </row>
    <row r="21" spans="1:5" ht="12.75" customHeight="1">
      <c r="A21" s="382"/>
      <c r="B21" s="393" t="s">
        <v>33</v>
      </c>
      <c r="C21" s="393"/>
      <c r="D21" s="394" t="s">
        <v>34</v>
      </c>
      <c r="E21" s="394"/>
    </row>
    <row r="22" spans="1:5" ht="28.5" customHeight="1">
      <c r="A22" s="382"/>
      <c r="B22" s="395" t="s">
        <v>35</v>
      </c>
      <c r="C22" s="8" t="s">
        <v>36</v>
      </c>
      <c r="D22" s="392" t="s">
        <v>37</v>
      </c>
      <c r="E22" s="392"/>
    </row>
    <row r="23" spans="1:5" ht="29.25" customHeight="1">
      <c r="A23" s="382"/>
      <c r="B23" s="395"/>
      <c r="C23" s="8" t="s">
        <v>38</v>
      </c>
      <c r="D23" s="392" t="s">
        <v>39</v>
      </c>
      <c r="E23" s="392"/>
    </row>
    <row r="24" spans="1:5" ht="27.75" customHeight="1">
      <c r="A24" s="382"/>
      <c r="B24" s="395"/>
      <c r="C24" s="8" t="s">
        <v>40</v>
      </c>
      <c r="D24" s="392"/>
      <c r="E24" s="392"/>
    </row>
    <row r="25" spans="1:5" ht="27.75" customHeight="1">
      <c r="A25" s="382"/>
      <c r="B25" s="395"/>
      <c r="C25" s="16" t="s">
        <v>32</v>
      </c>
      <c r="D25" s="396" t="s">
        <v>41</v>
      </c>
      <c r="E25" s="396"/>
    </row>
    <row r="26" spans="1:5" ht="69" customHeight="1">
      <c r="A26" s="17"/>
      <c r="B26" s="18"/>
      <c r="C26" s="18"/>
      <c r="D26" s="19"/>
      <c r="E26" s="19"/>
    </row>
    <row r="27" ht="14.25">
      <c r="A27" s="20" t="s">
        <v>42</v>
      </c>
    </row>
    <row r="28" spans="1:4" ht="28.5" customHeight="1">
      <c r="A28" s="21"/>
      <c r="B28" s="22" t="s">
        <v>43</v>
      </c>
      <c r="C28" s="22" t="s">
        <v>44</v>
      </c>
      <c r="D28" s="22" t="s">
        <v>45</v>
      </c>
    </row>
    <row r="29" spans="2:4" ht="41.25">
      <c r="B29" s="23" t="s">
        <v>16</v>
      </c>
      <c r="C29" s="24" t="s">
        <v>46</v>
      </c>
      <c r="D29" s="25" t="s">
        <v>47</v>
      </c>
    </row>
    <row r="30" spans="2:4" ht="41.25">
      <c r="B30" s="23" t="s">
        <v>18</v>
      </c>
      <c r="C30" s="24" t="s">
        <v>48</v>
      </c>
      <c r="D30" s="25" t="s">
        <v>47</v>
      </c>
    </row>
    <row r="31" spans="2:4" ht="27">
      <c r="B31" s="23" t="s">
        <v>20</v>
      </c>
      <c r="C31" s="25"/>
      <c r="D31" s="25" t="s">
        <v>47</v>
      </c>
    </row>
    <row r="32" spans="2:4" ht="96">
      <c r="B32" s="23" t="s">
        <v>49</v>
      </c>
      <c r="C32" s="24" t="s">
        <v>50</v>
      </c>
      <c r="D32" s="25" t="s">
        <v>47</v>
      </c>
    </row>
    <row r="33" spans="2:4" ht="14.25">
      <c r="B33" s="23" t="s">
        <v>51</v>
      </c>
      <c r="C33" s="25"/>
      <c r="D33" s="25" t="s">
        <v>47</v>
      </c>
    </row>
    <row r="34" spans="2:4" ht="14.25">
      <c r="B34" s="23" t="s">
        <v>52</v>
      </c>
      <c r="C34" s="25"/>
      <c r="D34" s="25" t="s">
        <v>53</v>
      </c>
    </row>
    <row r="35" spans="2:4" ht="27">
      <c r="B35" s="23" t="s">
        <v>54</v>
      </c>
      <c r="C35" s="25"/>
      <c r="D35" s="25" t="s">
        <v>53</v>
      </c>
    </row>
    <row r="36" spans="2:4" ht="27">
      <c r="B36" s="23" t="s">
        <v>55</v>
      </c>
      <c r="C36" s="24" t="s">
        <v>56</v>
      </c>
      <c r="D36" s="25" t="s">
        <v>53</v>
      </c>
    </row>
    <row r="37" spans="2:4" ht="14.25">
      <c r="B37" s="23" t="s">
        <v>22</v>
      </c>
      <c r="C37" s="25"/>
      <c r="D37" s="25" t="s">
        <v>53</v>
      </c>
    </row>
    <row r="38" spans="2:4" ht="14.25">
      <c r="B38" s="23" t="s">
        <v>57</v>
      </c>
      <c r="C38" s="25"/>
      <c r="D38" s="25" t="s">
        <v>58</v>
      </c>
    </row>
    <row r="39" spans="2:4" ht="14.25">
      <c r="B39" s="23" t="s">
        <v>59</v>
      </c>
      <c r="C39" s="25"/>
      <c r="D39" s="25" t="s">
        <v>58</v>
      </c>
    </row>
    <row r="40" spans="2:4" ht="27">
      <c r="B40" s="23" t="s">
        <v>60</v>
      </c>
      <c r="C40" s="25"/>
      <c r="D40" s="25" t="s">
        <v>58</v>
      </c>
    </row>
    <row r="41" spans="2:4" ht="27">
      <c r="B41" s="23" t="s">
        <v>61</v>
      </c>
      <c r="C41" s="25"/>
      <c r="D41" s="25" t="s">
        <v>58</v>
      </c>
    </row>
    <row r="42" spans="2:4" ht="27">
      <c r="B42" s="23" t="s">
        <v>62</v>
      </c>
      <c r="C42" s="25"/>
      <c r="D42" s="25" t="s">
        <v>58</v>
      </c>
    </row>
    <row r="45" ht="14.25">
      <c r="B45" s="26" t="s">
        <v>63</v>
      </c>
    </row>
    <row r="46" ht="14.25">
      <c r="B46" s="27" t="s">
        <v>64</v>
      </c>
    </row>
    <row r="47" ht="14.25">
      <c r="B47" s="27" t="s">
        <v>65</v>
      </c>
    </row>
    <row r="48" ht="27">
      <c r="B48" s="27" t="s">
        <v>66</v>
      </c>
    </row>
    <row r="49" ht="14.25">
      <c r="B49" s="27" t="s">
        <v>67</v>
      </c>
    </row>
    <row r="50" ht="27">
      <c r="B50" s="28" t="s">
        <v>68</v>
      </c>
    </row>
    <row r="51" ht="14.25">
      <c r="B51" s="27" t="s">
        <v>69</v>
      </c>
    </row>
    <row r="52" ht="14.25">
      <c r="B52" s="27" t="s">
        <v>70</v>
      </c>
    </row>
    <row r="53" ht="14.25">
      <c r="B53" s="27" t="s">
        <v>71</v>
      </c>
    </row>
    <row r="54" ht="14.25">
      <c r="B54" s="27" t="s">
        <v>72</v>
      </c>
    </row>
    <row r="55" ht="14.25">
      <c r="B55" s="28" t="s">
        <v>73</v>
      </c>
    </row>
    <row r="56" ht="14.25">
      <c r="B56" s="27" t="s">
        <v>74</v>
      </c>
    </row>
    <row r="57" ht="14.25">
      <c r="B57" s="27" t="s">
        <v>75</v>
      </c>
    </row>
  </sheetData>
  <sheetProtection selectLockedCells="1" selectUnlockedCells="1"/>
  <mergeCells count="24">
    <mergeCell ref="B16:B20"/>
    <mergeCell ref="B21:C21"/>
    <mergeCell ref="D21:E21"/>
    <mergeCell ref="B22:B25"/>
    <mergeCell ref="D22:E22"/>
    <mergeCell ref="D23:E23"/>
    <mergeCell ref="D24:E24"/>
    <mergeCell ref="D25:E25"/>
    <mergeCell ref="B11:B15"/>
    <mergeCell ref="D11:E11"/>
    <mergeCell ref="D12:E12"/>
    <mergeCell ref="D13:E13"/>
    <mergeCell ref="D14:E14"/>
    <mergeCell ref="D15:E15"/>
    <mergeCell ref="A6:A25"/>
    <mergeCell ref="C6:E6"/>
    <mergeCell ref="B7:C7"/>
    <mergeCell ref="D7:E7"/>
    <mergeCell ref="B8:C8"/>
    <mergeCell ref="D8:E8"/>
    <mergeCell ref="B9:C9"/>
    <mergeCell ref="D9:E9"/>
    <mergeCell ref="B10:C10"/>
    <mergeCell ref="D10:E10"/>
  </mergeCells>
  <dataValidations count="7">
    <dataValidation allowBlank="1" showInputMessage="1" showErrorMessage="1" prompt="define the overall goal of your proejct in one phrase (maximum of 60 words)." sqref="C6:E6">
      <formula1>0</formula1>
      <formula2>0</formula2>
    </dataValidation>
    <dataValidation allowBlank="1" showInputMessage="1" showErrorMessage="1" prompt="Describe the current situation of beneficiaries in relation to the specific form(s) of violence you have selected. Maximum 200 words. " sqref="D21:E21">
      <formula1>0</formula1>
      <formula2>0</formula2>
    </dataValidation>
    <dataValidation allowBlank="1" showInputMessage="1" showErrorMessage="1" prompt="Expected situation of the beneficiaries: By the end of this project, what are the main expected changes in the intended beneficiaries' lives in relation to the specific forms and manifestation of violence addressed? Maximum 100 words per beneficiary group" sqref="D22:E25">
      <formula1>0</formula1>
      <formula2>0</formula2>
    </dataValidation>
    <dataValidation type="list" allowBlank="1" showInputMessage="1" showErrorMessage="1" prompt="Please select one from the dropdown menu." error="Please select one from the dropdown menu." sqref="D12:E15">
      <formula1>$B$29:$B$42</formula1>
      <formula2>0</formula2>
    </dataValidation>
    <dataValidation allowBlank="1" showInputMessage="1" showErrorMessage="1" prompt="Please provide the estimated number of beneficiaries your project will reach by the end of the project. " error="Please put the number." sqref="E17:E20">
      <formula1>0</formula1>
      <formula2>0</formula2>
    </dataValidation>
    <dataValidation type="list" allowBlank="1" showInputMessage="1" showErrorMessage="1" prompt="Please select one from the dropdown menu." error="Please select one from the dropdown menu." sqref="D17:D20">
      <formula1>$B$46:$B$57</formula1>
      <formula2>0</formula2>
    </dataValidation>
    <dataValidation allowBlank="1" showErrorMessage="1" sqref="D7:D10 D26:E26">
      <formula1>0</formula1>
      <formula2>0</formula2>
    </dataValidation>
  </dataValidations>
  <printOptions/>
  <pageMargins left="0.25" right="0.25" top="0.75" bottom="0.75" header="0.5118055555555555" footer="0.511805555555555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dimension ref="A1:Y375"/>
  <sheetViews>
    <sheetView zoomScaleSheetLayoutView="70" zoomScalePageLayoutView="0" workbookViewId="0" topLeftCell="A247">
      <selection activeCell="C37" sqref="C37:F37"/>
    </sheetView>
  </sheetViews>
  <sheetFormatPr defaultColWidth="9.140625" defaultRowHeight="15"/>
  <cols>
    <col min="1" max="1" width="9.140625" style="0" customWidth="1"/>
    <col min="2" max="2" width="31.00390625" style="0" customWidth="1"/>
    <col min="3" max="3" width="24.8515625" style="0" customWidth="1"/>
    <col min="4" max="4" width="15.8515625" style="0" customWidth="1"/>
    <col min="5" max="5" width="9.140625" style="0" customWidth="1"/>
    <col min="6" max="6" width="15.00390625" style="0" customWidth="1"/>
    <col min="7" max="7" width="17.28125" style="0" customWidth="1"/>
    <col min="8" max="8" width="16.7109375" style="0" customWidth="1"/>
    <col min="9" max="12" width="9.140625" style="0" customWidth="1"/>
    <col min="13" max="13" width="7.57421875" style="0" customWidth="1"/>
    <col min="14" max="14" width="9.57421875" style="0" customWidth="1"/>
  </cols>
  <sheetData>
    <row r="1" ht="18">
      <c r="A1" s="29" t="s">
        <v>76</v>
      </c>
    </row>
    <row r="3" spans="1:25" ht="15">
      <c r="A3" s="30" t="s">
        <v>77</v>
      </c>
      <c r="B3" s="3"/>
      <c r="C3" s="3"/>
      <c r="D3" s="3"/>
      <c r="E3" s="3"/>
      <c r="F3" s="3"/>
      <c r="G3" s="3"/>
      <c r="H3" s="3"/>
      <c r="I3" s="3"/>
      <c r="J3" s="3"/>
      <c r="K3" s="3"/>
      <c r="L3" s="3"/>
      <c r="M3" s="3"/>
      <c r="N3" s="3"/>
      <c r="O3" s="3"/>
      <c r="P3" s="3"/>
      <c r="Q3" s="3"/>
      <c r="R3" s="3"/>
      <c r="S3" s="31"/>
      <c r="T3" s="31"/>
      <c r="U3" s="31"/>
      <c r="V3" s="31"/>
      <c r="W3" s="31"/>
      <c r="X3" s="31"/>
      <c r="Y3" s="31"/>
    </row>
    <row r="4" spans="1:25" ht="15">
      <c r="A4" s="30" t="s">
        <v>78</v>
      </c>
      <c r="B4" s="3"/>
      <c r="C4" s="3"/>
      <c r="D4" s="3"/>
      <c r="E4" s="3"/>
      <c r="F4" s="3"/>
      <c r="G4" s="3"/>
      <c r="H4" s="3"/>
      <c r="I4" s="3"/>
      <c r="J4" s="3"/>
      <c r="K4" s="3"/>
      <c r="L4" s="3"/>
      <c r="M4" s="3"/>
      <c r="N4" s="3"/>
      <c r="O4" s="3"/>
      <c r="P4" s="3"/>
      <c r="Q4" s="3"/>
      <c r="R4" s="3"/>
      <c r="S4" s="31"/>
      <c r="T4" s="31"/>
      <c r="U4" s="31"/>
      <c r="V4" s="31"/>
      <c r="W4" s="31"/>
      <c r="X4" s="31"/>
      <c r="Y4" s="31"/>
    </row>
    <row r="5" spans="1:25" ht="14.25">
      <c r="A5" s="4" t="s">
        <v>79</v>
      </c>
      <c r="B5" s="3"/>
      <c r="C5" s="3"/>
      <c r="D5" s="3"/>
      <c r="E5" s="3"/>
      <c r="F5" s="3"/>
      <c r="G5" s="3"/>
      <c r="H5" s="3"/>
      <c r="I5" s="3"/>
      <c r="J5" s="3"/>
      <c r="K5" s="3"/>
      <c r="L5" s="3"/>
      <c r="M5" s="3"/>
      <c r="N5" s="3"/>
      <c r="O5" s="3"/>
      <c r="P5" s="3"/>
      <c r="Q5" s="3"/>
      <c r="R5" s="3"/>
      <c r="S5" s="31"/>
      <c r="T5" s="31"/>
      <c r="U5" s="31"/>
      <c r="V5" s="31"/>
      <c r="W5" s="31"/>
      <c r="X5" s="31"/>
      <c r="Y5" s="31"/>
    </row>
    <row r="6" spans="1:25" ht="12.75" customHeight="1">
      <c r="A6" s="3"/>
      <c r="B6" s="32" t="s">
        <v>80</v>
      </c>
      <c r="C6" s="397" t="s">
        <v>81</v>
      </c>
      <c r="D6" s="397"/>
      <c r="E6" s="397"/>
      <c r="F6" s="3"/>
      <c r="G6" s="3"/>
      <c r="H6" s="3"/>
      <c r="I6" s="3"/>
      <c r="J6" s="3"/>
      <c r="K6" s="3"/>
      <c r="L6" s="3"/>
      <c r="M6" s="3"/>
      <c r="N6" s="3"/>
      <c r="O6" s="3"/>
      <c r="P6" s="3"/>
      <c r="Q6" s="3"/>
      <c r="R6" s="3"/>
      <c r="S6" s="31"/>
      <c r="T6" s="31"/>
      <c r="U6" s="31"/>
      <c r="V6" s="31"/>
      <c r="W6" s="31"/>
      <c r="X6" s="31"/>
      <c r="Y6" s="31"/>
    </row>
    <row r="7" spans="1:25" ht="12.75" customHeight="1">
      <c r="A7" s="3"/>
      <c r="B7" s="32" t="s">
        <v>82</v>
      </c>
      <c r="C7" s="397" t="s">
        <v>83</v>
      </c>
      <c r="D7" s="397"/>
      <c r="E7" s="33"/>
      <c r="F7" s="3"/>
      <c r="G7" s="3"/>
      <c r="H7" s="3"/>
      <c r="I7" s="3"/>
      <c r="J7" s="3"/>
      <c r="K7" s="3"/>
      <c r="L7" s="3"/>
      <c r="M7" s="3"/>
      <c r="N7" s="3"/>
      <c r="O7" s="3"/>
      <c r="P7" s="3"/>
      <c r="Q7" s="3"/>
      <c r="R7" s="3"/>
      <c r="S7" s="31"/>
      <c r="T7" s="31"/>
      <c r="U7" s="31"/>
      <c r="V7" s="31"/>
      <c r="W7" s="31"/>
      <c r="X7" s="31"/>
      <c r="Y7" s="31"/>
    </row>
    <row r="8" spans="1:25" ht="15">
      <c r="A8" s="34"/>
      <c r="B8" s="35" t="s">
        <v>84</v>
      </c>
      <c r="C8" s="36" t="s">
        <v>85</v>
      </c>
      <c r="D8" s="37"/>
      <c r="E8" s="38"/>
      <c r="F8" s="3"/>
      <c r="G8" s="3"/>
      <c r="H8" s="3"/>
      <c r="I8" s="3"/>
      <c r="J8" s="3"/>
      <c r="K8" s="3"/>
      <c r="L8" s="3"/>
      <c r="M8" s="3"/>
      <c r="N8" s="3"/>
      <c r="O8" s="3"/>
      <c r="P8" s="3"/>
      <c r="Q8" s="3"/>
      <c r="R8" s="3"/>
      <c r="S8" s="31"/>
      <c r="T8" s="31"/>
      <c r="U8" s="31"/>
      <c r="V8" s="31"/>
      <c r="W8" s="31"/>
      <c r="X8" s="31"/>
      <c r="Y8" s="31"/>
    </row>
    <row r="9" spans="1:25" ht="15">
      <c r="A9" s="34"/>
      <c r="B9" s="4" t="s">
        <v>86</v>
      </c>
      <c r="C9" s="3"/>
      <c r="D9" s="3"/>
      <c r="E9" s="3"/>
      <c r="F9" s="3"/>
      <c r="G9" s="3"/>
      <c r="H9" s="3"/>
      <c r="I9" s="3"/>
      <c r="J9" s="3"/>
      <c r="K9" s="3"/>
      <c r="L9" s="3"/>
      <c r="M9" s="3"/>
      <c r="N9" s="3"/>
      <c r="O9" s="3"/>
      <c r="P9" s="3"/>
      <c r="Q9" s="3"/>
      <c r="R9" s="3"/>
      <c r="S9" s="31"/>
      <c r="T9" s="31"/>
      <c r="U9" s="31"/>
      <c r="V9" s="31"/>
      <c r="W9" s="31"/>
      <c r="X9" s="31"/>
      <c r="Y9" s="31"/>
    </row>
    <row r="10" spans="1:25" ht="15">
      <c r="A10" s="34"/>
      <c r="B10" s="4" t="s">
        <v>87</v>
      </c>
      <c r="C10" s="3"/>
      <c r="D10" s="3"/>
      <c r="E10" s="3"/>
      <c r="F10" s="3"/>
      <c r="G10" s="3"/>
      <c r="H10" s="3"/>
      <c r="I10" s="3"/>
      <c r="J10" s="3"/>
      <c r="K10" s="3"/>
      <c r="L10" s="3"/>
      <c r="M10" s="3"/>
      <c r="N10" s="3"/>
      <c r="O10" s="3"/>
      <c r="P10" s="3"/>
      <c r="Q10" s="3"/>
      <c r="R10" s="3"/>
      <c r="S10" s="31"/>
      <c r="T10" s="31"/>
      <c r="U10" s="31"/>
      <c r="V10" s="31"/>
      <c r="W10" s="31"/>
      <c r="X10" s="31"/>
      <c r="Y10" s="31"/>
    </row>
    <row r="11" spans="1:25" ht="15">
      <c r="A11" s="34"/>
      <c r="B11" s="4" t="s">
        <v>88</v>
      </c>
      <c r="C11" s="3"/>
      <c r="D11" s="3"/>
      <c r="E11" s="3"/>
      <c r="F11" s="3"/>
      <c r="G11" s="3"/>
      <c r="H11" s="3"/>
      <c r="I11" s="3"/>
      <c r="J11" s="3"/>
      <c r="K11" s="3"/>
      <c r="L11" s="3"/>
      <c r="M11" s="3"/>
      <c r="N11" s="3"/>
      <c r="O11" s="3"/>
      <c r="P11" s="3"/>
      <c r="Q11" s="3"/>
      <c r="R11" s="3"/>
      <c r="S11" s="31"/>
      <c r="T11" s="31"/>
      <c r="U11" s="31"/>
      <c r="V11" s="31"/>
      <c r="W11" s="31"/>
      <c r="X11" s="31"/>
      <c r="Y11" s="31"/>
    </row>
    <row r="12" spans="1:25" ht="15">
      <c r="A12" s="34"/>
      <c r="B12" s="4" t="s">
        <v>89</v>
      </c>
      <c r="C12" s="3"/>
      <c r="D12" s="3"/>
      <c r="E12" s="3"/>
      <c r="F12" s="3"/>
      <c r="G12" s="3"/>
      <c r="H12" s="3"/>
      <c r="I12" s="3"/>
      <c r="J12" s="3"/>
      <c r="K12" s="3"/>
      <c r="L12" s="3"/>
      <c r="M12" s="3"/>
      <c r="N12" s="3"/>
      <c r="O12" s="3"/>
      <c r="P12" s="3"/>
      <c r="Q12" s="3"/>
      <c r="R12" s="3"/>
      <c r="S12" s="31"/>
      <c r="T12" s="31"/>
      <c r="U12" s="31"/>
      <c r="V12" s="31"/>
      <c r="W12" s="31"/>
      <c r="X12" s="31"/>
      <c r="Y12" s="31"/>
    </row>
    <row r="13" spans="1:25" ht="15">
      <c r="A13" s="39"/>
      <c r="B13" s="40"/>
      <c r="C13" s="31"/>
      <c r="D13" s="31"/>
      <c r="E13" s="31"/>
      <c r="F13" s="31"/>
      <c r="G13" s="31"/>
      <c r="H13" s="31"/>
      <c r="I13" s="31"/>
      <c r="J13" s="31"/>
      <c r="K13" s="31"/>
      <c r="L13" s="31"/>
      <c r="M13" s="31"/>
      <c r="N13" s="31"/>
      <c r="O13" s="31"/>
      <c r="P13" s="31"/>
      <c r="Q13" s="31"/>
      <c r="R13" s="31"/>
      <c r="S13" s="31"/>
      <c r="T13" s="31"/>
      <c r="U13" s="31"/>
      <c r="V13" s="31"/>
      <c r="W13" s="31"/>
      <c r="X13" s="31"/>
      <c r="Y13" s="31"/>
    </row>
    <row r="14" ht="18">
      <c r="A14" s="41" t="s">
        <v>90</v>
      </c>
    </row>
    <row r="15" spans="1:22" ht="12.75" customHeight="1">
      <c r="A15" s="398" t="s">
        <v>91</v>
      </c>
      <c r="B15" s="42" t="s">
        <v>92</v>
      </c>
      <c r="C15" s="399" t="s">
        <v>93</v>
      </c>
      <c r="D15" s="399"/>
      <c r="E15" s="399"/>
      <c r="F15" s="399"/>
      <c r="G15" s="399"/>
      <c r="H15" s="399"/>
      <c r="I15" s="399"/>
      <c r="J15" s="399"/>
      <c r="K15" s="399"/>
      <c r="L15" s="399"/>
      <c r="M15" s="399"/>
      <c r="N15" s="399"/>
      <c r="O15" s="399"/>
      <c r="P15" s="399"/>
      <c r="Q15" s="399"/>
      <c r="R15" s="399"/>
      <c r="S15" s="399"/>
      <c r="T15" s="399"/>
      <c r="U15" s="399"/>
      <c r="V15" s="43"/>
    </row>
    <row r="16" spans="1:22" ht="12.75" customHeight="1">
      <c r="A16" s="398"/>
      <c r="B16" s="400" t="s">
        <v>94</v>
      </c>
      <c r="C16" s="400"/>
      <c r="D16" s="400"/>
      <c r="E16" s="400"/>
      <c r="F16" s="400"/>
      <c r="G16" s="400"/>
      <c r="H16" s="400"/>
      <c r="I16" s="400"/>
      <c r="J16" s="400"/>
      <c r="K16" s="401" t="s">
        <v>95</v>
      </c>
      <c r="L16" s="401"/>
      <c r="M16" s="401"/>
      <c r="N16" s="401"/>
      <c r="O16" s="401"/>
      <c r="P16" s="401"/>
      <c r="Q16" s="401"/>
      <c r="R16" s="401"/>
      <c r="S16" s="401"/>
      <c r="T16" s="401"/>
      <c r="U16" s="401"/>
      <c r="V16" s="43"/>
    </row>
    <row r="17" spans="1:22" ht="12.75" customHeight="1">
      <c r="A17" s="398"/>
      <c r="B17" s="402" t="s">
        <v>96</v>
      </c>
      <c r="C17" s="402"/>
      <c r="D17" s="402"/>
      <c r="E17" s="402"/>
      <c r="F17" s="402"/>
      <c r="G17" s="402"/>
      <c r="H17" s="402"/>
      <c r="I17" s="402"/>
      <c r="J17" s="402"/>
      <c r="K17" s="403" t="s">
        <v>97</v>
      </c>
      <c r="L17" s="403"/>
      <c r="M17" s="403"/>
      <c r="N17" s="403"/>
      <c r="O17" s="403"/>
      <c r="P17" s="403"/>
      <c r="Q17" s="403"/>
      <c r="R17" s="403"/>
      <c r="S17" s="403"/>
      <c r="T17" s="403"/>
      <c r="U17" s="403"/>
      <c r="V17" s="43"/>
    </row>
    <row r="18" spans="1:22" ht="12.75" customHeight="1">
      <c r="A18" s="398"/>
      <c r="B18" s="404" t="s">
        <v>98</v>
      </c>
      <c r="C18" s="404"/>
      <c r="D18" s="404"/>
      <c r="E18" s="404"/>
      <c r="F18" s="404"/>
      <c r="G18" s="404"/>
      <c r="H18" s="404"/>
      <c r="I18" s="404"/>
      <c r="J18" s="404"/>
      <c r="K18" s="405" t="s">
        <v>99</v>
      </c>
      <c r="L18" s="405"/>
      <c r="M18" s="405"/>
      <c r="N18" s="405"/>
      <c r="O18" s="405"/>
      <c r="P18" s="405"/>
      <c r="Q18" s="405"/>
      <c r="R18" s="405"/>
      <c r="S18" s="405"/>
      <c r="T18" s="405"/>
      <c r="U18" s="405"/>
      <c r="V18" s="43"/>
    </row>
    <row r="19" spans="1:22" ht="12.75" customHeight="1">
      <c r="A19" s="398"/>
      <c r="B19" s="406" t="s">
        <v>100</v>
      </c>
      <c r="C19" s="406"/>
      <c r="D19" s="406"/>
      <c r="E19" s="406"/>
      <c r="F19" s="406"/>
      <c r="G19" s="406"/>
      <c r="H19" s="406"/>
      <c r="I19" s="406"/>
      <c r="J19" s="406"/>
      <c r="K19" s="407"/>
      <c r="L19" s="407"/>
      <c r="M19" s="407"/>
      <c r="N19" s="407"/>
      <c r="O19" s="407"/>
      <c r="P19" s="407"/>
      <c r="Q19" s="407"/>
      <c r="R19" s="407"/>
      <c r="S19" s="407"/>
      <c r="T19" s="407"/>
      <c r="U19" s="407"/>
      <c r="V19" s="43"/>
    </row>
    <row r="20" spans="1:22" ht="12.75" customHeight="1">
      <c r="A20" s="398"/>
      <c r="B20" s="408" t="s">
        <v>101</v>
      </c>
      <c r="C20" s="408"/>
      <c r="D20" s="408" t="s">
        <v>102</v>
      </c>
      <c r="E20" s="408"/>
      <c r="F20" s="408"/>
      <c r="G20" s="408"/>
      <c r="H20" s="409" t="s">
        <v>103</v>
      </c>
      <c r="I20" s="409"/>
      <c r="J20" s="409"/>
      <c r="K20" s="410" t="s">
        <v>104</v>
      </c>
      <c r="L20" s="410"/>
      <c r="M20" s="410"/>
      <c r="N20" s="410"/>
      <c r="O20" s="410"/>
      <c r="P20" s="410"/>
      <c r="Q20" s="410"/>
      <c r="R20" s="410"/>
      <c r="S20" s="410"/>
      <c r="T20" s="410"/>
      <c r="U20" s="410"/>
      <c r="V20" s="43"/>
    </row>
    <row r="21" spans="1:22" ht="12.75" customHeight="1">
      <c r="A21" s="398"/>
      <c r="B21" s="411" t="s">
        <v>105</v>
      </c>
      <c r="C21" s="411"/>
      <c r="D21" s="408"/>
      <c r="E21" s="408"/>
      <c r="F21" s="408"/>
      <c r="G21" s="408"/>
      <c r="H21" s="44" t="s">
        <v>106</v>
      </c>
      <c r="I21" s="412" t="s">
        <v>107</v>
      </c>
      <c r="J21" s="412"/>
      <c r="K21" s="410"/>
      <c r="L21" s="410"/>
      <c r="M21" s="410"/>
      <c r="N21" s="410"/>
      <c r="O21" s="410"/>
      <c r="P21" s="410"/>
      <c r="Q21" s="410"/>
      <c r="R21" s="410"/>
      <c r="S21" s="410"/>
      <c r="T21" s="410"/>
      <c r="U21" s="410"/>
      <c r="V21" s="43"/>
    </row>
    <row r="22" spans="1:22" ht="12.75" customHeight="1">
      <c r="A22" s="398"/>
      <c r="B22" s="45" t="s">
        <v>108</v>
      </c>
      <c r="C22" s="10" t="s">
        <v>109</v>
      </c>
      <c r="D22" s="413" t="s">
        <v>110</v>
      </c>
      <c r="E22" s="413"/>
      <c r="F22" s="413"/>
      <c r="G22" s="413"/>
      <c r="H22" s="10">
        <v>88</v>
      </c>
      <c r="I22" s="413">
        <v>260861</v>
      </c>
      <c r="J22" s="413"/>
      <c r="K22" s="414" t="s">
        <v>111</v>
      </c>
      <c r="L22" s="414"/>
      <c r="M22" s="414"/>
      <c r="N22" s="414"/>
      <c r="O22" s="414"/>
      <c r="P22" s="414"/>
      <c r="Q22" s="414"/>
      <c r="R22" s="414"/>
      <c r="S22" s="414"/>
      <c r="T22" s="414"/>
      <c r="U22" s="414"/>
      <c r="V22" s="43"/>
    </row>
    <row r="23" spans="1:22" ht="12.75" customHeight="1">
      <c r="A23" s="398"/>
      <c r="B23" s="45" t="s">
        <v>112</v>
      </c>
      <c r="C23" s="10" t="s">
        <v>30</v>
      </c>
      <c r="D23" s="413" t="s">
        <v>113</v>
      </c>
      <c r="E23" s="413"/>
      <c r="F23" s="413"/>
      <c r="G23" s="413"/>
      <c r="H23" s="10">
        <v>88</v>
      </c>
      <c r="I23" s="413">
        <v>30000</v>
      </c>
      <c r="J23" s="413"/>
      <c r="K23" s="414" t="s">
        <v>114</v>
      </c>
      <c r="L23" s="414"/>
      <c r="M23" s="414"/>
      <c r="N23" s="414"/>
      <c r="O23" s="414"/>
      <c r="P23" s="414"/>
      <c r="Q23" s="414"/>
      <c r="R23" s="414"/>
      <c r="S23" s="414"/>
      <c r="T23" s="414"/>
      <c r="U23" s="414"/>
      <c r="V23" s="43"/>
    </row>
    <row r="24" spans="1:22" ht="12.75" customHeight="1">
      <c r="A24" s="398"/>
      <c r="B24" s="45" t="s">
        <v>115</v>
      </c>
      <c r="C24" s="10"/>
      <c r="D24" s="413" t="s">
        <v>116</v>
      </c>
      <c r="E24" s="413"/>
      <c r="F24" s="413"/>
      <c r="G24" s="413"/>
      <c r="H24" s="10"/>
      <c r="I24" s="413"/>
      <c r="J24" s="413"/>
      <c r="K24" s="415"/>
      <c r="L24" s="415"/>
      <c r="M24" s="415"/>
      <c r="N24" s="415"/>
      <c r="O24" s="415"/>
      <c r="P24" s="415"/>
      <c r="Q24" s="415"/>
      <c r="R24" s="415"/>
      <c r="S24" s="415"/>
      <c r="T24" s="415"/>
      <c r="U24" s="415"/>
      <c r="V24" s="43"/>
    </row>
    <row r="25" spans="1:22" ht="12.75" customHeight="1">
      <c r="A25" s="398"/>
      <c r="B25" s="416" t="s">
        <v>117</v>
      </c>
      <c r="C25" s="416"/>
      <c r="D25" s="416"/>
      <c r="E25" s="416"/>
      <c r="F25" s="416"/>
      <c r="G25" s="416"/>
      <c r="H25" s="417" t="s">
        <v>118</v>
      </c>
      <c r="I25" s="417"/>
      <c r="J25" s="417"/>
      <c r="K25" s="47"/>
      <c r="L25" s="48"/>
      <c r="M25" s="48"/>
      <c r="N25" s="48"/>
      <c r="O25" s="48"/>
      <c r="P25" s="48"/>
      <c r="Q25" s="48"/>
      <c r="R25" s="48"/>
      <c r="S25" s="48"/>
      <c r="T25" s="48"/>
      <c r="U25" s="49"/>
      <c r="V25" s="43"/>
    </row>
    <row r="26" spans="1:22" ht="12.75" customHeight="1">
      <c r="A26" s="398"/>
      <c r="B26" s="418" t="s">
        <v>119</v>
      </c>
      <c r="C26" s="418"/>
      <c r="D26" s="418"/>
      <c r="E26" s="418"/>
      <c r="F26" s="418"/>
      <c r="G26" s="418"/>
      <c r="H26" s="419" t="s">
        <v>120</v>
      </c>
      <c r="I26" s="419"/>
      <c r="J26" s="419"/>
      <c r="K26" s="51"/>
      <c r="L26" s="52"/>
      <c r="M26" s="52"/>
      <c r="N26" s="52"/>
      <c r="O26" s="52"/>
      <c r="P26" s="52"/>
      <c r="Q26" s="52"/>
      <c r="R26" s="52"/>
      <c r="S26" s="52"/>
      <c r="T26" s="52"/>
      <c r="U26" s="53"/>
      <c r="V26" s="43"/>
    </row>
    <row r="27" spans="1:22" ht="12.75" customHeight="1">
      <c r="A27" s="420" t="s">
        <v>121</v>
      </c>
      <c r="B27" s="421" t="s">
        <v>122</v>
      </c>
      <c r="C27" s="421" t="s">
        <v>123</v>
      </c>
      <c r="D27" s="421"/>
      <c r="E27" s="421" t="s">
        <v>124</v>
      </c>
      <c r="F27" s="421"/>
      <c r="G27" s="421"/>
      <c r="H27" s="422" t="s">
        <v>125</v>
      </c>
      <c r="I27" s="422"/>
      <c r="J27" s="422"/>
      <c r="K27" s="422"/>
      <c r="L27" s="422"/>
      <c r="M27" s="422"/>
      <c r="N27" s="422"/>
      <c r="O27" s="422"/>
      <c r="P27" s="422"/>
      <c r="Q27" s="422"/>
      <c r="R27" s="422"/>
      <c r="S27" s="422"/>
      <c r="T27" s="422"/>
      <c r="U27" s="422"/>
      <c r="V27" s="43"/>
    </row>
    <row r="28" spans="1:22" ht="12.75" customHeight="1">
      <c r="A28" s="420"/>
      <c r="B28" s="421"/>
      <c r="C28" s="421"/>
      <c r="D28" s="421"/>
      <c r="E28" s="421"/>
      <c r="F28" s="421"/>
      <c r="G28" s="421"/>
      <c r="H28" s="423" t="s">
        <v>126</v>
      </c>
      <c r="I28" s="423"/>
      <c r="J28" s="423"/>
      <c r="K28" s="423"/>
      <c r="L28" s="423" t="s">
        <v>127</v>
      </c>
      <c r="M28" s="423"/>
      <c r="N28" s="423"/>
      <c r="O28" s="423"/>
      <c r="P28" s="423"/>
      <c r="Q28" s="385" t="s">
        <v>128</v>
      </c>
      <c r="R28" s="385"/>
      <c r="S28" s="385"/>
      <c r="T28" s="385"/>
      <c r="U28" s="385"/>
      <c r="V28" s="43"/>
    </row>
    <row r="29" spans="1:22" ht="12.75" customHeight="1">
      <c r="A29" s="420"/>
      <c r="B29" s="421"/>
      <c r="C29" s="421"/>
      <c r="D29" s="421"/>
      <c r="E29" s="421"/>
      <c r="F29" s="421"/>
      <c r="G29" s="421"/>
      <c r="H29" s="45" t="s">
        <v>129</v>
      </c>
      <c r="I29" s="416" t="s">
        <v>130</v>
      </c>
      <c r="J29" s="416"/>
      <c r="K29" s="416"/>
      <c r="L29" s="416" t="s">
        <v>129</v>
      </c>
      <c r="M29" s="416"/>
      <c r="N29" s="416"/>
      <c r="O29" s="416" t="s">
        <v>131</v>
      </c>
      <c r="P29" s="416"/>
      <c r="Q29" s="45" t="s">
        <v>129</v>
      </c>
      <c r="R29" s="424" t="s">
        <v>130</v>
      </c>
      <c r="S29" s="424"/>
      <c r="T29" s="424"/>
      <c r="U29" s="424"/>
      <c r="V29" s="43"/>
    </row>
    <row r="30" spans="1:22" ht="12.75" customHeight="1">
      <c r="A30" s="420"/>
      <c r="B30" s="425" t="s">
        <v>132</v>
      </c>
      <c r="C30" s="425" t="s">
        <v>133</v>
      </c>
      <c r="D30" s="425"/>
      <c r="E30" s="425">
        <v>0</v>
      </c>
      <c r="F30" s="425"/>
      <c r="G30" s="425"/>
      <c r="H30" s="10">
        <v>0</v>
      </c>
      <c r="I30" s="425" t="s">
        <v>134</v>
      </c>
      <c r="J30" s="425"/>
      <c r="K30" s="425"/>
      <c r="L30" s="425">
        <v>0</v>
      </c>
      <c r="M30" s="425"/>
      <c r="N30" s="425"/>
      <c r="O30" s="425" t="s">
        <v>135</v>
      </c>
      <c r="P30" s="425"/>
      <c r="Q30" s="10">
        <v>1</v>
      </c>
      <c r="R30" s="392" t="s">
        <v>136</v>
      </c>
      <c r="S30" s="392"/>
      <c r="T30" s="392"/>
      <c r="U30" s="392"/>
      <c r="V30" s="43"/>
    </row>
    <row r="31" spans="1:22" ht="12.75" customHeight="1">
      <c r="A31" s="420"/>
      <c r="B31" s="425"/>
      <c r="C31" s="425" t="s">
        <v>137</v>
      </c>
      <c r="D31" s="425"/>
      <c r="E31" s="425">
        <v>0</v>
      </c>
      <c r="F31" s="425"/>
      <c r="G31" s="425"/>
      <c r="H31" s="10">
        <v>0</v>
      </c>
      <c r="I31" s="425" t="s">
        <v>134</v>
      </c>
      <c r="J31" s="425"/>
      <c r="K31" s="425"/>
      <c r="L31" s="425">
        <v>0</v>
      </c>
      <c r="M31" s="425"/>
      <c r="N31" s="425"/>
      <c r="O31" s="425" t="s">
        <v>138</v>
      </c>
      <c r="P31" s="425"/>
      <c r="Q31" s="56">
        <v>0.45</v>
      </c>
      <c r="R31" s="392" t="s">
        <v>139</v>
      </c>
      <c r="S31" s="392"/>
      <c r="T31" s="392"/>
      <c r="U31" s="392"/>
      <c r="V31" s="43"/>
    </row>
    <row r="32" spans="1:22" ht="12.75" customHeight="1">
      <c r="A32" s="420"/>
      <c r="B32" s="425"/>
      <c r="C32" s="425" t="s">
        <v>140</v>
      </c>
      <c r="D32" s="425"/>
      <c r="E32" s="425">
        <v>0</v>
      </c>
      <c r="F32" s="425"/>
      <c r="G32" s="425"/>
      <c r="H32" s="10">
        <v>0</v>
      </c>
      <c r="I32" s="425" t="s">
        <v>134</v>
      </c>
      <c r="J32" s="425"/>
      <c r="K32" s="425"/>
      <c r="L32" s="425">
        <v>0</v>
      </c>
      <c r="M32" s="425"/>
      <c r="N32" s="425"/>
      <c r="O32" s="425" t="s">
        <v>141</v>
      </c>
      <c r="P32" s="425"/>
      <c r="Q32" s="57" t="s">
        <v>142</v>
      </c>
      <c r="R32" s="392" t="s">
        <v>143</v>
      </c>
      <c r="S32" s="392"/>
      <c r="T32" s="392"/>
      <c r="U32" s="392"/>
      <c r="V32" s="43"/>
    </row>
    <row r="33" spans="1:22" ht="12.75" customHeight="1">
      <c r="A33" s="420"/>
      <c r="B33" s="418" t="s">
        <v>144</v>
      </c>
      <c r="C33" s="418"/>
      <c r="D33" s="418"/>
      <c r="E33" s="426"/>
      <c r="F33" s="426"/>
      <c r="G33" s="426"/>
      <c r="H33" s="58"/>
      <c r="I33" s="58"/>
      <c r="J33" s="58"/>
      <c r="K33" s="58"/>
      <c r="L33" s="58"/>
      <c r="M33" s="58"/>
      <c r="N33" s="58"/>
      <c r="O33" s="58"/>
      <c r="P33" s="58"/>
      <c r="Q33" s="58"/>
      <c r="R33" s="58"/>
      <c r="S33" s="58"/>
      <c r="T33" s="58"/>
      <c r="U33" s="59"/>
      <c r="V33" s="43"/>
    </row>
    <row r="34" spans="1:22" ht="12.75" customHeight="1">
      <c r="A34" s="427" t="s">
        <v>145</v>
      </c>
      <c r="B34" s="408" t="s">
        <v>146</v>
      </c>
      <c r="C34" s="408"/>
      <c r="D34" s="408"/>
      <c r="E34" s="408"/>
      <c r="F34" s="408"/>
      <c r="G34" s="409" t="s">
        <v>147</v>
      </c>
      <c r="H34" s="409"/>
      <c r="I34" s="409"/>
      <c r="J34" s="428" t="s">
        <v>148</v>
      </c>
      <c r="K34" s="428"/>
      <c r="L34" s="428"/>
      <c r="M34" s="428"/>
      <c r="N34" s="428"/>
      <c r="O34" s="428"/>
      <c r="P34" s="428"/>
      <c r="Q34" s="428"/>
      <c r="R34" s="428"/>
      <c r="S34" s="428"/>
      <c r="T34" s="428"/>
      <c r="U34" s="428"/>
      <c r="V34" s="43"/>
    </row>
    <row r="35" spans="1:22" ht="12.75" customHeight="1">
      <c r="A35" s="427"/>
      <c r="B35" s="408"/>
      <c r="C35" s="408"/>
      <c r="D35" s="408"/>
      <c r="E35" s="408"/>
      <c r="F35" s="408"/>
      <c r="G35" s="409"/>
      <c r="H35" s="409"/>
      <c r="I35" s="409"/>
      <c r="J35" s="423" t="s">
        <v>126</v>
      </c>
      <c r="K35" s="423"/>
      <c r="L35" s="423"/>
      <c r="M35" s="423"/>
      <c r="N35" s="423" t="s">
        <v>127</v>
      </c>
      <c r="O35" s="423"/>
      <c r="P35" s="423"/>
      <c r="Q35" s="423"/>
      <c r="R35" s="385" t="s">
        <v>128</v>
      </c>
      <c r="S35" s="385"/>
      <c r="T35" s="385"/>
      <c r="U35" s="385"/>
      <c r="V35" s="43"/>
    </row>
    <row r="36" spans="1:22" ht="14.25">
      <c r="A36" s="427"/>
      <c r="B36" s="408"/>
      <c r="C36" s="408"/>
      <c r="D36" s="408"/>
      <c r="E36" s="408"/>
      <c r="F36" s="408"/>
      <c r="G36" s="409"/>
      <c r="H36" s="409"/>
      <c r="I36" s="409"/>
      <c r="J36" s="45" t="s">
        <v>149</v>
      </c>
      <c r="K36" s="45" t="s">
        <v>150</v>
      </c>
      <c r="L36" s="45" t="s">
        <v>151</v>
      </c>
      <c r="M36" s="45" t="s">
        <v>152</v>
      </c>
      <c r="N36" s="45" t="s">
        <v>149</v>
      </c>
      <c r="O36" s="45" t="s">
        <v>150</v>
      </c>
      <c r="P36" s="45" t="s">
        <v>151</v>
      </c>
      <c r="Q36" s="45" t="s">
        <v>152</v>
      </c>
      <c r="R36" s="55" t="s">
        <v>149</v>
      </c>
      <c r="S36" s="55" t="s">
        <v>150</v>
      </c>
      <c r="T36" s="55" t="s">
        <v>151</v>
      </c>
      <c r="U36" s="7" t="s">
        <v>152</v>
      </c>
      <c r="V36" s="43"/>
    </row>
    <row r="37" spans="1:22" ht="12.75" customHeight="1">
      <c r="A37" s="427"/>
      <c r="B37" s="45" t="s">
        <v>153</v>
      </c>
      <c r="C37" s="413" t="s">
        <v>154</v>
      </c>
      <c r="D37" s="413"/>
      <c r="E37" s="413"/>
      <c r="F37" s="413"/>
      <c r="G37" s="413" t="s">
        <v>155</v>
      </c>
      <c r="H37" s="413"/>
      <c r="I37" s="413"/>
      <c r="J37" s="6"/>
      <c r="K37" s="6"/>
      <c r="L37" s="6"/>
      <c r="M37" s="6"/>
      <c r="N37" s="6"/>
      <c r="O37" s="6"/>
      <c r="P37" s="6"/>
      <c r="Q37" s="6" t="s">
        <v>156</v>
      </c>
      <c r="R37" s="6" t="s">
        <v>156</v>
      </c>
      <c r="S37" s="6"/>
      <c r="T37" s="6"/>
      <c r="U37" s="9"/>
      <c r="V37" s="43"/>
    </row>
    <row r="38" spans="1:22" ht="12.75" customHeight="1">
      <c r="A38" s="427"/>
      <c r="B38" s="45" t="s">
        <v>157</v>
      </c>
      <c r="C38" s="413" t="s">
        <v>158</v>
      </c>
      <c r="D38" s="413"/>
      <c r="E38" s="413"/>
      <c r="F38" s="413"/>
      <c r="G38" s="413" t="s">
        <v>155</v>
      </c>
      <c r="H38" s="413"/>
      <c r="I38" s="413"/>
      <c r="J38" s="6"/>
      <c r="K38" s="6"/>
      <c r="L38" s="6"/>
      <c r="M38" s="6"/>
      <c r="N38" s="6"/>
      <c r="O38" s="6"/>
      <c r="P38" s="6"/>
      <c r="Q38" s="6"/>
      <c r="R38" s="6" t="s">
        <v>156</v>
      </c>
      <c r="S38" s="6" t="s">
        <v>156</v>
      </c>
      <c r="T38" s="6"/>
      <c r="U38" s="9"/>
      <c r="V38" s="43"/>
    </row>
    <row r="39" spans="1:22" ht="12.75" customHeight="1">
      <c r="A39" s="427"/>
      <c r="B39" s="45" t="s">
        <v>159</v>
      </c>
      <c r="C39" s="413" t="s">
        <v>160</v>
      </c>
      <c r="D39" s="413"/>
      <c r="E39" s="413"/>
      <c r="F39" s="413"/>
      <c r="G39" s="413" t="s">
        <v>161</v>
      </c>
      <c r="H39" s="413"/>
      <c r="I39" s="413"/>
      <c r="J39" s="6"/>
      <c r="K39" s="6"/>
      <c r="L39" s="6"/>
      <c r="M39" s="6"/>
      <c r="N39" s="6"/>
      <c r="O39" s="6"/>
      <c r="P39" s="6"/>
      <c r="Q39" s="6"/>
      <c r="R39" s="6" t="s">
        <v>156</v>
      </c>
      <c r="S39" s="6" t="s">
        <v>156</v>
      </c>
      <c r="T39" s="6"/>
      <c r="U39" s="9"/>
      <c r="V39" s="43"/>
    </row>
    <row r="40" spans="1:22" ht="12.75" customHeight="1">
      <c r="A40" s="427"/>
      <c r="B40" s="45" t="s">
        <v>162</v>
      </c>
      <c r="C40" s="413" t="s">
        <v>163</v>
      </c>
      <c r="D40" s="413"/>
      <c r="E40" s="413"/>
      <c r="F40" s="413"/>
      <c r="G40" s="413" t="s">
        <v>161</v>
      </c>
      <c r="H40" s="413"/>
      <c r="I40" s="413"/>
      <c r="J40" s="6"/>
      <c r="K40" s="6"/>
      <c r="L40" s="6"/>
      <c r="M40" s="6"/>
      <c r="N40" s="6"/>
      <c r="O40" s="6"/>
      <c r="P40" s="6"/>
      <c r="Q40" s="6"/>
      <c r="R40" s="6"/>
      <c r="S40" s="6" t="s">
        <v>156</v>
      </c>
      <c r="T40" s="6"/>
      <c r="U40" s="9"/>
      <c r="V40" s="43"/>
    </row>
    <row r="41" spans="1:22" ht="12.75" customHeight="1">
      <c r="A41" s="427"/>
      <c r="B41" s="50" t="s">
        <v>164</v>
      </c>
      <c r="C41" s="413" t="s">
        <v>165</v>
      </c>
      <c r="D41" s="413"/>
      <c r="E41" s="413"/>
      <c r="F41" s="413"/>
      <c r="G41" s="413" t="s">
        <v>161</v>
      </c>
      <c r="H41" s="413"/>
      <c r="I41" s="413"/>
      <c r="J41" s="60"/>
      <c r="K41" s="60"/>
      <c r="L41" s="60"/>
      <c r="M41" s="60"/>
      <c r="N41" s="60"/>
      <c r="O41" s="60"/>
      <c r="P41" s="60"/>
      <c r="Q41" s="60"/>
      <c r="R41" s="60" t="s">
        <v>156</v>
      </c>
      <c r="S41" s="60" t="s">
        <v>156</v>
      </c>
      <c r="T41" s="60" t="s">
        <v>156</v>
      </c>
      <c r="U41" s="61"/>
      <c r="V41" s="43"/>
    </row>
    <row r="42" spans="1:22" ht="12.75" customHeight="1">
      <c r="A42" s="420" t="s">
        <v>166</v>
      </c>
      <c r="B42" s="421" t="s">
        <v>167</v>
      </c>
      <c r="C42" s="421" t="s">
        <v>168</v>
      </c>
      <c r="D42" s="421"/>
      <c r="E42" s="421" t="s">
        <v>169</v>
      </c>
      <c r="F42" s="421"/>
      <c r="G42" s="421"/>
      <c r="H42" s="422" t="s">
        <v>170</v>
      </c>
      <c r="I42" s="422"/>
      <c r="J42" s="422"/>
      <c r="K42" s="422"/>
      <c r="L42" s="422"/>
      <c r="M42" s="422"/>
      <c r="N42" s="422"/>
      <c r="O42" s="422"/>
      <c r="P42" s="422"/>
      <c r="Q42" s="422"/>
      <c r="R42" s="422"/>
      <c r="S42" s="422"/>
      <c r="T42" s="422"/>
      <c r="U42" s="422"/>
      <c r="V42" s="43"/>
    </row>
    <row r="43" spans="1:22" ht="12.75" customHeight="1">
      <c r="A43" s="420"/>
      <c r="B43" s="421"/>
      <c r="C43" s="421"/>
      <c r="D43" s="421"/>
      <c r="E43" s="421"/>
      <c r="F43" s="421"/>
      <c r="G43" s="421"/>
      <c r="H43" s="423" t="s">
        <v>126</v>
      </c>
      <c r="I43" s="423"/>
      <c r="J43" s="423"/>
      <c r="K43" s="423"/>
      <c r="L43" s="423" t="s">
        <v>127</v>
      </c>
      <c r="M43" s="423"/>
      <c r="N43" s="423"/>
      <c r="O43" s="423"/>
      <c r="P43" s="423"/>
      <c r="Q43" s="385" t="s">
        <v>128</v>
      </c>
      <c r="R43" s="385"/>
      <c r="S43" s="385"/>
      <c r="T43" s="385"/>
      <c r="U43" s="385"/>
      <c r="V43" s="43"/>
    </row>
    <row r="44" spans="1:22" ht="12.75" customHeight="1">
      <c r="A44" s="420"/>
      <c r="B44" s="421"/>
      <c r="C44" s="421"/>
      <c r="D44" s="421"/>
      <c r="E44" s="421"/>
      <c r="F44" s="421"/>
      <c r="G44" s="421"/>
      <c r="H44" s="45" t="s">
        <v>129</v>
      </c>
      <c r="I44" s="416" t="s">
        <v>130</v>
      </c>
      <c r="J44" s="416"/>
      <c r="K44" s="416"/>
      <c r="L44" s="416" t="s">
        <v>129</v>
      </c>
      <c r="M44" s="416"/>
      <c r="N44" s="416"/>
      <c r="O44" s="416" t="s">
        <v>131</v>
      </c>
      <c r="P44" s="416"/>
      <c r="Q44" s="45" t="s">
        <v>129</v>
      </c>
      <c r="R44" s="424" t="s">
        <v>130</v>
      </c>
      <c r="S44" s="424"/>
      <c r="T44" s="424"/>
      <c r="U44" s="424"/>
      <c r="V44" s="43"/>
    </row>
    <row r="45" spans="1:22" ht="12.75" customHeight="1">
      <c r="A45" s="420"/>
      <c r="B45" s="429" t="s">
        <v>171</v>
      </c>
      <c r="C45" s="429" t="s">
        <v>172</v>
      </c>
      <c r="D45" s="429"/>
      <c r="E45" s="425">
        <v>0</v>
      </c>
      <c r="F45" s="425"/>
      <c r="G45" s="425"/>
      <c r="H45" s="10">
        <v>0</v>
      </c>
      <c r="I45" s="425" t="s">
        <v>134</v>
      </c>
      <c r="J45" s="425"/>
      <c r="K45" s="425"/>
      <c r="L45" s="425">
        <v>0</v>
      </c>
      <c r="M45" s="425"/>
      <c r="N45" s="425"/>
      <c r="O45" s="425" t="s">
        <v>134</v>
      </c>
      <c r="P45" s="425"/>
      <c r="Q45" s="10">
        <v>9</v>
      </c>
      <c r="R45" s="392" t="s">
        <v>134</v>
      </c>
      <c r="S45" s="392"/>
      <c r="T45" s="392"/>
      <c r="U45" s="392"/>
      <c r="V45" s="43"/>
    </row>
    <row r="46" spans="1:22" ht="12.75" customHeight="1">
      <c r="A46" s="420"/>
      <c r="B46" s="429" t="s">
        <v>173</v>
      </c>
      <c r="C46" s="429" t="s">
        <v>174</v>
      </c>
      <c r="D46" s="429"/>
      <c r="E46" s="425">
        <v>0</v>
      </c>
      <c r="F46" s="425"/>
      <c r="G46" s="425"/>
      <c r="H46" s="10">
        <v>0</v>
      </c>
      <c r="I46" s="425" t="s">
        <v>134</v>
      </c>
      <c r="J46" s="425"/>
      <c r="K46" s="425"/>
      <c r="L46" s="425">
        <v>0</v>
      </c>
      <c r="M46" s="425"/>
      <c r="N46" s="425"/>
      <c r="O46" s="425" t="s">
        <v>134</v>
      </c>
      <c r="P46" s="425"/>
      <c r="Q46" s="10" t="s">
        <v>116</v>
      </c>
      <c r="R46" s="392" t="s">
        <v>134</v>
      </c>
      <c r="S46" s="392"/>
      <c r="T46" s="392"/>
      <c r="U46" s="392"/>
      <c r="V46" s="43"/>
    </row>
    <row r="47" spans="1:22" ht="12.75" customHeight="1">
      <c r="A47" s="420"/>
      <c r="B47" s="429"/>
      <c r="C47" s="425" t="s">
        <v>116</v>
      </c>
      <c r="D47" s="425"/>
      <c r="E47" s="425" t="s">
        <v>116</v>
      </c>
      <c r="F47" s="425"/>
      <c r="G47" s="425"/>
      <c r="H47" s="10" t="s">
        <v>116</v>
      </c>
      <c r="I47" s="425" t="s">
        <v>134</v>
      </c>
      <c r="J47" s="425"/>
      <c r="K47" s="425"/>
      <c r="L47" s="425" t="s">
        <v>116</v>
      </c>
      <c r="M47" s="425"/>
      <c r="N47" s="425"/>
      <c r="O47" s="425" t="s">
        <v>134</v>
      </c>
      <c r="P47" s="425"/>
      <c r="Q47" s="10" t="s">
        <v>116</v>
      </c>
      <c r="R47" s="392" t="s">
        <v>134</v>
      </c>
      <c r="S47" s="392"/>
      <c r="T47" s="392"/>
      <c r="U47" s="392"/>
      <c r="V47" s="43"/>
    </row>
    <row r="48" spans="1:22" ht="12.75" customHeight="1">
      <c r="A48" s="420"/>
      <c r="B48" s="418" t="s">
        <v>175</v>
      </c>
      <c r="C48" s="418"/>
      <c r="D48" s="418"/>
      <c r="E48" s="426" t="s">
        <v>176</v>
      </c>
      <c r="F48" s="426"/>
      <c r="G48" s="426"/>
      <c r="H48" s="58"/>
      <c r="I48" s="58"/>
      <c r="J48" s="58"/>
      <c r="K48" s="58"/>
      <c r="L48" s="58"/>
      <c r="M48" s="58"/>
      <c r="N48" s="58"/>
      <c r="O48" s="58"/>
      <c r="P48" s="58"/>
      <c r="Q48" s="58"/>
      <c r="R48" s="58"/>
      <c r="S48" s="58"/>
      <c r="T48" s="58"/>
      <c r="U48" s="59"/>
      <c r="V48" s="43"/>
    </row>
    <row r="49" spans="1:22" ht="12.75" customHeight="1">
      <c r="A49" s="427" t="s">
        <v>177</v>
      </c>
      <c r="B49" s="408" t="s">
        <v>178</v>
      </c>
      <c r="C49" s="408"/>
      <c r="D49" s="408"/>
      <c r="E49" s="408"/>
      <c r="F49" s="408"/>
      <c r="G49" s="409" t="s">
        <v>179</v>
      </c>
      <c r="H49" s="409"/>
      <c r="I49" s="409"/>
      <c r="J49" s="428" t="s">
        <v>180</v>
      </c>
      <c r="K49" s="428"/>
      <c r="L49" s="428"/>
      <c r="M49" s="428"/>
      <c r="N49" s="428"/>
      <c r="O49" s="428"/>
      <c r="P49" s="428"/>
      <c r="Q49" s="428"/>
      <c r="R49" s="428"/>
      <c r="S49" s="428"/>
      <c r="T49" s="428"/>
      <c r="U49" s="428"/>
      <c r="V49" s="43"/>
    </row>
    <row r="50" spans="1:22" ht="12.75" customHeight="1">
      <c r="A50" s="427"/>
      <c r="B50" s="408"/>
      <c r="C50" s="408"/>
      <c r="D50" s="408"/>
      <c r="E50" s="408"/>
      <c r="F50" s="408"/>
      <c r="G50" s="409"/>
      <c r="H50" s="409"/>
      <c r="I50" s="409"/>
      <c r="J50" s="423" t="s">
        <v>126</v>
      </c>
      <c r="K50" s="423"/>
      <c r="L50" s="423"/>
      <c r="M50" s="423"/>
      <c r="N50" s="423" t="s">
        <v>127</v>
      </c>
      <c r="O50" s="423"/>
      <c r="P50" s="423"/>
      <c r="Q50" s="423"/>
      <c r="R50" s="385" t="s">
        <v>128</v>
      </c>
      <c r="S50" s="385"/>
      <c r="T50" s="385"/>
      <c r="U50" s="385"/>
      <c r="V50" s="43"/>
    </row>
    <row r="51" spans="1:22" ht="14.25">
      <c r="A51" s="427"/>
      <c r="B51" s="408"/>
      <c r="C51" s="408"/>
      <c r="D51" s="408"/>
      <c r="E51" s="408"/>
      <c r="F51" s="408"/>
      <c r="G51" s="409"/>
      <c r="H51" s="409"/>
      <c r="I51" s="409"/>
      <c r="J51" s="45" t="s">
        <v>149</v>
      </c>
      <c r="K51" s="45" t="s">
        <v>150</v>
      </c>
      <c r="L51" s="45" t="s">
        <v>151</v>
      </c>
      <c r="M51" s="45" t="s">
        <v>152</v>
      </c>
      <c r="N51" s="45" t="s">
        <v>149</v>
      </c>
      <c r="O51" s="45" t="s">
        <v>150</v>
      </c>
      <c r="P51" s="45" t="s">
        <v>151</v>
      </c>
      <c r="Q51" s="45" t="s">
        <v>152</v>
      </c>
      <c r="R51" s="55" t="s">
        <v>149</v>
      </c>
      <c r="S51" s="55" t="s">
        <v>150</v>
      </c>
      <c r="T51" s="55" t="s">
        <v>151</v>
      </c>
      <c r="U51" s="7" t="s">
        <v>152</v>
      </c>
      <c r="V51" s="43"/>
    </row>
    <row r="52" spans="1:22" ht="12.75" customHeight="1">
      <c r="A52" s="427"/>
      <c r="B52" s="45" t="s">
        <v>181</v>
      </c>
      <c r="C52" s="430" t="s">
        <v>182</v>
      </c>
      <c r="D52" s="430"/>
      <c r="E52" s="430"/>
      <c r="F52" s="430"/>
      <c r="G52" s="413" t="s">
        <v>161</v>
      </c>
      <c r="H52" s="413"/>
      <c r="I52" s="413"/>
      <c r="J52" s="8"/>
      <c r="K52" s="8"/>
      <c r="L52" s="8" t="s">
        <v>156</v>
      </c>
      <c r="M52" s="8" t="s">
        <v>156</v>
      </c>
      <c r="N52" s="8" t="s">
        <v>156</v>
      </c>
      <c r="O52" s="8" t="s">
        <v>156</v>
      </c>
      <c r="P52" s="8" t="s">
        <v>156</v>
      </c>
      <c r="Q52" s="8" t="s">
        <v>156</v>
      </c>
      <c r="R52" s="6"/>
      <c r="S52" s="6"/>
      <c r="T52" s="6"/>
      <c r="U52" s="9"/>
      <c r="V52" s="43"/>
    </row>
    <row r="53" spans="1:22" ht="12.75" customHeight="1">
      <c r="A53" s="427"/>
      <c r="B53" s="45" t="s">
        <v>183</v>
      </c>
      <c r="C53" s="431" t="s">
        <v>184</v>
      </c>
      <c r="D53" s="431"/>
      <c r="E53" s="431"/>
      <c r="F53" s="431"/>
      <c r="G53" s="413" t="s">
        <v>161</v>
      </c>
      <c r="H53" s="413"/>
      <c r="I53" s="413"/>
      <c r="J53" s="8"/>
      <c r="K53" s="8"/>
      <c r="L53" s="8" t="s">
        <v>156</v>
      </c>
      <c r="M53" s="8" t="s">
        <v>156</v>
      </c>
      <c r="N53" s="8" t="s">
        <v>156</v>
      </c>
      <c r="O53" s="8" t="s">
        <v>156</v>
      </c>
      <c r="P53" s="8" t="s">
        <v>156</v>
      </c>
      <c r="Q53" s="8" t="s">
        <v>156</v>
      </c>
      <c r="R53" s="6"/>
      <c r="S53" s="6"/>
      <c r="T53" s="6"/>
      <c r="U53" s="9"/>
      <c r="V53" s="43"/>
    </row>
    <row r="54" spans="1:22" ht="12.75" customHeight="1">
      <c r="A54" s="427"/>
      <c r="B54" s="45" t="s">
        <v>185</v>
      </c>
      <c r="C54" s="431" t="s">
        <v>186</v>
      </c>
      <c r="D54" s="431"/>
      <c r="E54" s="431"/>
      <c r="F54" s="431"/>
      <c r="G54" s="413" t="s">
        <v>161</v>
      </c>
      <c r="H54" s="413"/>
      <c r="I54" s="413"/>
      <c r="J54" s="8"/>
      <c r="K54" s="8"/>
      <c r="L54" s="8" t="s">
        <v>156</v>
      </c>
      <c r="M54" s="8" t="s">
        <v>156</v>
      </c>
      <c r="N54" s="8" t="s">
        <v>156</v>
      </c>
      <c r="O54" s="8" t="s">
        <v>156</v>
      </c>
      <c r="P54" s="8" t="s">
        <v>156</v>
      </c>
      <c r="Q54" s="8" t="s">
        <v>156</v>
      </c>
      <c r="R54" s="6" t="s">
        <v>156</v>
      </c>
      <c r="S54" s="6" t="s">
        <v>156</v>
      </c>
      <c r="T54" s="6" t="s">
        <v>156</v>
      </c>
      <c r="U54" s="9" t="s">
        <v>156</v>
      </c>
      <c r="V54" s="43"/>
    </row>
    <row r="55" spans="1:22" ht="12.75" customHeight="1">
      <c r="A55" s="427"/>
      <c r="B55" s="45" t="s">
        <v>187</v>
      </c>
      <c r="C55" s="431" t="s">
        <v>188</v>
      </c>
      <c r="D55" s="431"/>
      <c r="E55" s="431"/>
      <c r="F55" s="431"/>
      <c r="G55" s="413" t="s">
        <v>161</v>
      </c>
      <c r="H55" s="413"/>
      <c r="I55" s="413"/>
      <c r="J55" s="8"/>
      <c r="K55" s="8"/>
      <c r="L55" s="8"/>
      <c r="M55" s="8"/>
      <c r="N55" s="8" t="s">
        <v>156</v>
      </c>
      <c r="O55" s="8"/>
      <c r="P55" s="8"/>
      <c r="Q55" s="8"/>
      <c r="R55" s="6" t="s">
        <v>156</v>
      </c>
      <c r="S55" s="6"/>
      <c r="T55" s="6"/>
      <c r="U55" s="9"/>
      <c r="V55" s="43"/>
    </row>
    <row r="56" spans="1:22" ht="12.75" customHeight="1">
      <c r="A56" s="427"/>
      <c r="B56" s="50" t="s">
        <v>189</v>
      </c>
      <c r="C56" s="432" t="s">
        <v>190</v>
      </c>
      <c r="D56" s="432"/>
      <c r="E56" s="432"/>
      <c r="F56" s="432"/>
      <c r="G56" s="413" t="s">
        <v>161</v>
      </c>
      <c r="H56" s="413"/>
      <c r="I56" s="413"/>
      <c r="J56" s="16"/>
      <c r="K56" s="16"/>
      <c r="L56" s="16"/>
      <c r="M56" s="16"/>
      <c r="N56" s="16" t="s">
        <v>156</v>
      </c>
      <c r="O56" s="16"/>
      <c r="P56" s="16"/>
      <c r="Q56" s="16"/>
      <c r="R56" s="60" t="s">
        <v>156</v>
      </c>
      <c r="S56" s="60"/>
      <c r="T56" s="60"/>
      <c r="U56" s="61"/>
      <c r="V56" s="43"/>
    </row>
    <row r="57" spans="1:22" ht="12.75" customHeight="1">
      <c r="A57" s="420" t="s">
        <v>191</v>
      </c>
      <c r="B57" s="421" t="s">
        <v>122</v>
      </c>
      <c r="C57" s="421" t="s">
        <v>123</v>
      </c>
      <c r="D57" s="421"/>
      <c r="E57" s="421" t="s">
        <v>124</v>
      </c>
      <c r="F57" s="421"/>
      <c r="G57" s="421"/>
      <c r="H57" s="422" t="s">
        <v>125</v>
      </c>
      <c r="I57" s="422"/>
      <c r="J57" s="422"/>
      <c r="K57" s="422"/>
      <c r="L57" s="422"/>
      <c r="M57" s="422"/>
      <c r="N57" s="422"/>
      <c r="O57" s="422"/>
      <c r="P57" s="422"/>
      <c r="Q57" s="422"/>
      <c r="R57" s="422"/>
      <c r="S57" s="422"/>
      <c r="T57" s="422"/>
      <c r="U57" s="422"/>
      <c r="V57" s="43"/>
    </row>
    <row r="58" spans="1:21" ht="12.75" customHeight="1">
      <c r="A58" s="420"/>
      <c r="B58" s="421"/>
      <c r="C58" s="421"/>
      <c r="D58" s="421"/>
      <c r="E58" s="421"/>
      <c r="F58" s="421"/>
      <c r="G58" s="421"/>
      <c r="H58" s="423" t="s">
        <v>126</v>
      </c>
      <c r="I58" s="423"/>
      <c r="J58" s="423"/>
      <c r="K58" s="423"/>
      <c r="L58" s="423" t="s">
        <v>127</v>
      </c>
      <c r="M58" s="423"/>
      <c r="N58" s="423"/>
      <c r="O58" s="423"/>
      <c r="P58" s="423"/>
      <c r="Q58" s="385" t="s">
        <v>128</v>
      </c>
      <c r="R58" s="385"/>
      <c r="S58" s="385"/>
      <c r="T58" s="385"/>
      <c r="U58" s="385"/>
    </row>
    <row r="59" spans="1:21" ht="12.75" customHeight="1">
      <c r="A59" s="420"/>
      <c r="B59" s="421"/>
      <c r="C59" s="421"/>
      <c r="D59" s="421"/>
      <c r="E59" s="421"/>
      <c r="F59" s="421"/>
      <c r="G59" s="421"/>
      <c r="H59" s="45" t="s">
        <v>129</v>
      </c>
      <c r="I59" s="416" t="s">
        <v>130</v>
      </c>
      <c r="J59" s="416"/>
      <c r="K59" s="416"/>
      <c r="L59" s="416" t="s">
        <v>129</v>
      </c>
      <c r="M59" s="416"/>
      <c r="N59" s="416"/>
      <c r="O59" s="416" t="s">
        <v>131</v>
      </c>
      <c r="P59" s="416"/>
      <c r="Q59" s="45" t="s">
        <v>129</v>
      </c>
      <c r="R59" s="424" t="s">
        <v>130</v>
      </c>
      <c r="S59" s="424"/>
      <c r="T59" s="424"/>
      <c r="U59" s="424"/>
    </row>
    <row r="60" spans="1:22" ht="12.75" customHeight="1">
      <c r="A60" s="420"/>
      <c r="B60" s="425" t="s">
        <v>134</v>
      </c>
      <c r="C60" s="425" t="s">
        <v>116</v>
      </c>
      <c r="D60" s="425"/>
      <c r="E60" s="425" t="s">
        <v>116</v>
      </c>
      <c r="F60" s="425"/>
      <c r="G60" s="425"/>
      <c r="H60" s="10" t="s">
        <v>116</v>
      </c>
      <c r="I60" s="425" t="s">
        <v>134</v>
      </c>
      <c r="J60" s="425"/>
      <c r="K60" s="425"/>
      <c r="L60" s="425" t="s">
        <v>116</v>
      </c>
      <c r="M60" s="425"/>
      <c r="N60" s="425"/>
      <c r="O60" s="425" t="s">
        <v>134</v>
      </c>
      <c r="P60" s="425"/>
      <c r="Q60" s="10" t="s">
        <v>116</v>
      </c>
      <c r="R60" s="392" t="s">
        <v>134</v>
      </c>
      <c r="S60" s="392"/>
      <c r="T60" s="392"/>
      <c r="U60" s="392"/>
      <c r="V60" s="43"/>
    </row>
    <row r="61" spans="1:22" ht="12.75" customHeight="1">
      <c r="A61" s="420"/>
      <c r="B61" s="425"/>
      <c r="C61" s="425" t="s">
        <v>116</v>
      </c>
      <c r="D61" s="425"/>
      <c r="E61" s="425" t="s">
        <v>116</v>
      </c>
      <c r="F61" s="425"/>
      <c r="G61" s="425"/>
      <c r="H61" s="10" t="s">
        <v>116</v>
      </c>
      <c r="I61" s="425" t="s">
        <v>134</v>
      </c>
      <c r="J61" s="425"/>
      <c r="K61" s="425"/>
      <c r="L61" s="425" t="s">
        <v>116</v>
      </c>
      <c r="M61" s="425"/>
      <c r="N61" s="425"/>
      <c r="O61" s="425" t="s">
        <v>134</v>
      </c>
      <c r="P61" s="425"/>
      <c r="Q61" s="10" t="s">
        <v>116</v>
      </c>
      <c r="R61" s="392" t="s">
        <v>134</v>
      </c>
      <c r="S61" s="392"/>
      <c r="T61" s="392"/>
      <c r="U61" s="392"/>
      <c r="V61" s="43"/>
    </row>
    <row r="62" spans="1:22" ht="12.75" customHeight="1">
      <c r="A62" s="420"/>
      <c r="B62" s="425"/>
      <c r="C62" s="425" t="s">
        <v>116</v>
      </c>
      <c r="D62" s="425"/>
      <c r="E62" s="425" t="s">
        <v>116</v>
      </c>
      <c r="F62" s="425"/>
      <c r="G62" s="425"/>
      <c r="H62" s="10" t="s">
        <v>116</v>
      </c>
      <c r="I62" s="425" t="s">
        <v>134</v>
      </c>
      <c r="J62" s="425"/>
      <c r="K62" s="425"/>
      <c r="L62" s="425" t="s">
        <v>116</v>
      </c>
      <c r="M62" s="425"/>
      <c r="N62" s="425"/>
      <c r="O62" s="425" t="s">
        <v>134</v>
      </c>
      <c r="P62" s="425"/>
      <c r="Q62" s="10" t="s">
        <v>116</v>
      </c>
      <c r="R62" s="392" t="s">
        <v>134</v>
      </c>
      <c r="S62" s="392"/>
      <c r="T62" s="392"/>
      <c r="U62" s="392"/>
      <c r="V62" s="43"/>
    </row>
    <row r="63" spans="1:22" ht="12.75" customHeight="1">
      <c r="A63" s="420"/>
      <c r="B63" s="418" t="s">
        <v>192</v>
      </c>
      <c r="C63" s="418"/>
      <c r="D63" s="418"/>
      <c r="E63" s="426"/>
      <c r="F63" s="426"/>
      <c r="G63" s="426"/>
      <c r="H63" s="58"/>
      <c r="I63" s="58"/>
      <c r="J63" s="58"/>
      <c r="K63" s="58"/>
      <c r="L63" s="58"/>
      <c r="M63" s="58"/>
      <c r="N63" s="58"/>
      <c r="O63" s="58"/>
      <c r="P63" s="58"/>
      <c r="Q63" s="58"/>
      <c r="R63" s="58"/>
      <c r="S63" s="58"/>
      <c r="T63" s="58"/>
      <c r="U63" s="59"/>
      <c r="V63" s="43"/>
    </row>
    <row r="64" spans="1:22" ht="12.75" customHeight="1">
      <c r="A64" s="427" t="s">
        <v>193</v>
      </c>
      <c r="B64" s="408" t="s">
        <v>146</v>
      </c>
      <c r="C64" s="408"/>
      <c r="D64" s="408"/>
      <c r="E64" s="408"/>
      <c r="F64" s="408"/>
      <c r="G64" s="409" t="s">
        <v>147</v>
      </c>
      <c r="H64" s="409"/>
      <c r="I64" s="409"/>
      <c r="J64" s="428" t="s">
        <v>148</v>
      </c>
      <c r="K64" s="428"/>
      <c r="L64" s="428"/>
      <c r="M64" s="428"/>
      <c r="N64" s="428"/>
      <c r="O64" s="428"/>
      <c r="P64" s="428"/>
      <c r="Q64" s="428"/>
      <c r="R64" s="428"/>
      <c r="S64" s="428"/>
      <c r="T64" s="428"/>
      <c r="U64" s="428"/>
      <c r="V64" s="43"/>
    </row>
    <row r="65" spans="1:22" ht="12.75" customHeight="1">
      <c r="A65" s="427"/>
      <c r="B65" s="408"/>
      <c r="C65" s="408"/>
      <c r="D65" s="408"/>
      <c r="E65" s="408"/>
      <c r="F65" s="408"/>
      <c r="G65" s="409"/>
      <c r="H65" s="409"/>
      <c r="I65" s="409"/>
      <c r="J65" s="423" t="s">
        <v>126</v>
      </c>
      <c r="K65" s="423"/>
      <c r="L65" s="423"/>
      <c r="M65" s="423"/>
      <c r="N65" s="423" t="s">
        <v>127</v>
      </c>
      <c r="O65" s="423"/>
      <c r="P65" s="423"/>
      <c r="Q65" s="423"/>
      <c r="R65" s="385" t="s">
        <v>128</v>
      </c>
      <c r="S65" s="385"/>
      <c r="T65" s="385"/>
      <c r="U65" s="385"/>
      <c r="V65" s="43"/>
    </row>
    <row r="66" spans="1:22" ht="14.25">
      <c r="A66" s="427"/>
      <c r="B66" s="408"/>
      <c r="C66" s="408"/>
      <c r="D66" s="408"/>
      <c r="E66" s="408"/>
      <c r="F66" s="408"/>
      <c r="G66" s="409"/>
      <c r="H66" s="409"/>
      <c r="I66" s="409"/>
      <c r="J66" s="45" t="s">
        <v>149</v>
      </c>
      <c r="K66" s="45" t="s">
        <v>150</v>
      </c>
      <c r="L66" s="45" t="s">
        <v>151</v>
      </c>
      <c r="M66" s="45" t="s">
        <v>152</v>
      </c>
      <c r="N66" s="45" t="s">
        <v>149</v>
      </c>
      <c r="O66" s="45" t="s">
        <v>150</v>
      </c>
      <c r="P66" s="45" t="s">
        <v>151</v>
      </c>
      <c r="Q66" s="45" t="s">
        <v>152</v>
      </c>
      <c r="R66" s="55" t="s">
        <v>149</v>
      </c>
      <c r="S66" s="55" t="s">
        <v>150</v>
      </c>
      <c r="T66" s="55" t="s">
        <v>151</v>
      </c>
      <c r="U66" s="7" t="s">
        <v>152</v>
      </c>
      <c r="V66" s="43"/>
    </row>
    <row r="67" spans="1:22" ht="12.75" customHeight="1">
      <c r="A67" s="427"/>
      <c r="B67" s="45" t="s">
        <v>194</v>
      </c>
      <c r="C67" s="413"/>
      <c r="D67" s="413"/>
      <c r="E67" s="413"/>
      <c r="F67" s="413"/>
      <c r="G67" s="413" t="s">
        <v>134</v>
      </c>
      <c r="H67" s="413"/>
      <c r="I67" s="413"/>
      <c r="J67" s="8"/>
      <c r="K67" s="8"/>
      <c r="L67" s="8"/>
      <c r="M67" s="8"/>
      <c r="N67" s="8"/>
      <c r="O67" s="8"/>
      <c r="P67" s="8"/>
      <c r="Q67" s="8"/>
      <c r="R67" s="6"/>
      <c r="S67" s="6"/>
      <c r="T67" s="6"/>
      <c r="U67" s="9"/>
      <c r="V67" s="43"/>
    </row>
    <row r="68" spans="1:22" ht="12.75" customHeight="1">
      <c r="A68" s="427"/>
      <c r="B68" s="45" t="s">
        <v>195</v>
      </c>
      <c r="C68" s="413"/>
      <c r="D68" s="413"/>
      <c r="E68" s="413"/>
      <c r="F68" s="413"/>
      <c r="G68" s="413" t="s">
        <v>134</v>
      </c>
      <c r="H68" s="413"/>
      <c r="I68" s="413"/>
      <c r="J68" s="8"/>
      <c r="K68" s="8"/>
      <c r="L68" s="8"/>
      <c r="M68" s="8"/>
      <c r="N68" s="8"/>
      <c r="O68" s="8"/>
      <c r="P68" s="8"/>
      <c r="Q68" s="8"/>
      <c r="R68" s="6"/>
      <c r="S68" s="6"/>
      <c r="T68" s="6"/>
      <c r="U68" s="9"/>
      <c r="V68" s="43"/>
    </row>
    <row r="69" spans="1:22" ht="12.75" customHeight="1">
      <c r="A69" s="427"/>
      <c r="B69" s="45" t="s">
        <v>196</v>
      </c>
      <c r="C69" s="413"/>
      <c r="D69" s="413"/>
      <c r="E69" s="413"/>
      <c r="F69" s="413"/>
      <c r="G69" s="413" t="s">
        <v>134</v>
      </c>
      <c r="H69" s="413"/>
      <c r="I69" s="413"/>
      <c r="J69" s="8"/>
      <c r="K69" s="8"/>
      <c r="L69" s="8"/>
      <c r="M69" s="8"/>
      <c r="N69" s="8"/>
      <c r="O69" s="8"/>
      <c r="P69" s="8"/>
      <c r="Q69" s="8"/>
      <c r="R69" s="6"/>
      <c r="S69" s="6"/>
      <c r="T69" s="6"/>
      <c r="U69" s="9"/>
      <c r="V69" s="43"/>
    </row>
    <row r="70" spans="1:22" ht="12.75" customHeight="1">
      <c r="A70" s="427"/>
      <c r="B70" s="45" t="s">
        <v>197</v>
      </c>
      <c r="C70" s="413"/>
      <c r="D70" s="413"/>
      <c r="E70" s="413"/>
      <c r="F70" s="413"/>
      <c r="G70" s="413" t="s">
        <v>134</v>
      </c>
      <c r="H70" s="413"/>
      <c r="I70" s="413"/>
      <c r="J70" s="8"/>
      <c r="K70" s="8"/>
      <c r="L70" s="8"/>
      <c r="M70" s="8"/>
      <c r="N70" s="8"/>
      <c r="O70" s="8"/>
      <c r="P70" s="8"/>
      <c r="Q70" s="8"/>
      <c r="R70" s="6"/>
      <c r="S70" s="6"/>
      <c r="T70" s="6"/>
      <c r="U70" s="9"/>
      <c r="V70" s="43"/>
    </row>
    <row r="71" spans="1:22" ht="12.75" customHeight="1">
      <c r="A71" s="427"/>
      <c r="B71" s="50" t="s">
        <v>198</v>
      </c>
      <c r="C71" s="413"/>
      <c r="D71" s="413"/>
      <c r="E71" s="413"/>
      <c r="F71" s="413"/>
      <c r="G71" s="426" t="s">
        <v>134</v>
      </c>
      <c r="H71" s="426"/>
      <c r="I71" s="426"/>
      <c r="J71" s="16"/>
      <c r="K71" s="16"/>
      <c r="L71" s="16"/>
      <c r="M71" s="16"/>
      <c r="N71" s="16"/>
      <c r="O71" s="16"/>
      <c r="P71" s="16"/>
      <c r="Q71" s="16"/>
      <c r="R71" s="60"/>
      <c r="S71" s="60"/>
      <c r="T71" s="60"/>
      <c r="U71" s="61"/>
      <c r="V71" s="43"/>
    </row>
    <row r="72" spans="1:22" ht="12.75" customHeight="1">
      <c r="A72" s="420" t="s">
        <v>199</v>
      </c>
      <c r="B72" s="421" t="s">
        <v>167</v>
      </c>
      <c r="C72" s="421" t="s">
        <v>168</v>
      </c>
      <c r="D72" s="421"/>
      <c r="E72" s="421" t="s">
        <v>169</v>
      </c>
      <c r="F72" s="421"/>
      <c r="G72" s="421"/>
      <c r="H72" s="422" t="s">
        <v>170</v>
      </c>
      <c r="I72" s="422"/>
      <c r="J72" s="422"/>
      <c r="K72" s="422"/>
      <c r="L72" s="422"/>
      <c r="M72" s="422"/>
      <c r="N72" s="422"/>
      <c r="O72" s="422"/>
      <c r="P72" s="422"/>
      <c r="Q72" s="422"/>
      <c r="R72" s="422"/>
      <c r="S72" s="422"/>
      <c r="T72" s="422"/>
      <c r="U72" s="422"/>
      <c r="V72" s="43"/>
    </row>
    <row r="73" spans="1:22" ht="12.75" customHeight="1">
      <c r="A73" s="420"/>
      <c r="B73" s="421"/>
      <c r="C73" s="421"/>
      <c r="D73" s="421"/>
      <c r="E73" s="421"/>
      <c r="F73" s="421"/>
      <c r="G73" s="421"/>
      <c r="H73" s="423" t="s">
        <v>126</v>
      </c>
      <c r="I73" s="423"/>
      <c r="J73" s="423"/>
      <c r="K73" s="423"/>
      <c r="L73" s="423" t="s">
        <v>127</v>
      </c>
      <c r="M73" s="423"/>
      <c r="N73" s="423"/>
      <c r="O73" s="423"/>
      <c r="P73" s="423"/>
      <c r="Q73" s="385" t="s">
        <v>128</v>
      </c>
      <c r="R73" s="385"/>
      <c r="S73" s="385"/>
      <c r="T73" s="385"/>
      <c r="U73" s="385"/>
      <c r="V73" s="43"/>
    </row>
    <row r="74" spans="1:22" ht="12.75" customHeight="1">
      <c r="A74" s="420"/>
      <c r="B74" s="421"/>
      <c r="C74" s="421"/>
      <c r="D74" s="421"/>
      <c r="E74" s="421"/>
      <c r="F74" s="421"/>
      <c r="G74" s="421"/>
      <c r="H74" s="45" t="s">
        <v>129</v>
      </c>
      <c r="I74" s="416" t="s">
        <v>130</v>
      </c>
      <c r="J74" s="416"/>
      <c r="K74" s="416"/>
      <c r="L74" s="416" t="s">
        <v>129</v>
      </c>
      <c r="M74" s="416"/>
      <c r="N74" s="416"/>
      <c r="O74" s="416" t="s">
        <v>131</v>
      </c>
      <c r="P74" s="416"/>
      <c r="Q74" s="45" t="s">
        <v>129</v>
      </c>
      <c r="R74" s="424" t="s">
        <v>130</v>
      </c>
      <c r="S74" s="424"/>
      <c r="T74" s="424"/>
      <c r="U74" s="424"/>
      <c r="V74" s="43"/>
    </row>
    <row r="75" spans="1:22" ht="12.75" customHeight="1">
      <c r="A75" s="420"/>
      <c r="B75" s="425" t="s">
        <v>134</v>
      </c>
      <c r="C75" s="425" t="s">
        <v>116</v>
      </c>
      <c r="D75" s="425"/>
      <c r="E75" s="425" t="s">
        <v>116</v>
      </c>
      <c r="F75" s="425"/>
      <c r="G75" s="425"/>
      <c r="H75" s="10" t="s">
        <v>116</v>
      </c>
      <c r="I75" s="425" t="s">
        <v>134</v>
      </c>
      <c r="J75" s="425"/>
      <c r="K75" s="425"/>
      <c r="L75" s="425" t="s">
        <v>116</v>
      </c>
      <c r="M75" s="425"/>
      <c r="N75" s="425"/>
      <c r="O75" s="425" t="s">
        <v>134</v>
      </c>
      <c r="P75" s="425"/>
      <c r="Q75" s="10" t="s">
        <v>116</v>
      </c>
      <c r="R75" s="392" t="s">
        <v>134</v>
      </c>
      <c r="S75" s="392"/>
      <c r="T75" s="392"/>
      <c r="U75" s="392"/>
      <c r="V75" s="43"/>
    </row>
    <row r="76" spans="1:22" ht="12.75" customHeight="1">
      <c r="A76" s="420"/>
      <c r="B76" s="425"/>
      <c r="C76" s="425" t="s">
        <v>116</v>
      </c>
      <c r="D76" s="425"/>
      <c r="E76" s="425" t="s">
        <v>116</v>
      </c>
      <c r="F76" s="425"/>
      <c r="G76" s="425"/>
      <c r="H76" s="10" t="s">
        <v>116</v>
      </c>
      <c r="I76" s="425" t="s">
        <v>134</v>
      </c>
      <c r="J76" s="425"/>
      <c r="K76" s="425"/>
      <c r="L76" s="425" t="s">
        <v>116</v>
      </c>
      <c r="M76" s="425"/>
      <c r="N76" s="425"/>
      <c r="O76" s="425" t="s">
        <v>134</v>
      </c>
      <c r="P76" s="425"/>
      <c r="Q76" s="10" t="s">
        <v>116</v>
      </c>
      <c r="R76" s="392" t="s">
        <v>134</v>
      </c>
      <c r="S76" s="392"/>
      <c r="T76" s="392"/>
      <c r="U76" s="392"/>
      <c r="V76" s="43"/>
    </row>
    <row r="77" spans="1:22" ht="12.75" customHeight="1">
      <c r="A77" s="420"/>
      <c r="B77" s="425"/>
      <c r="C77" s="425" t="s">
        <v>116</v>
      </c>
      <c r="D77" s="425"/>
      <c r="E77" s="425" t="s">
        <v>116</v>
      </c>
      <c r="F77" s="425"/>
      <c r="G77" s="425"/>
      <c r="H77" s="10" t="s">
        <v>116</v>
      </c>
      <c r="I77" s="425" t="s">
        <v>134</v>
      </c>
      <c r="J77" s="425"/>
      <c r="K77" s="425"/>
      <c r="L77" s="425" t="s">
        <v>116</v>
      </c>
      <c r="M77" s="425"/>
      <c r="N77" s="425"/>
      <c r="O77" s="425" t="s">
        <v>134</v>
      </c>
      <c r="P77" s="425"/>
      <c r="Q77" s="10" t="s">
        <v>116</v>
      </c>
      <c r="R77" s="392" t="s">
        <v>134</v>
      </c>
      <c r="S77" s="392"/>
      <c r="T77" s="392"/>
      <c r="U77" s="392"/>
      <c r="V77" s="43"/>
    </row>
    <row r="78" spans="1:22" ht="12.75" customHeight="1">
      <c r="A78" s="420"/>
      <c r="B78" s="418" t="s">
        <v>200</v>
      </c>
      <c r="C78" s="418"/>
      <c r="D78" s="418"/>
      <c r="E78" s="426"/>
      <c r="F78" s="426"/>
      <c r="G78" s="426"/>
      <c r="H78" s="58"/>
      <c r="I78" s="58"/>
      <c r="J78" s="58"/>
      <c r="K78" s="58"/>
      <c r="L78" s="58"/>
      <c r="M78" s="58"/>
      <c r="N78" s="58"/>
      <c r="O78" s="58"/>
      <c r="P78" s="58"/>
      <c r="Q78" s="58"/>
      <c r="R78" s="58"/>
      <c r="S78" s="58"/>
      <c r="T78" s="58"/>
      <c r="U78" s="59"/>
      <c r="V78" s="43"/>
    </row>
    <row r="79" spans="1:22" ht="12.75" customHeight="1">
      <c r="A79" s="427" t="s">
        <v>201</v>
      </c>
      <c r="B79" s="408" t="s">
        <v>178</v>
      </c>
      <c r="C79" s="408"/>
      <c r="D79" s="408"/>
      <c r="E79" s="408"/>
      <c r="F79" s="408"/>
      <c r="G79" s="409" t="s">
        <v>179</v>
      </c>
      <c r="H79" s="409"/>
      <c r="I79" s="409"/>
      <c r="J79" s="428" t="s">
        <v>180</v>
      </c>
      <c r="K79" s="428"/>
      <c r="L79" s="428"/>
      <c r="M79" s="428"/>
      <c r="N79" s="428"/>
      <c r="O79" s="428"/>
      <c r="P79" s="428"/>
      <c r="Q79" s="428"/>
      <c r="R79" s="428"/>
      <c r="S79" s="428"/>
      <c r="T79" s="428"/>
      <c r="U79" s="428"/>
      <c r="V79" s="43"/>
    </row>
    <row r="80" spans="1:22" ht="12.75" customHeight="1">
      <c r="A80" s="427"/>
      <c r="B80" s="408"/>
      <c r="C80" s="408"/>
      <c r="D80" s="408"/>
      <c r="E80" s="408"/>
      <c r="F80" s="408"/>
      <c r="G80" s="409"/>
      <c r="H80" s="409"/>
      <c r="I80" s="409"/>
      <c r="J80" s="423" t="s">
        <v>126</v>
      </c>
      <c r="K80" s="423"/>
      <c r="L80" s="423"/>
      <c r="M80" s="423"/>
      <c r="N80" s="423" t="s">
        <v>127</v>
      </c>
      <c r="O80" s="423"/>
      <c r="P80" s="423"/>
      <c r="Q80" s="423"/>
      <c r="R80" s="385" t="s">
        <v>128</v>
      </c>
      <c r="S80" s="385"/>
      <c r="T80" s="385"/>
      <c r="U80" s="385"/>
      <c r="V80" s="43"/>
    </row>
    <row r="81" spans="1:22" ht="14.25">
      <c r="A81" s="427"/>
      <c r="B81" s="408"/>
      <c r="C81" s="408"/>
      <c r="D81" s="408"/>
      <c r="E81" s="408"/>
      <c r="F81" s="408"/>
      <c r="G81" s="409"/>
      <c r="H81" s="409"/>
      <c r="I81" s="409"/>
      <c r="J81" s="45" t="s">
        <v>149</v>
      </c>
      <c r="K81" s="45" t="s">
        <v>150</v>
      </c>
      <c r="L81" s="45" t="s">
        <v>151</v>
      </c>
      <c r="M81" s="45" t="s">
        <v>152</v>
      </c>
      <c r="N81" s="45" t="s">
        <v>149</v>
      </c>
      <c r="O81" s="45" t="s">
        <v>150</v>
      </c>
      <c r="P81" s="45" t="s">
        <v>151</v>
      </c>
      <c r="Q81" s="45" t="s">
        <v>152</v>
      </c>
      <c r="R81" s="55" t="s">
        <v>149</v>
      </c>
      <c r="S81" s="55" t="s">
        <v>150</v>
      </c>
      <c r="T81" s="55" t="s">
        <v>151</v>
      </c>
      <c r="U81" s="7" t="s">
        <v>152</v>
      </c>
      <c r="V81" s="43"/>
    </row>
    <row r="82" spans="1:22" ht="12.75" customHeight="1">
      <c r="A82" s="427"/>
      <c r="B82" s="45" t="s">
        <v>202</v>
      </c>
      <c r="C82" s="413"/>
      <c r="D82" s="413"/>
      <c r="E82" s="413"/>
      <c r="F82" s="413"/>
      <c r="G82" s="413" t="s">
        <v>134</v>
      </c>
      <c r="H82" s="413"/>
      <c r="I82" s="413"/>
      <c r="J82" s="8"/>
      <c r="K82" s="8"/>
      <c r="L82" s="8"/>
      <c r="M82" s="8"/>
      <c r="N82" s="8"/>
      <c r="O82" s="8"/>
      <c r="P82" s="8"/>
      <c r="Q82" s="8"/>
      <c r="R82" s="6"/>
      <c r="S82" s="6"/>
      <c r="T82" s="6"/>
      <c r="U82" s="9"/>
      <c r="V82" s="43"/>
    </row>
    <row r="83" spans="1:22" ht="12.75" customHeight="1">
      <c r="A83" s="427"/>
      <c r="B83" s="45" t="s">
        <v>203</v>
      </c>
      <c r="C83" s="413"/>
      <c r="D83" s="413"/>
      <c r="E83" s="413"/>
      <c r="F83" s="413"/>
      <c r="G83" s="413" t="s">
        <v>134</v>
      </c>
      <c r="H83" s="413"/>
      <c r="I83" s="413"/>
      <c r="J83" s="8"/>
      <c r="K83" s="8"/>
      <c r="L83" s="8"/>
      <c r="M83" s="8"/>
      <c r="N83" s="8"/>
      <c r="O83" s="8"/>
      <c r="P83" s="8"/>
      <c r="Q83" s="8"/>
      <c r="R83" s="6"/>
      <c r="S83" s="6"/>
      <c r="T83" s="6"/>
      <c r="U83" s="9"/>
      <c r="V83" s="43"/>
    </row>
    <row r="84" spans="1:22" ht="12.75" customHeight="1">
      <c r="A84" s="427"/>
      <c r="B84" s="45" t="s">
        <v>204</v>
      </c>
      <c r="C84" s="413"/>
      <c r="D84" s="413"/>
      <c r="E84" s="413"/>
      <c r="F84" s="413"/>
      <c r="G84" s="413" t="s">
        <v>134</v>
      </c>
      <c r="H84" s="413"/>
      <c r="I84" s="413"/>
      <c r="J84" s="8"/>
      <c r="K84" s="8"/>
      <c r="L84" s="8"/>
      <c r="M84" s="8"/>
      <c r="N84" s="8"/>
      <c r="O84" s="8"/>
      <c r="P84" s="8"/>
      <c r="Q84" s="8"/>
      <c r="R84" s="6"/>
      <c r="S84" s="6"/>
      <c r="T84" s="6"/>
      <c r="U84" s="9"/>
      <c r="V84" s="43"/>
    </row>
    <row r="85" spans="1:22" ht="12.75" customHeight="1">
      <c r="A85" s="427"/>
      <c r="B85" s="45" t="s">
        <v>205</v>
      </c>
      <c r="C85" s="413"/>
      <c r="D85" s="413"/>
      <c r="E85" s="413"/>
      <c r="F85" s="413"/>
      <c r="G85" s="413" t="s">
        <v>134</v>
      </c>
      <c r="H85" s="413"/>
      <c r="I85" s="413"/>
      <c r="J85" s="8"/>
      <c r="K85" s="8"/>
      <c r="L85" s="8"/>
      <c r="M85" s="8"/>
      <c r="N85" s="8"/>
      <c r="O85" s="8"/>
      <c r="P85" s="8"/>
      <c r="Q85" s="8"/>
      <c r="R85" s="6"/>
      <c r="S85" s="6"/>
      <c r="T85" s="6"/>
      <c r="U85" s="9"/>
      <c r="V85" s="43"/>
    </row>
    <row r="86" spans="1:22" ht="12.75" customHeight="1">
      <c r="A86" s="427"/>
      <c r="B86" s="50" t="s">
        <v>206</v>
      </c>
      <c r="C86" s="426"/>
      <c r="D86" s="426"/>
      <c r="E86" s="426"/>
      <c r="F86" s="426"/>
      <c r="G86" s="426" t="s">
        <v>134</v>
      </c>
      <c r="H86" s="426"/>
      <c r="I86" s="426"/>
      <c r="J86" s="16"/>
      <c r="K86" s="16"/>
      <c r="L86" s="16"/>
      <c r="M86" s="16"/>
      <c r="N86" s="16"/>
      <c r="O86" s="16"/>
      <c r="P86" s="16"/>
      <c r="Q86" s="16"/>
      <c r="R86" s="60"/>
      <c r="S86" s="60"/>
      <c r="T86" s="60"/>
      <c r="U86" s="61"/>
      <c r="V86" s="43"/>
    </row>
    <row r="87" spans="1:22" ht="14.25">
      <c r="A87" s="62"/>
      <c r="B87" s="18"/>
      <c r="C87" s="63"/>
      <c r="D87" s="63"/>
      <c r="E87" s="63"/>
      <c r="F87" s="63"/>
      <c r="G87" s="63"/>
      <c r="H87" s="63"/>
      <c r="I87" s="63"/>
      <c r="J87" s="18"/>
      <c r="K87" s="18"/>
      <c r="L87" s="18"/>
      <c r="M87" s="18"/>
      <c r="N87" s="18"/>
      <c r="O87" s="18"/>
      <c r="P87" s="18"/>
      <c r="Q87" s="18"/>
      <c r="R87" s="64"/>
      <c r="S87" s="64"/>
      <c r="T87" s="64"/>
      <c r="U87" s="64"/>
      <c r="V87" s="43"/>
    </row>
    <row r="88" ht="14.25">
      <c r="V88" s="43"/>
    </row>
    <row r="89" spans="1:22" ht="18">
      <c r="A89" s="41" t="s">
        <v>207</v>
      </c>
      <c r="V89" s="43"/>
    </row>
    <row r="90" spans="1:22" ht="12.75" customHeight="1">
      <c r="A90" s="398" t="s">
        <v>208</v>
      </c>
      <c r="B90" s="54" t="s">
        <v>209</v>
      </c>
      <c r="C90" s="433" t="s">
        <v>210</v>
      </c>
      <c r="D90" s="433"/>
      <c r="E90" s="433"/>
      <c r="F90" s="433"/>
      <c r="G90" s="433"/>
      <c r="H90" s="433"/>
      <c r="I90" s="433"/>
      <c r="J90" s="433"/>
      <c r="K90" s="433"/>
      <c r="L90" s="433"/>
      <c r="M90" s="433"/>
      <c r="N90" s="433"/>
      <c r="O90" s="433"/>
      <c r="P90" s="433"/>
      <c r="Q90" s="433"/>
      <c r="R90" s="433"/>
      <c r="S90" s="433"/>
      <c r="T90" s="433"/>
      <c r="U90" s="433"/>
      <c r="V90" s="43"/>
    </row>
    <row r="91" spans="1:22" ht="12.75" customHeight="1">
      <c r="A91" s="398"/>
      <c r="B91" s="400" t="s">
        <v>94</v>
      </c>
      <c r="C91" s="400"/>
      <c r="D91" s="400"/>
      <c r="E91" s="400"/>
      <c r="F91" s="400"/>
      <c r="G91" s="400"/>
      <c r="H91" s="400"/>
      <c r="I91" s="400"/>
      <c r="J91" s="400"/>
      <c r="K91" s="401" t="s">
        <v>95</v>
      </c>
      <c r="L91" s="401"/>
      <c r="M91" s="401"/>
      <c r="N91" s="401"/>
      <c r="O91" s="401"/>
      <c r="P91" s="401"/>
      <c r="Q91" s="401"/>
      <c r="R91" s="401"/>
      <c r="S91" s="401"/>
      <c r="T91" s="401"/>
      <c r="U91" s="401"/>
      <c r="V91" s="43"/>
    </row>
    <row r="92" spans="1:22" ht="12.75" customHeight="1">
      <c r="A92" s="398"/>
      <c r="B92" s="402" t="s">
        <v>211</v>
      </c>
      <c r="C92" s="402"/>
      <c r="D92" s="402"/>
      <c r="E92" s="402"/>
      <c r="F92" s="402"/>
      <c r="G92" s="402"/>
      <c r="H92" s="402"/>
      <c r="I92" s="402"/>
      <c r="J92" s="402"/>
      <c r="K92" s="434" t="s">
        <v>212</v>
      </c>
      <c r="L92" s="434"/>
      <c r="M92" s="434"/>
      <c r="N92" s="434"/>
      <c r="O92" s="434"/>
      <c r="P92" s="434"/>
      <c r="Q92" s="434"/>
      <c r="R92" s="434"/>
      <c r="S92" s="434"/>
      <c r="T92" s="434"/>
      <c r="U92" s="434"/>
      <c r="V92" s="43"/>
    </row>
    <row r="93" spans="1:22" ht="12.75" customHeight="1">
      <c r="A93" s="398"/>
      <c r="B93" s="404" t="s">
        <v>213</v>
      </c>
      <c r="C93" s="404"/>
      <c r="D93" s="404"/>
      <c r="E93" s="404"/>
      <c r="F93" s="404"/>
      <c r="G93" s="404"/>
      <c r="H93" s="404"/>
      <c r="I93" s="404"/>
      <c r="J93" s="404"/>
      <c r="K93" s="435" t="s">
        <v>214</v>
      </c>
      <c r="L93" s="435"/>
      <c r="M93" s="435"/>
      <c r="N93" s="435"/>
      <c r="O93" s="435"/>
      <c r="P93" s="435"/>
      <c r="Q93" s="435"/>
      <c r="R93" s="435"/>
      <c r="S93" s="435"/>
      <c r="T93" s="435"/>
      <c r="U93" s="435"/>
      <c r="V93" s="43"/>
    </row>
    <row r="94" spans="1:22" ht="12.75" customHeight="1">
      <c r="A94" s="398"/>
      <c r="B94" s="406" t="s">
        <v>215</v>
      </c>
      <c r="C94" s="406"/>
      <c r="D94" s="406"/>
      <c r="E94" s="406"/>
      <c r="F94" s="406"/>
      <c r="G94" s="406"/>
      <c r="H94" s="406"/>
      <c r="I94" s="406"/>
      <c r="J94" s="406"/>
      <c r="K94" s="407"/>
      <c r="L94" s="407"/>
      <c r="M94" s="407"/>
      <c r="N94" s="407"/>
      <c r="O94" s="407"/>
      <c r="P94" s="407"/>
      <c r="Q94" s="407"/>
      <c r="R94" s="407"/>
      <c r="S94" s="407"/>
      <c r="T94" s="407"/>
      <c r="U94" s="407"/>
      <c r="V94" s="43"/>
    </row>
    <row r="95" spans="1:22" ht="12.75" customHeight="1">
      <c r="A95" s="398"/>
      <c r="B95" s="416" t="s">
        <v>101</v>
      </c>
      <c r="C95" s="416"/>
      <c r="D95" s="416" t="s">
        <v>216</v>
      </c>
      <c r="E95" s="416"/>
      <c r="F95" s="416"/>
      <c r="G95" s="416"/>
      <c r="H95" s="423" t="s">
        <v>217</v>
      </c>
      <c r="I95" s="423"/>
      <c r="J95" s="423"/>
      <c r="K95" s="436" t="s">
        <v>218</v>
      </c>
      <c r="L95" s="436"/>
      <c r="M95" s="436"/>
      <c r="N95" s="436"/>
      <c r="O95" s="436"/>
      <c r="P95" s="436"/>
      <c r="Q95" s="436"/>
      <c r="R95" s="436"/>
      <c r="S95" s="436"/>
      <c r="T95" s="436"/>
      <c r="U95" s="436"/>
      <c r="V95" s="43"/>
    </row>
    <row r="96" spans="1:22" ht="12.75" customHeight="1">
      <c r="A96" s="398"/>
      <c r="B96" s="411" t="s">
        <v>219</v>
      </c>
      <c r="C96" s="411"/>
      <c r="D96" s="416"/>
      <c r="E96" s="416"/>
      <c r="F96" s="416"/>
      <c r="G96" s="416"/>
      <c r="H96" s="44" t="s">
        <v>106</v>
      </c>
      <c r="I96" s="412" t="s">
        <v>107</v>
      </c>
      <c r="J96" s="412"/>
      <c r="K96" s="436"/>
      <c r="L96" s="436"/>
      <c r="M96" s="436"/>
      <c r="N96" s="436"/>
      <c r="O96" s="436"/>
      <c r="P96" s="436"/>
      <c r="Q96" s="436"/>
      <c r="R96" s="436"/>
      <c r="S96" s="436"/>
      <c r="T96" s="436"/>
      <c r="U96" s="436"/>
      <c r="V96" s="43"/>
    </row>
    <row r="97" spans="1:22" ht="12.75" customHeight="1">
      <c r="A97" s="398"/>
      <c r="B97" s="45" t="s">
        <v>108</v>
      </c>
      <c r="C97" s="10" t="s">
        <v>220</v>
      </c>
      <c r="D97" s="431" t="s">
        <v>221</v>
      </c>
      <c r="E97" s="431"/>
      <c r="F97" s="431"/>
      <c r="G97" s="431"/>
      <c r="H97" s="10"/>
      <c r="I97" s="437">
        <v>3286314</v>
      </c>
      <c r="J97" s="437"/>
      <c r="K97" s="438" t="s">
        <v>222</v>
      </c>
      <c r="L97" s="438"/>
      <c r="M97" s="438"/>
      <c r="N97" s="438"/>
      <c r="O97" s="438"/>
      <c r="P97" s="438"/>
      <c r="Q97" s="438"/>
      <c r="R97" s="438"/>
      <c r="S97" s="438"/>
      <c r="T97" s="438"/>
      <c r="U97" s="438"/>
      <c r="V97" s="43"/>
    </row>
    <row r="98" spans="1:22" ht="12.75" customHeight="1">
      <c r="A98" s="398"/>
      <c r="B98" s="45" t="s">
        <v>112</v>
      </c>
      <c r="C98" s="10"/>
      <c r="D98" s="413" t="s">
        <v>116</v>
      </c>
      <c r="E98" s="413"/>
      <c r="F98" s="413"/>
      <c r="G98" s="413"/>
      <c r="H98" s="10"/>
      <c r="I98" s="413"/>
      <c r="J98" s="413"/>
      <c r="K98" s="414"/>
      <c r="L98" s="414"/>
      <c r="M98" s="414"/>
      <c r="N98" s="414"/>
      <c r="O98" s="414"/>
      <c r="P98" s="414"/>
      <c r="Q98" s="414"/>
      <c r="R98" s="414"/>
      <c r="S98" s="414"/>
      <c r="T98" s="414"/>
      <c r="U98" s="414"/>
      <c r="V98" s="43"/>
    </row>
    <row r="99" spans="1:22" ht="12.75" customHeight="1">
      <c r="A99" s="398"/>
      <c r="B99" s="45" t="s">
        <v>115</v>
      </c>
      <c r="C99" s="10"/>
      <c r="D99" s="413" t="s">
        <v>116</v>
      </c>
      <c r="E99" s="413"/>
      <c r="F99" s="413"/>
      <c r="G99" s="413"/>
      <c r="H99" s="10"/>
      <c r="I99" s="413"/>
      <c r="J99" s="413"/>
      <c r="K99" s="415"/>
      <c r="L99" s="415"/>
      <c r="M99" s="415"/>
      <c r="N99" s="415"/>
      <c r="O99" s="415"/>
      <c r="P99" s="415"/>
      <c r="Q99" s="415"/>
      <c r="R99" s="415"/>
      <c r="S99" s="415"/>
      <c r="T99" s="415"/>
      <c r="U99" s="415"/>
      <c r="V99" s="43"/>
    </row>
    <row r="100" spans="1:22" ht="12.75" customHeight="1">
      <c r="A100" s="398"/>
      <c r="B100" s="416" t="s">
        <v>223</v>
      </c>
      <c r="C100" s="416"/>
      <c r="D100" s="416"/>
      <c r="E100" s="416"/>
      <c r="F100" s="416"/>
      <c r="G100" s="416"/>
      <c r="H100" s="417" t="s">
        <v>118</v>
      </c>
      <c r="I100" s="417"/>
      <c r="J100" s="417"/>
      <c r="K100" s="47"/>
      <c r="L100" s="48"/>
      <c r="M100" s="48"/>
      <c r="N100" s="48"/>
      <c r="O100" s="48"/>
      <c r="P100" s="48"/>
      <c r="Q100" s="48"/>
      <c r="R100" s="48"/>
      <c r="S100" s="48"/>
      <c r="T100" s="48"/>
      <c r="U100" s="49"/>
      <c r="V100" s="43"/>
    </row>
    <row r="101" spans="1:22" ht="12.75" customHeight="1">
      <c r="A101" s="398"/>
      <c r="B101" s="418" t="s">
        <v>224</v>
      </c>
      <c r="C101" s="418"/>
      <c r="D101" s="418"/>
      <c r="E101" s="418"/>
      <c r="F101" s="418"/>
      <c r="G101" s="418"/>
      <c r="H101" s="419" t="s">
        <v>120</v>
      </c>
      <c r="I101" s="419"/>
      <c r="J101" s="419"/>
      <c r="K101" s="51"/>
      <c r="L101" s="52"/>
      <c r="M101" s="52"/>
      <c r="N101" s="52"/>
      <c r="O101" s="52"/>
      <c r="P101" s="52"/>
      <c r="Q101" s="52"/>
      <c r="R101" s="52"/>
      <c r="S101" s="52"/>
      <c r="T101" s="52"/>
      <c r="U101" s="53"/>
      <c r="V101" s="43"/>
    </row>
    <row r="102" spans="1:21" ht="12.75" customHeight="1">
      <c r="A102" s="420" t="s">
        <v>225</v>
      </c>
      <c r="B102" s="421" t="s">
        <v>167</v>
      </c>
      <c r="C102" s="421" t="s">
        <v>168</v>
      </c>
      <c r="D102" s="421"/>
      <c r="E102" s="421" t="s">
        <v>169</v>
      </c>
      <c r="F102" s="421"/>
      <c r="G102" s="421"/>
      <c r="H102" s="422" t="s">
        <v>170</v>
      </c>
      <c r="I102" s="422"/>
      <c r="J102" s="422"/>
      <c r="K102" s="422"/>
      <c r="L102" s="422"/>
      <c r="M102" s="422"/>
      <c r="N102" s="422"/>
      <c r="O102" s="422"/>
      <c r="P102" s="422"/>
      <c r="Q102" s="422"/>
      <c r="R102" s="422"/>
      <c r="S102" s="422"/>
      <c r="T102" s="422"/>
      <c r="U102" s="422"/>
    </row>
    <row r="103" spans="1:21" ht="12.75" customHeight="1">
      <c r="A103" s="420"/>
      <c r="B103" s="421"/>
      <c r="C103" s="421"/>
      <c r="D103" s="421"/>
      <c r="E103" s="421"/>
      <c r="F103" s="421"/>
      <c r="G103" s="421"/>
      <c r="H103" s="423" t="s">
        <v>126</v>
      </c>
      <c r="I103" s="423"/>
      <c r="J103" s="423"/>
      <c r="K103" s="423"/>
      <c r="L103" s="423" t="s">
        <v>127</v>
      </c>
      <c r="M103" s="423"/>
      <c r="N103" s="423"/>
      <c r="O103" s="423"/>
      <c r="P103" s="423"/>
      <c r="Q103" s="385" t="s">
        <v>128</v>
      </c>
      <c r="R103" s="385"/>
      <c r="S103" s="385"/>
      <c r="T103" s="385"/>
      <c r="U103" s="385"/>
    </row>
    <row r="104" spans="1:22" ht="12.75" customHeight="1">
      <c r="A104" s="420"/>
      <c r="B104" s="421"/>
      <c r="C104" s="421"/>
      <c r="D104" s="421"/>
      <c r="E104" s="421"/>
      <c r="F104" s="421"/>
      <c r="G104" s="421"/>
      <c r="H104" s="45" t="s">
        <v>129</v>
      </c>
      <c r="I104" s="416" t="s">
        <v>130</v>
      </c>
      <c r="J104" s="416"/>
      <c r="K104" s="416"/>
      <c r="L104" s="416" t="s">
        <v>129</v>
      </c>
      <c r="M104" s="416"/>
      <c r="N104" s="416"/>
      <c r="O104" s="416" t="s">
        <v>131</v>
      </c>
      <c r="P104" s="416"/>
      <c r="Q104" s="45" t="s">
        <v>129</v>
      </c>
      <c r="R104" s="424" t="s">
        <v>130</v>
      </c>
      <c r="S104" s="424"/>
      <c r="T104" s="424"/>
      <c r="U104" s="424"/>
      <c r="V104" s="43"/>
    </row>
    <row r="105" spans="1:22" ht="12.75" customHeight="1">
      <c r="A105" s="420"/>
      <c r="B105" s="439" t="s">
        <v>226</v>
      </c>
      <c r="C105" s="425" t="s">
        <v>227</v>
      </c>
      <c r="D105" s="425"/>
      <c r="E105" s="425" t="s">
        <v>116</v>
      </c>
      <c r="F105" s="425"/>
      <c r="G105" s="425"/>
      <c r="H105" s="10">
        <v>0</v>
      </c>
      <c r="I105" s="425"/>
      <c r="J105" s="425"/>
      <c r="K105" s="425"/>
      <c r="L105" s="425">
        <v>5</v>
      </c>
      <c r="M105" s="425"/>
      <c r="N105" s="425"/>
      <c r="O105" s="425" t="s">
        <v>134</v>
      </c>
      <c r="P105" s="425"/>
      <c r="Q105" s="10" t="s">
        <v>116</v>
      </c>
      <c r="R105" s="392" t="s">
        <v>134</v>
      </c>
      <c r="S105" s="392"/>
      <c r="T105" s="392"/>
      <c r="U105" s="392"/>
      <c r="V105" s="43"/>
    </row>
    <row r="106" spans="1:22" ht="12.75" customHeight="1">
      <c r="A106" s="420"/>
      <c r="B106" s="439"/>
      <c r="C106" s="425" t="s">
        <v>228</v>
      </c>
      <c r="D106" s="425"/>
      <c r="E106" s="425" t="s">
        <v>116</v>
      </c>
      <c r="F106" s="425"/>
      <c r="G106" s="425"/>
      <c r="H106" s="10">
        <v>0</v>
      </c>
      <c r="I106" s="425"/>
      <c r="J106" s="425"/>
      <c r="K106" s="425"/>
      <c r="L106" s="425">
        <v>2</v>
      </c>
      <c r="M106" s="425"/>
      <c r="N106" s="425"/>
      <c r="O106" s="425" t="s">
        <v>134</v>
      </c>
      <c r="P106" s="425"/>
      <c r="Q106" s="10" t="s">
        <v>116</v>
      </c>
      <c r="R106" s="392" t="s">
        <v>134</v>
      </c>
      <c r="S106" s="392"/>
      <c r="T106" s="392"/>
      <c r="U106" s="392"/>
      <c r="V106" s="43"/>
    </row>
    <row r="107" spans="1:22" ht="12.75" customHeight="1">
      <c r="A107" s="420"/>
      <c r="B107" s="439"/>
      <c r="C107" s="425" t="s">
        <v>229</v>
      </c>
      <c r="D107" s="425"/>
      <c r="E107" s="425" t="s">
        <v>116</v>
      </c>
      <c r="F107" s="425"/>
      <c r="G107" s="425"/>
      <c r="H107" s="10" t="s">
        <v>116</v>
      </c>
      <c r="I107" s="425" t="s">
        <v>134</v>
      </c>
      <c r="J107" s="425"/>
      <c r="K107" s="425"/>
      <c r="L107" s="425" t="s">
        <v>116</v>
      </c>
      <c r="M107" s="425"/>
      <c r="N107" s="425"/>
      <c r="O107" s="425" t="s">
        <v>230</v>
      </c>
      <c r="P107" s="425"/>
      <c r="Q107" s="10" t="s">
        <v>116</v>
      </c>
      <c r="R107" s="392" t="s">
        <v>134</v>
      </c>
      <c r="S107" s="392"/>
      <c r="T107" s="392"/>
      <c r="U107" s="392"/>
      <c r="V107" s="43"/>
    </row>
    <row r="108" spans="1:22" ht="12.75" customHeight="1">
      <c r="A108" s="420"/>
      <c r="B108" s="418" t="s">
        <v>231</v>
      </c>
      <c r="C108" s="418"/>
      <c r="D108" s="418"/>
      <c r="E108" s="426" t="s">
        <v>232</v>
      </c>
      <c r="F108" s="426"/>
      <c r="G108" s="426"/>
      <c r="H108" s="58"/>
      <c r="I108" s="58"/>
      <c r="J108" s="58"/>
      <c r="K108" s="58"/>
      <c r="L108" s="58"/>
      <c r="M108" s="58"/>
      <c r="N108" s="58"/>
      <c r="O108" s="58"/>
      <c r="P108" s="58"/>
      <c r="Q108" s="58"/>
      <c r="R108" s="58"/>
      <c r="S108" s="58"/>
      <c r="T108" s="58"/>
      <c r="U108" s="59"/>
      <c r="V108" s="43"/>
    </row>
    <row r="109" spans="1:22" ht="12.75" customHeight="1">
      <c r="A109" s="440" t="s">
        <v>233</v>
      </c>
      <c r="B109" s="408" t="s">
        <v>178</v>
      </c>
      <c r="C109" s="408"/>
      <c r="D109" s="408"/>
      <c r="E109" s="408"/>
      <c r="F109" s="408"/>
      <c r="G109" s="409" t="s">
        <v>179</v>
      </c>
      <c r="H109" s="409"/>
      <c r="I109" s="409"/>
      <c r="J109" s="428" t="s">
        <v>180</v>
      </c>
      <c r="K109" s="428"/>
      <c r="L109" s="428"/>
      <c r="M109" s="428"/>
      <c r="N109" s="428"/>
      <c r="O109" s="428"/>
      <c r="P109" s="428"/>
      <c r="Q109" s="428"/>
      <c r="R109" s="428"/>
      <c r="S109" s="428"/>
      <c r="T109" s="428"/>
      <c r="U109" s="428"/>
      <c r="V109" s="43"/>
    </row>
    <row r="110" spans="1:22" ht="12.75" customHeight="1">
      <c r="A110" s="440"/>
      <c r="B110" s="408"/>
      <c r="C110" s="408"/>
      <c r="D110" s="408"/>
      <c r="E110" s="408"/>
      <c r="F110" s="408"/>
      <c r="G110" s="409"/>
      <c r="H110" s="409"/>
      <c r="I110" s="409"/>
      <c r="J110" s="423" t="s">
        <v>126</v>
      </c>
      <c r="K110" s="423"/>
      <c r="L110" s="423"/>
      <c r="M110" s="423"/>
      <c r="N110" s="423" t="s">
        <v>127</v>
      </c>
      <c r="O110" s="423"/>
      <c r="P110" s="423"/>
      <c r="Q110" s="423"/>
      <c r="R110" s="385" t="s">
        <v>128</v>
      </c>
      <c r="S110" s="385"/>
      <c r="T110" s="385"/>
      <c r="U110" s="385"/>
      <c r="V110" s="43"/>
    </row>
    <row r="111" spans="1:22" ht="14.25">
      <c r="A111" s="440"/>
      <c r="B111" s="408"/>
      <c r="C111" s="408"/>
      <c r="D111" s="408"/>
      <c r="E111" s="408"/>
      <c r="F111" s="408"/>
      <c r="G111" s="409"/>
      <c r="H111" s="409"/>
      <c r="I111" s="409"/>
      <c r="J111" s="45" t="s">
        <v>149</v>
      </c>
      <c r="K111" s="45" t="s">
        <v>150</v>
      </c>
      <c r="L111" s="45" t="s">
        <v>151</v>
      </c>
      <c r="M111" s="45" t="s">
        <v>152</v>
      </c>
      <c r="N111" s="45" t="s">
        <v>149</v>
      </c>
      <c r="O111" s="45" t="s">
        <v>150</v>
      </c>
      <c r="P111" s="45" t="s">
        <v>151</v>
      </c>
      <c r="Q111" s="45" t="s">
        <v>152</v>
      </c>
      <c r="R111" s="55" t="s">
        <v>149</v>
      </c>
      <c r="S111" s="55" t="s">
        <v>150</v>
      </c>
      <c r="T111" s="55" t="s">
        <v>151</v>
      </c>
      <c r="U111" s="7" t="s">
        <v>152</v>
      </c>
      <c r="V111" s="43"/>
    </row>
    <row r="112" spans="1:22" ht="12.75" customHeight="1">
      <c r="A112" s="440"/>
      <c r="B112" s="45" t="s">
        <v>234</v>
      </c>
      <c r="C112" s="441" t="s">
        <v>235</v>
      </c>
      <c r="D112" s="441"/>
      <c r="E112" s="441"/>
      <c r="F112" s="441"/>
      <c r="G112" s="413" t="s">
        <v>236</v>
      </c>
      <c r="H112" s="413"/>
      <c r="I112" s="413"/>
      <c r="J112" s="6"/>
      <c r="K112" s="6"/>
      <c r="L112" s="6" t="s">
        <v>156</v>
      </c>
      <c r="M112" s="6" t="s">
        <v>156</v>
      </c>
      <c r="N112" s="6" t="s">
        <v>156</v>
      </c>
      <c r="O112" s="6"/>
      <c r="P112" s="6"/>
      <c r="Q112" s="6"/>
      <c r="R112" s="6"/>
      <c r="S112" s="6"/>
      <c r="T112" s="6"/>
      <c r="U112" s="9"/>
      <c r="V112" s="43"/>
    </row>
    <row r="113" spans="1:22" ht="12.75" customHeight="1">
      <c r="A113" s="440"/>
      <c r="B113" s="45" t="s">
        <v>237</v>
      </c>
      <c r="C113" s="441" t="s">
        <v>238</v>
      </c>
      <c r="D113" s="441"/>
      <c r="E113" s="441"/>
      <c r="F113" s="441"/>
      <c r="G113" s="413" t="s">
        <v>239</v>
      </c>
      <c r="H113" s="413"/>
      <c r="I113" s="413"/>
      <c r="J113" s="6"/>
      <c r="K113" s="6"/>
      <c r="L113" s="6"/>
      <c r="M113" s="6"/>
      <c r="N113" s="6"/>
      <c r="O113" s="6"/>
      <c r="P113" s="6" t="s">
        <v>156</v>
      </c>
      <c r="Q113" s="6" t="s">
        <v>156</v>
      </c>
      <c r="R113" s="6"/>
      <c r="S113" s="6"/>
      <c r="T113" s="6"/>
      <c r="U113" s="9"/>
      <c r="V113" s="43"/>
    </row>
    <row r="114" spans="1:22" ht="12.75" customHeight="1">
      <c r="A114" s="440"/>
      <c r="B114" s="45" t="s">
        <v>240</v>
      </c>
      <c r="C114" s="441" t="s">
        <v>241</v>
      </c>
      <c r="D114" s="441"/>
      <c r="E114" s="441"/>
      <c r="F114" s="441"/>
      <c r="G114" s="413" t="s">
        <v>239</v>
      </c>
      <c r="H114" s="413"/>
      <c r="I114" s="413"/>
      <c r="J114" s="6"/>
      <c r="K114" s="6"/>
      <c r="L114" s="6"/>
      <c r="M114" s="6"/>
      <c r="N114" s="6"/>
      <c r="O114" s="6"/>
      <c r="P114" s="6" t="s">
        <v>156</v>
      </c>
      <c r="Q114" s="6"/>
      <c r="R114" s="6"/>
      <c r="S114" s="6"/>
      <c r="T114" s="6"/>
      <c r="U114" s="9"/>
      <c r="V114" s="43"/>
    </row>
    <row r="115" spans="1:22" ht="12.75" customHeight="1">
      <c r="A115" s="440"/>
      <c r="B115" s="45" t="s">
        <v>242</v>
      </c>
      <c r="C115" s="442" t="s">
        <v>243</v>
      </c>
      <c r="D115" s="442"/>
      <c r="E115" s="442"/>
      <c r="F115" s="442"/>
      <c r="G115" s="413" t="s">
        <v>239</v>
      </c>
      <c r="H115" s="413"/>
      <c r="I115" s="413"/>
      <c r="J115" s="6"/>
      <c r="K115" s="6"/>
      <c r="L115" s="6"/>
      <c r="M115" s="6"/>
      <c r="N115" s="6"/>
      <c r="O115" s="6"/>
      <c r="P115" s="6"/>
      <c r="Q115" s="6" t="s">
        <v>156</v>
      </c>
      <c r="R115" s="6"/>
      <c r="S115" s="6"/>
      <c r="T115" s="6"/>
      <c r="U115" s="9"/>
      <c r="V115" s="43"/>
    </row>
    <row r="116" spans="1:22" ht="12.75" customHeight="1">
      <c r="A116" s="440"/>
      <c r="B116" s="50" t="s">
        <v>244</v>
      </c>
      <c r="C116" s="441" t="s">
        <v>245</v>
      </c>
      <c r="D116" s="441"/>
      <c r="E116" s="441"/>
      <c r="F116" s="441"/>
      <c r="G116" s="426" t="s">
        <v>239</v>
      </c>
      <c r="H116" s="426"/>
      <c r="I116" s="426"/>
      <c r="J116" s="60"/>
      <c r="K116" s="60"/>
      <c r="L116" s="60"/>
      <c r="M116" s="60"/>
      <c r="N116" s="60"/>
      <c r="O116" s="60"/>
      <c r="P116" s="60"/>
      <c r="Q116" s="60"/>
      <c r="R116" s="60" t="s">
        <v>156</v>
      </c>
      <c r="S116" s="60" t="s">
        <v>156</v>
      </c>
      <c r="T116" s="60"/>
      <c r="U116" s="61"/>
      <c r="V116" s="43"/>
    </row>
    <row r="117" spans="1:22" ht="12.75" customHeight="1">
      <c r="A117" s="420" t="s">
        <v>246</v>
      </c>
      <c r="B117" s="421" t="s">
        <v>167</v>
      </c>
      <c r="C117" s="421" t="s">
        <v>168</v>
      </c>
      <c r="D117" s="421"/>
      <c r="E117" s="421" t="s">
        <v>169</v>
      </c>
      <c r="F117" s="421"/>
      <c r="G117" s="421"/>
      <c r="H117" s="422" t="s">
        <v>170</v>
      </c>
      <c r="I117" s="422"/>
      <c r="J117" s="422"/>
      <c r="K117" s="422"/>
      <c r="L117" s="422"/>
      <c r="M117" s="422"/>
      <c r="N117" s="422"/>
      <c r="O117" s="422"/>
      <c r="P117" s="422"/>
      <c r="Q117" s="422"/>
      <c r="R117" s="422"/>
      <c r="S117" s="422"/>
      <c r="T117" s="422"/>
      <c r="U117" s="422"/>
      <c r="V117" s="43"/>
    </row>
    <row r="118" spans="1:22" ht="12.75" customHeight="1">
      <c r="A118" s="420"/>
      <c r="B118" s="421"/>
      <c r="C118" s="421"/>
      <c r="D118" s="421"/>
      <c r="E118" s="421"/>
      <c r="F118" s="421"/>
      <c r="G118" s="421"/>
      <c r="H118" s="423" t="s">
        <v>126</v>
      </c>
      <c r="I118" s="423"/>
      <c r="J118" s="423"/>
      <c r="K118" s="423"/>
      <c r="L118" s="423" t="s">
        <v>127</v>
      </c>
      <c r="M118" s="423"/>
      <c r="N118" s="423"/>
      <c r="O118" s="423"/>
      <c r="P118" s="423"/>
      <c r="Q118" s="385" t="s">
        <v>128</v>
      </c>
      <c r="R118" s="385"/>
      <c r="S118" s="385"/>
      <c r="T118" s="385"/>
      <c r="U118" s="385"/>
      <c r="V118" s="43"/>
    </row>
    <row r="119" spans="1:22" ht="12.75" customHeight="1">
      <c r="A119" s="420"/>
      <c r="B119" s="421"/>
      <c r="C119" s="421"/>
      <c r="D119" s="421"/>
      <c r="E119" s="421"/>
      <c r="F119" s="421"/>
      <c r="G119" s="421"/>
      <c r="H119" s="45" t="s">
        <v>129</v>
      </c>
      <c r="I119" s="416" t="s">
        <v>130</v>
      </c>
      <c r="J119" s="416"/>
      <c r="K119" s="416"/>
      <c r="L119" s="416" t="s">
        <v>129</v>
      </c>
      <c r="M119" s="416"/>
      <c r="N119" s="416"/>
      <c r="O119" s="416" t="s">
        <v>131</v>
      </c>
      <c r="P119" s="416"/>
      <c r="Q119" s="45" t="s">
        <v>129</v>
      </c>
      <c r="R119" s="424" t="s">
        <v>130</v>
      </c>
      <c r="S119" s="424"/>
      <c r="T119" s="424"/>
      <c r="U119" s="424"/>
      <c r="V119" s="43"/>
    </row>
    <row r="120" spans="1:22" ht="12.75" customHeight="1">
      <c r="A120" s="420"/>
      <c r="B120" s="425" t="s">
        <v>247</v>
      </c>
      <c r="C120" s="425" t="s">
        <v>248</v>
      </c>
      <c r="D120" s="425"/>
      <c r="E120" s="425">
        <v>8</v>
      </c>
      <c r="F120" s="425"/>
      <c r="G120" s="425"/>
      <c r="H120" s="10">
        <v>8</v>
      </c>
      <c r="I120" s="425" t="s">
        <v>134</v>
      </c>
      <c r="J120" s="425"/>
      <c r="K120" s="425"/>
      <c r="L120" s="425">
        <v>10</v>
      </c>
      <c r="M120" s="425"/>
      <c r="N120" s="425"/>
      <c r="O120" s="425" t="s">
        <v>134</v>
      </c>
      <c r="P120" s="425"/>
      <c r="Q120" s="10">
        <v>15</v>
      </c>
      <c r="R120" s="392" t="s">
        <v>134</v>
      </c>
      <c r="S120" s="392"/>
      <c r="T120" s="392"/>
      <c r="U120" s="392"/>
      <c r="V120" s="43"/>
    </row>
    <row r="121" spans="1:22" ht="12.75" customHeight="1">
      <c r="A121" s="420"/>
      <c r="B121" s="425"/>
      <c r="C121" s="425" t="s">
        <v>249</v>
      </c>
      <c r="D121" s="425"/>
      <c r="E121" s="425">
        <v>1</v>
      </c>
      <c r="F121" s="425"/>
      <c r="G121" s="425"/>
      <c r="H121" s="10">
        <v>1</v>
      </c>
      <c r="I121" s="425"/>
      <c r="J121" s="425"/>
      <c r="K121" s="425"/>
      <c r="L121" s="425">
        <v>2</v>
      </c>
      <c r="M121" s="425"/>
      <c r="N121" s="425"/>
      <c r="O121" s="425" t="s">
        <v>134</v>
      </c>
      <c r="P121" s="425"/>
      <c r="Q121" s="10">
        <v>4</v>
      </c>
      <c r="R121" s="392" t="s">
        <v>134</v>
      </c>
      <c r="S121" s="392"/>
      <c r="T121" s="392"/>
      <c r="U121" s="392"/>
      <c r="V121" s="43"/>
    </row>
    <row r="122" spans="1:22" ht="12.75" customHeight="1">
      <c r="A122" s="420"/>
      <c r="B122" s="425"/>
      <c r="C122" s="425" t="s">
        <v>250</v>
      </c>
      <c r="D122" s="425"/>
      <c r="E122" s="439" t="s">
        <v>251</v>
      </c>
      <c r="F122" s="439"/>
      <c r="G122" s="439"/>
      <c r="H122" s="10" t="s">
        <v>116</v>
      </c>
      <c r="I122" s="425"/>
      <c r="J122" s="425"/>
      <c r="K122" s="425"/>
      <c r="L122" s="443"/>
      <c r="M122" s="443"/>
      <c r="N122" s="443"/>
      <c r="O122" s="425" t="s">
        <v>252</v>
      </c>
      <c r="P122" s="425"/>
      <c r="Q122" s="10" t="s">
        <v>116</v>
      </c>
      <c r="R122" s="444" t="s">
        <v>253</v>
      </c>
      <c r="S122" s="444"/>
      <c r="T122" s="444"/>
      <c r="U122" s="444"/>
      <c r="V122" s="43"/>
    </row>
    <row r="123" spans="1:22" ht="12.75" customHeight="1">
      <c r="A123" s="420"/>
      <c r="B123" s="418" t="s">
        <v>254</v>
      </c>
      <c r="C123" s="418"/>
      <c r="D123" s="418"/>
      <c r="E123" s="426"/>
      <c r="F123" s="426"/>
      <c r="G123" s="426"/>
      <c r="H123" s="58"/>
      <c r="I123" s="58"/>
      <c r="J123" s="58"/>
      <c r="K123" s="58"/>
      <c r="L123" s="58"/>
      <c r="M123" s="58"/>
      <c r="N123" s="58"/>
      <c r="O123" s="58"/>
      <c r="P123" s="58"/>
      <c r="Q123" s="58"/>
      <c r="R123" s="58"/>
      <c r="S123" s="58"/>
      <c r="T123" s="58"/>
      <c r="U123" s="59"/>
      <c r="V123" s="43"/>
    </row>
    <row r="124" spans="1:22" ht="12.75" customHeight="1">
      <c r="A124" s="427" t="s">
        <v>255</v>
      </c>
      <c r="B124" s="408" t="s">
        <v>178</v>
      </c>
      <c r="C124" s="408"/>
      <c r="D124" s="408"/>
      <c r="E124" s="408"/>
      <c r="F124" s="408"/>
      <c r="G124" s="409" t="s">
        <v>179</v>
      </c>
      <c r="H124" s="409"/>
      <c r="I124" s="409"/>
      <c r="J124" s="428" t="s">
        <v>180</v>
      </c>
      <c r="K124" s="428"/>
      <c r="L124" s="428"/>
      <c r="M124" s="428"/>
      <c r="N124" s="428"/>
      <c r="O124" s="428"/>
      <c r="P124" s="428"/>
      <c r="Q124" s="428"/>
      <c r="R124" s="428"/>
      <c r="S124" s="428"/>
      <c r="T124" s="428"/>
      <c r="U124" s="428"/>
      <c r="V124" s="43"/>
    </row>
    <row r="125" spans="1:22" ht="12.75" customHeight="1">
      <c r="A125" s="427"/>
      <c r="B125" s="408"/>
      <c r="C125" s="408"/>
      <c r="D125" s="408"/>
      <c r="E125" s="408"/>
      <c r="F125" s="408"/>
      <c r="G125" s="409"/>
      <c r="H125" s="409"/>
      <c r="I125" s="409"/>
      <c r="J125" s="423" t="s">
        <v>126</v>
      </c>
      <c r="K125" s="423"/>
      <c r="L125" s="423"/>
      <c r="M125" s="423"/>
      <c r="N125" s="423" t="s">
        <v>127</v>
      </c>
      <c r="O125" s="423"/>
      <c r="P125" s="423"/>
      <c r="Q125" s="423"/>
      <c r="R125" s="385" t="s">
        <v>128</v>
      </c>
      <c r="S125" s="385"/>
      <c r="T125" s="385"/>
      <c r="U125" s="385"/>
      <c r="V125" s="43"/>
    </row>
    <row r="126" spans="1:22" ht="14.25">
      <c r="A126" s="427"/>
      <c r="B126" s="408"/>
      <c r="C126" s="408"/>
      <c r="D126" s="408"/>
      <c r="E126" s="408"/>
      <c r="F126" s="408"/>
      <c r="G126" s="409"/>
      <c r="H126" s="409"/>
      <c r="I126" s="409"/>
      <c r="J126" s="45" t="s">
        <v>149</v>
      </c>
      <c r="K126" s="45" t="s">
        <v>150</v>
      </c>
      <c r="L126" s="45" t="s">
        <v>151</v>
      </c>
      <c r="M126" s="45" t="s">
        <v>152</v>
      </c>
      <c r="N126" s="45" t="s">
        <v>149</v>
      </c>
      <c r="O126" s="45" t="s">
        <v>150</v>
      </c>
      <c r="P126" s="45" t="s">
        <v>151</v>
      </c>
      <c r="Q126" s="45" t="s">
        <v>152</v>
      </c>
      <c r="R126" s="55" t="s">
        <v>149</v>
      </c>
      <c r="S126" s="55" t="s">
        <v>150</v>
      </c>
      <c r="T126" s="55" t="s">
        <v>151</v>
      </c>
      <c r="U126" s="7" t="s">
        <v>152</v>
      </c>
      <c r="V126" s="43"/>
    </row>
    <row r="127" spans="1:22" s="69" customFormat="1" ht="12.75" customHeight="1">
      <c r="A127" s="427"/>
      <c r="B127" s="65" t="s">
        <v>256</v>
      </c>
      <c r="C127" s="441" t="s">
        <v>257</v>
      </c>
      <c r="D127" s="441"/>
      <c r="E127" s="441"/>
      <c r="F127" s="441"/>
      <c r="G127" s="445" t="s">
        <v>258</v>
      </c>
      <c r="H127" s="445"/>
      <c r="I127" s="445"/>
      <c r="J127" s="66"/>
      <c r="K127" s="66"/>
      <c r="L127" s="66"/>
      <c r="M127" s="66"/>
      <c r="N127" s="67"/>
      <c r="O127" s="67" t="s">
        <v>156</v>
      </c>
      <c r="P127" s="67" t="s">
        <v>156</v>
      </c>
      <c r="Q127" s="67" t="s">
        <v>156</v>
      </c>
      <c r="R127" s="67"/>
      <c r="S127" s="67"/>
      <c r="T127" s="67"/>
      <c r="U127" s="68"/>
      <c r="V127" s="2"/>
    </row>
    <row r="128" spans="1:22" s="69" customFormat="1" ht="12.75" customHeight="1">
      <c r="A128" s="427"/>
      <c r="B128" s="65" t="s">
        <v>259</v>
      </c>
      <c r="C128" s="441" t="s">
        <v>260</v>
      </c>
      <c r="D128" s="441"/>
      <c r="E128" s="441"/>
      <c r="F128" s="441"/>
      <c r="G128" s="445" t="s">
        <v>261</v>
      </c>
      <c r="H128" s="445"/>
      <c r="I128" s="445"/>
      <c r="J128" s="66"/>
      <c r="K128" s="66"/>
      <c r="L128" s="66"/>
      <c r="M128" s="66"/>
      <c r="N128" s="67"/>
      <c r="O128" s="67"/>
      <c r="P128" s="67" t="s">
        <v>156</v>
      </c>
      <c r="Q128" s="67"/>
      <c r="R128" s="67"/>
      <c r="S128" s="67"/>
      <c r="T128" s="67"/>
      <c r="U128" s="68"/>
      <c r="V128" s="2"/>
    </row>
    <row r="129" spans="1:22" s="69" customFormat="1" ht="12.75" customHeight="1">
      <c r="A129" s="427"/>
      <c r="B129" s="65" t="s">
        <v>262</v>
      </c>
      <c r="C129" s="431" t="s">
        <v>263</v>
      </c>
      <c r="D129" s="431"/>
      <c r="E129" s="431"/>
      <c r="F129" s="431"/>
      <c r="G129" s="445" t="s">
        <v>261</v>
      </c>
      <c r="H129" s="445"/>
      <c r="I129" s="445"/>
      <c r="J129" s="66"/>
      <c r="K129" s="66"/>
      <c r="L129" s="66"/>
      <c r="M129" s="66"/>
      <c r="N129" s="67"/>
      <c r="O129" s="67"/>
      <c r="P129" s="67"/>
      <c r="Q129" s="67" t="s">
        <v>156</v>
      </c>
      <c r="R129" s="67"/>
      <c r="S129" s="67"/>
      <c r="T129" s="67"/>
      <c r="U129" s="68"/>
      <c r="V129" s="2"/>
    </row>
    <row r="130" spans="1:22" s="69" customFormat="1" ht="12.75" customHeight="1">
      <c r="A130" s="427"/>
      <c r="B130" s="65" t="s">
        <v>264</v>
      </c>
      <c r="C130" s="431" t="s">
        <v>265</v>
      </c>
      <c r="D130" s="431"/>
      <c r="E130" s="431"/>
      <c r="F130" s="431"/>
      <c r="G130" s="445" t="s">
        <v>261</v>
      </c>
      <c r="H130" s="445"/>
      <c r="I130" s="445"/>
      <c r="J130" s="66"/>
      <c r="K130" s="66"/>
      <c r="L130" s="66"/>
      <c r="M130" s="66"/>
      <c r="N130" s="67"/>
      <c r="O130" s="67"/>
      <c r="P130" s="67"/>
      <c r="Q130" s="67" t="s">
        <v>156</v>
      </c>
      <c r="R130" s="67"/>
      <c r="S130" s="67"/>
      <c r="T130" s="67"/>
      <c r="U130" s="68"/>
      <c r="V130" s="2"/>
    </row>
    <row r="131" spans="1:22" s="69" customFormat="1" ht="14.25">
      <c r="A131" s="427"/>
      <c r="B131" s="70" t="s">
        <v>266</v>
      </c>
      <c r="C131" s="446"/>
      <c r="D131" s="446"/>
      <c r="E131" s="446"/>
      <c r="F131" s="446"/>
      <c r="G131" s="447" t="s">
        <v>134</v>
      </c>
      <c r="H131" s="447"/>
      <c r="I131" s="447"/>
      <c r="J131" s="71"/>
      <c r="K131" s="71"/>
      <c r="L131" s="71"/>
      <c r="M131" s="71"/>
      <c r="N131" s="72"/>
      <c r="O131" s="72"/>
      <c r="P131" s="72"/>
      <c r="Q131" s="72"/>
      <c r="R131" s="72"/>
      <c r="S131" s="72"/>
      <c r="T131" s="72"/>
      <c r="U131" s="73"/>
      <c r="V131" s="2"/>
    </row>
    <row r="132" spans="1:22" ht="12.75" customHeight="1">
      <c r="A132" s="420" t="s">
        <v>267</v>
      </c>
      <c r="B132" s="421" t="s">
        <v>122</v>
      </c>
      <c r="C132" s="421" t="s">
        <v>123</v>
      </c>
      <c r="D132" s="421"/>
      <c r="E132" s="421" t="s">
        <v>124</v>
      </c>
      <c r="F132" s="421"/>
      <c r="G132" s="421"/>
      <c r="H132" s="422" t="s">
        <v>125</v>
      </c>
      <c r="I132" s="422"/>
      <c r="J132" s="422"/>
      <c r="K132" s="422"/>
      <c r="L132" s="422"/>
      <c r="M132" s="422"/>
      <c r="N132" s="422"/>
      <c r="O132" s="422"/>
      <c r="P132" s="422"/>
      <c r="Q132" s="422"/>
      <c r="R132" s="422"/>
      <c r="S132" s="422"/>
      <c r="T132" s="422"/>
      <c r="U132" s="422"/>
      <c r="V132" s="43"/>
    </row>
    <row r="133" spans="1:22" ht="12.75" customHeight="1">
      <c r="A133" s="420"/>
      <c r="B133" s="421"/>
      <c r="C133" s="421"/>
      <c r="D133" s="421"/>
      <c r="E133" s="421"/>
      <c r="F133" s="421"/>
      <c r="G133" s="421"/>
      <c r="H133" s="423" t="s">
        <v>126</v>
      </c>
      <c r="I133" s="423"/>
      <c r="J133" s="423"/>
      <c r="K133" s="423"/>
      <c r="L133" s="423" t="s">
        <v>127</v>
      </c>
      <c r="M133" s="423"/>
      <c r="N133" s="423"/>
      <c r="O133" s="423"/>
      <c r="P133" s="423"/>
      <c r="Q133" s="385" t="s">
        <v>128</v>
      </c>
      <c r="R133" s="385"/>
      <c r="S133" s="385"/>
      <c r="T133" s="385"/>
      <c r="U133" s="385"/>
      <c r="V133" s="43"/>
    </row>
    <row r="134" spans="1:22" ht="12.75" customHeight="1">
      <c r="A134" s="420"/>
      <c r="B134" s="421"/>
      <c r="C134" s="421"/>
      <c r="D134" s="421"/>
      <c r="E134" s="421"/>
      <c r="F134" s="421"/>
      <c r="G134" s="421"/>
      <c r="H134" s="45" t="s">
        <v>129</v>
      </c>
      <c r="I134" s="416" t="s">
        <v>130</v>
      </c>
      <c r="J134" s="416"/>
      <c r="K134" s="416"/>
      <c r="L134" s="416" t="s">
        <v>129</v>
      </c>
      <c r="M134" s="416"/>
      <c r="N134" s="416"/>
      <c r="O134" s="416" t="s">
        <v>131</v>
      </c>
      <c r="P134" s="416"/>
      <c r="Q134" s="45" t="s">
        <v>129</v>
      </c>
      <c r="R134" s="424" t="s">
        <v>130</v>
      </c>
      <c r="S134" s="424"/>
      <c r="T134" s="424"/>
      <c r="U134" s="424"/>
      <c r="V134" s="43"/>
    </row>
    <row r="135" spans="1:22" ht="12.75" customHeight="1">
      <c r="A135" s="420"/>
      <c r="B135" s="448"/>
      <c r="C135" s="425" t="s">
        <v>116</v>
      </c>
      <c r="D135" s="425"/>
      <c r="E135" s="425" t="s">
        <v>116</v>
      </c>
      <c r="F135" s="425"/>
      <c r="G135" s="425"/>
      <c r="H135" s="10" t="s">
        <v>116</v>
      </c>
      <c r="I135" s="425" t="s">
        <v>134</v>
      </c>
      <c r="J135" s="425"/>
      <c r="K135" s="425"/>
      <c r="L135" s="425" t="s">
        <v>116</v>
      </c>
      <c r="M135" s="425"/>
      <c r="N135" s="425"/>
      <c r="O135" s="425" t="s">
        <v>134</v>
      </c>
      <c r="P135" s="425"/>
      <c r="Q135" s="10" t="s">
        <v>116</v>
      </c>
      <c r="R135" s="392" t="s">
        <v>134</v>
      </c>
      <c r="S135" s="392"/>
      <c r="T135" s="392"/>
      <c r="U135" s="392"/>
      <c r="V135" s="43"/>
    </row>
    <row r="136" spans="1:22" ht="12.75" customHeight="1">
      <c r="A136" s="420"/>
      <c r="B136" s="448"/>
      <c r="C136" s="425" t="s">
        <v>116</v>
      </c>
      <c r="D136" s="425"/>
      <c r="E136" s="425" t="s">
        <v>116</v>
      </c>
      <c r="F136" s="425"/>
      <c r="G136" s="425"/>
      <c r="H136" s="10" t="s">
        <v>116</v>
      </c>
      <c r="I136" s="425" t="s">
        <v>134</v>
      </c>
      <c r="J136" s="425"/>
      <c r="K136" s="425"/>
      <c r="L136" s="425" t="s">
        <v>116</v>
      </c>
      <c r="M136" s="425"/>
      <c r="N136" s="425"/>
      <c r="O136" s="425" t="s">
        <v>134</v>
      </c>
      <c r="P136" s="425"/>
      <c r="Q136" s="10" t="s">
        <v>116</v>
      </c>
      <c r="R136" s="392" t="s">
        <v>134</v>
      </c>
      <c r="S136" s="392"/>
      <c r="T136" s="392"/>
      <c r="U136" s="392"/>
      <c r="V136" s="43"/>
    </row>
    <row r="137" spans="1:22" ht="12.75" customHeight="1">
      <c r="A137" s="420"/>
      <c r="B137" s="448"/>
      <c r="C137" s="425" t="s">
        <v>116</v>
      </c>
      <c r="D137" s="425"/>
      <c r="E137" s="425" t="s">
        <v>116</v>
      </c>
      <c r="F137" s="425"/>
      <c r="G137" s="425"/>
      <c r="H137" s="10" t="s">
        <v>116</v>
      </c>
      <c r="I137" s="425" t="s">
        <v>134</v>
      </c>
      <c r="J137" s="425"/>
      <c r="K137" s="425"/>
      <c r="L137" s="425" t="s">
        <v>116</v>
      </c>
      <c r="M137" s="425"/>
      <c r="N137" s="425"/>
      <c r="O137" s="425" t="s">
        <v>134</v>
      </c>
      <c r="P137" s="425"/>
      <c r="Q137" s="10" t="s">
        <v>116</v>
      </c>
      <c r="R137" s="392" t="s">
        <v>134</v>
      </c>
      <c r="S137" s="392"/>
      <c r="T137" s="392"/>
      <c r="U137" s="392"/>
      <c r="V137" s="43"/>
    </row>
    <row r="138" spans="1:22" ht="12.75" customHeight="1">
      <c r="A138" s="420"/>
      <c r="B138" s="418" t="s">
        <v>268</v>
      </c>
      <c r="C138" s="418"/>
      <c r="D138" s="418"/>
      <c r="E138" s="426"/>
      <c r="F138" s="426"/>
      <c r="G138" s="426"/>
      <c r="H138" s="58"/>
      <c r="I138" s="58"/>
      <c r="J138" s="58"/>
      <c r="K138" s="58"/>
      <c r="L138" s="58"/>
      <c r="M138" s="58"/>
      <c r="N138" s="58"/>
      <c r="O138" s="58"/>
      <c r="P138" s="58"/>
      <c r="Q138" s="58"/>
      <c r="R138" s="58"/>
      <c r="S138" s="58"/>
      <c r="T138" s="58"/>
      <c r="U138" s="59"/>
      <c r="V138" s="43"/>
    </row>
    <row r="139" spans="1:22" ht="12.75" customHeight="1">
      <c r="A139" s="427" t="s">
        <v>269</v>
      </c>
      <c r="B139" s="408" t="s">
        <v>146</v>
      </c>
      <c r="C139" s="408"/>
      <c r="D139" s="408"/>
      <c r="E139" s="408"/>
      <c r="F139" s="408"/>
      <c r="G139" s="409" t="s">
        <v>147</v>
      </c>
      <c r="H139" s="409"/>
      <c r="I139" s="409"/>
      <c r="J139" s="428" t="s">
        <v>148</v>
      </c>
      <c r="K139" s="428"/>
      <c r="L139" s="428"/>
      <c r="M139" s="428"/>
      <c r="N139" s="428"/>
      <c r="O139" s="428"/>
      <c r="P139" s="428"/>
      <c r="Q139" s="428"/>
      <c r="R139" s="428"/>
      <c r="S139" s="428"/>
      <c r="T139" s="428"/>
      <c r="U139" s="428"/>
      <c r="V139" s="43"/>
    </row>
    <row r="140" spans="1:22" ht="12.75" customHeight="1">
      <c r="A140" s="427"/>
      <c r="B140" s="408"/>
      <c r="C140" s="408"/>
      <c r="D140" s="408"/>
      <c r="E140" s="408"/>
      <c r="F140" s="408"/>
      <c r="G140" s="409"/>
      <c r="H140" s="409"/>
      <c r="I140" s="409"/>
      <c r="J140" s="423" t="s">
        <v>126</v>
      </c>
      <c r="K140" s="423"/>
      <c r="L140" s="423"/>
      <c r="M140" s="423"/>
      <c r="N140" s="423" t="s">
        <v>127</v>
      </c>
      <c r="O140" s="423"/>
      <c r="P140" s="423"/>
      <c r="Q140" s="423"/>
      <c r="R140" s="385" t="s">
        <v>128</v>
      </c>
      <c r="S140" s="385"/>
      <c r="T140" s="385"/>
      <c r="U140" s="385"/>
      <c r="V140" s="43"/>
    </row>
    <row r="141" spans="1:22" ht="14.25">
      <c r="A141" s="427"/>
      <c r="B141" s="408"/>
      <c r="C141" s="408"/>
      <c r="D141" s="408"/>
      <c r="E141" s="408"/>
      <c r="F141" s="408"/>
      <c r="G141" s="409"/>
      <c r="H141" s="409"/>
      <c r="I141" s="409"/>
      <c r="J141" s="45" t="s">
        <v>149</v>
      </c>
      <c r="K141" s="45" t="s">
        <v>150</v>
      </c>
      <c r="L141" s="45" t="s">
        <v>151</v>
      </c>
      <c r="M141" s="45" t="s">
        <v>152</v>
      </c>
      <c r="N141" s="45" t="s">
        <v>149</v>
      </c>
      <c r="O141" s="45" t="s">
        <v>150</v>
      </c>
      <c r="P141" s="45" t="s">
        <v>151</v>
      </c>
      <c r="Q141" s="45" t="s">
        <v>152</v>
      </c>
      <c r="R141" s="55" t="s">
        <v>149</v>
      </c>
      <c r="S141" s="55" t="s">
        <v>150</v>
      </c>
      <c r="T141" s="55" t="s">
        <v>151</v>
      </c>
      <c r="U141" s="7" t="s">
        <v>152</v>
      </c>
      <c r="V141" s="43"/>
    </row>
    <row r="142" spans="1:22" ht="12.75" customHeight="1">
      <c r="A142" s="427"/>
      <c r="B142" s="45" t="s">
        <v>270</v>
      </c>
      <c r="C142" s="413"/>
      <c r="D142" s="413"/>
      <c r="E142" s="413"/>
      <c r="F142" s="413"/>
      <c r="G142" s="413" t="s">
        <v>134</v>
      </c>
      <c r="H142" s="413"/>
      <c r="I142" s="413"/>
      <c r="J142" s="8"/>
      <c r="K142" s="8"/>
      <c r="L142" s="8"/>
      <c r="M142" s="8"/>
      <c r="N142" s="8"/>
      <c r="O142" s="8"/>
      <c r="P142" s="8"/>
      <c r="Q142" s="8"/>
      <c r="R142" s="6"/>
      <c r="S142" s="6"/>
      <c r="T142" s="6"/>
      <c r="U142" s="9"/>
      <c r="V142" s="43"/>
    </row>
    <row r="143" spans="1:22" ht="12.75" customHeight="1">
      <c r="A143" s="427"/>
      <c r="B143" s="45" t="s">
        <v>271</v>
      </c>
      <c r="C143" s="413"/>
      <c r="D143" s="413"/>
      <c r="E143" s="413"/>
      <c r="F143" s="413"/>
      <c r="G143" s="413" t="s">
        <v>134</v>
      </c>
      <c r="H143" s="413"/>
      <c r="I143" s="413"/>
      <c r="J143" s="8"/>
      <c r="K143" s="8"/>
      <c r="L143" s="8"/>
      <c r="M143" s="8"/>
      <c r="N143" s="8"/>
      <c r="O143" s="8"/>
      <c r="P143" s="8"/>
      <c r="Q143" s="8"/>
      <c r="R143" s="6"/>
      <c r="S143" s="6"/>
      <c r="T143" s="6"/>
      <c r="U143" s="9"/>
      <c r="V143" s="43"/>
    </row>
    <row r="144" spans="1:21" ht="12.75" customHeight="1">
      <c r="A144" s="427"/>
      <c r="B144" s="45" t="s">
        <v>272</v>
      </c>
      <c r="C144" s="413"/>
      <c r="D144" s="413"/>
      <c r="E144" s="413"/>
      <c r="F144" s="413"/>
      <c r="G144" s="413" t="s">
        <v>134</v>
      </c>
      <c r="H144" s="413"/>
      <c r="I144" s="413"/>
      <c r="J144" s="8"/>
      <c r="K144" s="8"/>
      <c r="L144" s="8"/>
      <c r="M144" s="8"/>
      <c r="N144" s="8"/>
      <c r="O144" s="8"/>
      <c r="P144" s="8"/>
      <c r="Q144" s="8"/>
      <c r="R144" s="6"/>
      <c r="S144" s="6"/>
      <c r="T144" s="6"/>
      <c r="U144" s="9"/>
    </row>
    <row r="145" spans="1:21" ht="12.75" customHeight="1">
      <c r="A145" s="427"/>
      <c r="B145" s="45" t="s">
        <v>273</v>
      </c>
      <c r="C145" s="413"/>
      <c r="D145" s="413"/>
      <c r="E145" s="413"/>
      <c r="F145" s="413"/>
      <c r="G145" s="413" t="s">
        <v>134</v>
      </c>
      <c r="H145" s="413"/>
      <c r="I145" s="413"/>
      <c r="J145" s="8"/>
      <c r="K145" s="8"/>
      <c r="L145" s="8"/>
      <c r="M145" s="8"/>
      <c r="N145" s="8"/>
      <c r="O145" s="8"/>
      <c r="P145" s="8"/>
      <c r="Q145" s="8"/>
      <c r="R145" s="6"/>
      <c r="S145" s="6"/>
      <c r="T145" s="6"/>
      <c r="U145" s="9"/>
    </row>
    <row r="146" spans="1:22" ht="12.75" customHeight="1">
      <c r="A146" s="427"/>
      <c r="B146" s="50" t="s">
        <v>274</v>
      </c>
      <c r="C146" s="413"/>
      <c r="D146" s="413"/>
      <c r="E146" s="413"/>
      <c r="F146" s="413"/>
      <c r="G146" s="426" t="s">
        <v>134</v>
      </c>
      <c r="H146" s="426"/>
      <c r="I146" s="426"/>
      <c r="J146" s="16"/>
      <c r="K146" s="16"/>
      <c r="L146" s="16"/>
      <c r="M146" s="16"/>
      <c r="N146" s="16"/>
      <c r="O146" s="16"/>
      <c r="P146" s="16"/>
      <c r="Q146" s="16"/>
      <c r="R146" s="60"/>
      <c r="S146" s="60"/>
      <c r="T146" s="60"/>
      <c r="U146" s="61"/>
      <c r="V146" s="43"/>
    </row>
    <row r="147" spans="1:22" ht="12.75" customHeight="1">
      <c r="A147" s="420" t="s">
        <v>275</v>
      </c>
      <c r="B147" s="421" t="s">
        <v>167</v>
      </c>
      <c r="C147" s="421" t="s">
        <v>168</v>
      </c>
      <c r="D147" s="421"/>
      <c r="E147" s="421" t="s">
        <v>169</v>
      </c>
      <c r="F147" s="421"/>
      <c r="G147" s="421"/>
      <c r="H147" s="422" t="s">
        <v>170</v>
      </c>
      <c r="I147" s="422"/>
      <c r="J147" s="422"/>
      <c r="K147" s="422"/>
      <c r="L147" s="422"/>
      <c r="M147" s="422"/>
      <c r="N147" s="422"/>
      <c r="O147" s="422"/>
      <c r="P147" s="422"/>
      <c r="Q147" s="422"/>
      <c r="R147" s="422"/>
      <c r="S147" s="422"/>
      <c r="T147" s="422"/>
      <c r="U147" s="422"/>
      <c r="V147" s="43"/>
    </row>
    <row r="148" spans="1:22" ht="12.75" customHeight="1">
      <c r="A148" s="420"/>
      <c r="B148" s="421"/>
      <c r="C148" s="421"/>
      <c r="D148" s="421"/>
      <c r="E148" s="421"/>
      <c r="F148" s="421"/>
      <c r="G148" s="421"/>
      <c r="H148" s="423" t="s">
        <v>126</v>
      </c>
      <c r="I148" s="423"/>
      <c r="J148" s="423"/>
      <c r="K148" s="423"/>
      <c r="L148" s="423" t="s">
        <v>127</v>
      </c>
      <c r="M148" s="423"/>
      <c r="N148" s="423"/>
      <c r="O148" s="423"/>
      <c r="P148" s="423"/>
      <c r="Q148" s="385" t="s">
        <v>128</v>
      </c>
      <c r="R148" s="385"/>
      <c r="S148" s="385"/>
      <c r="T148" s="385"/>
      <c r="U148" s="385"/>
      <c r="V148" s="43"/>
    </row>
    <row r="149" spans="1:22" ht="12.75" customHeight="1">
      <c r="A149" s="420"/>
      <c r="B149" s="421"/>
      <c r="C149" s="421"/>
      <c r="D149" s="421"/>
      <c r="E149" s="421"/>
      <c r="F149" s="421"/>
      <c r="G149" s="421"/>
      <c r="H149" s="45" t="s">
        <v>129</v>
      </c>
      <c r="I149" s="416" t="s">
        <v>130</v>
      </c>
      <c r="J149" s="416"/>
      <c r="K149" s="416"/>
      <c r="L149" s="416" t="s">
        <v>129</v>
      </c>
      <c r="M149" s="416"/>
      <c r="N149" s="416"/>
      <c r="O149" s="416" t="s">
        <v>131</v>
      </c>
      <c r="P149" s="416"/>
      <c r="Q149" s="45" t="s">
        <v>129</v>
      </c>
      <c r="R149" s="424" t="s">
        <v>130</v>
      </c>
      <c r="S149" s="424"/>
      <c r="T149" s="424"/>
      <c r="U149" s="424"/>
      <c r="V149" s="43"/>
    </row>
    <row r="150" spans="1:22" ht="12.75" customHeight="1">
      <c r="A150" s="420"/>
      <c r="B150" s="425" t="s">
        <v>134</v>
      </c>
      <c r="C150" s="425" t="s">
        <v>116</v>
      </c>
      <c r="D150" s="425"/>
      <c r="E150" s="425" t="s">
        <v>116</v>
      </c>
      <c r="F150" s="425"/>
      <c r="G150" s="425"/>
      <c r="H150" s="10" t="s">
        <v>116</v>
      </c>
      <c r="I150" s="425" t="s">
        <v>134</v>
      </c>
      <c r="J150" s="425"/>
      <c r="K150" s="425"/>
      <c r="L150" s="425" t="s">
        <v>116</v>
      </c>
      <c r="M150" s="425"/>
      <c r="N150" s="425"/>
      <c r="O150" s="425" t="s">
        <v>134</v>
      </c>
      <c r="P150" s="425"/>
      <c r="Q150" s="10" t="s">
        <v>116</v>
      </c>
      <c r="R150" s="392" t="s">
        <v>134</v>
      </c>
      <c r="S150" s="392"/>
      <c r="T150" s="392"/>
      <c r="U150" s="392"/>
      <c r="V150" s="43"/>
    </row>
    <row r="151" spans="1:22" ht="12.75" customHeight="1">
      <c r="A151" s="420"/>
      <c r="B151" s="425"/>
      <c r="C151" s="425" t="s">
        <v>116</v>
      </c>
      <c r="D151" s="425"/>
      <c r="E151" s="425" t="s">
        <v>116</v>
      </c>
      <c r="F151" s="425"/>
      <c r="G151" s="425"/>
      <c r="H151" s="10" t="s">
        <v>116</v>
      </c>
      <c r="I151" s="425" t="s">
        <v>134</v>
      </c>
      <c r="J151" s="425"/>
      <c r="K151" s="425"/>
      <c r="L151" s="425" t="s">
        <v>116</v>
      </c>
      <c r="M151" s="425"/>
      <c r="N151" s="425"/>
      <c r="O151" s="425" t="s">
        <v>134</v>
      </c>
      <c r="P151" s="425"/>
      <c r="Q151" s="10" t="s">
        <v>116</v>
      </c>
      <c r="R151" s="392" t="s">
        <v>134</v>
      </c>
      <c r="S151" s="392"/>
      <c r="T151" s="392"/>
      <c r="U151" s="392"/>
      <c r="V151" s="43"/>
    </row>
    <row r="152" spans="1:22" ht="12.75" customHeight="1">
      <c r="A152" s="420"/>
      <c r="B152" s="425"/>
      <c r="C152" s="425" t="s">
        <v>116</v>
      </c>
      <c r="D152" s="425"/>
      <c r="E152" s="425" t="s">
        <v>116</v>
      </c>
      <c r="F152" s="425"/>
      <c r="G152" s="425"/>
      <c r="H152" s="10" t="s">
        <v>116</v>
      </c>
      <c r="I152" s="425" t="s">
        <v>134</v>
      </c>
      <c r="J152" s="425"/>
      <c r="K152" s="425"/>
      <c r="L152" s="425" t="s">
        <v>116</v>
      </c>
      <c r="M152" s="425"/>
      <c r="N152" s="425"/>
      <c r="O152" s="425" t="s">
        <v>134</v>
      </c>
      <c r="P152" s="425"/>
      <c r="Q152" s="10" t="s">
        <v>116</v>
      </c>
      <c r="R152" s="392" t="s">
        <v>134</v>
      </c>
      <c r="S152" s="392"/>
      <c r="T152" s="392"/>
      <c r="U152" s="392"/>
      <c r="V152" s="43"/>
    </row>
    <row r="153" spans="1:22" ht="12.75" customHeight="1">
      <c r="A153" s="420"/>
      <c r="B153" s="418" t="s">
        <v>276</v>
      </c>
      <c r="C153" s="418"/>
      <c r="D153" s="418"/>
      <c r="E153" s="426"/>
      <c r="F153" s="426"/>
      <c r="G153" s="426"/>
      <c r="H153" s="58"/>
      <c r="I153" s="58"/>
      <c r="J153" s="58"/>
      <c r="K153" s="58"/>
      <c r="L153" s="58"/>
      <c r="M153" s="58"/>
      <c r="N153" s="58"/>
      <c r="O153" s="58"/>
      <c r="P153" s="58"/>
      <c r="Q153" s="58"/>
      <c r="R153" s="58"/>
      <c r="S153" s="58"/>
      <c r="T153" s="58"/>
      <c r="U153" s="59"/>
      <c r="V153" s="43"/>
    </row>
    <row r="154" spans="1:22" ht="12.75" customHeight="1">
      <c r="A154" s="427" t="s">
        <v>277</v>
      </c>
      <c r="B154" s="408" t="s">
        <v>178</v>
      </c>
      <c r="C154" s="408"/>
      <c r="D154" s="408"/>
      <c r="E154" s="408"/>
      <c r="F154" s="408"/>
      <c r="G154" s="409" t="s">
        <v>179</v>
      </c>
      <c r="H154" s="409"/>
      <c r="I154" s="409"/>
      <c r="J154" s="428" t="s">
        <v>180</v>
      </c>
      <c r="K154" s="428"/>
      <c r="L154" s="428"/>
      <c r="M154" s="428"/>
      <c r="N154" s="428"/>
      <c r="O154" s="428"/>
      <c r="P154" s="428"/>
      <c r="Q154" s="428"/>
      <c r="R154" s="428"/>
      <c r="S154" s="428"/>
      <c r="T154" s="428"/>
      <c r="U154" s="428"/>
      <c r="V154" s="43"/>
    </row>
    <row r="155" spans="1:22" ht="12.75" customHeight="1">
      <c r="A155" s="427"/>
      <c r="B155" s="408"/>
      <c r="C155" s="408"/>
      <c r="D155" s="408"/>
      <c r="E155" s="408"/>
      <c r="F155" s="408"/>
      <c r="G155" s="409"/>
      <c r="H155" s="409"/>
      <c r="I155" s="409"/>
      <c r="J155" s="423" t="s">
        <v>126</v>
      </c>
      <c r="K155" s="423"/>
      <c r="L155" s="423"/>
      <c r="M155" s="423"/>
      <c r="N155" s="423" t="s">
        <v>127</v>
      </c>
      <c r="O155" s="423"/>
      <c r="P155" s="423"/>
      <c r="Q155" s="423"/>
      <c r="R155" s="385" t="s">
        <v>128</v>
      </c>
      <c r="S155" s="385"/>
      <c r="T155" s="385"/>
      <c r="U155" s="385"/>
      <c r="V155" s="43"/>
    </row>
    <row r="156" spans="1:22" ht="14.25">
      <c r="A156" s="427"/>
      <c r="B156" s="408"/>
      <c r="C156" s="408"/>
      <c r="D156" s="408"/>
      <c r="E156" s="408"/>
      <c r="F156" s="408"/>
      <c r="G156" s="409"/>
      <c r="H156" s="409"/>
      <c r="I156" s="409"/>
      <c r="J156" s="45" t="s">
        <v>149</v>
      </c>
      <c r="K156" s="45" t="s">
        <v>150</v>
      </c>
      <c r="L156" s="45" t="s">
        <v>151</v>
      </c>
      <c r="M156" s="45" t="s">
        <v>152</v>
      </c>
      <c r="N156" s="45" t="s">
        <v>149</v>
      </c>
      <c r="O156" s="45" t="s">
        <v>150</v>
      </c>
      <c r="P156" s="45" t="s">
        <v>151</v>
      </c>
      <c r="Q156" s="45" t="s">
        <v>152</v>
      </c>
      <c r="R156" s="55" t="s">
        <v>149</v>
      </c>
      <c r="S156" s="55" t="s">
        <v>150</v>
      </c>
      <c r="T156" s="55" t="s">
        <v>151</v>
      </c>
      <c r="U156" s="7" t="s">
        <v>152</v>
      </c>
      <c r="V156" s="43"/>
    </row>
    <row r="157" spans="1:22" ht="12.75" customHeight="1">
      <c r="A157" s="427"/>
      <c r="B157" s="45" t="s">
        <v>278</v>
      </c>
      <c r="C157" s="413"/>
      <c r="D157" s="413"/>
      <c r="E157" s="413"/>
      <c r="F157" s="413"/>
      <c r="G157" s="413" t="s">
        <v>134</v>
      </c>
      <c r="H157" s="413"/>
      <c r="I157" s="413"/>
      <c r="J157" s="8"/>
      <c r="K157" s="8"/>
      <c r="L157" s="8"/>
      <c r="M157" s="8"/>
      <c r="N157" s="8"/>
      <c r="O157" s="8"/>
      <c r="P157" s="8"/>
      <c r="Q157" s="8"/>
      <c r="R157" s="6"/>
      <c r="S157" s="6"/>
      <c r="T157" s="6"/>
      <c r="U157" s="9"/>
      <c r="V157" s="43"/>
    </row>
    <row r="158" spans="1:22" ht="12.75" customHeight="1">
      <c r="A158" s="427"/>
      <c r="B158" s="45" t="s">
        <v>279</v>
      </c>
      <c r="C158" s="413"/>
      <c r="D158" s="413"/>
      <c r="E158" s="413"/>
      <c r="F158" s="413"/>
      <c r="G158" s="413" t="s">
        <v>134</v>
      </c>
      <c r="H158" s="413"/>
      <c r="I158" s="413"/>
      <c r="J158" s="8"/>
      <c r="K158" s="8"/>
      <c r="L158" s="8"/>
      <c r="M158" s="8"/>
      <c r="N158" s="8"/>
      <c r="O158" s="8"/>
      <c r="P158" s="8"/>
      <c r="Q158" s="8"/>
      <c r="R158" s="6"/>
      <c r="S158" s="6"/>
      <c r="T158" s="6"/>
      <c r="U158" s="9"/>
      <c r="V158" s="43"/>
    </row>
    <row r="159" spans="1:22" ht="12.75" customHeight="1">
      <c r="A159" s="427"/>
      <c r="B159" s="45" t="s">
        <v>280</v>
      </c>
      <c r="C159" s="413"/>
      <c r="D159" s="413"/>
      <c r="E159" s="413"/>
      <c r="F159" s="413"/>
      <c r="G159" s="413" t="s">
        <v>134</v>
      </c>
      <c r="H159" s="413"/>
      <c r="I159" s="413"/>
      <c r="J159" s="8"/>
      <c r="K159" s="8"/>
      <c r="L159" s="8"/>
      <c r="M159" s="8"/>
      <c r="N159" s="8"/>
      <c r="O159" s="8"/>
      <c r="P159" s="8"/>
      <c r="Q159" s="8"/>
      <c r="R159" s="6"/>
      <c r="S159" s="6"/>
      <c r="T159" s="6"/>
      <c r="U159" s="9"/>
      <c r="V159" s="43"/>
    </row>
    <row r="160" spans="1:22" ht="12.75" customHeight="1">
      <c r="A160" s="427"/>
      <c r="B160" s="45" t="s">
        <v>281</v>
      </c>
      <c r="C160" s="413"/>
      <c r="D160" s="413"/>
      <c r="E160" s="413"/>
      <c r="F160" s="413"/>
      <c r="G160" s="413" t="s">
        <v>134</v>
      </c>
      <c r="H160" s="413"/>
      <c r="I160" s="413"/>
      <c r="J160" s="8"/>
      <c r="K160" s="8"/>
      <c r="L160" s="8"/>
      <c r="M160" s="8"/>
      <c r="N160" s="8"/>
      <c r="O160" s="8"/>
      <c r="P160" s="8"/>
      <c r="Q160" s="8"/>
      <c r="R160" s="6"/>
      <c r="S160" s="6"/>
      <c r="T160" s="6"/>
      <c r="U160" s="9"/>
      <c r="V160" s="43"/>
    </row>
    <row r="161" spans="1:22" ht="12.75" customHeight="1">
      <c r="A161" s="427"/>
      <c r="B161" s="50" t="s">
        <v>282</v>
      </c>
      <c r="C161" s="426"/>
      <c r="D161" s="426"/>
      <c r="E161" s="426"/>
      <c r="F161" s="426"/>
      <c r="G161" s="426" t="s">
        <v>134</v>
      </c>
      <c r="H161" s="426"/>
      <c r="I161" s="426"/>
      <c r="J161" s="16"/>
      <c r="K161" s="16"/>
      <c r="L161" s="16"/>
      <c r="M161" s="16"/>
      <c r="N161" s="16"/>
      <c r="O161" s="16"/>
      <c r="P161" s="16"/>
      <c r="Q161" s="16"/>
      <c r="R161" s="60"/>
      <c r="S161" s="60"/>
      <c r="T161" s="60"/>
      <c r="U161" s="61"/>
      <c r="V161" s="43"/>
    </row>
    <row r="162" ht="14.25">
      <c r="V162" s="43"/>
    </row>
    <row r="163" ht="14.25">
      <c r="V163" s="43"/>
    </row>
    <row r="164" spans="1:22" ht="18">
      <c r="A164" s="41" t="s">
        <v>283</v>
      </c>
      <c r="V164" s="43"/>
    </row>
    <row r="165" spans="1:22" ht="41.25">
      <c r="A165" s="398" t="s">
        <v>284</v>
      </c>
      <c r="B165" s="54" t="s">
        <v>209</v>
      </c>
      <c r="C165" s="449" t="s">
        <v>285</v>
      </c>
      <c r="D165" s="449"/>
      <c r="E165" s="449"/>
      <c r="F165" s="449"/>
      <c r="G165" s="449"/>
      <c r="H165" s="449"/>
      <c r="I165" s="449"/>
      <c r="J165" s="449"/>
      <c r="K165" s="449"/>
      <c r="L165" s="449"/>
      <c r="M165" s="449"/>
      <c r="N165" s="449"/>
      <c r="O165" s="449"/>
      <c r="P165" s="449"/>
      <c r="Q165" s="449"/>
      <c r="R165" s="449"/>
      <c r="S165" s="449"/>
      <c r="T165" s="449"/>
      <c r="U165" s="449"/>
      <c r="V165" s="43"/>
    </row>
    <row r="166" spans="1:22" ht="12.75" customHeight="1">
      <c r="A166" s="398"/>
      <c r="B166" s="400" t="s">
        <v>94</v>
      </c>
      <c r="C166" s="400"/>
      <c r="D166" s="400"/>
      <c r="E166" s="400"/>
      <c r="F166" s="400"/>
      <c r="G166" s="400"/>
      <c r="H166" s="400"/>
      <c r="I166" s="400"/>
      <c r="J166" s="400"/>
      <c r="K166" s="401" t="s">
        <v>95</v>
      </c>
      <c r="L166" s="401"/>
      <c r="M166" s="401"/>
      <c r="N166" s="401"/>
      <c r="O166" s="401"/>
      <c r="P166" s="401"/>
      <c r="Q166" s="401"/>
      <c r="R166" s="401"/>
      <c r="S166" s="401"/>
      <c r="T166" s="401"/>
      <c r="U166" s="401"/>
      <c r="V166" s="43"/>
    </row>
    <row r="167" spans="1:22" ht="12.75" customHeight="1">
      <c r="A167" s="398"/>
      <c r="B167" s="450" t="s">
        <v>286</v>
      </c>
      <c r="C167" s="450"/>
      <c r="D167" s="450"/>
      <c r="E167" s="450"/>
      <c r="F167" s="450"/>
      <c r="G167" s="450"/>
      <c r="H167" s="450"/>
      <c r="I167" s="450"/>
      <c r="J167" s="450"/>
      <c r="K167" s="451" t="s">
        <v>287</v>
      </c>
      <c r="L167" s="451"/>
      <c r="M167" s="451"/>
      <c r="N167" s="451"/>
      <c r="O167" s="451"/>
      <c r="P167" s="451"/>
      <c r="Q167" s="451"/>
      <c r="R167" s="451"/>
      <c r="S167" s="451"/>
      <c r="T167" s="451"/>
      <c r="U167" s="451"/>
      <c r="V167" s="43"/>
    </row>
    <row r="168" spans="1:22" ht="12.75" customHeight="1">
      <c r="A168" s="398"/>
      <c r="B168" s="452" t="s">
        <v>288</v>
      </c>
      <c r="C168" s="452"/>
      <c r="D168" s="452"/>
      <c r="E168" s="452"/>
      <c r="F168" s="452"/>
      <c r="G168" s="452"/>
      <c r="H168" s="452"/>
      <c r="I168" s="452"/>
      <c r="J168" s="452"/>
      <c r="K168" s="453" t="s">
        <v>289</v>
      </c>
      <c r="L168" s="453"/>
      <c r="M168" s="453"/>
      <c r="N168" s="453"/>
      <c r="O168" s="453"/>
      <c r="P168" s="453"/>
      <c r="Q168" s="453"/>
      <c r="R168" s="453"/>
      <c r="S168" s="453"/>
      <c r="T168" s="453"/>
      <c r="U168" s="453"/>
      <c r="V168" s="43"/>
    </row>
    <row r="169" spans="1:22" ht="12.75" customHeight="1">
      <c r="A169" s="398"/>
      <c r="B169" s="454" t="s">
        <v>290</v>
      </c>
      <c r="C169" s="454"/>
      <c r="D169" s="454"/>
      <c r="E169" s="454"/>
      <c r="F169" s="454"/>
      <c r="G169" s="454"/>
      <c r="H169" s="454"/>
      <c r="I169" s="454"/>
      <c r="J169" s="454"/>
      <c r="K169" s="455" t="s">
        <v>291</v>
      </c>
      <c r="L169" s="455"/>
      <c r="M169" s="455"/>
      <c r="N169" s="455"/>
      <c r="O169" s="455"/>
      <c r="P169" s="455"/>
      <c r="Q169" s="455"/>
      <c r="R169" s="455"/>
      <c r="S169" s="455"/>
      <c r="T169" s="455"/>
      <c r="U169" s="455"/>
      <c r="V169" s="43"/>
    </row>
    <row r="170" spans="1:22" ht="12.75" customHeight="1">
      <c r="A170" s="398"/>
      <c r="B170" s="416" t="s">
        <v>101</v>
      </c>
      <c r="C170" s="416"/>
      <c r="D170" s="416" t="s">
        <v>216</v>
      </c>
      <c r="E170" s="416"/>
      <c r="F170" s="416"/>
      <c r="G170" s="416"/>
      <c r="H170" s="423" t="s">
        <v>217</v>
      </c>
      <c r="I170" s="423"/>
      <c r="J170" s="423"/>
      <c r="K170" s="436" t="s">
        <v>218</v>
      </c>
      <c r="L170" s="436"/>
      <c r="M170" s="436"/>
      <c r="N170" s="436"/>
      <c r="O170" s="436"/>
      <c r="P170" s="436"/>
      <c r="Q170" s="436"/>
      <c r="R170" s="436"/>
      <c r="S170" s="436"/>
      <c r="T170" s="436"/>
      <c r="U170" s="436"/>
      <c r="V170" s="43"/>
    </row>
    <row r="171" spans="1:22" ht="12.75" customHeight="1">
      <c r="A171" s="398"/>
      <c r="B171" s="411" t="s">
        <v>219</v>
      </c>
      <c r="C171" s="411"/>
      <c r="D171" s="416"/>
      <c r="E171" s="416"/>
      <c r="F171" s="416"/>
      <c r="G171" s="416"/>
      <c r="H171" s="44" t="s">
        <v>106</v>
      </c>
      <c r="I171" s="412" t="s">
        <v>107</v>
      </c>
      <c r="J171" s="412"/>
      <c r="K171" s="436"/>
      <c r="L171" s="436"/>
      <c r="M171" s="436"/>
      <c r="N171" s="436"/>
      <c r="O171" s="436"/>
      <c r="P171" s="436"/>
      <c r="Q171" s="436"/>
      <c r="R171" s="436"/>
      <c r="S171" s="436"/>
      <c r="T171" s="436"/>
      <c r="U171" s="436"/>
      <c r="V171" s="43"/>
    </row>
    <row r="172" spans="1:22" ht="12.75" customHeight="1">
      <c r="A172" s="398"/>
      <c r="B172" s="45" t="s">
        <v>108</v>
      </c>
      <c r="C172" s="10" t="s">
        <v>220</v>
      </c>
      <c r="D172" s="431" t="s">
        <v>292</v>
      </c>
      <c r="E172" s="431"/>
      <c r="F172" s="431"/>
      <c r="G172" s="431"/>
      <c r="H172" s="46">
        <v>12</v>
      </c>
      <c r="I172" s="437">
        <v>3286314</v>
      </c>
      <c r="J172" s="437"/>
      <c r="K172" s="456" t="s">
        <v>293</v>
      </c>
      <c r="L172" s="456"/>
      <c r="M172" s="456"/>
      <c r="N172" s="456"/>
      <c r="O172" s="456"/>
      <c r="P172" s="456"/>
      <c r="Q172" s="456"/>
      <c r="R172" s="456"/>
      <c r="S172" s="456"/>
      <c r="T172" s="456"/>
      <c r="U172" s="456"/>
      <c r="V172" s="43"/>
    </row>
    <row r="173" spans="1:22" ht="12.75" customHeight="1">
      <c r="A173" s="398"/>
      <c r="B173" s="45" t="s">
        <v>112</v>
      </c>
      <c r="C173" s="10"/>
      <c r="D173" s="413" t="s">
        <v>116</v>
      </c>
      <c r="E173" s="413"/>
      <c r="F173" s="413"/>
      <c r="G173" s="413"/>
      <c r="H173" s="10"/>
      <c r="I173" s="413"/>
      <c r="J173" s="413"/>
      <c r="K173" s="414"/>
      <c r="L173" s="414"/>
      <c r="M173" s="414"/>
      <c r="N173" s="414"/>
      <c r="O173" s="414"/>
      <c r="P173" s="414"/>
      <c r="Q173" s="414"/>
      <c r="R173" s="414"/>
      <c r="S173" s="414"/>
      <c r="T173" s="414"/>
      <c r="U173" s="414"/>
      <c r="V173" s="43"/>
    </row>
    <row r="174" spans="1:22" ht="12.75" customHeight="1">
      <c r="A174" s="398"/>
      <c r="B174" s="45" t="s">
        <v>115</v>
      </c>
      <c r="C174" s="10"/>
      <c r="D174" s="413" t="s">
        <v>116</v>
      </c>
      <c r="E174" s="413"/>
      <c r="F174" s="413"/>
      <c r="G174" s="413"/>
      <c r="H174" s="10"/>
      <c r="I174" s="413"/>
      <c r="J174" s="413"/>
      <c r="K174" s="415"/>
      <c r="L174" s="415"/>
      <c r="M174" s="415"/>
      <c r="N174" s="415"/>
      <c r="O174" s="415"/>
      <c r="P174" s="415"/>
      <c r="Q174" s="415"/>
      <c r="R174" s="415"/>
      <c r="S174" s="415"/>
      <c r="T174" s="415"/>
      <c r="U174" s="415"/>
      <c r="V174" s="43"/>
    </row>
    <row r="175" spans="1:22" ht="12.75" customHeight="1">
      <c r="A175" s="398"/>
      <c r="B175" s="416" t="s">
        <v>294</v>
      </c>
      <c r="C175" s="416"/>
      <c r="D175" s="416"/>
      <c r="E175" s="416"/>
      <c r="F175" s="416"/>
      <c r="G175" s="416"/>
      <c r="H175" s="417" t="s">
        <v>118</v>
      </c>
      <c r="I175" s="417"/>
      <c r="J175" s="417"/>
      <c r="K175" s="47"/>
      <c r="L175" s="48"/>
      <c r="M175" s="48"/>
      <c r="N175" s="48"/>
      <c r="O175" s="48"/>
      <c r="P175" s="48"/>
      <c r="Q175" s="48"/>
      <c r="R175" s="48"/>
      <c r="S175" s="48"/>
      <c r="T175" s="48"/>
      <c r="U175" s="49"/>
      <c r="V175" s="43"/>
    </row>
    <row r="176" spans="1:22" ht="12.75" customHeight="1">
      <c r="A176" s="398"/>
      <c r="B176" s="418" t="s">
        <v>295</v>
      </c>
      <c r="C176" s="418"/>
      <c r="D176" s="418"/>
      <c r="E176" s="418"/>
      <c r="F176" s="418"/>
      <c r="G176" s="418"/>
      <c r="H176" s="419"/>
      <c r="I176" s="419"/>
      <c r="J176" s="419"/>
      <c r="K176" s="51"/>
      <c r="L176" s="52"/>
      <c r="M176" s="52"/>
      <c r="N176" s="52"/>
      <c r="O176" s="52"/>
      <c r="P176" s="52"/>
      <c r="Q176" s="52"/>
      <c r="R176" s="52"/>
      <c r="S176" s="52"/>
      <c r="T176" s="52"/>
      <c r="U176" s="53"/>
      <c r="V176" s="43"/>
    </row>
    <row r="177" spans="1:22" ht="12.75" customHeight="1">
      <c r="A177" s="420" t="s">
        <v>296</v>
      </c>
      <c r="B177" s="421" t="s">
        <v>167</v>
      </c>
      <c r="C177" s="421" t="s">
        <v>168</v>
      </c>
      <c r="D177" s="421"/>
      <c r="E177" s="421" t="s">
        <v>169</v>
      </c>
      <c r="F177" s="421"/>
      <c r="G177" s="421"/>
      <c r="H177" s="422" t="s">
        <v>170</v>
      </c>
      <c r="I177" s="422"/>
      <c r="J177" s="422"/>
      <c r="K177" s="422"/>
      <c r="L177" s="422"/>
      <c r="M177" s="422"/>
      <c r="N177" s="422"/>
      <c r="O177" s="422"/>
      <c r="P177" s="422"/>
      <c r="Q177" s="422"/>
      <c r="R177" s="422"/>
      <c r="S177" s="422"/>
      <c r="T177" s="422"/>
      <c r="U177" s="422"/>
      <c r="V177" s="43"/>
    </row>
    <row r="178" spans="1:22" ht="12.75" customHeight="1">
      <c r="A178" s="420"/>
      <c r="B178" s="421"/>
      <c r="C178" s="421"/>
      <c r="D178" s="421"/>
      <c r="E178" s="421"/>
      <c r="F178" s="421"/>
      <c r="G178" s="421"/>
      <c r="H178" s="423" t="s">
        <v>126</v>
      </c>
      <c r="I178" s="423"/>
      <c r="J178" s="423"/>
      <c r="K178" s="423"/>
      <c r="L178" s="423" t="s">
        <v>127</v>
      </c>
      <c r="M178" s="423"/>
      <c r="N178" s="423"/>
      <c r="O178" s="423"/>
      <c r="P178" s="423"/>
      <c r="Q178" s="385" t="s">
        <v>128</v>
      </c>
      <c r="R178" s="385"/>
      <c r="S178" s="385"/>
      <c r="T178" s="385"/>
      <c r="U178" s="385"/>
      <c r="V178" s="43"/>
    </row>
    <row r="179" spans="1:22" ht="12.75" customHeight="1">
      <c r="A179" s="420"/>
      <c r="B179" s="421"/>
      <c r="C179" s="421"/>
      <c r="D179" s="421"/>
      <c r="E179" s="421"/>
      <c r="F179" s="421"/>
      <c r="G179" s="421"/>
      <c r="H179" s="45" t="s">
        <v>129</v>
      </c>
      <c r="I179" s="416" t="s">
        <v>130</v>
      </c>
      <c r="J179" s="416"/>
      <c r="K179" s="416"/>
      <c r="L179" s="416" t="s">
        <v>129</v>
      </c>
      <c r="M179" s="416"/>
      <c r="N179" s="416"/>
      <c r="O179" s="416" t="s">
        <v>131</v>
      </c>
      <c r="P179" s="416"/>
      <c r="Q179" s="45" t="s">
        <v>129</v>
      </c>
      <c r="R179" s="424" t="s">
        <v>130</v>
      </c>
      <c r="S179" s="424"/>
      <c r="T179" s="424"/>
      <c r="U179" s="424"/>
      <c r="V179" s="43"/>
    </row>
    <row r="180" spans="1:22" ht="12.75" customHeight="1">
      <c r="A180" s="420"/>
      <c r="B180" s="457" t="s">
        <v>297</v>
      </c>
      <c r="C180" s="425" t="s">
        <v>298</v>
      </c>
      <c r="D180" s="425"/>
      <c r="E180" s="458">
        <v>0.3</v>
      </c>
      <c r="F180" s="458"/>
      <c r="G180" s="458"/>
      <c r="H180" s="74">
        <v>0.3</v>
      </c>
      <c r="I180" s="425" t="s">
        <v>134</v>
      </c>
      <c r="J180" s="425"/>
      <c r="K180" s="425"/>
      <c r="L180" s="458">
        <v>0.9</v>
      </c>
      <c r="M180" s="458"/>
      <c r="N180" s="458"/>
      <c r="O180" s="425" t="s">
        <v>134</v>
      </c>
      <c r="P180" s="425"/>
      <c r="Q180" s="56">
        <v>0.9</v>
      </c>
      <c r="R180" s="392" t="s">
        <v>134</v>
      </c>
      <c r="S180" s="392"/>
      <c r="T180" s="392"/>
      <c r="U180" s="392"/>
      <c r="V180" s="43"/>
    </row>
    <row r="181" spans="1:22" ht="12.75" customHeight="1">
      <c r="A181" s="420"/>
      <c r="B181" s="457"/>
      <c r="C181" s="425" t="s">
        <v>299</v>
      </c>
      <c r="D181" s="425"/>
      <c r="E181" s="459">
        <v>0</v>
      </c>
      <c r="F181" s="459"/>
      <c r="G181" s="459"/>
      <c r="H181" s="75">
        <v>0</v>
      </c>
      <c r="I181" s="460" t="s">
        <v>134</v>
      </c>
      <c r="J181" s="460"/>
      <c r="K181" s="460"/>
      <c r="L181" s="459">
        <v>3</v>
      </c>
      <c r="M181" s="459"/>
      <c r="N181" s="459"/>
      <c r="O181" s="460" t="s">
        <v>134</v>
      </c>
      <c r="P181" s="460"/>
      <c r="Q181" s="10">
        <v>10</v>
      </c>
      <c r="R181" s="392" t="s">
        <v>134</v>
      </c>
      <c r="S181" s="392"/>
      <c r="T181" s="392"/>
      <c r="U181" s="392"/>
      <c r="V181" s="43"/>
    </row>
    <row r="182" spans="1:22" ht="12.75" customHeight="1">
      <c r="A182" s="420"/>
      <c r="B182" s="457"/>
      <c r="C182" s="425" t="s">
        <v>300</v>
      </c>
      <c r="D182" s="425"/>
      <c r="E182" s="458">
        <v>0</v>
      </c>
      <c r="F182" s="458"/>
      <c r="G182" s="458"/>
      <c r="H182" s="74">
        <v>0</v>
      </c>
      <c r="I182" s="425" t="s">
        <v>134</v>
      </c>
      <c r="J182" s="425"/>
      <c r="K182" s="425"/>
      <c r="L182" s="458">
        <v>0.2</v>
      </c>
      <c r="M182" s="458"/>
      <c r="N182" s="458"/>
      <c r="O182" s="425" t="s">
        <v>134</v>
      </c>
      <c r="P182" s="425"/>
      <c r="Q182" s="56">
        <v>1</v>
      </c>
      <c r="R182" s="392" t="s">
        <v>134</v>
      </c>
      <c r="S182" s="392"/>
      <c r="T182" s="392"/>
      <c r="U182" s="392"/>
      <c r="V182" s="43"/>
    </row>
    <row r="183" spans="1:22" ht="12.75" customHeight="1">
      <c r="A183" s="420"/>
      <c r="B183" s="418" t="s">
        <v>301</v>
      </c>
      <c r="C183" s="418"/>
      <c r="D183" s="418"/>
      <c r="E183" s="426"/>
      <c r="F183" s="426"/>
      <c r="G183" s="426"/>
      <c r="H183" s="58"/>
      <c r="I183" s="58"/>
      <c r="J183" s="58"/>
      <c r="K183" s="58"/>
      <c r="L183" s="58"/>
      <c r="M183" s="58"/>
      <c r="N183" s="58"/>
      <c r="O183" s="58"/>
      <c r="P183" s="58"/>
      <c r="Q183" s="58"/>
      <c r="R183" s="58"/>
      <c r="S183" s="58"/>
      <c r="T183" s="58"/>
      <c r="U183" s="59"/>
      <c r="V183" s="43"/>
    </row>
    <row r="184" spans="1:22" ht="12.75" customHeight="1">
      <c r="A184" s="427" t="s">
        <v>302</v>
      </c>
      <c r="B184" s="408" t="s">
        <v>178</v>
      </c>
      <c r="C184" s="408"/>
      <c r="D184" s="408"/>
      <c r="E184" s="408"/>
      <c r="F184" s="408"/>
      <c r="G184" s="409" t="s">
        <v>179</v>
      </c>
      <c r="H184" s="409"/>
      <c r="I184" s="409"/>
      <c r="J184" s="428" t="s">
        <v>180</v>
      </c>
      <c r="K184" s="428"/>
      <c r="L184" s="428"/>
      <c r="M184" s="428"/>
      <c r="N184" s="428"/>
      <c r="O184" s="428"/>
      <c r="P184" s="428"/>
      <c r="Q184" s="428"/>
      <c r="R184" s="428"/>
      <c r="S184" s="428"/>
      <c r="T184" s="428"/>
      <c r="U184" s="428"/>
      <c r="V184" s="43"/>
    </row>
    <row r="185" spans="1:22" ht="12.75" customHeight="1">
      <c r="A185" s="427"/>
      <c r="B185" s="408"/>
      <c r="C185" s="408"/>
      <c r="D185" s="408"/>
      <c r="E185" s="408"/>
      <c r="F185" s="408"/>
      <c r="G185" s="409"/>
      <c r="H185" s="409"/>
      <c r="I185" s="409"/>
      <c r="J185" s="423" t="s">
        <v>126</v>
      </c>
      <c r="K185" s="423"/>
      <c r="L185" s="423"/>
      <c r="M185" s="423"/>
      <c r="N185" s="423" t="s">
        <v>127</v>
      </c>
      <c r="O185" s="423"/>
      <c r="P185" s="423"/>
      <c r="Q185" s="423"/>
      <c r="R185" s="385" t="s">
        <v>128</v>
      </c>
      <c r="S185" s="385"/>
      <c r="T185" s="385"/>
      <c r="U185" s="385"/>
      <c r="V185" s="43"/>
    </row>
    <row r="186" spans="1:22" ht="14.25">
      <c r="A186" s="427"/>
      <c r="B186" s="408"/>
      <c r="C186" s="408"/>
      <c r="D186" s="408"/>
      <c r="E186" s="408"/>
      <c r="F186" s="408"/>
      <c r="G186" s="409"/>
      <c r="H186" s="409"/>
      <c r="I186" s="409"/>
      <c r="J186" s="45" t="s">
        <v>149</v>
      </c>
      <c r="K186" s="45" t="s">
        <v>150</v>
      </c>
      <c r="L186" s="45" t="s">
        <v>151</v>
      </c>
      <c r="M186" s="45" t="s">
        <v>152</v>
      </c>
      <c r="N186" s="45" t="s">
        <v>149</v>
      </c>
      <c r="O186" s="45" t="s">
        <v>150</v>
      </c>
      <c r="P186" s="45" t="s">
        <v>151</v>
      </c>
      <c r="Q186" s="45" t="s">
        <v>152</v>
      </c>
      <c r="R186" s="55" t="s">
        <v>149</v>
      </c>
      <c r="S186" s="55" t="s">
        <v>150</v>
      </c>
      <c r="T186" s="55" t="s">
        <v>151</v>
      </c>
      <c r="U186" s="7" t="s">
        <v>152</v>
      </c>
      <c r="V186" s="43"/>
    </row>
    <row r="187" spans="1:21" ht="12.75" customHeight="1">
      <c r="A187" s="427"/>
      <c r="B187" s="45" t="s">
        <v>303</v>
      </c>
      <c r="C187" s="441" t="s">
        <v>304</v>
      </c>
      <c r="D187" s="441"/>
      <c r="E187" s="441"/>
      <c r="F187" s="441"/>
      <c r="G187" s="413" t="s">
        <v>305</v>
      </c>
      <c r="H187" s="413"/>
      <c r="I187" s="413"/>
      <c r="J187" s="8"/>
      <c r="K187" s="8"/>
      <c r="L187" s="8"/>
      <c r="M187" s="8"/>
      <c r="N187" s="6" t="s">
        <v>156</v>
      </c>
      <c r="O187" s="6" t="s">
        <v>156</v>
      </c>
      <c r="P187" s="6"/>
      <c r="Q187" s="6"/>
      <c r="R187" s="6"/>
      <c r="S187" s="6"/>
      <c r="T187" s="6"/>
      <c r="U187" s="9"/>
    </row>
    <row r="188" spans="1:21" ht="12.75" customHeight="1">
      <c r="A188" s="427"/>
      <c r="B188" s="45" t="s">
        <v>306</v>
      </c>
      <c r="C188" s="441" t="s">
        <v>307</v>
      </c>
      <c r="D188" s="441"/>
      <c r="E188" s="441"/>
      <c r="F188" s="441"/>
      <c r="G188" s="413" t="s">
        <v>305</v>
      </c>
      <c r="H188" s="413"/>
      <c r="I188" s="413"/>
      <c r="J188" s="8"/>
      <c r="K188" s="8"/>
      <c r="L188" s="8"/>
      <c r="M188" s="8"/>
      <c r="N188" s="6"/>
      <c r="O188" s="6"/>
      <c r="P188" s="6" t="s">
        <v>156</v>
      </c>
      <c r="Q188" s="6"/>
      <c r="R188" s="6"/>
      <c r="S188" s="6"/>
      <c r="T188" s="6"/>
      <c r="U188" s="9"/>
    </row>
    <row r="189" spans="1:21" ht="12.75" customHeight="1">
      <c r="A189" s="427"/>
      <c r="B189" s="45" t="s">
        <v>308</v>
      </c>
      <c r="C189" s="441" t="s">
        <v>309</v>
      </c>
      <c r="D189" s="441"/>
      <c r="E189" s="441"/>
      <c r="F189" s="441"/>
      <c r="G189" s="413" t="s">
        <v>305</v>
      </c>
      <c r="H189" s="413"/>
      <c r="I189" s="413"/>
      <c r="J189" s="8"/>
      <c r="K189" s="8"/>
      <c r="L189" s="8"/>
      <c r="M189" s="8"/>
      <c r="N189" s="6"/>
      <c r="O189" s="6"/>
      <c r="P189" s="6" t="s">
        <v>156</v>
      </c>
      <c r="Q189" s="6"/>
      <c r="R189" s="6"/>
      <c r="S189" s="6"/>
      <c r="T189" s="6"/>
      <c r="U189" s="9"/>
    </row>
    <row r="190" spans="1:21" ht="12.75" customHeight="1">
      <c r="A190" s="427"/>
      <c r="B190" s="45" t="s">
        <v>310</v>
      </c>
      <c r="C190" s="431" t="s">
        <v>311</v>
      </c>
      <c r="D190" s="431"/>
      <c r="E190" s="431"/>
      <c r="F190" s="431"/>
      <c r="G190" s="413" t="s">
        <v>305</v>
      </c>
      <c r="H190" s="413"/>
      <c r="I190" s="413"/>
      <c r="J190" s="8"/>
      <c r="K190" s="8"/>
      <c r="L190" s="8"/>
      <c r="M190" s="8"/>
      <c r="N190" s="6"/>
      <c r="O190" s="6"/>
      <c r="P190" s="6"/>
      <c r="Q190" s="6" t="s">
        <v>156</v>
      </c>
      <c r="R190" s="6"/>
      <c r="S190" s="6"/>
      <c r="T190" s="6"/>
      <c r="U190" s="9"/>
    </row>
    <row r="191" spans="1:21" ht="12.75" customHeight="1">
      <c r="A191" s="427"/>
      <c r="B191" s="50" t="s">
        <v>312</v>
      </c>
      <c r="C191" s="431" t="s">
        <v>313</v>
      </c>
      <c r="D191" s="431"/>
      <c r="E191" s="431"/>
      <c r="F191" s="431"/>
      <c r="G191" s="413" t="s">
        <v>305</v>
      </c>
      <c r="H191" s="413"/>
      <c r="I191" s="413"/>
      <c r="J191" s="16"/>
      <c r="K191" s="16"/>
      <c r="L191" s="16"/>
      <c r="M191" s="16"/>
      <c r="N191" s="60"/>
      <c r="O191" s="60"/>
      <c r="P191" s="60"/>
      <c r="Q191" s="60"/>
      <c r="R191" s="60" t="s">
        <v>156</v>
      </c>
      <c r="S191" s="60"/>
      <c r="T191" s="60"/>
      <c r="U191" s="61"/>
    </row>
    <row r="192" spans="1:21" ht="12.75" customHeight="1">
      <c r="A192" s="420" t="s">
        <v>314</v>
      </c>
      <c r="B192" s="421" t="s">
        <v>167</v>
      </c>
      <c r="C192" s="421" t="s">
        <v>168</v>
      </c>
      <c r="D192" s="421"/>
      <c r="E192" s="421" t="s">
        <v>169</v>
      </c>
      <c r="F192" s="421"/>
      <c r="G192" s="421"/>
      <c r="H192" s="422" t="s">
        <v>170</v>
      </c>
      <c r="I192" s="422"/>
      <c r="J192" s="422"/>
      <c r="K192" s="422"/>
      <c r="L192" s="422"/>
      <c r="M192" s="422"/>
      <c r="N192" s="422"/>
      <c r="O192" s="422"/>
      <c r="P192" s="422"/>
      <c r="Q192" s="422"/>
      <c r="R192" s="422"/>
      <c r="S192" s="422"/>
      <c r="T192" s="422"/>
      <c r="U192" s="422"/>
    </row>
    <row r="193" spans="1:21" ht="12.75" customHeight="1">
      <c r="A193" s="420"/>
      <c r="B193" s="421"/>
      <c r="C193" s="421"/>
      <c r="D193" s="421"/>
      <c r="E193" s="421"/>
      <c r="F193" s="421"/>
      <c r="G193" s="421"/>
      <c r="H193" s="423" t="s">
        <v>126</v>
      </c>
      <c r="I193" s="423"/>
      <c r="J193" s="423"/>
      <c r="K193" s="423"/>
      <c r="L193" s="423" t="s">
        <v>127</v>
      </c>
      <c r="M193" s="423"/>
      <c r="N193" s="423"/>
      <c r="O193" s="423"/>
      <c r="P193" s="423"/>
      <c r="Q193" s="385" t="s">
        <v>128</v>
      </c>
      <c r="R193" s="385"/>
      <c r="S193" s="385"/>
      <c r="T193" s="385"/>
      <c r="U193" s="385"/>
    </row>
    <row r="194" spans="1:21" ht="12.75" customHeight="1">
      <c r="A194" s="420"/>
      <c r="B194" s="421"/>
      <c r="C194" s="421"/>
      <c r="D194" s="421"/>
      <c r="E194" s="421"/>
      <c r="F194" s="421"/>
      <c r="G194" s="421"/>
      <c r="H194" s="45" t="s">
        <v>129</v>
      </c>
      <c r="I194" s="416" t="s">
        <v>130</v>
      </c>
      <c r="J194" s="416"/>
      <c r="K194" s="416"/>
      <c r="L194" s="416" t="s">
        <v>129</v>
      </c>
      <c r="M194" s="416"/>
      <c r="N194" s="416"/>
      <c r="O194" s="416" t="s">
        <v>131</v>
      </c>
      <c r="P194" s="416"/>
      <c r="Q194" s="45" t="s">
        <v>129</v>
      </c>
      <c r="R194" s="424" t="s">
        <v>130</v>
      </c>
      <c r="S194" s="424"/>
      <c r="T194" s="424"/>
      <c r="U194" s="424"/>
    </row>
    <row r="195" spans="1:21" ht="12.75" customHeight="1">
      <c r="A195" s="420"/>
      <c r="B195" s="425" t="s">
        <v>134</v>
      </c>
      <c r="C195" s="425" t="s">
        <v>116</v>
      </c>
      <c r="D195" s="425"/>
      <c r="E195" s="425" t="s">
        <v>116</v>
      </c>
      <c r="F195" s="425"/>
      <c r="G195" s="425"/>
      <c r="H195" s="10" t="s">
        <v>116</v>
      </c>
      <c r="I195" s="425" t="s">
        <v>134</v>
      </c>
      <c r="J195" s="425"/>
      <c r="K195" s="425"/>
      <c r="L195" s="425" t="s">
        <v>116</v>
      </c>
      <c r="M195" s="425"/>
      <c r="N195" s="425"/>
      <c r="O195" s="425" t="s">
        <v>134</v>
      </c>
      <c r="P195" s="425"/>
      <c r="Q195" s="10" t="s">
        <v>116</v>
      </c>
      <c r="R195" s="392" t="s">
        <v>134</v>
      </c>
      <c r="S195" s="392"/>
      <c r="T195" s="392"/>
      <c r="U195" s="392"/>
    </row>
    <row r="196" spans="1:21" ht="12.75" customHeight="1">
      <c r="A196" s="420"/>
      <c r="B196" s="425"/>
      <c r="C196" s="425" t="s">
        <v>116</v>
      </c>
      <c r="D196" s="425"/>
      <c r="E196" s="425" t="s">
        <v>116</v>
      </c>
      <c r="F196" s="425"/>
      <c r="G196" s="425"/>
      <c r="H196" s="10" t="s">
        <v>116</v>
      </c>
      <c r="I196" s="425" t="s">
        <v>134</v>
      </c>
      <c r="J196" s="425"/>
      <c r="K196" s="425"/>
      <c r="L196" s="425" t="s">
        <v>116</v>
      </c>
      <c r="M196" s="425"/>
      <c r="N196" s="425"/>
      <c r="O196" s="425" t="s">
        <v>134</v>
      </c>
      <c r="P196" s="425"/>
      <c r="Q196" s="10" t="s">
        <v>116</v>
      </c>
      <c r="R196" s="392" t="s">
        <v>134</v>
      </c>
      <c r="S196" s="392"/>
      <c r="T196" s="392"/>
      <c r="U196" s="392"/>
    </row>
    <row r="197" spans="1:21" ht="12.75" customHeight="1">
      <c r="A197" s="420"/>
      <c r="B197" s="425"/>
      <c r="C197" s="425" t="s">
        <v>116</v>
      </c>
      <c r="D197" s="425"/>
      <c r="E197" s="425" t="s">
        <v>116</v>
      </c>
      <c r="F197" s="425"/>
      <c r="G197" s="425"/>
      <c r="H197" s="10" t="s">
        <v>116</v>
      </c>
      <c r="I197" s="425" t="s">
        <v>134</v>
      </c>
      <c r="J197" s="425"/>
      <c r="K197" s="425"/>
      <c r="L197" s="425" t="s">
        <v>116</v>
      </c>
      <c r="M197" s="425"/>
      <c r="N197" s="425"/>
      <c r="O197" s="425" t="s">
        <v>134</v>
      </c>
      <c r="P197" s="425"/>
      <c r="Q197" s="10" t="s">
        <v>116</v>
      </c>
      <c r="R197" s="392" t="s">
        <v>134</v>
      </c>
      <c r="S197" s="392"/>
      <c r="T197" s="392"/>
      <c r="U197" s="392"/>
    </row>
    <row r="198" spans="1:21" ht="12.75" customHeight="1">
      <c r="A198" s="420"/>
      <c r="B198" s="418" t="s">
        <v>315</v>
      </c>
      <c r="C198" s="418"/>
      <c r="D198" s="418"/>
      <c r="E198" s="426"/>
      <c r="F198" s="426"/>
      <c r="G198" s="426"/>
      <c r="H198" s="58"/>
      <c r="I198" s="58"/>
      <c r="J198" s="58"/>
      <c r="K198" s="58"/>
      <c r="L198" s="58"/>
      <c r="M198" s="58"/>
      <c r="N198" s="58"/>
      <c r="O198" s="58"/>
      <c r="P198" s="58"/>
      <c r="Q198" s="58"/>
      <c r="R198" s="58"/>
      <c r="S198" s="58"/>
      <c r="T198" s="58"/>
      <c r="U198" s="59"/>
    </row>
    <row r="199" spans="1:21" ht="12.75" customHeight="1">
      <c r="A199" s="427" t="s">
        <v>316</v>
      </c>
      <c r="B199" s="408" t="s">
        <v>178</v>
      </c>
      <c r="C199" s="408"/>
      <c r="D199" s="408"/>
      <c r="E199" s="408"/>
      <c r="F199" s="408"/>
      <c r="G199" s="409" t="s">
        <v>179</v>
      </c>
      <c r="H199" s="409"/>
      <c r="I199" s="409"/>
      <c r="J199" s="428" t="s">
        <v>180</v>
      </c>
      <c r="K199" s="428"/>
      <c r="L199" s="428"/>
      <c r="M199" s="428"/>
      <c r="N199" s="428"/>
      <c r="O199" s="428"/>
      <c r="P199" s="428"/>
      <c r="Q199" s="428"/>
      <c r="R199" s="428"/>
      <c r="S199" s="428"/>
      <c r="T199" s="428"/>
      <c r="U199" s="428"/>
    </row>
    <row r="200" spans="1:21" ht="12.75" customHeight="1">
      <c r="A200" s="427"/>
      <c r="B200" s="408"/>
      <c r="C200" s="408"/>
      <c r="D200" s="408"/>
      <c r="E200" s="408"/>
      <c r="F200" s="408"/>
      <c r="G200" s="409"/>
      <c r="H200" s="409"/>
      <c r="I200" s="409"/>
      <c r="J200" s="423" t="s">
        <v>126</v>
      </c>
      <c r="K200" s="423"/>
      <c r="L200" s="423"/>
      <c r="M200" s="423"/>
      <c r="N200" s="423" t="s">
        <v>127</v>
      </c>
      <c r="O200" s="423"/>
      <c r="P200" s="423"/>
      <c r="Q200" s="423"/>
      <c r="R200" s="385" t="s">
        <v>128</v>
      </c>
      <c r="S200" s="385"/>
      <c r="T200" s="385"/>
      <c r="U200" s="385"/>
    </row>
    <row r="201" spans="1:21" ht="14.25">
      <c r="A201" s="427"/>
      <c r="B201" s="408"/>
      <c r="C201" s="408"/>
      <c r="D201" s="408"/>
      <c r="E201" s="408"/>
      <c r="F201" s="408"/>
      <c r="G201" s="409"/>
      <c r="H201" s="409"/>
      <c r="I201" s="409"/>
      <c r="J201" s="45" t="s">
        <v>149</v>
      </c>
      <c r="K201" s="45" t="s">
        <v>150</v>
      </c>
      <c r="L201" s="45" t="s">
        <v>151</v>
      </c>
      <c r="M201" s="45" t="s">
        <v>152</v>
      </c>
      <c r="N201" s="45" t="s">
        <v>149</v>
      </c>
      <c r="O201" s="45" t="s">
        <v>150</v>
      </c>
      <c r="P201" s="45" t="s">
        <v>151</v>
      </c>
      <c r="Q201" s="45" t="s">
        <v>152</v>
      </c>
      <c r="R201" s="55" t="s">
        <v>149</v>
      </c>
      <c r="S201" s="55" t="s">
        <v>150</v>
      </c>
      <c r="T201" s="55" t="s">
        <v>151</v>
      </c>
      <c r="U201" s="7" t="s">
        <v>152</v>
      </c>
    </row>
    <row r="202" spans="1:21" ht="12.75" customHeight="1">
      <c r="A202" s="427"/>
      <c r="B202" s="45" t="s">
        <v>317</v>
      </c>
      <c r="C202" s="413"/>
      <c r="D202" s="413"/>
      <c r="E202" s="413"/>
      <c r="F202" s="413"/>
      <c r="G202" s="413" t="s">
        <v>134</v>
      </c>
      <c r="H202" s="413"/>
      <c r="I202" s="413"/>
      <c r="J202" s="8"/>
      <c r="K202" s="8"/>
      <c r="L202" s="8"/>
      <c r="M202" s="8"/>
      <c r="N202" s="8"/>
      <c r="O202" s="8"/>
      <c r="P202" s="8"/>
      <c r="Q202" s="8"/>
      <c r="R202" s="6"/>
      <c r="S202" s="6"/>
      <c r="T202" s="6"/>
      <c r="U202" s="9"/>
    </row>
    <row r="203" spans="1:21" ht="12.75" customHeight="1">
      <c r="A203" s="427"/>
      <c r="B203" s="45" t="s">
        <v>318</v>
      </c>
      <c r="C203" s="413"/>
      <c r="D203" s="413"/>
      <c r="E203" s="413"/>
      <c r="F203" s="413"/>
      <c r="G203" s="413" t="s">
        <v>134</v>
      </c>
      <c r="H203" s="413"/>
      <c r="I203" s="413"/>
      <c r="J203" s="8"/>
      <c r="K203" s="8"/>
      <c r="L203" s="8"/>
      <c r="M203" s="8"/>
      <c r="N203" s="8"/>
      <c r="O203" s="8"/>
      <c r="P203" s="8"/>
      <c r="Q203" s="8"/>
      <c r="R203" s="6"/>
      <c r="S203" s="6"/>
      <c r="T203" s="6"/>
      <c r="U203" s="9"/>
    </row>
    <row r="204" spans="1:21" ht="12.75" customHeight="1">
      <c r="A204" s="427"/>
      <c r="B204" s="45" t="s">
        <v>319</v>
      </c>
      <c r="C204" s="413"/>
      <c r="D204" s="413"/>
      <c r="E204" s="413"/>
      <c r="F204" s="413"/>
      <c r="G204" s="413" t="s">
        <v>134</v>
      </c>
      <c r="H204" s="413"/>
      <c r="I204" s="413"/>
      <c r="J204" s="8"/>
      <c r="K204" s="8"/>
      <c r="L204" s="8"/>
      <c r="M204" s="8"/>
      <c r="N204" s="8"/>
      <c r="O204" s="8"/>
      <c r="P204" s="8"/>
      <c r="Q204" s="8"/>
      <c r="R204" s="6"/>
      <c r="S204" s="6"/>
      <c r="T204" s="6"/>
      <c r="U204" s="9"/>
    </row>
    <row r="205" spans="1:21" ht="12.75" customHeight="1">
      <c r="A205" s="427"/>
      <c r="B205" s="45" t="s">
        <v>320</v>
      </c>
      <c r="C205" s="413"/>
      <c r="D205" s="413"/>
      <c r="E205" s="413"/>
      <c r="F205" s="413"/>
      <c r="G205" s="413" t="s">
        <v>134</v>
      </c>
      <c r="H205" s="413"/>
      <c r="I205" s="413"/>
      <c r="J205" s="8"/>
      <c r="K205" s="8"/>
      <c r="L205" s="8"/>
      <c r="M205" s="8"/>
      <c r="N205" s="8"/>
      <c r="O205" s="8"/>
      <c r="P205" s="8"/>
      <c r="Q205" s="8"/>
      <c r="R205" s="6"/>
      <c r="S205" s="6"/>
      <c r="T205" s="6"/>
      <c r="U205" s="9"/>
    </row>
    <row r="206" spans="1:21" ht="12.75" customHeight="1">
      <c r="A206" s="427"/>
      <c r="B206" s="50" t="s">
        <v>321</v>
      </c>
      <c r="C206" s="426"/>
      <c r="D206" s="426"/>
      <c r="E206" s="426"/>
      <c r="F206" s="426"/>
      <c r="G206" s="426" t="s">
        <v>134</v>
      </c>
      <c r="H206" s="426"/>
      <c r="I206" s="426"/>
      <c r="J206" s="16"/>
      <c r="K206" s="16"/>
      <c r="L206" s="16"/>
      <c r="M206" s="16"/>
      <c r="N206" s="16"/>
      <c r="O206" s="16"/>
      <c r="P206" s="16"/>
      <c r="Q206" s="16"/>
      <c r="R206" s="60"/>
      <c r="S206" s="60"/>
      <c r="T206" s="60"/>
      <c r="U206" s="61"/>
    </row>
    <row r="207" spans="1:21" ht="12.75" customHeight="1">
      <c r="A207" s="420" t="s">
        <v>322</v>
      </c>
      <c r="B207" s="421" t="s">
        <v>122</v>
      </c>
      <c r="C207" s="421" t="s">
        <v>123</v>
      </c>
      <c r="D207" s="421"/>
      <c r="E207" s="421" t="s">
        <v>124</v>
      </c>
      <c r="F207" s="421"/>
      <c r="G207" s="421"/>
      <c r="H207" s="422" t="s">
        <v>125</v>
      </c>
      <c r="I207" s="422"/>
      <c r="J207" s="422"/>
      <c r="K207" s="422"/>
      <c r="L207" s="422"/>
      <c r="M207" s="422"/>
      <c r="N207" s="422"/>
      <c r="O207" s="422"/>
      <c r="P207" s="422"/>
      <c r="Q207" s="422"/>
      <c r="R207" s="422"/>
      <c r="S207" s="422"/>
      <c r="T207" s="422"/>
      <c r="U207" s="422"/>
    </row>
    <row r="208" spans="1:21" ht="12.75" customHeight="1">
      <c r="A208" s="420"/>
      <c r="B208" s="421"/>
      <c r="C208" s="421"/>
      <c r="D208" s="421"/>
      <c r="E208" s="421"/>
      <c r="F208" s="421"/>
      <c r="G208" s="421"/>
      <c r="H208" s="423" t="s">
        <v>126</v>
      </c>
      <c r="I208" s="423"/>
      <c r="J208" s="423"/>
      <c r="K208" s="423"/>
      <c r="L208" s="423" t="s">
        <v>127</v>
      </c>
      <c r="M208" s="423"/>
      <c r="N208" s="423"/>
      <c r="O208" s="423"/>
      <c r="P208" s="423"/>
      <c r="Q208" s="385" t="s">
        <v>128</v>
      </c>
      <c r="R208" s="385"/>
      <c r="S208" s="385"/>
      <c r="T208" s="385"/>
      <c r="U208" s="385"/>
    </row>
    <row r="209" spans="1:21" ht="12.75" customHeight="1">
      <c r="A209" s="420"/>
      <c r="B209" s="421"/>
      <c r="C209" s="421"/>
      <c r="D209" s="421"/>
      <c r="E209" s="421"/>
      <c r="F209" s="421"/>
      <c r="G209" s="421"/>
      <c r="H209" s="45" t="s">
        <v>129</v>
      </c>
      <c r="I209" s="416" t="s">
        <v>130</v>
      </c>
      <c r="J209" s="416"/>
      <c r="K209" s="416"/>
      <c r="L209" s="416" t="s">
        <v>129</v>
      </c>
      <c r="M209" s="416"/>
      <c r="N209" s="416"/>
      <c r="O209" s="416" t="s">
        <v>131</v>
      </c>
      <c r="P209" s="416"/>
      <c r="Q209" s="45" t="s">
        <v>129</v>
      </c>
      <c r="R209" s="424" t="s">
        <v>130</v>
      </c>
      <c r="S209" s="424"/>
      <c r="T209" s="424"/>
      <c r="U209" s="424"/>
    </row>
    <row r="210" spans="1:21" ht="12.75" customHeight="1">
      <c r="A210" s="420"/>
      <c r="B210" s="425" t="s">
        <v>134</v>
      </c>
      <c r="C210" s="425" t="s">
        <v>116</v>
      </c>
      <c r="D210" s="425"/>
      <c r="E210" s="425" t="s">
        <v>116</v>
      </c>
      <c r="F210" s="425"/>
      <c r="G210" s="425"/>
      <c r="H210" s="10" t="s">
        <v>116</v>
      </c>
      <c r="I210" s="425" t="s">
        <v>134</v>
      </c>
      <c r="J210" s="425"/>
      <c r="K210" s="425"/>
      <c r="L210" s="425" t="s">
        <v>116</v>
      </c>
      <c r="M210" s="425"/>
      <c r="N210" s="425"/>
      <c r="O210" s="425" t="s">
        <v>134</v>
      </c>
      <c r="P210" s="425"/>
      <c r="Q210" s="10" t="s">
        <v>116</v>
      </c>
      <c r="R210" s="392" t="s">
        <v>134</v>
      </c>
      <c r="S210" s="392"/>
      <c r="T210" s="392"/>
      <c r="U210" s="392"/>
    </row>
    <row r="211" spans="1:21" ht="12.75" customHeight="1">
      <c r="A211" s="420"/>
      <c r="B211" s="425"/>
      <c r="C211" s="425" t="s">
        <v>116</v>
      </c>
      <c r="D211" s="425"/>
      <c r="E211" s="425" t="s">
        <v>116</v>
      </c>
      <c r="F211" s="425"/>
      <c r="G211" s="425"/>
      <c r="H211" s="10" t="s">
        <v>116</v>
      </c>
      <c r="I211" s="425" t="s">
        <v>134</v>
      </c>
      <c r="J211" s="425"/>
      <c r="K211" s="425"/>
      <c r="L211" s="425" t="s">
        <v>116</v>
      </c>
      <c r="M211" s="425"/>
      <c r="N211" s="425"/>
      <c r="O211" s="425" t="s">
        <v>134</v>
      </c>
      <c r="P211" s="425"/>
      <c r="Q211" s="10" t="s">
        <v>116</v>
      </c>
      <c r="R211" s="392" t="s">
        <v>134</v>
      </c>
      <c r="S211" s="392"/>
      <c r="T211" s="392"/>
      <c r="U211" s="392"/>
    </row>
    <row r="212" spans="1:21" ht="12.75" customHeight="1">
      <c r="A212" s="420"/>
      <c r="B212" s="425"/>
      <c r="C212" s="425" t="s">
        <v>116</v>
      </c>
      <c r="D212" s="425"/>
      <c r="E212" s="425" t="s">
        <v>116</v>
      </c>
      <c r="F212" s="425"/>
      <c r="G212" s="425"/>
      <c r="H212" s="10" t="s">
        <v>116</v>
      </c>
      <c r="I212" s="425" t="s">
        <v>134</v>
      </c>
      <c r="J212" s="425"/>
      <c r="K212" s="425"/>
      <c r="L212" s="425" t="s">
        <v>116</v>
      </c>
      <c r="M212" s="425"/>
      <c r="N212" s="425"/>
      <c r="O212" s="425" t="s">
        <v>134</v>
      </c>
      <c r="P212" s="425"/>
      <c r="Q212" s="10" t="s">
        <v>116</v>
      </c>
      <c r="R212" s="392" t="s">
        <v>134</v>
      </c>
      <c r="S212" s="392"/>
      <c r="T212" s="392"/>
      <c r="U212" s="392"/>
    </row>
    <row r="213" spans="1:21" ht="12.75" customHeight="1">
      <c r="A213" s="420"/>
      <c r="B213" s="418" t="s">
        <v>323</v>
      </c>
      <c r="C213" s="418"/>
      <c r="D213" s="418"/>
      <c r="E213" s="426"/>
      <c r="F213" s="426"/>
      <c r="G213" s="426"/>
      <c r="H213" s="58"/>
      <c r="I213" s="58"/>
      <c r="J213" s="58"/>
      <c r="K213" s="58"/>
      <c r="L213" s="58"/>
      <c r="M213" s="58"/>
      <c r="N213" s="58"/>
      <c r="O213" s="58"/>
      <c r="P213" s="58"/>
      <c r="Q213" s="58"/>
      <c r="R213" s="58"/>
      <c r="S213" s="58"/>
      <c r="T213" s="58"/>
      <c r="U213" s="59"/>
    </row>
    <row r="214" spans="1:21" ht="12.75" customHeight="1">
      <c r="A214" s="427" t="s">
        <v>324</v>
      </c>
      <c r="B214" s="408" t="s">
        <v>146</v>
      </c>
      <c r="C214" s="408"/>
      <c r="D214" s="408"/>
      <c r="E214" s="408"/>
      <c r="F214" s="408"/>
      <c r="G214" s="409" t="s">
        <v>147</v>
      </c>
      <c r="H214" s="409"/>
      <c r="I214" s="409"/>
      <c r="J214" s="428" t="s">
        <v>148</v>
      </c>
      <c r="K214" s="428"/>
      <c r="L214" s="428"/>
      <c r="M214" s="428"/>
      <c r="N214" s="428"/>
      <c r="O214" s="428"/>
      <c r="P214" s="428"/>
      <c r="Q214" s="428"/>
      <c r="R214" s="428"/>
      <c r="S214" s="428"/>
      <c r="T214" s="428"/>
      <c r="U214" s="428"/>
    </row>
    <row r="215" spans="1:21" ht="12.75" customHeight="1">
      <c r="A215" s="427"/>
      <c r="B215" s="408"/>
      <c r="C215" s="408"/>
      <c r="D215" s="408"/>
      <c r="E215" s="408"/>
      <c r="F215" s="408"/>
      <c r="G215" s="409"/>
      <c r="H215" s="409"/>
      <c r="I215" s="409"/>
      <c r="J215" s="423" t="s">
        <v>126</v>
      </c>
      <c r="K215" s="423"/>
      <c r="L215" s="423"/>
      <c r="M215" s="423"/>
      <c r="N215" s="423" t="s">
        <v>127</v>
      </c>
      <c r="O215" s="423"/>
      <c r="P215" s="423"/>
      <c r="Q215" s="423"/>
      <c r="R215" s="385" t="s">
        <v>128</v>
      </c>
      <c r="S215" s="385"/>
      <c r="T215" s="385"/>
      <c r="U215" s="385"/>
    </row>
    <row r="216" spans="1:21" ht="14.25">
      <c r="A216" s="427"/>
      <c r="B216" s="408"/>
      <c r="C216" s="408"/>
      <c r="D216" s="408"/>
      <c r="E216" s="408"/>
      <c r="F216" s="408"/>
      <c r="G216" s="409"/>
      <c r="H216" s="409"/>
      <c r="I216" s="409"/>
      <c r="J216" s="45" t="s">
        <v>149</v>
      </c>
      <c r="K216" s="45" t="s">
        <v>150</v>
      </c>
      <c r="L216" s="45" t="s">
        <v>151</v>
      </c>
      <c r="M216" s="45" t="s">
        <v>152</v>
      </c>
      <c r="N216" s="45" t="s">
        <v>149</v>
      </c>
      <c r="O216" s="45" t="s">
        <v>150</v>
      </c>
      <c r="P216" s="45" t="s">
        <v>151</v>
      </c>
      <c r="Q216" s="45" t="s">
        <v>152</v>
      </c>
      <c r="R216" s="55" t="s">
        <v>149</v>
      </c>
      <c r="S216" s="55" t="s">
        <v>150</v>
      </c>
      <c r="T216" s="55" t="s">
        <v>151</v>
      </c>
      <c r="U216" s="7" t="s">
        <v>152</v>
      </c>
    </row>
    <row r="217" spans="1:21" ht="12.75" customHeight="1">
      <c r="A217" s="427"/>
      <c r="B217" s="45" t="s">
        <v>325</v>
      </c>
      <c r="C217" s="413"/>
      <c r="D217" s="413"/>
      <c r="E217" s="413"/>
      <c r="F217" s="413"/>
      <c r="G217" s="413" t="s">
        <v>134</v>
      </c>
      <c r="H217" s="413"/>
      <c r="I217" s="413"/>
      <c r="J217" s="8"/>
      <c r="K217" s="8"/>
      <c r="L217" s="8"/>
      <c r="M217" s="8"/>
      <c r="N217" s="8"/>
      <c r="O217" s="8"/>
      <c r="P217" s="8"/>
      <c r="Q217" s="8"/>
      <c r="R217" s="6"/>
      <c r="S217" s="6"/>
      <c r="T217" s="6"/>
      <c r="U217" s="9"/>
    </row>
    <row r="218" spans="1:21" ht="12.75" customHeight="1">
      <c r="A218" s="427"/>
      <c r="B218" s="45" t="s">
        <v>326</v>
      </c>
      <c r="C218" s="413"/>
      <c r="D218" s="413"/>
      <c r="E218" s="413"/>
      <c r="F218" s="413"/>
      <c r="G218" s="413" t="s">
        <v>134</v>
      </c>
      <c r="H218" s="413"/>
      <c r="I218" s="413"/>
      <c r="J218" s="8"/>
      <c r="K218" s="8"/>
      <c r="L218" s="8"/>
      <c r="M218" s="8"/>
      <c r="N218" s="8"/>
      <c r="O218" s="8"/>
      <c r="P218" s="8"/>
      <c r="Q218" s="8"/>
      <c r="R218" s="6"/>
      <c r="S218" s="6"/>
      <c r="T218" s="6"/>
      <c r="U218" s="9"/>
    </row>
    <row r="219" spans="1:21" ht="12.75" customHeight="1">
      <c r="A219" s="427"/>
      <c r="B219" s="45" t="s">
        <v>327</v>
      </c>
      <c r="C219" s="413"/>
      <c r="D219" s="413"/>
      <c r="E219" s="413"/>
      <c r="F219" s="413"/>
      <c r="G219" s="413" t="s">
        <v>134</v>
      </c>
      <c r="H219" s="413"/>
      <c r="I219" s="413"/>
      <c r="J219" s="8"/>
      <c r="K219" s="8"/>
      <c r="L219" s="8"/>
      <c r="M219" s="8"/>
      <c r="N219" s="8"/>
      <c r="O219" s="8"/>
      <c r="P219" s="8"/>
      <c r="Q219" s="8"/>
      <c r="R219" s="6"/>
      <c r="S219" s="6"/>
      <c r="T219" s="6"/>
      <c r="U219" s="9"/>
    </row>
    <row r="220" spans="1:21" ht="12.75" customHeight="1">
      <c r="A220" s="427"/>
      <c r="B220" s="45" t="s">
        <v>328</v>
      </c>
      <c r="C220" s="413"/>
      <c r="D220" s="413"/>
      <c r="E220" s="413"/>
      <c r="F220" s="413"/>
      <c r="G220" s="413" t="s">
        <v>134</v>
      </c>
      <c r="H220" s="413"/>
      <c r="I220" s="413"/>
      <c r="J220" s="8"/>
      <c r="K220" s="8"/>
      <c r="L220" s="8"/>
      <c r="M220" s="8"/>
      <c r="N220" s="8"/>
      <c r="O220" s="8"/>
      <c r="P220" s="8"/>
      <c r="Q220" s="8"/>
      <c r="R220" s="6"/>
      <c r="S220" s="6"/>
      <c r="T220" s="6"/>
      <c r="U220" s="9"/>
    </row>
    <row r="221" spans="1:21" ht="12.75" customHeight="1">
      <c r="A221" s="427"/>
      <c r="B221" s="50" t="s">
        <v>329</v>
      </c>
      <c r="C221" s="413"/>
      <c r="D221" s="413"/>
      <c r="E221" s="413"/>
      <c r="F221" s="413"/>
      <c r="G221" s="426" t="s">
        <v>134</v>
      </c>
      <c r="H221" s="426"/>
      <c r="I221" s="426"/>
      <c r="J221" s="16"/>
      <c r="K221" s="16"/>
      <c r="L221" s="16"/>
      <c r="M221" s="16"/>
      <c r="N221" s="16"/>
      <c r="O221" s="16"/>
      <c r="P221" s="16"/>
      <c r="Q221" s="16"/>
      <c r="R221" s="60"/>
      <c r="S221" s="60"/>
      <c r="T221" s="60"/>
      <c r="U221" s="61"/>
    </row>
    <row r="222" spans="1:21" ht="12.75" customHeight="1">
      <c r="A222" s="420" t="s">
        <v>330</v>
      </c>
      <c r="B222" s="421" t="s">
        <v>167</v>
      </c>
      <c r="C222" s="421" t="s">
        <v>168</v>
      </c>
      <c r="D222" s="421"/>
      <c r="E222" s="421" t="s">
        <v>169</v>
      </c>
      <c r="F222" s="421"/>
      <c r="G222" s="421"/>
      <c r="H222" s="422" t="s">
        <v>170</v>
      </c>
      <c r="I222" s="422"/>
      <c r="J222" s="422"/>
      <c r="K222" s="422"/>
      <c r="L222" s="422"/>
      <c r="M222" s="422"/>
      <c r="N222" s="422"/>
      <c r="O222" s="422"/>
      <c r="P222" s="422"/>
      <c r="Q222" s="422"/>
      <c r="R222" s="422"/>
      <c r="S222" s="422"/>
      <c r="T222" s="422"/>
      <c r="U222" s="422"/>
    </row>
    <row r="223" spans="1:21" ht="12.75" customHeight="1">
      <c r="A223" s="420"/>
      <c r="B223" s="421"/>
      <c r="C223" s="421"/>
      <c r="D223" s="421"/>
      <c r="E223" s="421"/>
      <c r="F223" s="421"/>
      <c r="G223" s="421"/>
      <c r="H223" s="423" t="s">
        <v>126</v>
      </c>
      <c r="I223" s="423"/>
      <c r="J223" s="423"/>
      <c r="K223" s="423"/>
      <c r="L223" s="423" t="s">
        <v>127</v>
      </c>
      <c r="M223" s="423"/>
      <c r="N223" s="423"/>
      <c r="O223" s="423"/>
      <c r="P223" s="423"/>
      <c r="Q223" s="385" t="s">
        <v>128</v>
      </c>
      <c r="R223" s="385"/>
      <c r="S223" s="385"/>
      <c r="T223" s="385"/>
      <c r="U223" s="385"/>
    </row>
    <row r="224" spans="1:21" ht="12.75" customHeight="1">
      <c r="A224" s="420"/>
      <c r="B224" s="421"/>
      <c r="C224" s="421"/>
      <c r="D224" s="421"/>
      <c r="E224" s="421"/>
      <c r="F224" s="421"/>
      <c r="G224" s="421"/>
      <c r="H224" s="45" t="s">
        <v>129</v>
      </c>
      <c r="I224" s="416" t="s">
        <v>130</v>
      </c>
      <c r="J224" s="416"/>
      <c r="K224" s="416"/>
      <c r="L224" s="416" t="s">
        <v>129</v>
      </c>
      <c r="M224" s="416"/>
      <c r="N224" s="416"/>
      <c r="O224" s="416" t="s">
        <v>131</v>
      </c>
      <c r="P224" s="416"/>
      <c r="Q224" s="45" t="s">
        <v>129</v>
      </c>
      <c r="R224" s="424" t="s">
        <v>130</v>
      </c>
      <c r="S224" s="424"/>
      <c r="T224" s="424"/>
      <c r="U224" s="424"/>
    </row>
    <row r="225" spans="1:21" ht="12.75" customHeight="1">
      <c r="A225" s="420"/>
      <c r="B225" s="425" t="s">
        <v>134</v>
      </c>
      <c r="C225" s="425" t="s">
        <v>116</v>
      </c>
      <c r="D225" s="425"/>
      <c r="E225" s="425" t="s">
        <v>116</v>
      </c>
      <c r="F225" s="425"/>
      <c r="G225" s="425"/>
      <c r="H225" s="10" t="s">
        <v>116</v>
      </c>
      <c r="I225" s="425" t="s">
        <v>134</v>
      </c>
      <c r="J225" s="425"/>
      <c r="K225" s="425"/>
      <c r="L225" s="425" t="s">
        <v>116</v>
      </c>
      <c r="M225" s="425"/>
      <c r="N225" s="425"/>
      <c r="O225" s="425" t="s">
        <v>134</v>
      </c>
      <c r="P225" s="425"/>
      <c r="Q225" s="10" t="s">
        <v>116</v>
      </c>
      <c r="R225" s="392" t="s">
        <v>134</v>
      </c>
      <c r="S225" s="392"/>
      <c r="T225" s="392"/>
      <c r="U225" s="392"/>
    </row>
    <row r="226" spans="1:21" ht="12.75" customHeight="1">
      <c r="A226" s="420"/>
      <c r="B226" s="425"/>
      <c r="C226" s="425" t="s">
        <v>116</v>
      </c>
      <c r="D226" s="425"/>
      <c r="E226" s="425" t="s">
        <v>116</v>
      </c>
      <c r="F226" s="425"/>
      <c r="G226" s="425"/>
      <c r="H226" s="10" t="s">
        <v>116</v>
      </c>
      <c r="I226" s="425" t="s">
        <v>134</v>
      </c>
      <c r="J226" s="425"/>
      <c r="K226" s="425"/>
      <c r="L226" s="425" t="s">
        <v>116</v>
      </c>
      <c r="M226" s="425"/>
      <c r="N226" s="425"/>
      <c r="O226" s="425" t="s">
        <v>134</v>
      </c>
      <c r="P226" s="425"/>
      <c r="Q226" s="10" t="s">
        <v>116</v>
      </c>
      <c r="R226" s="392" t="s">
        <v>134</v>
      </c>
      <c r="S226" s="392"/>
      <c r="T226" s="392"/>
      <c r="U226" s="392"/>
    </row>
    <row r="227" spans="1:21" ht="12.75" customHeight="1">
      <c r="A227" s="420"/>
      <c r="B227" s="425"/>
      <c r="C227" s="425" t="s">
        <v>116</v>
      </c>
      <c r="D227" s="425"/>
      <c r="E227" s="425" t="s">
        <v>116</v>
      </c>
      <c r="F227" s="425"/>
      <c r="G227" s="425"/>
      <c r="H227" s="10" t="s">
        <v>116</v>
      </c>
      <c r="I227" s="425" t="s">
        <v>134</v>
      </c>
      <c r="J227" s="425"/>
      <c r="K227" s="425"/>
      <c r="L227" s="425" t="s">
        <v>116</v>
      </c>
      <c r="M227" s="425"/>
      <c r="N227" s="425"/>
      <c r="O227" s="425" t="s">
        <v>134</v>
      </c>
      <c r="P227" s="425"/>
      <c r="Q227" s="10" t="s">
        <v>116</v>
      </c>
      <c r="R227" s="392" t="s">
        <v>134</v>
      </c>
      <c r="S227" s="392"/>
      <c r="T227" s="392"/>
      <c r="U227" s="392"/>
    </row>
    <row r="228" spans="1:21" ht="12.75" customHeight="1">
      <c r="A228" s="420"/>
      <c r="B228" s="418" t="s">
        <v>331</v>
      </c>
      <c r="C228" s="418"/>
      <c r="D228" s="418"/>
      <c r="E228" s="426"/>
      <c r="F228" s="426"/>
      <c r="G228" s="426"/>
      <c r="H228" s="58"/>
      <c r="I228" s="58"/>
      <c r="J228" s="58"/>
      <c r="K228" s="58"/>
      <c r="L228" s="58"/>
      <c r="M228" s="58"/>
      <c r="N228" s="58"/>
      <c r="O228" s="58"/>
      <c r="P228" s="58"/>
      <c r="Q228" s="58"/>
      <c r="R228" s="58"/>
      <c r="S228" s="58"/>
      <c r="T228" s="58"/>
      <c r="U228" s="59"/>
    </row>
    <row r="229" spans="1:21" ht="12.75" customHeight="1">
      <c r="A229" s="427" t="s">
        <v>332</v>
      </c>
      <c r="B229" s="408" t="s">
        <v>178</v>
      </c>
      <c r="C229" s="408"/>
      <c r="D229" s="408"/>
      <c r="E229" s="408"/>
      <c r="F229" s="408"/>
      <c r="G229" s="409" t="s">
        <v>179</v>
      </c>
      <c r="H229" s="409"/>
      <c r="I229" s="409"/>
      <c r="J229" s="428" t="s">
        <v>180</v>
      </c>
      <c r="K229" s="428"/>
      <c r="L229" s="428"/>
      <c r="M229" s="428"/>
      <c r="N229" s="428"/>
      <c r="O229" s="428"/>
      <c r="P229" s="428"/>
      <c r="Q229" s="428"/>
      <c r="R229" s="428"/>
      <c r="S229" s="428"/>
      <c r="T229" s="428"/>
      <c r="U229" s="428"/>
    </row>
    <row r="230" spans="1:21" ht="12.75" customHeight="1">
      <c r="A230" s="427"/>
      <c r="B230" s="408"/>
      <c r="C230" s="408"/>
      <c r="D230" s="408"/>
      <c r="E230" s="408"/>
      <c r="F230" s="408"/>
      <c r="G230" s="409"/>
      <c r="H230" s="409"/>
      <c r="I230" s="409"/>
      <c r="J230" s="423" t="s">
        <v>126</v>
      </c>
      <c r="K230" s="423"/>
      <c r="L230" s="423"/>
      <c r="M230" s="423"/>
      <c r="N230" s="423" t="s">
        <v>127</v>
      </c>
      <c r="O230" s="423"/>
      <c r="P230" s="423"/>
      <c r="Q230" s="423"/>
      <c r="R230" s="385" t="s">
        <v>128</v>
      </c>
      <c r="S230" s="385"/>
      <c r="T230" s="385"/>
      <c r="U230" s="385"/>
    </row>
    <row r="231" spans="1:21" ht="14.25">
      <c r="A231" s="427"/>
      <c r="B231" s="408"/>
      <c r="C231" s="408"/>
      <c r="D231" s="408"/>
      <c r="E231" s="408"/>
      <c r="F231" s="408"/>
      <c r="G231" s="409"/>
      <c r="H231" s="409"/>
      <c r="I231" s="409"/>
      <c r="J231" s="45" t="s">
        <v>149</v>
      </c>
      <c r="K231" s="45" t="s">
        <v>150</v>
      </c>
      <c r="L231" s="45" t="s">
        <v>151</v>
      </c>
      <c r="M231" s="45" t="s">
        <v>152</v>
      </c>
      <c r="N231" s="45" t="s">
        <v>149</v>
      </c>
      <c r="O231" s="45" t="s">
        <v>150</v>
      </c>
      <c r="P231" s="45" t="s">
        <v>151</v>
      </c>
      <c r="Q231" s="45" t="s">
        <v>152</v>
      </c>
      <c r="R231" s="55" t="s">
        <v>149</v>
      </c>
      <c r="S231" s="55" t="s">
        <v>150</v>
      </c>
      <c r="T231" s="55" t="s">
        <v>151</v>
      </c>
      <c r="U231" s="7" t="s">
        <v>152</v>
      </c>
    </row>
    <row r="232" spans="1:21" ht="12.75" customHeight="1">
      <c r="A232" s="427"/>
      <c r="B232" s="45" t="s">
        <v>333</v>
      </c>
      <c r="C232" s="413"/>
      <c r="D232" s="413"/>
      <c r="E232" s="413"/>
      <c r="F232" s="413"/>
      <c r="G232" s="413" t="s">
        <v>134</v>
      </c>
      <c r="H232" s="413"/>
      <c r="I232" s="413"/>
      <c r="J232" s="8"/>
      <c r="K232" s="8"/>
      <c r="L232" s="8"/>
      <c r="M232" s="8"/>
      <c r="N232" s="8"/>
      <c r="O232" s="8"/>
      <c r="P232" s="8"/>
      <c r="Q232" s="8"/>
      <c r="R232" s="6"/>
      <c r="S232" s="6"/>
      <c r="T232" s="6"/>
      <c r="U232" s="9"/>
    </row>
    <row r="233" spans="1:21" ht="12.75" customHeight="1">
      <c r="A233" s="427"/>
      <c r="B233" s="45" t="s">
        <v>334</v>
      </c>
      <c r="C233" s="413"/>
      <c r="D233" s="413"/>
      <c r="E233" s="413"/>
      <c r="F233" s="413"/>
      <c r="G233" s="413" t="s">
        <v>134</v>
      </c>
      <c r="H233" s="413"/>
      <c r="I233" s="413"/>
      <c r="J233" s="8"/>
      <c r="K233" s="8"/>
      <c r="L233" s="8"/>
      <c r="M233" s="8"/>
      <c r="N233" s="8"/>
      <c r="O233" s="8"/>
      <c r="P233" s="8"/>
      <c r="Q233" s="8"/>
      <c r="R233" s="6"/>
      <c r="S233" s="6"/>
      <c r="T233" s="6"/>
      <c r="U233" s="9"/>
    </row>
    <row r="234" spans="1:21" ht="12.75" customHeight="1">
      <c r="A234" s="427"/>
      <c r="B234" s="45" t="s">
        <v>335</v>
      </c>
      <c r="C234" s="413"/>
      <c r="D234" s="413"/>
      <c r="E234" s="413"/>
      <c r="F234" s="413"/>
      <c r="G234" s="413" t="s">
        <v>134</v>
      </c>
      <c r="H234" s="413"/>
      <c r="I234" s="413"/>
      <c r="J234" s="8"/>
      <c r="K234" s="8"/>
      <c r="L234" s="8"/>
      <c r="M234" s="8"/>
      <c r="N234" s="8"/>
      <c r="O234" s="8"/>
      <c r="P234" s="8"/>
      <c r="Q234" s="8"/>
      <c r="R234" s="6"/>
      <c r="S234" s="6"/>
      <c r="T234" s="6"/>
      <c r="U234" s="9"/>
    </row>
    <row r="235" spans="1:21" ht="12.75" customHeight="1">
      <c r="A235" s="427"/>
      <c r="B235" s="45" t="s">
        <v>336</v>
      </c>
      <c r="C235" s="413"/>
      <c r="D235" s="413"/>
      <c r="E235" s="413"/>
      <c r="F235" s="413"/>
      <c r="G235" s="413" t="s">
        <v>134</v>
      </c>
      <c r="H235" s="413"/>
      <c r="I235" s="413"/>
      <c r="J235" s="8"/>
      <c r="K235" s="8"/>
      <c r="L235" s="8"/>
      <c r="M235" s="8"/>
      <c r="N235" s="8"/>
      <c r="O235" s="8"/>
      <c r="P235" s="8"/>
      <c r="Q235" s="8"/>
      <c r="R235" s="6"/>
      <c r="S235" s="6"/>
      <c r="T235" s="6"/>
      <c r="U235" s="9"/>
    </row>
    <row r="236" spans="1:21" ht="12.75" customHeight="1">
      <c r="A236" s="427"/>
      <c r="B236" s="50" t="s">
        <v>337</v>
      </c>
      <c r="C236" s="426"/>
      <c r="D236" s="426"/>
      <c r="E236" s="426"/>
      <c r="F236" s="426"/>
      <c r="G236" s="426" t="s">
        <v>134</v>
      </c>
      <c r="H236" s="426"/>
      <c r="I236" s="426"/>
      <c r="J236" s="16"/>
      <c r="K236" s="16"/>
      <c r="L236" s="16"/>
      <c r="M236" s="16"/>
      <c r="N236" s="16"/>
      <c r="O236" s="16"/>
      <c r="P236" s="16"/>
      <c r="Q236" s="16"/>
      <c r="R236" s="60"/>
      <c r="S236" s="60"/>
      <c r="T236" s="60"/>
      <c r="U236" s="61"/>
    </row>
    <row r="240" ht="18">
      <c r="A240" s="41" t="s">
        <v>338</v>
      </c>
    </row>
    <row r="241" spans="1:21" s="76" customFormat="1" ht="12.75" customHeight="1">
      <c r="A241" s="461" t="s">
        <v>339</v>
      </c>
      <c r="B241" s="54" t="s">
        <v>209</v>
      </c>
      <c r="C241" s="462" t="s">
        <v>340</v>
      </c>
      <c r="D241" s="462"/>
      <c r="E241" s="462"/>
      <c r="F241" s="462"/>
      <c r="G241" s="462"/>
      <c r="H241" s="462"/>
      <c r="I241" s="462"/>
      <c r="J241" s="462"/>
      <c r="K241" s="462"/>
      <c r="L241" s="462"/>
      <c r="M241" s="462"/>
      <c r="N241" s="462"/>
      <c r="O241" s="462"/>
      <c r="P241" s="462"/>
      <c r="Q241" s="462"/>
      <c r="R241" s="462"/>
      <c r="S241" s="462"/>
      <c r="T241" s="462"/>
      <c r="U241" s="462"/>
    </row>
    <row r="242" spans="1:22" s="76" customFormat="1" ht="12.75" customHeight="1">
      <c r="A242" s="461"/>
      <c r="B242" s="402" t="s">
        <v>341</v>
      </c>
      <c r="C242" s="402"/>
      <c r="D242" s="402"/>
      <c r="E242" s="402"/>
      <c r="F242" s="402"/>
      <c r="G242" s="402"/>
      <c r="H242" s="402"/>
      <c r="I242" s="402"/>
      <c r="J242" s="402"/>
      <c r="K242" s="434" t="s">
        <v>342</v>
      </c>
      <c r="L242" s="434"/>
      <c r="M242" s="434"/>
      <c r="N242" s="434"/>
      <c r="O242" s="434"/>
      <c r="P242" s="434"/>
      <c r="Q242" s="434"/>
      <c r="R242" s="434"/>
      <c r="S242" s="434"/>
      <c r="T242" s="434"/>
      <c r="U242" s="434"/>
      <c r="V242" s="43"/>
    </row>
    <row r="243" spans="1:22" s="76" customFormat="1" ht="12.75" customHeight="1">
      <c r="A243" s="461"/>
      <c r="B243" s="404" t="s">
        <v>343</v>
      </c>
      <c r="C243" s="404"/>
      <c r="D243" s="404"/>
      <c r="E243" s="404"/>
      <c r="F243" s="404"/>
      <c r="G243" s="404"/>
      <c r="H243" s="404"/>
      <c r="I243" s="404"/>
      <c r="J243" s="404"/>
      <c r="K243" s="435" t="s">
        <v>344</v>
      </c>
      <c r="L243" s="435"/>
      <c r="M243" s="435"/>
      <c r="N243" s="435"/>
      <c r="O243" s="435"/>
      <c r="P243" s="435"/>
      <c r="Q243" s="435"/>
      <c r="R243" s="435"/>
      <c r="S243" s="435"/>
      <c r="T243" s="435"/>
      <c r="U243" s="435"/>
      <c r="V243" s="43"/>
    </row>
    <row r="244" spans="1:22" s="76" customFormat="1" ht="12.75" customHeight="1">
      <c r="A244" s="461"/>
      <c r="B244" s="406" t="s">
        <v>345</v>
      </c>
      <c r="C244" s="406"/>
      <c r="D244" s="406"/>
      <c r="E244" s="406"/>
      <c r="F244" s="406"/>
      <c r="G244" s="406"/>
      <c r="H244" s="406"/>
      <c r="I244" s="406"/>
      <c r="J244" s="406"/>
      <c r="K244" s="463" t="s">
        <v>346</v>
      </c>
      <c r="L244" s="463"/>
      <c r="M244" s="463"/>
      <c r="N244" s="463"/>
      <c r="O244" s="463"/>
      <c r="P244" s="463"/>
      <c r="Q244" s="463"/>
      <c r="R244" s="463"/>
      <c r="S244" s="463"/>
      <c r="T244" s="463"/>
      <c r="U244" s="463"/>
      <c r="V244" s="43"/>
    </row>
    <row r="245" spans="1:21" s="76" customFormat="1" ht="12.75" customHeight="1">
      <c r="A245" s="461"/>
      <c r="B245" s="416" t="s">
        <v>101</v>
      </c>
      <c r="C245" s="416"/>
      <c r="D245" s="416" t="s">
        <v>216</v>
      </c>
      <c r="E245" s="416"/>
      <c r="F245" s="416"/>
      <c r="G245" s="416"/>
      <c r="H245" s="423" t="s">
        <v>217</v>
      </c>
      <c r="I245" s="423"/>
      <c r="J245" s="423"/>
      <c r="K245" s="436" t="s">
        <v>218</v>
      </c>
      <c r="L245" s="436"/>
      <c r="M245" s="436"/>
      <c r="N245" s="436"/>
      <c r="O245" s="436"/>
      <c r="P245" s="436"/>
      <c r="Q245" s="436"/>
      <c r="R245" s="436"/>
      <c r="S245" s="436"/>
      <c r="T245" s="436"/>
      <c r="U245" s="436"/>
    </row>
    <row r="246" spans="1:21" ht="12.75" customHeight="1">
      <c r="A246" s="461"/>
      <c r="B246" s="411" t="s">
        <v>219</v>
      </c>
      <c r="C246" s="411"/>
      <c r="D246" s="416"/>
      <c r="E246" s="416"/>
      <c r="F246" s="416"/>
      <c r="G246" s="416"/>
      <c r="H246" s="44" t="s">
        <v>106</v>
      </c>
      <c r="I246" s="412" t="s">
        <v>107</v>
      </c>
      <c r="J246" s="412"/>
      <c r="K246" s="436"/>
      <c r="L246" s="436"/>
      <c r="M246" s="436"/>
      <c r="N246" s="436"/>
      <c r="O246" s="436"/>
      <c r="P246" s="436"/>
      <c r="Q246" s="436"/>
      <c r="R246" s="436"/>
      <c r="S246" s="436"/>
      <c r="T246" s="436"/>
      <c r="U246" s="436"/>
    </row>
    <row r="247" spans="1:21" ht="12.75" customHeight="1">
      <c r="A247" s="461"/>
      <c r="B247" s="45" t="s">
        <v>108</v>
      </c>
      <c r="C247" s="10" t="s">
        <v>109</v>
      </c>
      <c r="D247" s="464" t="s">
        <v>347</v>
      </c>
      <c r="E247" s="464"/>
      <c r="F247" s="464"/>
      <c r="G247" s="464"/>
      <c r="H247" s="46">
        <v>11</v>
      </c>
      <c r="I247" s="413">
        <v>1708841</v>
      </c>
      <c r="J247" s="413"/>
      <c r="K247" s="465" t="s">
        <v>348</v>
      </c>
      <c r="L247" s="465"/>
      <c r="M247" s="465"/>
      <c r="N247" s="465"/>
      <c r="O247" s="465"/>
      <c r="P247" s="465"/>
      <c r="Q247" s="465"/>
      <c r="R247" s="465"/>
      <c r="S247" s="465"/>
      <c r="T247" s="465"/>
      <c r="U247" s="465"/>
    </row>
    <row r="248" spans="1:21" ht="12.75" customHeight="1">
      <c r="A248" s="461"/>
      <c r="B248" s="45" t="s">
        <v>112</v>
      </c>
      <c r="C248" s="10"/>
      <c r="D248" s="413" t="s">
        <v>116</v>
      </c>
      <c r="E248" s="413"/>
      <c r="F248" s="413"/>
      <c r="G248" s="413"/>
      <c r="H248" s="10"/>
      <c r="I248" s="413"/>
      <c r="J248" s="413"/>
      <c r="K248" s="414"/>
      <c r="L248" s="414"/>
      <c r="M248" s="414"/>
      <c r="N248" s="414"/>
      <c r="O248" s="414"/>
      <c r="P248" s="414"/>
      <c r="Q248" s="414"/>
      <c r="R248" s="414"/>
      <c r="S248" s="414"/>
      <c r="T248" s="414"/>
      <c r="U248" s="414"/>
    </row>
    <row r="249" spans="1:21" ht="12.75" customHeight="1">
      <c r="A249" s="461"/>
      <c r="B249" s="45" t="s">
        <v>115</v>
      </c>
      <c r="C249" s="10"/>
      <c r="D249" s="413" t="s">
        <v>116</v>
      </c>
      <c r="E249" s="413"/>
      <c r="F249" s="413"/>
      <c r="G249" s="413"/>
      <c r="H249" s="10"/>
      <c r="I249" s="413"/>
      <c r="J249" s="413"/>
      <c r="K249" s="415"/>
      <c r="L249" s="415"/>
      <c r="M249" s="415"/>
      <c r="N249" s="415"/>
      <c r="O249" s="415"/>
      <c r="P249" s="415"/>
      <c r="Q249" s="415"/>
      <c r="R249" s="415"/>
      <c r="S249" s="415"/>
      <c r="T249" s="415"/>
      <c r="U249" s="415"/>
    </row>
    <row r="250" spans="1:21" ht="12.75" customHeight="1">
      <c r="A250" s="461"/>
      <c r="B250" s="416" t="s">
        <v>349</v>
      </c>
      <c r="C250" s="416"/>
      <c r="D250" s="416"/>
      <c r="E250" s="416"/>
      <c r="F250" s="416"/>
      <c r="G250" s="416"/>
      <c r="H250" s="417" t="s">
        <v>350</v>
      </c>
      <c r="I250" s="417"/>
      <c r="J250" s="417"/>
      <c r="K250" s="47"/>
      <c r="L250" s="48"/>
      <c r="M250" s="48"/>
      <c r="N250" s="48"/>
      <c r="O250" s="48"/>
      <c r="P250" s="48"/>
      <c r="Q250" s="48"/>
      <c r="R250" s="48"/>
      <c r="S250" s="48"/>
      <c r="T250" s="48"/>
      <c r="U250" s="49"/>
    </row>
    <row r="251" spans="1:21" ht="12.75" customHeight="1">
      <c r="A251" s="461"/>
      <c r="B251" s="418" t="s">
        <v>351</v>
      </c>
      <c r="C251" s="418"/>
      <c r="D251" s="418"/>
      <c r="E251" s="418"/>
      <c r="F251" s="418"/>
      <c r="G251" s="418"/>
      <c r="H251" s="419" t="s">
        <v>120</v>
      </c>
      <c r="I251" s="419"/>
      <c r="J251" s="419"/>
      <c r="K251" s="51"/>
      <c r="L251" s="52"/>
      <c r="M251" s="52"/>
      <c r="N251" s="52"/>
      <c r="O251" s="52"/>
      <c r="P251" s="52"/>
      <c r="Q251" s="52"/>
      <c r="R251" s="52"/>
      <c r="S251" s="52"/>
      <c r="T251" s="52"/>
      <c r="U251" s="53"/>
    </row>
    <row r="252" spans="1:21" ht="12.75" customHeight="1">
      <c r="A252" s="420" t="s">
        <v>352</v>
      </c>
      <c r="B252" s="421" t="s">
        <v>167</v>
      </c>
      <c r="C252" s="421" t="s">
        <v>168</v>
      </c>
      <c r="D252" s="421"/>
      <c r="E252" s="421" t="s">
        <v>169</v>
      </c>
      <c r="F252" s="421"/>
      <c r="G252" s="421"/>
      <c r="H252" s="422" t="s">
        <v>170</v>
      </c>
      <c r="I252" s="422"/>
      <c r="J252" s="422"/>
      <c r="K252" s="422"/>
      <c r="L252" s="422"/>
      <c r="M252" s="422"/>
      <c r="N252" s="422"/>
      <c r="O252" s="422"/>
      <c r="P252" s="422"/>
      <c r="Q252" s="422"/>
      <c r="R252" s="422"/>
      <c r="S252" s="422"/>
      <c r="T252" s="422"/>
      <c r="U252" s="422"/>
    </row>
    <row r="253" spans="1:21" ht="12.75" customHeight="1">
      <c r="A253" s="420"/>
      <c r="B253" s="421"/>
      <c r="C253" s="421"/>
      <c r="D253" s="421"/>
      <c r="E253" s="421"/>
      <c r="F253" s="421"/>
      <c r="G253" s="421"/>
      <c r="H253" s="423" t="s">
        <v>126</v>
      </c>
      <c r="I253" s="423"/>
      <c r="J253" s="423"/>
      <c r="K253" s="423"/>
      <c r="L253" s="423" t="s">
        <v>127</v>
      </c>
      <c r="M253" s="423"/>
      <c r="N253" s="423"/>
      <c r="O253" s="423"/>
      <c r="P253" s="423"/>
      <c r="Q253" s="385" t="s">
        <v>128</v>
      </c>
      <c r="R253" s="385"/>
      <c r="S253" s="385"/>
      <c r="T253" s="385"/>
      <c r="U253" s="385"/>
    </row>
    <row r="254" spans="1:21" ht="12.75" customHeight="1">
      <c r="A254" s="420"/>
      <c r="B254" s="421"/>
      <c r="C254" s="421"/>
      <c r="D254" s="421"/>
      <c r="E254" s="421"/>
      <c r="F254" s="421"/>
      <c r="G254" s="421"/>
      <c r="H254" s="45" t="s">
        <v>129</v>
      </c>
      <c r="I254" s="416" t="s">
        <v>130</v>
      </c>
      <c r="J254" s="416"/>
      <c r="K254" s="416"/>
      <c r="L254" s="416" t="s">
        <v>129</v>
      </c>
      <c r="M254" s="416"/>
      <c r="N254" s="416"/>
      <c r="O254" s="416" t="s">
        <v>131</v>
      </c>
      <c r="P254" s="416"/>
      <c r="Q254" s="45" t="s">
        <v>129</v>
      </c>
      <c r="R254" s="424" t="s">
        <v>130</v>
      </c>
      <c r="S254" s="424"/>
      <c r="T254" s="424"/>
      <c r="U254" s="424"/>
    </row>
    <row r="255" spans="1:21" ht="12.75" customHeight="1">
      <c r="A255" s="420"/>
      <c r="B255" s="466" t="s">
        <v>353</v>
      </c>
      <c r="C255" s="425" t="s">
        <v>354</v>
      </c>
      <c r="D255" s="425"/>
      <c r="E255" s="425">
        <v>0</v>
      </c>
      <c r="F255" s="425"/>
      <c r="G255" s="425"/>
      <c r="H255" s="10">
        <v>0</v>
      </c>
      <c r="I255" s="425" t="s">
        <v>134</v>
      </c>
      <c r="J255" s="425"/>
      <c r="K255" s="425"/>
      <c r="L255" s="425">
        <v>9</v>
      </c>
      <c r="M255" s="425"/>
      <c r="N255" s="425"/>
      <c r="O255" s="425" t="s">
        <v>134</v>
      </c>
      <c r="P255" s="425"/>
      <c r="Q255" s="10">
        <v>9</v>
      </c>
      <c r="R255" s="392" t="s">
        <v>134</v>
      </c>
      <c r="S255" s="392"/>
      <c r="T255" s="392"/>
      <c r="U255" s="392"/>
    </row>
    <row r="256" spans="1:21" ht="12.75" customHeight="1">
      <c r="A256" s="420"/>
      <c r="B256" s="466"/>
      <c r="C256" s="425" t="s">
        <v>355</v>
      </c>
      <c r="D256" s="425"/>
      <c r="E256" s="425">
        <v>0</v>
      </c>
      <c r="F256" s="425"/>
      <c r="G256" s="425"/>
      <c r="H256" s="10">
        <v>0</v>
      </c>
      <c r="I256" s="425" t="s">
        <v>134</v>
      </c>
      <c r="J256" s="425"/>
      <c r="K256" s="425"/>
      <c r="L256" s="425">
        <v>10</v>
      </c>
      <c r="M256" s="425"/>
      <c r="N256" s="425"/>
      <c r="O256" s="425" t="s">
        <v>134</v>
      </c>
      <c r="P256" s="425"/>
      <c r="Q256" s="10">
        <v>19</v>
      </c>
      <c r="R256" s="392" t="s">
        <v>134</v>
      </c>
      <c r="S256" s="392"/>
      <c r="T256" s="392"/>
      <c r="U256" s="392"/>
    </row>
    <row r="257" spans="1:21" ht="12.75" customHeight="1">
      <c r="A257" s="420"/>
      <c r="B257" s="466"/>
      <c r="C257" s="425" t="s">
        <v>356</v>
      </c>
      <c r="D257" s="425"/>
      <c r="E257" s="425" t="s">
        <v>116</v>
      </c>
      <c r="F257" s="425"/>
      <c r="G257" s="425"/>
      <c r="H257" s="10" t="s">
        <v>116</v>
      </c>
      <c r="I257" s="425" t="s">
        <v>134</v>
      </c>
      <c r="J257" s="425"/>
      <c r="K257" s="425"/>
      <c r="L257" s="425">
        <v>1</v>
      </c>
      <c r="M257" s="425"/>
      <c r="N257" s="425"/>
      <c r="O257" s="425" t="s">
        <v>134</v>
      </c>
      <c r="P257" s="425"/>
      <c r="Q257" s="10">
        <v>1</v>
      </c>
      <c r="R257" s="392" t="s">
        <v>134</v>
      </c>
      <c r="S257" s="392"/>
      <c r="T257" s="392"/>
      <c r="U257" s="392"/>
    </row>
    <row r="258" spans="1:21" ht="12.75" customHeight="1">
      <c r="A258" s="420"/>
      <c r="B258" s="418" t="s">
        <v>357</v>
      </c>
      <c r="C258" s="418"/>
      <c r="D258" s="418"/>
      <c r="E258" s="426"/>
      <c r="F258" s="426"/>
      <c r="G258" s="426"/>
      <c r="H258" s="58"/>
      <c r="I258" s="58"/>
      <c r="J258" s="58"/>
      <c r="K258" s="58"/>
      <c r="L258" s="58"/>
      <c r="M258" s="58"/>
      <c r="N258" s="58"/>
      <c r="O258" s="58"/>
      <c r="P258" s="58"/>
      <c r="Q258" s="58"/>
      <c r="R258" s="58"/>
      <c r="S258" s="58"/>
      <c r="T258" s="58"/>
      <c r="U258" s="59"/>
    </row>
    <row r="259" spans="1:21" ht="12.75" customHeight="1">
      <c r="A259" s="427" t="s">
        <v>358</v>
      </c>
      <c r="B259" s="408" t="s">
        <v>178</v>
      </c>
      <c r="C259" s="408"/>
      <c r="D259" s="408"/>
      <c r="E259" s="408"/>
      <c r="F259" s="408"/>
      <c r="G259" s="409" t="s">
        <v>179</v>
      </c>
      <c r="H259" s="409"/>
      <c r="I259" s="409"/>
      <c r="J259" s="428" t="s">
        <v>180</v>
      </c>
      <c r="K259" s="428"/>
      <c r="L259" s="428"/>
      <c r="M259" s="428"/>
      <c r="N259" s="428"/>
      <c r="O259" s="428"/>
      <c r="P259" s="428"/>
      <c r="Q259" s="428"/>
      <c r="R259" s="428"/>
      <c r="S259" s="428"/>
      <c r="T259" s="428"/>
      <c r="U259" s="428"/>
    </row>
    <row r="260" spans="1:21" ht="12.75" customHeight="1">
      <c r="A260" s="427"/>
      <c r="B260" s="408"/>
      <c r="C260" s="408"/>
      <c r="D260" s="408"/>
      <c r="E260" s="408"/>
      <c r="F260" s="408"/>
      <c r="G260" s="409"/>
      <c r="H260" s="409"/>
      <c r="I260" s="409"/>
      <c r="J260" s="423" t="s">
        <v>126</v>
      </c>
      <c r="K260" s="423"/>
      <c r="L260" s="423"/>
      <c r="M260" s="423"/>
      <c r="N260" s="423" t="s">
        <v>127</v>
      </c>
      <c r="O260" s="423"/>
      <c r="P260" s="423"/>
      <c r="Q260" s="423"/>
      <c r="R260" s="385" t="s">
        <v>128</v>
      </c>
      <c r="S260" s="385"/>
      <c r="T260" s="385"/>
      <c r="U260" s="385"/>
    </row>
    <row r="261" spans="1:21" ht="14.25">
      <c r="A261" s="427"/>
      <c r="B261" s="408"/>
      <c r="C261" s="408"/>
      <c r="D261" s="408"/>
      <c r="E261" s="408"/>
      <c r="F261" s="408"/>
      <c r="G261" s="409"/>
      <c r="H261" s="409"/>
      <c r="I261" s="409"/>
      <c r="J261" s="45" t="s">
        <v>149</v>
      </c>
      <c r="K261" s="45" t="s">
        <v>150</v>
      </c>
      <c r="L261" s="45" t="s">
        <v>151</v>
      </c>
      <c r="M261" s="45" t="s">
        <v>152</v>
      </c>
      <c r="N261" s="45" t="s">
        <v>149</v>
      </c>
      <c r="O261" s="45" t="s">
        <v>150</v>
      </c>
      <c r="P261" s="45" t="s">
        <v>151</v>
      </c>
      <c r="Q261" s="45" t="s">
        <v>152</v>
      </c>
      <c r="R261" s="55" t="s">
        <v>149</v>
      </c>
      <c r="S261" s="55" t="s">
        <v>150</v>
      </c>
      <c r="T261" s="55" t="s">
        <v>151</v>
      </c>
      <c r="U261" s="7" t="s">
        <v>152</v>
      </c>
    </row>
    <row r="262" spans="1:21" ht="12.75" customHeight="1">
      <c r="A262" s="427"/>
      <c r="B262" s="45" t="s">
        <v>359</v>
      </c>
      <c r="C262" s="441" t="s">
        <v>360</v>
      </c>
      <c r="D262" s="441"/>
      <c r="E262" s="441"/>
      <c r="F262" s="441"/>
      <c r="G262" s="413" t="s">
        <v>305</v>
      </c>
      <c r="H262" s="413"/>
      <c r="I262" s="413"/>
      <c r="J262" s="8"/>
      <c r="K262" s="6"/>
      <c r="L262" s="6"/>
      <c r="M262" s="6" t="s">
        <v>156</v>
      </c>
      <c r="N262" s="6" t="s">
        <v>156</v>
      </c>
      <c r="O262" s="6" t="s">
        <v>156</v>
      </c>
      <c r="P262" s="6"/>
      <c r="Q262" s="6"/>
      <c r="R262" s="6"/>
      <c r="S262" s="6"/>
      <c r="T262" s="6"/>
      <c r="U262" s="9"/>
    </row>
    <row r="263" spans="1:21" ht="12.75" customHeight="1">
      <c r="A263" s="427"/>
      <c r="B263" s="45" t="s">
        <v>361</v>
      </c>
      <c r="C263" s="441" t="s">
        <v>362</v>
      </c>
      <c r="D263" s="441"/>
      <c r="E263" s="441"/>
      <c r="F263" s="441"/>
      <c r="G263" s="413" t="s">
        <v>305</v>
      </c>
      <c r="H263" s="413"/>
      <c r="I263" s="413"/>
      <c r="J263" s="8"/>
      <c r="K263" s="6"/>
      <c r="L263" s="6"/>
      <c r="M263" s="6" t="s">
        <v>156</v>
      </c>
      <c r="N263" s="6" t="s">
        <v>156</v>
      </c>
      <c r="O263" s="6"/>
      <c r="P263" s="6"/>
      <c r="Q263" s="6"/>
      <c r="R263" s="6"/>
      <c r="S263" s="6"/>
      <c r="T263" s="6"/>
      <c r="U263" s="9"/>
    </row>
    <row r="264" spans="1:21" ht="12.75" customHeight="1">
      <c r="A264" s="427"/>
      <c r="B264" s="45" t="s">
        <v>363</v>
      </c>
      <c r="C264" s="441" t="s">
        <v>364</v>
      </c>
      <c r="D264" s="441"/>
      <c r="E264" s="441"/>
      <c r="F264" s="441"/>
      <c r="G264" s="413" t="s">
        <v>305</v>
      </c>
      <c r="H264" s="413"/>
      <c r="I264" s="413"/>
      <c r="J264" s="8"/>
      <c r="K264" s="6"/>
      <c r="L264" s="6"/>
      <c r="M264" s="6" t="s">
        <v>156</v>
      </c>
      <c r="N264" s="6"/>
      <c r="O264" s="6"/>
      <c r="P264" s="6" t="s">
        <v>156</v>
      </c>
      <c r="Q264" s="6" t="s">
        <v>156</v>
      </c>
      <c r="R264" s="6"/>
      <c r="S264" s="6"/>
      <c r="T264" s="6" t="s">
        <v>156</v>
      </c>
      <c r="U264" s="9" t="s">
        <v>156</v>
      </c>
    </row>
    <row r="265" spans="1:21" ht="12.75" customHeight="1">
      <c r="A265" s="427"/>
      <c r="B265" s="45" t="s">
        <v>365</v>
      </c>
      <c r="C265" s="441" t="s">
        <v>366</v>
      </c>
      <c r="D265" s="441"/>
      <c r="E265" s="441"/>
      <c r="F265" s="441"/>
      <c r="G265" s="413" t="s">
        <v>305</v>
      </c>
      <c r="H265" s="413"/>
      <c r="I265" s="413"/>
      <c r="J265" s="8"/>
      <c r="K265" s="8"/>
      <c r="L265" s="8"/>
      <c r="M265" s="6" t="s">
        <v>156</v>
      </c>
      <c r="N265" s="6" t="s">
        <v>156</v>
      </c>
      <c r="O265" s="6" t="s">
        <v>156</v>
      </c>
      <c r="P265" s="6" t="s">
        <v>156</v>
      </c>
      <c r="Q265" s="6" t="s">
        <v>156</v>
      </c>
      <c r="R265" s="6" t="s">
        <v>156</v>
      </c>
      <c r="S265" s="6" t="s">
        <v>156</v>
      </c>
      <c r="T265" s="6" t="s">
        <v>156</v>
      </c>
      <c r="U265" s="9" t="s">
        <v>156</v>
      </c>
    </row>
    <row r="266" spans="1:21" ht="14.25">
      <c r="A266" s="427"/>
      <c r="B266" s="50" t="s">
        <v>367</v>
      </c>
      <c r="C266" s="441"/>
      <c r="D266" s="441"/>
      <c r="E266" s="441"/>
      <c r="F266" s="441"/>
      <c r="G266" s="426"/>
      <c r="H266" s="426"/>
      <c r="I266" s="426"/>
      <c r="J266" s="16"/>
      <c r="K266" s="16"/>
      <c r="L266" s="16"/>
      <c r="M266" s="6"/>
      <c r="N266" s="6"/>
      <c r="O266" s="6"/>
      <c r="P266" s="6"/>
      <c r="Q266" s="6"/>
      <c r="R266" s="6"/>
      <c r="S266" s="6"/>
      <c r="T266" s="6"/>
      <c r="U266" s="9"/>
    </row>
    <row r="267" spans="1:21" ht="12.75" customHeight="1">
      <c r="A267" s="420" t="s">
        <v>368</v>
      </c>
      <c r="B267" s="421" t="s">
        <v>167</v>
      </c>
      <c r="C267" s="421" t="s">
        <v>168</v>
      </c>
      <c r="D267" s="421"/>
      <c r="E267" s="421" t="s">
        <v>169</v>
      </c>
      <c r="F267" s="421"/>
      <c r="G267" s="421"/>
      <c r="H267" s="422" t="s">
        <v>170</v>
      </c>
      <c r="I267" s="422"/>
      <c r="J267" s="422"/>
      <c r="K267" s="422"/>
      <c r="L267" s="422"/>
      <c r="M267" s="422"/>
      <c r="N267" s="422"/>
      <c r="O267" s="422"/>
      <c r="P267" s="422"/>
      <c r="Q267" s="422"/>
      <c r="R267" s="422"/>
      <c r="S267" s="422"/>
      <c r="T267" s="422"/>
      <c r="U267" s="422"/>
    </row>
    <row r="268" spans="1:21" ht="12.75" customHeight="1">
      <c r="A268" s="420"/>
      <c r="B268" s="421"/>
      <c r="C268" s="421"/>
      <c r="D268" s="421"/>
      <c r="E268" s="421"/>
      <c r="F268" s="421"/>
      <c r="G268" s="421"/>
      <c r="H268" s="423" t="s">
        <v>126</v>
      </c>
      <c r="I268" s="423"/>
      <c r="J268" s="423"/>
      <c r="K268" s="423"/>
      <c r="L268" s="423" t="s">
        <v>127</v>
      </c>
      <c r="M268" s="423"/>
      <c r="N268" s="423"/>
      <c r="O268" s="423"/>
      <c r="P268" s="423"/>
      <c r="Q268" s="385" t="s">
        <v>128</v>
      </c>
      <c r="R268" s="385"/>
      <c r="S268" s="385"/>
      <c r="T268" s="385"/>
      <c r="U268" s="385"/>
    </row>
    <row r="269" spans="1:21" ht="12.75" customHeight="1">
      <c r="A269" s="420"/>
      <c r="B269" s="421"/>
      <c r="C269" s="421"/>
      <c r="D269" s="421"/>
      <c r="E269" s="421"/>
      <c r="F269" s="421"/>
      <c r="G269" s="421"/>
      <c r="H269" s="45" t="s">
        <v>129</v>
      </c>
      <c r="I269" s="416" t="s">
        <v>130</v>
      </c>
      <c r="J269" s="416"/>
      <c r="K269" s="416"/>
      <c r="L269" s="416" t="s">
        <v>129</v>
      </c>
      <c r="M269" s="416"/>
      <c r="N269" s="416"/>
      <c r="O269" s="416" t="s">
        <v>131</v>
      </c>
      <c r="P269" s="416"/>
      <c r="Q269" s="45" t="s">
        <v>129</v>
      </c>
      <c r="R269" s="424" t="s">
        <v>130</v>
      </c>
      <c r="S269" s="424"/>
      <c r="T269" s="424"/>
      <c r="U269" s="424"/>
    </row>
    <row r="270" spans="1:21" ht="12.75" customHeight="1">
      <c r="A270" s="420"/>
      <c r="B270" s="466" t="s">
        <v>369</v>
      </c>
      <c r="C270" s="425" t="s">
        <v>370</v>
      </c>
      <c r="D270" s="425"/>
      <c r="E270" s="425">
        <v>0</v>
      </c>
      <c r="F270" s="425"/>
      <c r="G270" s="425"/>
      <c r="H270" s="10" t="s">
        <v>116</v>
      </c>
      <c r="I270" s="425" t="s">
        <v>134</v>
      </c>
      <c r="J270" s="425"/>
      <c r="K270" s="425"/>
      <c r="L270" s="467">
        <v>0.3</v>
      </c>
      <c r="M270" s="467"/>
      <c r="N270" s="467"/>
      <c r="O270" s="425" t="s">
        <v>134</v>
      </c>
      <c r="P270" s="425"/>
      <c r="Q270" s="77">
        <v>0.4</v>
      </c>
      <c r="R270" s="392" t="s">
        <v>134</v>
      </c>
      <c r="S270" s="392"/>
      <c r="T270" s="392"/>
      <c r="U270" s="392"/>
    </row>
    <row r="271" spans="1:21" ht="12.75" customHeight="1">
      <c r="A271" s="420"/>
      <c r="B271" s="466"/>
      <c r="C271" s="425" t="s">
        <v>371</v>
      </c>
      <c r="D271" s="425"/>
      <c r="E271" s="425">
        <v>0</v>
      </c>
      <c r="F271" s="425"/>
      <c r="G271" s="425"/>
      <c r="H271" s="10" t="s">
        <v>116</v>
      </c>
      <c r="I271" s="425" t="s">
        <v>134</v>
      </c>
      <c r="J271" s="425"/>
      <c r="K271" s="425"/>
      <c r="L271" s="425">
        <v>6</v>
      </c>
      <c r="M271" s="425"/>
      <c r="N271" s="425"/>
      <c r="O271" s="425" t="s">
        <v>134</v>
      </c>
      <c r="P271" s="425"/>
      <c r="Q271" s="10">
        <v>8</v>
      </c>
      <c r="R271" s="392" t="s">
        <v>134</v>
      </c>
      <c r="S271" s="392"/>
      <c r="T271" s="392"/>
      <c r="U271" s="392"/>
    </row>
    <row r="272" spans="1:21" ht="12.75" customHeight="1">
      <c r="A272" s="420"/>
      <c r="B272" s="466"/>
      <c r="C272" s="425"/>
      <c r="D272" s="425"/>
      <c r="E272" s="425" t="s">
        <v>116</v>
      </c>
      <c r="F272" s="425"/>
      <c r="G272" s="425"/>
      <c r="H272" s="10" t="s">
        <v>116</v>
      </c>
      <c r="I272" s="425" t="s">
        <v>134</v>
      </c>
      <c r="J272" s="425"/>
      <c r="K272" s="425"/>
      <c r="L272" s="425" t="s">
        <v>116</v>
      </c>
      <c r="M272" s="425"/>
      <c r="N272" s="425"/>
      <c r="O272" s="425" t="s">
        <v>134</v>
      </c>
      <c r="P272" s="425"/>
      <c r="Q272" s="10" t="s">
        <v>116</v>
      </c>
      <c r="R272" s="392" t="s">
        <v>134</v>
      </c>
      <c r="S272" s="392"/>
      <c r="T272" s="392"/>
      <c r="U272" s="392"/>
    </row>
    <row r="273" spans="1:21" ht="12.75" customHeight="1">
      <c r="A273" s="420"/>
      <c r="B273" s="418" t="s">
        <v>372</v>
      </c>
      <c r="C273" s="418"/>
      <c r="D273" s="418"/>
      <c r="E273" s="426"/>
      <c r="F273" s="426"/>
      <c r="G273" s="426"/>
      <c r="H273" s="58"/>
      <c r="I273" s="58"/>
      <c r="J273" s="58"/>
      <c r="K273" s="58"/>
      <c r="L273" s="58"/>
      <c r="M273" s="58"/>
      <c r="N273" s="58"/>
      <c r="O273" s="58"/>
      <c r="P273" s="58"/>
      <c r="Q273" s="58"/>
      <c r="R273" s="58"/>
      <c r="S273" s="58"/>
      <c r="T273" s="58"/>
      <c r="U273" s="59"/>
    </row>
    <row r="274" spans="1:21" ht="12.75" customHeight="1">
      <c r="A274" s="427" t="s">
        <v>373</v>
      </c>
      <c r="B274" s="408" t="s">
        <v>178</v>
      </c>
      <c r="C274" s="408"/>
      <c r="D274" s="408"/>
      <c r="E274" s="408"/>
      <c r="F274" s="408"/>
      <c r="G274" s="409" t="s">
        <v>179</v>
      </c>
      <c r="H274" s="409"/>
      <c r="I274" s="409"/>
      <c r="J274" s="428" t="s">
        <v>180</v>
      </c>
      <c r="K274" s="428"/>
      <c r="L274" s="428"/>
      <c r="M274" s="428"/>
      <c r="N274" s="428"/>
      <c r="O274" s="428"/>
      <c r="P274" s="428"/>
      <c r="Q274" s="428"/>
      <c r="R274" s="428"/>
      <c r="S274" s="428"/>
      <c r="T274" s="428"/>
      <c r="U274" s="428"/>
    </row>
    <row r="275" spans="1:21" ht="12.75" customHeight="1">
      <c r="A275" s="427"/>
      <c r="B275" s="408"/>
      <c r="C275" s="408"/>
      <c r="D275" s="408"/>
      <c r="E275" s="408"/>
      <c r="F275" s="408"/>
      <c r="G275" s="409"/>
      <c r="H275" s="409"/>
      <c r="I275" s="409"/>
      <c r="J275" s="423" t="s">
        <v>126</v>
      </c>
      <c r="K275" s="423"/>
      <c r="L275" s="423"/>
      <c r="M275" s="423"/>
      <c r="N275" s="423" t="s">
        <v>127</v>
      </c>
      <c r="O275" s="423"/>
      <c r="P275" s="423"/>
      <c r="Q275" s="423"/>
      <c r="R275" s="385" t="s">
        <v>128</v>
      </c>
      <c r="S275" s="385"/>
      <c r="T275" s="385"/>
      <c r="U275" s="385"/>
    </row>
    <row r="276" spans="1:21" ht="14.25">
      <c r="A276" s="427"/>
      <c r="B276" s="408"/>
      <c r="C276" s="408"/>
      <c r="D276" s="408"/>
      <c r="E276" s="408"/>
      <c r="F276" s="408"/>
      <c r="G276" s="409"/>
      <c r="H276" s="409"/>
      <c r="I276" s="409"/>
      <c r="J276" s="45" t="s">
        <v>149</v>
      </c>
      <c r="K276" s="45" t="s">
        <v>150</v>
      </c>
      <c r="L276" s="45" t="s">
        <v>151</v>
      </c>
      <c r="M276" s="45" t="s">
        <v>152</v>
      </c>
      <c r="N276" s="45" t="s">
        <v>149</v>
      </c>
      <c r="O276" s="45" t="s">
        <v>150</v>
      </c>
      <c r="P276" s="45" t="s">
        <v>151</v>
      </c>
      <c r="Q276" s="45" t="s">
        <v>152</v>
      </c>
      <c r="R276" s="55" t="s">
        <v>149</v>
      </c>
      <c r="S276" s="55" t="s">
        <v>150</v>
      </c>
      <c r="T276" s="55" t="s">
        <v>151</v>
      </c>
      <c r="U276" s="7" t="s">
        <v>152</v>
      </c>
    </row>
    <row r="277" spans="1:21" ht="12.75" customHeight="1">
      <c r="A277" s="427"/>
      <c r="B277" s="45" t="s">
        <v>374</v>
      </c>
      <c r="C277" s="441" t="s">
        <v>375</v>
      </c>
      <c r="D277" s="441"/>
      <c r="E277" s="441"/>
      <c r="F277" s="441"/>
      <c r="G277" s="413" t="s">
        <v>376</v>
      </c>
      <c r="H277" s="413"/>
      <c r="I277" s="413"/>
      <c r="J277" s="6"/>
      <c r="K277" s="6"/>
      <c r="L277" s="6" t="s">
        <v>156</v>
      </c>
      <c r="M277" s="6" t="s">
        <v>156</v>
      </c>
      <c r="N277" s="6"/>
      <c r="O277" s="6"/>
      <c r="P277" s="6"/>
      <c r="Q277" s="6"/>
      <c r="R277" s="6"/>
      <c r="S277" s="6"/>
      <c r="T277" s="6"/>
      <c r="U277" s="9"/>
    </row>
    <row r="278" spans="1:21" ht="12.75" customHeight="1">
      <c r="A278" s="427"/>
      <c r="B278" s="45" t="s">
        <v>377</v>
      </c>
      <c r="C278" s="431" t="s">
        <v>378</v>
      </c>
      <c r="D278" s="431"/>
      <c r="E278" s="431"/>
      <c r="F278" s="431"/>
      <c r="G278" s="413" t="s">
        <v>376</v>
      </c>
      <c r="H278" s="413"/>
      <c r="I278" s="413"/>
      <c r="J278" s="6"/>
      <c r="K278" s="6"/>
      <c r="L278" s="6"/>
      <c r="M278" s="6" t="s">
        <v>156</v>
      </c>
      <c r="N278" s="6" t="s">
        <v>156</v>
      </c>
      <c r="O278" s="6"/>
      <c r="P278" s="6"/>
      <c r="Q278" s="6"/>
      <c r="R278" s="6"/>
      <c r="S278" s="6"/>
      <c r="T278" s="6"/>
      <c r="U278" s="9"/>
    </row>
    <row r="279" spans="1:21" ht="12.75" customHeight="1">
      <c r="A279" s="427"/>
      <c r="B279" s="45" t="s">
        <v>379</v>
      </c>
      <c r="C279" s="431" t="s">
        <v>380</v>
      </c>
      <c r="D279" s="431"/>
      <c r="E279" s="431"/>
      <c r="F279" s="431"/>
      <c r="G279" s="413" t="s">
        <v>376</v>
      </c>
      <c r="H279" s="413"/>
      <c r="I279" s="413"/>
      <c r="J279" s="6"/>
      <c r="K279" s="6"/>
      <c r="L279" s="6"/>
      <c r="M279" s="6" t="s">
        <v>156</v>
      </c>
      <c r="N279" s="6"/>
      <c r="O279" s="6"/>
      <c r="P279" s="6"/>
      <c r="Q279" s="6"/>
      <c r="R279" s="6"/>
      <c r="S279" s="6"/>
      <c r="T279" s="6"/>
      <c r="U279" s="9"/>
    </row>
    <row r="280" spans="1:21" ht="12.75" customHeight="1">
      <c r="A280" s="427"/>
      <c r="B280" s="45" t="s">
        <v>381</v>
      </c>
      <c r="C280" s="431" t="s">
        <v>382</v>
      </c>
      <c r="D280" s="431"/>
      <c r="E280" s="431"/>
      <c r="F280" s="431"/>
      <c r="G280" s="413" t="s">
        <v>376</v>
      </c>
      <c r="H280" s="413"/>
      <c r="I280" s="413"/>
      <c r="J280" s="6"/>
      <c r="K280" s="6"/>
      <c r="L280" s="6"/>
      <c r="M280" s="6"/>
      <c r="N280" s="6"/>
      <c r="O280" s="6" t="s">
        <v>156</v>
      </c>
      <c r="P280" s="6" t="s">
        <v>156</v>
      </c>
      <c r="Q280" s="6" t="s">
        <v>156</v>
      </c>
      <c r="R280" s="6"/>
      <c r="S280" s="6"/>
      <c r="T280" s="6"/>
      <c r="U280" s="9"/>
    </row>
    <row r="281" spans="1:21" ht="12.75" customHeight="1">
      <c r="A281" s="427"/>
      <c r="B281" s="50" t="s">
        <v>383</v>
      </c>
      <c r="C281" s="432" t="s">
        <v>384</v>
      </c>
      <c r="D281" s="432"/>
      <c r="E281" s="432"/>
      <c r="F281" s="432"/>
      <c r="G281" s="426" t="s">
        <v>376</v>
      </c>
      <c r="H281" s="426"/>
      <c r="I281" s="426"/>
      <c r="J281" s="16"/>
      <c r="K281" s="16"/>
      <c r="L281" s="16"/>
      <c r="M281" s="16"/>
      <c r="N281" s="16"/>
      <c r="O281" s="16"/>
      <c r="P281" s="16"/>
      <c r="Q281" s="16"/>
      <c r="R281" s="60" t="s">
        <v>156</v>
      </c>
      <c r="S281" s="60" t="s">
        <v>156</v>
      </c>
      <c r="T281" s="60" t="s">
        <v>156</v>
      </c>
      <c r="U281" s="61"/>
    </row>
    <row r="282" spans="1:21" ht="12.75" customHeight="1">
      <c r="A282" s="420" t="s">
        <v>385</v>
      </c>
      <c r="B282" s="421" t="s">
        <v>122</v>
      </c>
      <c r="C282" s="421" t="s">
        <v>123</v>
      </c>
      <c r="D282" s="421"/>
      <c r="E282" s="421" t="s">
        <v>124</v>
      </c>
      <c r="F282" s="421"/>
      <c r="G282" s="421"/>
      <c r="H282" s="422" t="s">
        <v>125</v>
      </c>
      <c r="I282" s="422"/>
      <c r="J282" s="422"/>
      <c r="K282" s="422"/>
      <c r="L282" s="422"/>
      <c r="M282" s="422"/>
      <c r="N282" s="422"/>
      <c r="O282" s="422"/>
      <c r="P282" s="422"/>
      <c r="Q282" s="422"/>
      <c r="R282" s="422"/>
      <c r="S282" s="422"/>
      <c r="T282" s="422"/>
      <c r="U282" s="422"/>
    </row>
    <row r="283" spans="1:21" ht="12.75" customHeight="1">
      <c r="A283" s="420"/>
      <c r="B283" s="421"/>
      <c r="C283" s="421"/>
      <c r="D283" s="421"/>
      <c r="E283" s="421"/>
      <c r="F283" s="421"/>
      <c r="G283" s="421"/>
      <c r="H283" s="423" t="s">
        <v>126</v>
      </c>
      <c r="I283" s="423"/>
      <c r="J283" s="423"/>
      <c r="K283" s="423"/>
      <c r="L283" s="423" t="s">
        <v>127</v>
      </c>
      <c r="M283" s="423"/>
      <c r="N283" s="423"/>
      <c r="O283" s="423"/>
      <c r="P283" s="423"/>
      <c r="Q283" s="385" t="s">
        <v>128</v>
      </c>
      <c r="R283" s="385"/>
      <c r="S283" s="385"/>
      <c r="T283" s="385"/>
      <c r="U283" s="385"/>
    </row>
    <row r="284" spans="1:21" ht="12.75" customHeight="1">
      <c r="A284" s="420"/>
      <c r="B284" s="421"/>
      <c r="C284" s="421"/>
      <c r="D284" s="421"/>
      <c r="E284" s="421"/>
      <c r="F284" s="421"/>
      <c r="G284" s="421"/>
      <c r="H284" s="45" t="s">
        <v>129</v>
      </c>
      <c r="I284" s="416" t="s">
        <v>130</v>
      </c>
      <c r="J284" s="416"/>
      <c r="K284" s="416"/>
      <c r="L284" s="416" t="s">
        <v>129</v>
      </c>
      <c r="M284" s="416"/>
      <c r="N284" s="416"/>
      <c r="O284" s="416" t="s">
        <v>131</v>
      </c>
      <c r="P284" s="416"/>
      <c r="Q284" s="45" t="s">
        <v>129</v>
      </c>
      <c r="R284" s="424" t="s">
        <v>130</v>
      </c>
      <c r="S284" s="424"/>
      <c r="T284" s="424"/>
      <c r="U284" s="424"/>
    </row>
    <row r="285" spans="1:21" ht="12.75" customHeight="1">
      <c r="A285" s="420"/>
      <c r="B285" s="466" t="s">
        <v>386</v>
      </c>
      <c r="C285" s="425" t="s">
        <v>387</v>
      </c>
      <c r="D285" s="425"/>
      <c r="E285" s="468">
        <v>0</v>
      </c>
      <c r="F285" s="468"/>
      <c r="G285" s="468"/>
      <c r="H285" s="10">
        <v>10</v>
      </c>
      <c r="I285" s="425"/>
      <c r="J285" s="425"/>
      <c r="K285" s="425"/>
      <c r="L285" s="425"/>
      <c r="M285" s="425"/>
      <c r="N285" s="425"/>
      <c r="O285" s="425"/>
      <c r="P285" s="425"/>
      <c r="Q285" s="10">
        <v>19</v>
      </c>
      <c r="R285" s="392" t="s">
        <v>134</v>
      </c>
      <c r="S285" s="392"/>
      <c r="T285" s="392"/>
      <c r="U285" s="392"/>
    </row>
    <row r="286" spans="1:21" ht="12.75" customHeight="1">
      <c r="A286" s="420"/>
      <c r="B286" s="466"/>
      <c r="C286" s="425" t="s">
        <v>388</v>
      </c>
      <c r="D286" s="425"/>
      <c r="E286" s="468">
        <v>10</v>
      </c>
      <c r="F286" s="468"/>
      <c r="G286" s="468"/>
      <c r="H286" s="10">
        <v>19</v>
      </c>
      <c r="I286" s="425" t="s">
        <v>134</v>
      </c>
      <c r="J286" s="425"/>
      <c r="K286" s="425"/>
      <c r="L286" s="425">
        <v>19</v>
      </c>
      <c r="M286" s="425"/>
      <c r="N286" s="425"/>
      <c r="O286" s="425" t="s">
        <v>134</v>
      </c>
      <c r="P286" s="425"/>
      <c r="Q286" s="10">
        <v>19</v>
      </c>
      <c r="R286" s="392" t="s">
        <v>134</v>
      </c>
      <c r="S286" s="392"/>
      <c r="T286" s="392"/>
      <c r="U286" s="392"/>
    </row>
    <row r="287" spans="1:21" ht="12.75" customHeight="1">
      <c r="A287" s="420"/>
      <c r="B287" s="466"/>
      <c r="C287" s="425" t="s">
        <v>389</v>
      </c>
      <c r="D287" s="425"/>
      <c r="E287" s="425">
        <v>1</v>
      </c>
      <c r="F287" s="425"/>
      <c r="G287" s="425"/>
      <c r="H287" s="10">
        <v>2</v>
      </c>
      <c r="I287" s="425" t="s">
        <v>134</v>
      </c>
      <c r="J287" s="425"/>
      <c r="K287" s="425"/>
      <c r="L287" s="425">
        <v>3</v>
      </c>
      <c r="M287" s="425"/>
      <c r="N287" s="425"/>
      <c r="O287" s="425" t="s">
        <v>134</v>
      </c>
      <c r="P287" s="425"/>
      <c r="Q287" s="10">
        <v>3</v>
      </c>
      <c r="R287" s="392" t="s">
        <v>134</v>
      </c>
      <c r="S287" s="392"/>
      <c r="T287" s="392"/>
      <c r="U287" s="392"/>
    </row>
    <row r="288" spans="1:21" ht="12.75" customHeight="1">
      <c r="A288" s="420"/>
      <c r="B288" s="418" t="s">
        <v>390</v>
      </c>
      <c r="C288" s="418"/>
      <c r="D288" s="418"/>
      <c r="E288" s="426"/>
      <c r="F288" s="426"/>
      <c r="G288" s="426"/>
      <c r="H288" s="58"/>
      <c r="I288" s="58"/>
      <c r="J288" s="58"/>
      <c r="K288" s="58"/>
      <c r="L288" s="58"/>
      <c r="M288" s="58"/>
      <c r="N288" s="58"/>
      <c r="O288" s="58"/>
      <c r="P288" s="58"/>
      <c r="Q288" s="58"/>
      <c r="R288" s="58"/>
      <c r="S288" s="58"/>
      <c r="T288" s="58"/>
      <c r="U288" s="59"/>
    </row>
    <row r="289" spans="1:21" ht="12.75" customHeight="1">
      <c r="A289" s="427" t="s">
        <v>391</v>
      </c>
      <c r="B289" s="408" t="s">
        <v>146</v>
      </c>
      <c r="C289" s="408"/>
      <c r="D289" s="408"/>
      <c r="E289" s="408"/>
      <c r="F289" s="408"/>
      <c r="G289" s="409" t="s">
        <v>147</v>
      </c>
      <c r="H289" s="409"/>
      <c r="I289" s="409"/>
      <c r="J289" s="428" t="s">
        <v>148</v>
      </c>
      <c r="K289" s="428"/>
      <c r="L289" s="428"/>
      <c r="M289" s="428"/>
      <c r="N289" s="428"/>
      <c r="O289" s="428"/>
      <c r="P289" s="428"/>
      <c r="Q289" s="428"/>
      <c r="R289" s="428"/>
      <c r="S289" s="428"/>
      <c r="T289" s="428"/>
      <c r="U289" s="428"/>
    </row>
    <row r="290" spans="1:21" ht="12.75" customHeight="1">
      <c r="A290" s="427"/>
      <c r="B290" s="408"/>
      <c r="C290" s="408"/>
      <c r="D290" s="408"/>
      <c r="E290" s="408"/>
      <c r="F290" s="408"/>
      <c r="G290" s="409"/>
      <c r="H290" s="409"/>
      <c r="I290" s="409"/>
      <c r="J290" s="423" t="s">
        <v>126</v>
      </c>
      <c r="K290" s="423"/>
      <c r="L290" s="423"/>
      <c r="M290" s="423"/>
      <c r="N290" s="423" t="s">
        <v>127</v>
      </c>
      <c r="O290" s="423"/>
      <c r="P290" s="423"/>
      <c r="Q290" s="423"/>
      <c r="R290" s="385" t="s">
        <v>128</v>
      </c>
      <c r="S290" s="385"/>
      <c r="T290" s="385"/>
      <c r="U290" s="385"/>
    </row>
    <row r="291" spans="1:21" ht="14.25">
      <c r="A291" s="427"/>
      <c r="B291" s="408"/>
      <c r="C291" s="408"/>
      <c r="D291" s="408"/>
      <c r="E291" s="408"/>
      <c r="F291" s="408"/>
      <c r="G291" s="409"/>
      <c r="H291" s="409"/>
      <c r="I291" s="409"/>
      <c r="J291" s="45" t="s">
        <v>149</v>
      </c>
      <c r="K291" s="45" t="s">
        <v>150</v>
      </c>
      <c r="L291" s="45" t="s">
        <v>151</v>
      </c>
      <c r="M291" s="45" t="s">
        <v>152</v>
      </c>
      <c r="N291" s="45" t="s">
        <v>149</v>
      </c>
      <c r="O291" s="45" t="s">
        <v>150</v>
      </c>
      <c r="P291" s="45" t="s">
        <v>151</v>
      </c>
      <c r="Q291" s="45" t="s">
        <v>152</v>
      </c>
      <c r="R291" s="55" t="s">
        <v>149</v>
      </c>
      <c r="S291" s="55" t="s">
        <v>150</v>
      </c>
      <c r="T291" s="55" t="s">
        <v>151</v>
      </c>
      <c r="U291" s="7" t="s">
        <v>152</v>
      </c>
    </row>
    <row r="292" spans="1:21" ht="12.75" customHeight="1">
      <c r="A292" s="427"/>
      <c r="B292" s="45" t="s">
        <v>392</v>
      </c>
      <c r="C292" s="441" t="s">
        <v>393</v>
      </c>
      <c r="D292" s="441"/>
      <c r="E292" s="441"/>
      <c r="F292" s="441"/>
      <c r="G292" s="413" t="s">
        <v>161</v>
      </c>
      <c r="H292" s="413"/>
      <c r="I292" s="413"/>
      <c r="J292" s="8"/>
      <c r="K292" s="8"/>
      <c r="L292" s="8"/>
      <c r="M292" s="8" t="s">
        <v>156</v>
      </c>
      <c r="N292" s="8" t="s">
        <v>156</v>
      </c>
      <c r="O292" s="8"/>
      <c r="P292" s="8"/>
      <c r="Q292" s="8" t="s">
        <v>156</v>
      </c>
      <c r="R292" s="6" t="s">
        <v>156</v>
      </c>
      <c r="S292" s="6"/>
      <c r="T292" s="6"/>
      <c r="U292" s="9" t="s">
        <v>156</v>
      </c>
    </row>
    <row r="293" spans="1:21" ht="12.75" customHeight="1">
      <c r="A293" s="427"/>
      <c r="B293" s="45" t="s">
        <v>394</v>
      </c>
      <c r="C293" s="431" t="s">
        <v>395</v>
      </c>
      <c r="D293" s="431"/>
      <c r="E293" s="431"/>
      <c r="F293" s="431"/>
      <c r="G293" s="413" t="s">
        <v>161</v>
      </c>
      <c r="H293" s="413"/>
      <c r="I293" s="413"/>
      <c r="J293" s="8"/>
      <c r="K293" s="8"/>
      <c r="L293" s="8"/>
      <c r="M293" s="8" t="s">
        <v>156</v>
      </c>
      <c r="N293" s="8" t="s">
        <v>156</v>
      </c>
      <c r="O293" s="8"/>
      <c r="P293" s="8"/>
      <c r="Q293" s="8" t="s">
        <v>156</v>
      </c>
      <c r="R293" s="6" t="s">
        <v>156</v>
      </c>
      <c r="S293" s="6"/>
      <c r="T293" s="6"/>
      <c r="U293" s="9" t="s">
        <v>156</v>
      </c>
    </row>
    <row r="294" spans="1:21" ht="12.75" customHeight="1">
      <c r="A294" s="427"/>
      <c r="B294" s="45" t="s">
        <v>396</v>
      </c>
      <c r="C294" s="441" t="s">
        <v>397</v>
      </c>
      <c r="D294" s="441"/>
      <c r="E294" s="441"/>
      <c r="F294" s="441"/>
      <c r="G294" s="413" t="s">
        <v>161</v>
      </c>
      <c r="H294" s="413"/>
      <c r="I294" s="413"/>
      <c r="J294" s="8"/>
      <c r="K294" s="8"/>
      <c r="L294" s="8"/>
      <c r="M294" s="8" t="s">
        <v>156</v>
      </c>
      <c r="N294" s="8" t="s">
        <v>156</v>
      </c>
      <c r="O294" s="8"/>
      <c r="P294" s="8"/>
      <c r="Q294" s="8" t="s">
        <v>156</v>
      </c>
      <c r="R294" s="6" t="s">
        <v>156</v>
      </c>
      <c r="S294" s="6"/>
      <c r="T294" s="6"/>
      <c r="U294" s="9" t="s">
        <v>156</v>
      </c>
    </row>
    <row r="295" spans="1:21" ht="12.75" customHeight="1">
      <c r="A295" s="427"/>
      <c r="B295" s="45" t="s">
        <v>398</v>
      </c>
      <c r="C295" s="413"/>
      <c r="D295" s="413"/>
      <c r="E295" s="413"/>
      <c r="F295" s="413"/>
      <c r="G295" s="413" t="s">
        <v>134</v>
      </c>
      <c r="H295" s="413"/>
      <c r="I295" s="413"/>
      <c r="J295" s="8"/>
      <c r="K295" s="8"/>
      <c r="L295" s="8"/>
      <c r="M295" s="8"/>
      <c r="N295" s="8"/>
      <c r="O295" s="8"/>
      <c r="P295" s="8"/>
      <c r="Q295" s="8"/>
      <c r="R295" s="6"/>
      <c r="S295" s="6"/>
      <c r="T295" s="6"/>
      <c r="U295" s="9"/>
    </row>
    <row r="296" spans="1:21" ht="12.75" customHeight="1">
      <c r="A296" s="427"/>
      <c r="B296" s="50" t="s">
        <v>399</v>
      </c>
      <c r="C296" s="413"/>
      <c r="D296" s="413"/>
      <c r="E296" s="413"/>
      <c r="F296" s="413"/>
      <c r="G296" s="426" t="s">
        <v>134</v>
      </c>
      <c r="H296" s="426"/>
      <c r="I296" s="426"/>
      <c r="J296" s="16"/>
      <c r="K296" s="16"/>
      <c r="L296" s="16"/>
      <c r="M296" s="16"/>
      <c r="N296" s="16"/>
      <c r="O296" s="16"/>
      <c r="P296" s="16"/>
      <c r="Q296" s="16"/>
      <c r="R296" s="60"/>
      <c r="S296" s="60"/>
      <c r="T296" s="60"/>
      <c r="U296" s="61"/>
    </row>
    <row r="297" spans="1:21" ht="12.75" customHeight="1">
      <c r="A297" s="420" t="s">
        <v>400</v>
      </c>
      <c r="B297" s="421" t="s">
        <v>167</v>
      </c>
      <c r="C297" s="421" t="s">
        <v>168</v>
      </c>
      <c r="D297" s="421"/>
      <c r="E297" s="421" t="s">
        <v>169</v>
      </c>
      <c r="F297" s="421"/>
      <c r="G297" s="421"/>
      <c r="H297" s="422" t="s">
        <v>170</v>
      </c>
      <c r="I297" s="422"/>
      <c r="J297" s="422"/>
      <c r="K297" s="422"/>
      <c r="L297" s="422"/>
      <c r="M297" s="422"/>
      <c r="N297" s="422"/>
      <c r="O297" s="422"/>
      <c r="P297" s="422"/>
      <c r="Q297" s="422"/>
      <c r="R297" s="422"/>
      <c r="S297" s="422"/>
      <c r="T297" s="422"/>
      <c r="U297" s="422"/>
    </row>
    <row r="298" spans="1:21" ht="12.75" customHeight="1">
      <c r="A298" s="420"/>
      <c r="B298" s="421"/>
      <c r="C298" s="421"/>
      <c r="D298" s="421"/>
      <c r="E298" s="421"/>
      <c r="F298" s="421"/>
      <c r="G298" s="421"/>
      <c r="H298" s="423" t="s">
        <v>126</v>
      </c>
      <c r="I298" s="423"/>
      <c r="J298" s="423"/>
      <c r="K298" s="423"/>
      <c r="L298" s="423" t="s">
        <v>127</v>
      </c>
      <c r="M298" s="423"/>
      <c r="N298" s="423"/>
      <c r="O298" s="423"/>
      <c r="P298" s="423"/>
      <c r="Q298" s="385" t="s">
        <v>128</v>
      </c>
      <c r="R298" s="385"/>
      <c r="S298" s="385"/>
      <c r="T298" s="385"/>
      <c r="U298" s="385"/>
    </row>
    <row r="299" spans="1:21" ht="12.75" customHeight="1">
      <c r="A299" s="420"/>
      <c r="B299" s="421"/>
      <c r="C299" s="421"/>
      <c r="D299" s="421"/>
      <c r="E299" s="421"/>
      <c r="F299" s="421"/>
      <c r="G299" s="421"/>
      <c r="H299" s="45" t="s">
        <v>129</v>
      </c>
      <c r="I299" s="416" t="s">
        <v>130</v>
      </c>
      <c r="J299" s="416"/>
      <c r="K299" s="416"/>
      <c r="L299" s="416" t="s">
        <v>129</v>
      </c>
      <c r="M299" s="416"/>
      <c r="N299" s="416"/>
      <c r="O299" s="416" t="s">
        <v>131</v>
      </c>
      <c r="P299" s="416"/>
      <c r="Q299" s="45" t="s">
        <v>129</v>
      </c>
      <c r="R299" s="424" t="s">
        <v>130</v>
      </c>
      <c r="S299" s="424"/>
      <c r="T299" s="424"/>
      <c r="U299" s="424"/>
    </row>
    <row r="300" spans="1:21" ht="12.75" customHeight="1">
      <c r="A300" s="420"/>
      <c r="B300" s="466" t="s">
        <v>401</v>
      </c>
      <c r="C300" s="425" t="s">
        <v>402</v>
      </c>
      <c r="D300" s="425"/>
      <c r="E300" s="425">
        <v>0</v>
      </c>
      <c r="F300" s="425"/>
      <c r="G300" s="425"/>
      <c r="H300" s="10">
        <v>0</v>
      </c>
      <c r="I300" s="425" t="s">
        <v>134</v>
      </c>
      <c r="J300" s="425"/>
      <c r="K300" s="425"/>
      <c r="L300" s="425">
        <v>6</v>
      </c>
      <c r="M300" s="425"/>
      <c r="N300" s="425"/>
      <c r="O300" s="425" t="s">
        <v>134</v>
      </c>
      <c r="P300" s="425"/>
      <c r="Q300" s="10">
        <v>6</v>
      </c>
      <c r="R300" s="392" t="s">
        <v>134</v>
      </c>
      <c r="S300" s="392"/>
      <c r="T300" s="392"/>
      <c r="U300" s="392"/>
    </row>
    <row r="301" spans="1:21" ht="12.75" customHeight="1">
      <c r="A301" s="420"/>
      <c r="B301" s="466"/>
      <c r="C301" s="425" t="s">
        <v>403</v>
      </c>
      <c r="D301" s="425"/>
      <c r="E301" s="425" t="s">
        <v>404</v>
      </c>
      <c r="F301" s="425"/>
      <c r="G301" s="425"/>
      <c r="H301" s="10" t="s">
        <v>116</v>
      </c>
      <c r="I301" s="425" t="s">
        <v>134</v>
      </c>
      <c r="J301" s="425"/>
      <c r="K301" s="425"/>
      <c r="L301" s="425" t="s">
        <v>116</v>
      </c>
      <c r="M301" s="425"/>
      <c r="N301" s="425"/>
      <c r="O301" s="425" t="s">
        <v>405</v>
      </c>
      <c r="P301" s="425"/>
      <c r="Q301" s="10" t="s">
        <v>116</v>
      </c>
      <c r="R301" s="392" t="s">
        <v>406</v>
      </c>
      <c r="S301" s="392"/>
      <c r="T301" s="392"/>
      <c r="U301" s="392"/>
    </row>
    <row r="302" spans="1:21" ht="12.75" customHeight="1">
      <c r="A302" s="420"/>
      <c r="B302" s="466"/>
      <c r="C302" s="425" t="s">
        <v>407</v>
      </c>
      <c r="D302" s="425"/>
      <c r="E302" s="425">
        <v>0</v>
      </c>
      <c r="F302" s="425"/>
      <c r="G302" s="425"/>
      <c r="H302" s="10">
        <v>0</v>
      </c>
      <c r="I302" s="425" t="s">
        <v>134</v>
      </c>
      <c r="J302" s="425"/>
      <c r="K302" s="425"/>
      <c r="L302" s="425">
        <v>1</v>
      </c>
      <c r="M302" s="425"/>
      <c r="N302" s="425"/>
      <c r="O302" s="425" t="s">
        <v>134</v>
      </c>
      <c r="P302" s="425"/>
      <c r="Q302" s="10">
        <v>2</v>
      </c>
      <c r="R302" s="392" t="s">
        <v>134</v>
      </c>
      <c r="S302" s="392"/>
      <c r="T302" s="392"/>
      <c r="U302" s="392"/>
    </row>
    <row r="303" spans="1:21" ht="12.75" customHeight="1">
      <c r="A303" s="420"/>
      <c r="B303" s="418" t="s">
        <v>408</v>
      </c>
      <c r="C303" s="418"/>
      <c r="D303" s="418"/>
      <c r="E303" s="426"/>
      <c r="F303" s="426"/>
      <c r="G303" s="426"/>
      <c r="H303" s="58"/>
      <c r="I303" s="58"/>
      <c r="J303" s="58"/>
      <c r="K303" s="58"/>
      <c r="L303" s="58"/>
      <c r="M303" s="58"/>
      <c r="N303" s="58"/>
      <c r="O303" s="58"/>
      <c r="P303" s="58"/>
      <c r="Q303" s="58"/>
      <c r="R303" s="58"/>
      <c r="S303" s="58"/>
      <c r="T303" s="58"/>
      <c r="U303" s="59"/>
    </row>
    <row r="304" spans="1:21" ht="12.75" customHeight="1">
      <c r="A304" s="427" t="s">
        <v>409</v>
      </c>
      <c r="B304" s="408" t="s">
        <v>178</v>
      </c>
      <c r="C304" s="408"/>
      <c r="D304" s="408"/>
      <c r="E304" s="408"/>
      <c r="F304" s="408"/>
      <c r="G304" s="409" t="s">
        <v>179</v>
      </c>
      <c r="H304" s="409"/>
      <c r="I304" s="409"/>
      <c r="J304" s="428" t="s">
        <v>180</v>
      </c>
      <c r="K304" s="428"/>
      <c r="L304" s="428"/>
      <c r="M304" s="428"/>
      <c r="N304" s="428"/>
      <c r="O304" s="428"/>
      <c r="P304" s="428"/>
      <c r="Q304" s="428"/>
      <c r="R304" s="428"/>
      <c r="S304" s="428"/>
      <c r="T304" s="428"/>
      <c r="U304" s="428"/>
    </row>
    <row r="305" spans="1:21" ht="12.75" customHeight="1">
      <c r="A305" s="427"/>
      <c r="B305" s="408"/>
      <c r="C305" s="408"/>
      <c r="D305" s="408"/>
      <c r="E305" s="408"/>
      <c r="F305" s="408"/>
      <c r="G305" s="409"/>
      <c r="H305" s="409"/>
      <c r="I305" s="409"/>
      <c r="J305" s="423" t="s">
        <v>126</v>
      </c>
      <c r="K305" s="423"/>
      <c r="L305" s="423"/>
      <c r="M305" s="423"/>
      <c r="N305" s="423" t="s">
        <v>127</v>
      </c>
      <c r="O305" s="423"/>
      <c r="P305" s="423"/>
      <c r="Q305" s="423"/>
      <c r="R305" s="385" t="s">
        <v>128</v>
      </c>
      <c r="S305" s="385"/>
      <c r="T305" s="385"/>
      <c r="U305" s="385"/>
    </row>
    <row r="306" spans="1:21" ht="14.25">
      <c r="A306" s="427"/>
      <c r="B306" s="408"/>
      <c r="C306" s="408"/>
      <c r="D306" s="408"/>
      <c r="E306" s="408"/>
      <c r="F306" s="408"/>
      <c r="G306" s="409"/>
      <c r="H306" s="409"/>
      <c r="I306" s="409"/>
      <c r="J306" s="45" t="s">
        <v>149</v>
      </c>
      <c r="K306" s="45" t="s">
        <v>150</v>
      </c>
      <c r="L306" s="45" t="s">
        <v>151</v>
      </c>
      <c r="M306" s="45" t="s">
        <v>152</v>
      </c>
      <c r="N306" s="45" t="s">
        <v>149</v>
      </c>
      <c r="O306" s="45" t="s">
        <v>150</v>
      </c>
      <c r="P306" s="45" t="s">
        <v>151</v>
      </c>
      <c r="Q306" s="45" t="s">
        <v>152</v>
      </c>
      <c r="R306" s="55" t="s">
        <v>149</v>
      </c>
      <c r="S306" s="55" t="s">
        <v>150</v>
      </c>
      <c r="T306" s="55" t="s">
        <v>151</v>
      </c>
      <c r="U306" s="7" t="s">
        <v>152</v>
      </c>
    </row>
    <row r="307" spans="1:24" ht="12.75" customHeight="1">
      <c r="A307" s="427"/>
      <c r="B307" s="45" t="s">
        <v>410</v>
      </c>
      <c r="C307" s="441" t="s">
        <v>411</v>
      </c>
      <c r="D307" s="441"/>
      <c r="E307" s="441"/>
      <c r="F307" s="441"/>
      <c r="G307" s="413" t="s">
        <v>412</v>
      </c>
      <c r="H307" s="413"/>
      <c r="I307" s="413"/>
      <c r="J307" s="8"/>
      <c r="K307" s="8"/>
      <c r="L307" s="8"/>
      <c r="M307" s="6" t="s">
        <v>156</v>
      </c>
      <c r="N307" s="6" t="s">
        <v>156</v>
      </c>
      <c r="O307" s="6" t="s">
        <v>156</v>
      </c>
      <c r="P307" s="6"/>
      <c r="Q307" s="6"/>
      <c r="R307" s="6"/>
      <c r="S307" s="6"/>
      <c r="T307" s="6"/>
      <c r="U307" s="9"/>
      <c r="V307" s="78"/>
      <c r="W307" s="78"/>
      <c r="X307" s="78"/>
    </row>
    <row r="308" spans="1:24" ht="12.75" customHeight="1">
      <c r="A308" s="427"/>
      <c r="B308" s="45" t="s">
        <v>413</v>
      </c>
      <c r="C308" s="441" t="s">
        <v>414</v>
      </c>
      <c r="D308" s="441"/>
      <c r="E308" s="441"/>
      <c r="F308" s="441"/>
      <c r="G308" s="413" t="s">
        <v>415</v>
      </c>
      <c r="H308" s="413"/>
      <c r="I308" s="413"/>
      <c r="J308" s="8"/>
      <c r="K308" s="8"/>
      <c r="L308" s="8"/>
      <c r="M308" s="6"/>
      <c r="N308" s="6" t="s">
        <v>156</v>
      </c>
      <c r="O308" s="6" t="s">
        <v>156</v>
      </c>
      <c r="P308" s="6"/>
      <c r="Q308" s="6"/>
      <c r="R308" s="6"/>
      <c r="S308" s="6"/>
      <c r="T308" s="6"/>
      <c r="U308" s="9"/>
      <c r="V308" s="78"/>
      <c r="W308" s="78"/>
      <c r="X308" s="78"/>
    </row>
    <row r="309" spans="1:24" ht="12.75" customHeight="1">
      <c r="A309" s="427"/>
      <c r="B309" s="45" t="s">
        <v>416</v>
      </c>
      <c r="C309" s="441" t="s">
        <v>417</v>
      </c>
      <c r="D309" s="441"/>
      <c r="E309" s="441"/>
      <c r="F309" s="441"/>
      <c r="G309" s="413" t="s">
        <v>415</v>
      </c>
      <c r="H309" s="413"/>
      <c r="I309" s="413"/>
      <c r="J309" s="8"/>
      <c r="K309" s="8"/>
      <c r="L309" s="8"/>
      <c r="M309" s="6"/>
      <c r="N309" s="6"/>
      <c r="O309" s="6"/>
      <c r="P309" s="6" t="s">
        <v>156</v>
      </c>
      <c r="Q309" s="6" t="s">
        <v>156</v>
      </c>
      <c r="R309" s="6"/>
      <c r="S309" s="6"/>
      <c r="T309" s="6"/>
      <c r="U309" s="9"/>
      <c r="V309" s="78"/>
      <c r="W309" s="78"/>
      <c r="X309" s="78"/>
    </row>
    <row r="310" spans="1:24" ht="12.75" customHeight="1">
      <c r="A310" s="427"/>
      <c r="B310" s="45" t="s">
        <v>418</v>
      </c>
      <c r="C310" s="441" t="s">
        <v>419</v>
      </c>
      <c r="D310" s="441"/>
      <c r="E310" s="441"/>
      <c r="F310" s="441"/>
      <c r="G310" s="413" t="s">
        <v>415</v>
      </c>
      <c r="H310" s="413"/>
      <c r="I310" s="413"/>
      <c r="J310" s="8"/>
      <c r="K310" s="8"/>
      <c r="L310" s="8"/>
      <c r="M310" s="6"/>
      <c r="N310" s="6"/>
      <c r="O310" s="6"/>
      <c r="P310" s="6" t="s">
        <v>156</v>
      </c>
      <c r="Q310" s="6" t="s">
        <v>156</v>
      </c>
      <c r="R310" s="6"/>
      <c r="S310" s="6"/>
      <c r="T310" s="6"/>
      <c r="U310" s="9"/>
      <c r="V310" s="78"/>
      <c r="W310" s="78"/>
      <c r="X310" s="78"/>
    </row>
    <row r="311" spans="1:24" ht="12.75" customHeight="1">
      <c r="A311" s="427"/>
      <c r="B311" s="50" t="s">
        <v>420</v>
      </c>
      <c r="C311" s="432" t="s">
        <v>421</v>
      </c>
      <c r="D311" s="432"/>
      <c r="E311" s="432"/>
      <c r="F311" s="432"/>
      <c r="G311" s="426" t="s">
        <v>415</v>
      </c>
      <c r="H311" s="426"/>
      <c r="I311" s="426"/>
      <c r="J311" s="16"/>
      <c r="K311" s="16"/>
      <c r="L311" s="16"/>
      <c r="M311" s="60"/>
      <c r="N311" s="60"/>
      <c r="O311" s="60"/>
      <c r="P311" s="60"/>
      <c r="Q311" s="60"/>
      <c r="R311" s="60" t="s">
        <v>156</v>
      </c>
      <c r="S311" s="60" t="s">
        <v>156</v>
      </c>
      <c r="T311" s="60"/>
      <c r="U311" s="61"/>
      <c r="V311" s="78"/>
      <c r="W311" s="78"/>
      <c r="X311" s="78"/>
    </row>
    <row r="316" ht="14.25">
      <c r="A316" s="79" t="s">
        <v>422</v>
      </c>
    </row>
    <row r="317" ht="14.25">
      <c r="B317" s="80" t="s">
        <v>63</v>
      </c>
    </row>
    <row r="318" ht="14.25">
      <c r="B318" s="27" t="s">
        <v>64</v>
      </c>
    </row>
    <row r="319" ht="14.25">
      <c r="B319" s="27" t="s">
        <v>65</v>
      </c>
    </row>
    <row r="320" ht="27">
      <c r="B320" s="27" t="s">
        <v>66</v>
      </c>
    </row>
    <row r="321" ht="14.25">
      <c r="B321" s="27" t="s">
        <v>67</v>
      </c>
    </row>
    <row r="322" ht="27">
      <c r="B322" s="28" t="s">
        <v>68</v>
      </c>
    </row>
    <row r="323" ht="27">
      <c r="B323" s="27" t="s">
        <v>69</v>
      </c>
    </row>
    <row r="324" ht="14.25">
      <c r="B324" s="27" t="s">
        <v>70</v>
      </c>
    </row>
    <row r="325" ht="14.25">
      <c r="B325" s="27" t="s">
        <v>71</v>
      </c>
    </row>
    <row r="326" ht="14.25">
      <c r="B326" s="27" t="s">
        <v>72</v>
      </c>
    </row>
    <row r="327" ht="27">
      <c r="B327" s="28" t="s">
        <v>73</v>
      </c>
    </row>
    <row r="328" ht="27">
      <c r="B328" s="27" t="s">
        <v>74</v>
      </c>
    </row>
    <row r="329" ht="14.25">
      <c r="B329" s="27" t="s">
        <v>75</v>
      </c>
    </row>
    <row r="330" ht="27">
      <c r="B330" s="27" t="s">
        <v>423</v>
      </c>
    </row>
    <row r="331" ht="27">
      <c r="B331" s="27" t="s">
        <v>424</v>
      </c>
    </row>
    <row r="332" ht="27">
      <c r="B332" s="27" t="s">
        <v>425</v>
      </c>
    </row>
    <row r="333" ht="14.25">
      <c r="B333" s="27" t="s">
        <v>426</v>
      </c>
    </row>
    <row r="334" ht="14.25">
      <c r="B334" s="28" t="s">
        <v>220</v>
      </c>
    </row>
    <row r="335" ht="27">
      <c r="B335" s="27" t="s">
        <v>427</v>
      </c>
    </row>
    <row r="336" ht="14.25">
      <c r="B336" s="27" t="s">
        <v>428</v>
      </c>
    </row>
    <row r="337" ht="14.25">
      <c r="B337" s="27" t="s">
        <v>429</v>
      </c>
    </row>
    <row r="338" ht="27">
      <c r="B338" s="27" t="s">
        <v>430</v>
      </c>
    </row>
    <row r="339" ht="14.25">
      <c r="B339" s="27" t="s">
        <v>431</v>
      </c>
    </row>
    <row r="340" ht="14.25">
      <c r="B340" s="28" t="s">
        <v>432</v>
      </c>
    </row>
    <row r="341" ht="14.25">
      <c r="B341" s="27" t="s">
        <v>433</v>
      </c>
    </row>
    <row r="342" ht="14.25">
      <c r="B342" s="27" t="s">
        <v>434</v>
      </c>
    </row>
    <row r="343" ht="27">
      <c r="B343" s="27" t="s">
        <v>435</v>
      </c>
    </row>
    <row r="344" ht="14.25">
      <c r="B344" s="27" t="s">
        <v>436</v>
      </c>
    </row>
    <row r="346" ht="28.5">
      <c r="B346" s="80" t="s">
        <v>437</v>
      </c>
    </row>
    <row r="347" ht="14.25">
      <c r="B347" s="81" t="s">
        <v>350</v>
      </c>
    </row>
    <row r="348" ht="14.25">
      <c r="B348" s="81" t="s">
        <v>120</v>
      </c>
    </row>
    <row r="349" ht="28.5">
      <c r="B349" s="81" t="s">
        <v>118</v>
      </c>
    </row>
    <row r="351" spans="2:3" ht="28.5">
      <c r="B351" s="80" t="s">
        <v>438</v>
      </c>
      <c r="C351" s="80" t="s">
        <v>439</v>
      </c>
    </row>
    <row r="352" spans="2:3" ht="41.25">
      <c r="B352" s="27" t="s">
        <v>440</v>
      </c>
      <c r="C352" s="82" t="s">
        <v>441</v>
      </c>
    </row>
    <row r="353" spans="2:3" ht="27">
      <c r="B353" s="27" t="s">
        <v>442</v>
      </c>
      <c r="C353" s="82" t="s">
        <v>441</v>
      </c>
    </row>
    <row r="354" spans="2:3" ht="14.25">
      <c r="B354" s="27" t="s">
        <v>443</v>
      </c>
      <c r="C354" s="82" t="s">
        <v>441</v>
      </c>
    </row>
    <row r="355" spans="2:3" ht="14.25">
      <c r="B355" s="27" t="s">
        <v>444</v>
      </c>
      <c r="C355" s="82" t="s">
        <v>441</v>
      </c>
    </row>
    <row r="356" spans="2:3" ht="27">
      <c r="B356" s="27" t="s">
        <v>445</v>
      </c>
      <c r="C356" s="82" t="s">
        <v>441</v>
      </c>
    </row>
    <row r="357" spans="2:3" ht="41.25">
      <c r="B357" s="27" t="s">
        <v>446</v>
      </c>
      <c r="C357" s="82" t="s">
        <v>441</v>
      </c>
    </row>
    <row r="358" spans="2:3" ht="27">
      <c r="B358" s="27" t="s">
        <v>447</v>
      </c>
      <c r="C358" s="82" t="s">
        <v>441</v>
      </c>
    </row>
    <row r="359" spans="2:3" ht="27">
      <c r="B359" s="27" t="s">
        <v>448</v>
      </c>
      <c r="C359" s="82" t="s">
        <v>441</v>
      </c>
    </row>
    <row r="360" spans="2:3" ht="41.25">
      <c r="B360" s="27" t="s">
        <v>449</v>
      </c>
      <c r="C360" s="82" t="s">
        <v>441</v>
      </c>
    </row>
    <row r="361" spans="2:3" ht="41.25">
      <c r="B361" s="27" t="s">
        <v>450</v>
      </c>
      <c r="C361" s="82" t="s">
        <v>441</v>
      </c>
    </row>
    <row r="362" spans="2:3" ht="14.25">
      <c r="B362" s="27" t="s">
        <v>451</v>
      </c>
      <c r="C362" s="82" t="s">
        <v>441</v>
      </c>
    </row>
    <row r="363" spans="2:3" ht="27">
      <c r="B363" s="27" t="s">
        <v>176</v>
      </c>
      <c r="C363" s="82" t="s">
        <v>452</v>
      </c>
    </row>
    <row r="364" spans="2:3" ht="41.25">
      <c r="B364" s="27" t="s">
        <v>453</v>
      </c>
      <c r="C364" s="82" t="s">
        <v>452</v>
      </c>
    </row>
    <row r="365" spans="2:3" ht="41.25">
      <c r="B365" s="27" t="s">
        <v>454</v>
      </c>
      <c r="C365" s="82" t="s">
        <v>452</v>
      </c>
    </row>
    <row r="366" spans="2:3" ht="27">
      <c r="B366" s="27" t="s">
        <v>455</v>
      </c>
      <c r="C366" s="82" t="s">
        <v>452</v>
      </c>
    </row>
    <row r="367" spans="2:3" ht="14.25">
      <c r="B367" s="27" t="s">
        <v>232</v>
      </c>
      <c r="C367" s="82" t="s">
        <v>452</v>
      </c>
    </row>
    <row r="368" spans="2:3" ht="27">
      <c r="B368" s="27" t="s">
        <v>456</v>
      </c>
      <c r="C368" s="82" t="s">
        <v>452</v>
      </c>
    </row>
    <row r="369" spans="2:3" ht="42.75">
      <c r="B369" s="81" t="s">
        <v>457</v>
      </c>
      <c r="C369" s="82" t="s">
        <v>458</v>
      </c>
    </row>
    <row r="370" spans="2:3" ht="42.75">
      <c r="B370" s="81" t="s">
        <v>459</v>
      </c>
      <c r="C370" s="82" t="s">
        <v>458</v>
      </c>
    </row>
    <row r="371" spans="2:3" ht="28.5">
      <c r="B371" s="27" t="s">
        <v>460</v>
      </c>
      <c r="C371" s="82" t="s">
        <v>458</v>
      </c>
    </row>
    <row r="372" spans="2:3" ht="28.5">
      <c r="B372" s="27" t="s">
        <v>461</v>
      </c>
      <c r="C372" s="82" t="s">
        <v>458</v>
      </c>
    </row>
    <row r="373" spans="2:3" ht="28.5">
      <c r="B373" s="81" t="s">
        <v>462</v>
      </c>
      <c r="C373" s="82" t="s">
        <v>458</v>
      </c>
    </row>
    <row r="374" spans="2:3" ht="41.25">
      <c r="B374" s="27" t="s">
        <v>463</v>
      </c>
      <c r="C374" s="82" t="s">
        <v>458</v>
      </c>
    </row>
    <row r="375" spans="2:3" ht="28.5">
      <c r="B375" s="27" t="s">
        <v>464</v>
      </c>
      <c r="C375" s="82" t="s">
        <v>458</v>
      </c>
    </row>
  </sheetData>
  <sheetProtection selectLockedCells="1" selectUnlockedCells="1"/>
  <mergeCells count="916">
    <mergeCell ref="C310:F310"/>
    <mergeCell ref="G310:I310"/>
    <mergeCell ref="C311:F311"/>
    <mergeCell ref="G311:I311"/>
    <mergeCell ref="R305:U305"/>
    <mergeCell ref="C307:F307"/>
    <mergeCell ref="G307:I307"/>
    <mergeCell ref="C308:F308"/>
    <mergeCell ref="G308:I308"/>
    <mergeCell ref="C309:F309"/>
    <mergeCell ref="G309:I309"/>
    <mergeCell ref="O302:P302"/>
    <mergeCell ref="R302:U302"/>
    <mergeCell ref="B303:D303"/>
    <mergeCell ref="E303:G303"/>
    <mergeCell ref="A304:A311"/>
    <mergeCell ref="B304:F306"/>
    <mergeCell ref="G304:I306"/>
    <mergeCell ref="J304:U304"/>
    <mergeCell ref="J305:M305"/>
    <mergeCell ref="N305:Q305"/>
    <mergeCell ref="R300:U300"/>
    <mergeCell ref="C301:D301"/>
    <mergeCell ref="E301:G301"/>
    <mergeCell ref="I301:K301"/>
    <mergeCell ref="L301:N301"/>
    <mergeCell ref="O301:P301"/>
    <mergeCell ref="R301:U301"/>
    <mergeCell ref="B300:B302"/>
    <mergeCell ref="C300:D300"/>
    <mergeCell ref="E300:G300"/>
    <mergeCell ref="I300:K300"/>
    <mergeCell ref="L300:N300"/>
    <mergeCell ref="O300:P300"/>
    <mergeCell ref="C302:D302"/>
    <mergeCell ref="E302:G302"/>
    <mergeCell ref="I302:K302"/>
    <mergeCell ref="L302:N302"/>
    <mergeCell ref="L298:P298"/>
    <mergeCell ref="Q298:U298"/>
    <mergeCell ref="I299:K299"/>
    <mergeCell ref="L299:N299"/>
    <mergeCell ref="O299:P299"/>
    <mergeCell ref="R299:U299"/>
    <mergeCell ref="C295:F295"/>
    <mergeCell ref="G295:I295"/>
    <mergeCell ref="C296:F296"/>
    <mergeCell ref="G296:I296"/>
    <mergeCell ref="A297:A303"/>
    <mergeCell ref="B297:B299"/>
    <mergeCell ref="C297:D299"/>
    <mergeCell ref="E297:G299"/>
    <mergeCell ref="H297:U297"/>
    <mergeCell ref="H298:K298"/>
    <mergeCell ref="R290:U290"/>
    <mergeCell ref="C292:F292"/>
    <mergeCell ref="G292:I292"/>
    <mergeCell ref="C293:F293"/>
    <mergeCell ref="G293:I293"/>
    <mergeCell ref="C294:F294"/>
    <mergeCell ref="G294:I294"/>
    <mergeCell ref="O287:P287"/>
    <mergeCell ref="R287:U287"/>
    <mergeCell ref="B288:D288"/>
    <mergeCell ref="E288:G288"/>
    <mergeCell ref="A289:A296"/>
    <mergeCell ref="B289:F291"/>
    <mergeCell ref="G289:I291"/>
    <mergeCell ref="J289:U289"/>
    <mergeCell ref="J290:M290"/>
    <mergeCell ref="N290:Q290"/>
    <mergeCell ref="R285:U285"/>
    <mergeCell ref="C286:D286"/>
    <mergeCell ref="E286:G286"/>
    <mergeCell ref="I286:K286"/>
    <mergeCell ref="L286:N286"/>
    <mergeCell ref="O286:P286"/>
    <mergeCell ref="R286:U286"/>
    <mergeCell ref="B285:B287"/>
    <mergeCell ref="C285:D285"/>
    <mergeCell ref="E285:G285"/>
    <mergeCell ref="I285:K285"/>
    <mergeCell ref="L285:N285"/>
    <mergeCell ref="O285:P285"/>
    <mergeCell ref="C287:D287"/>
    <mergeCell ref="E287:G287"/>
    <mergeCell ref="I287:K287"/>
    <mergeCell ref="L287:N287"/>
    <mergeCell ref="L283:P283"/>
    <mergeCell ref="Q283:U283"/>
    <mergeCell ref="I284:K284"/>
    <mergeCell ref="L284:N284"/>
    <mergeCell ref="O284:P284"/>
    <mergeCell ref="R284:U284"/>
    <mergeCell ref="C280:F280"/>
    <mergeCell ref="G280:I280"/>
    <mergeCell ref="C281:F281"/>
    <mergeCell ref="G281:I281"/>
    <mergeCell ref="A282:A288"/>
    <mergeCell ref="B282:B284"/>
    <mergeCell ref="C282:D284"/>
    <mergeCell ref="E282:G284"/>
    <mergeCell ref="H282:U282"/>
    <mergeCell ref="H283:K283"/>
    <mergeCell ref="R275:U275"/>
    <mergeCell ref="C277:F277"/>
    <mergeCell ref="G277:I277"/>
    <mergeCell ref="C278:F278"/>
    <mergeCell ref="G278:I278"/>
    <mergeCell ref="C279:F279"/>
    <mergeCell ref="G279:I279"/>
    <mergeCell ref="O272:P272"/>
    <mergeCell ref="R272:U272"/>
    <mergeCell ref="B273:D273"/>
    <mergeCell ref="E273:G273"/>
    <mergeCell ref="A274:A281"/>
    <mergeCell ref="B274:F276"/>
    <mergeCell ref="G274:I276"/>
    <mergeCell ref="J274:U274"/>
    <mergeCell ref="J275:M275"/>
    <mergeCell ref="N275:Q275"/>
    <mergeCell ref="R270:U270"/>
    <mergeCell ref="C271:D271"/>
    <mergeCell ref="E271:G271"/>
    <mergeCell ref="I271:K271"/>
    <mergeCell ref="L271:N271"/>
    <mergeCell ref="O271:P271"/>
    <mergeCell ref="R271:U271"/>
    <mergeCell ref="B270:B272"/>
    <mergeCell ref="C270:D270"/>
    <mergeCell ref="E270:G270"/>
    <mergeCell ref="I270:K270"/>
    <mergeCell ref="L270:N270"/>
    <mergeCell ref="O270:P270"/>
    <mergeCell ref="C272:D272"/>
    <mergeCell ref="E272:G272"/>
    <mergeCell ref="I272:K272"/>
    <mergeCell ref="L272:N272"/>
    <mergeCell ref="L268:P268"/>
    <mergeCell ref="Q268:U268"/>
    <mergeCell ref="I269:K269"/>
    <mergeCell ref="L269:N269"/>
    <mergeCell ref="O269:P269"/>
    <mergeCell ref="R269:U269"/>
    <mergeCell ref="C265:F265"/>
    <mergeCell ref="G265:I265"/>
    <mergeCell ref="C266:F266"/>
    <mergeCell ref="G266:I266"/>
    <mergeCell ref="A267:A273"/>
    <mergeCell ref="B267:B269"/>
    <mergeCell ref="C267:D269"/>
    <mergeCell ref="E267:G269"/>
    <mergeCell ref="H267:U267"/>
    <mergeCell ref="H268:K268"/>
    <mergeCell ref="C262:F262"/>
    <mergeCell ref="G262:I262"/>
    <mergeCell ref="C263:F263"/>
    <mergeCell ref="G263:I263"/>
    <mergeCell ref="C264:F264"/>
    <mergeCell ref="G264:I264"/>
    <mergeCell ref="R257:U257"/>
    <mergeCell ref="B258:D258"/>
    <mergeCell ref="E258:G258"/>
    <mergeCell ref="A259:A266"/>
    <mergeCell ref="B259:F261"/>
    <mergeCell ref="G259:I261"/>
    <mergeCell ref="J259:U259"/>
    <mergeCell ref="J260:M260"/>
    <mergeCell ref="N260:Q260"/>
    <mergeCell ref="R260:U260"/>
    <mergeCell ref="E256:G256"/>
    <mergeCell ref="I256:K256"/>
    <mergeCell ref="L256:N256"/>
    <mergeCell ref="O256:P256"/>
    <mergeCell ref="R256:U256"/>
    <mergeCell ref="C257:D257"/>
    <mergeCell ref="E257:G257"/>
    <mergeCell ref="I257:K257"/>
    <mergeCell ref="L257:N257"/>
    <mergeCell ref="O257:P257"/>
    <mergeCell ref="O254:P254"/>
    <mergeCell ref="R254:U254"/>
    <mergeCell ref="B255:B257"/>
    <mergeCell ref="C255:D255"/>
    <mergeCell ref="E255:G255"/>
    <mergeCell ref="I255:K255"/>
    <mergeCell ref="L255:N255"/>
    <mergeCell ref="O255:P255"/>
    <mergeCell ref="R255:U255"/>
    <mergeCell ref="C256:D256"/>
    <mergeCell ref="A252:A258"/>
    <mergeCell ref="B252:B254"/>
    <mergeCell ref="C252:D254"/>
    <mergeCell ref="E252:G254"/>
    <mergeCell ref="H252:U252"/>
    <mergeCell ref="H253:K253"/>
    <mergeCell ref="L253:P253"/>
    <mergeCell ref="Q253:U253"/>
    <mergeCell ref="I254:K254"/>
    <mergeCell ref="L254:N254"/>
    <mergeCell ref="D249:G249"/>
    <mergeCell ref="I249:J249"/>
    <mergeCell ref="K249:U249"/>
    <mergeCell ref="B250:G250"/>
    <mergeCell ref="H250:J250"/>
    <mergeCell ref="B251:G251"/>
    <mergeCell ref="H251:J251"/>
    <mergeCell ref="D247:G247"/>
    <mergeCell ref="I247:J247"/>
    <mergeCell ref="K247:U247"/>
    <mergeCell ref="D248:G248"/>
    <mergeCell ref="I248:J248"/>
    <mergeCell ref="K248:U248"/>
    <mergeCell ref="B244:J244"/>
    <mergeCell ref="K244:U244"/>
    <mergeCell ref="B245:C245"/>
    <mergeCell ref="D245:G246"/>
    <mergeCell ref="H245:J245"/>
    <mergeCell ref="K245:U246"/>
    <mergeCell ref="B246:C246"/>
    <mergeCell ref="I246:J246"/>
    <mergeCell ref="C235:F235"/>
    <mergeCell ref="G235:I235"/>
    <mergeCell ref="C236:F236"/>
    <mergeCell ref="G236:I236"/>
    <mergeCell ref="A241:A251"/>
    <mergeCell ref="C241:U241"/>
    <mergeCell ref="B242:J242"/>
    <mergeCell ref="K242:U242"/>
    <mergeCell ref="B243:J243"/>
    <mergeCell ref="K243:U243"/>
    <mergeCell ref="R230:U230"/>
    <mergeCell ref="C232:F232"/>
    <mergeCell ref="G232:I232"/>
    <mergeCell ref="C233:F233"/>
    <mergeCell ref="G233:I233"/>
    <mergeCell ref="C234:F234"/>
    <mergeCell ref="G234:I234"/>
    <mergeCell ref="O227:P227"/>
    <mergeCell ref="R227:U227"/>
    <mergeCell ref="B228:D228"/>
    <mergeCell ref="E228:G228"/>
    <mergeCell ref="A229:A236"/>
    <mergeCell ref="B229:F231"/>
    <mergeCell ref="G229:I231"/>
    <mergeCell ref="J229:U229"/>
    <mergeCell ref="J230:M230"/>
    <mergeCell ref="N230:Q230"/>
    <mergeCell ref="R225:U225"/>
    <mergeCell ref="C226:D226"/>
    <mergeCell ref="E226:G226"/>
    <mergeCell ref="I226:K226"/>
    <mergeCell ref="L226:N226"/>
    <mergeCell ref="O226:P226"/>
    <mergeCell ref="R226:U226"/>
    <mergeCell ref="B225:B227"/>
    <mergeCell ref="C225:D225"/>
    <mergeCell ref="E225:G225"/>
    <mergeCell ref="I225:K225"/>
    <mergeCell ref="L225:N225"/>
    <mergeCell ref="O225:P225"/>
    <mergeCell ref="C227:D227"/>
    <mergeCell ref="E227:G227"/>
    <mergeCell ref="I227:K227"/>
    <mergeCell ref="L227:N227"/>
    <mergeCell ref="L223:P223"/>
    <mergeCell ref="Q223:U223"/>
    <mergeCell ref="I224:K224"/>
    <mergeCell ref="L224:N224"/>
    <mergeCell ref="O224:P224"/>
    <mergeCell ref="R224:U224"/>
    <mergeCell ref="C220:F220"/>
    <mergeCell ref="G220:I220"/>
    <mergeCell ref="C221:F221"/>
    <mergeCell ref="G221:I221"/>
    <mergeCell ref="A222:A228"/>
    <mergeCell ref="B222:B224"/>
    <mergeCell ref="C222:D224"/>
    <mergeCell ref="E222:G224"/>
    <mergeCell ref="H222:U222"/>
    <mergeCell ref="H223:K223"/>
    <mergeCell ref="R215:U215"/>
    <mergeCell ref="C217:F217"/>
    <mergeCell ref="G217:I217"/>
    <mergeCell ref="C218:F218"/>
    <mergeCell ref="G218:I218"/>
    <mergeCell ref="C219:F219"/>
    <mergeCell ref="G219:I219"/>
    <mergeCell ref="O212:P212"/>
    <mergeCell ref="R212:U212"/>
    <mergeCell ref="B213:D213"/>
    <mergeCell ref="E213:G213"/>
    <mergeCell ref="A214:A221"/>
    <mergeCell ref="B214:F216"/>
    <mergeCell ref="G214:I216"/>
    <mergeCell ref="J214:U214"/>
    <mergeCell ref="J215:M215"/>
    <mergeCell ref="N215:Q215"/>
    <mergeCell ref="R210:U210"/>
    <mergeCell ref="C211:D211"/>
    <mergeCell ref="E211:G211"/>
    <mergeCell ref="I211:K211"/>
    <mergeCell ref="L211:N211"/>
    <mergeCell ref="O211:P211"/>
    <mergeCell ref="R211:U211"/>
    <mergeCell ref="B210:B212"/>
    <mergeCell ref="C210:D210"/>
    <mergeCell ref="E210:G210"/>
    <mergeCell ref="I210:K210"/>
    <mergeCell ref="L210:N210"/>
    <mergeCell ref="O210:P210"/>
    <mergeCell ref="C212:D212"/>
    <mergeCell ref="E212:G212"/>
    <mergeCell ref="I212:K212"/>
    <mergeCell ref="L212:N212"/>
    <mergeCell ref="L208:P208"/>
    <mergeCell ref="Q208:U208"/>
    <mergeCell ref="I209:K209"/>
    <mergeCell ref="L209:N209"/>
    <mergeCell ref="O209:P209"/>
    <mergeCell ref="R209:U209"/>
    <mergeCell ref="C205:F205"/>
    <mergeCell ref="G205:I205"/>
    <mergeCell ref="C206:F206"/>
    <mergeCell ref="G206:I206"/>
    <mergeCell ref="A207:A213"/>
    <mergeCell ref="B207:B209"/>
    <mergeCell ref="C207:D209"/>
    <mergeCell ref="E207:G209"/>
    <mergeCell ref="H207:U207"/>
    <mergeCell ref="H208:K208"/>
    <mergeCell ref="R200:U200"/>
    <mergeCell ref="C202:F202"/>
    <mergeCell ref="G202:I202"/>
    <mergeCell ref="C203:F203"/>
    <mergeCell ref="G203:I203"/>
    <mergeCell ref="C204:F204"/>
    <mergeCell ref="G204:I204"/>
    <mergeCell ref="O197:P197"/>
    <mergeCell ref="R197:U197"/>
    <mergeCell ref="B198:D198"/>
    <mergeCell ref="E198:G198"/>
    <mergeCell ref="A199:A206"/>
    <mergeCell ref="B199:F201"/>
    <mergeCell ref="G199:I201"/>
    <mergeCell ref="J199:U199"/>
    <mergeCell ref="J200:M200"/>
    <mergeCell ref="N200:Q200"/>
    <mergeCell ref="R195:U195"/>
    <mergeCell ref="C196:D196"/>
    <mergeCell ref="E196:G196"/>
    <mergeCell ref="I196:K196"/>
    <mergeCell ref="L196:N196"/>
    <mergeCell ref="O196:P196"/>
    <mergeCell ref="R196:U196"/>
    <mergeCell ref="B195:B197"/>
    <mergeCell ref="C195:D195"/>
    <mergeCell ref="E195:G195"/>
    <mergeCell ref="I195:K195"/>
    <mergeCell ref="L195:N195"/>
    <mergeCell ref="O195:P195"/>
    <mergeCell ref="C197:D197"/>
    <mergeCell ref="E197:G197"/>
    <mergeCell ref="I197:K197"/>
    <mergeCell ref="L197:N197"/>
    <mergeCell ref="L193:P193"/>
    <mergeCell ref="Q193:U193"/>
    <mergeCell ref="I194:K194"/>
    <mergeCell ref="L194:N194"/>
    <mergeCell ref="O194:P194"/>
    <mergeCell ref="R194:U194"/>
    <mergeCell ref="C190:F190"/>
    <mergeCell ref="G190:I190"/>
    <mergeCell ref="C191:F191"/>
    <mergeCell ref="G191:I191"/>
    <mergeCell ref="A192:A198"/>
    <mergeCell ref="B192:B194"/>
    <mergeCell ref="C192:D194"/>
    <mergeCell ref="E192:G194"/>
    <mergeCell ref="H192:U192"/>
    <mergeCell ref="H193:K193"/>
    <mergeCell ref="C187:F187"/>
    <mergeCell ref="G187:I187"/>
    <mergeCell ref="C188:F188"/>
    <mergeCell ref="G188:I188"/>
    <mergeCell ref="C189:F189"/>
    <mergeCell ref="G189:I189"/>
    <mergeCell ref="R182:U182"/>
    <mergeCell ref="B183:D183"/>
    <mergeCell ref="E183:G183"/>
    <mergeCell ref="A184:A191"/>
    <mergeCell ref="B184:F186"/>
    <mergeCell ref="G184:I186"/>
    <mergeCell ref="J184:U184"/>
    <mergeCell ref="J185:M185"/>
    <mergeCell ref="N185:Q185"/>
    <mergeCell ref="R185:U185"/>
    <mergeCell ref="E181:G181"/>
    <mergeCell ref="I181:K181"/>
    <mergeCell ref="L181:N181"/>
    <mergeCell ref="O181:P181"/>
    <mergeCell ref="R181:U181"/>
    <mergeCell ref="C182:D182"/>
    <mergeCell ref="E182:G182"/>
    <mergeCell ref="I182:K182"/>
    <mergeCell ref="L182:N182"/>
    <mergeCell ref="O182:P182"/>
    <mergeCell ref="O179:P179"/>
    <mergeCell ref="R179:U179"/>
    <mergeCell ref="B180:B182"/>
    <mergeCell ref="C180:D180"/>
    <mergeCell ref="E180:G180"/>
    <mergeCell ref="I180:K180"/>
    <mergeCell ref="L180:N180"/>
    <mergeCell ref="O180:P180"/>
    <mergeCell ref="R180:U180"/>
    <mergeCell ref="C181:D181"/>
    <mergeCell ref="A177:A183"/>
    <mergeCell ref="B177:B179"/>
    <mergeCell ref="C177:D179"/>
    <mergeCell ref="E177:G179"/>
    <mergeCell ref="H177:U177"/>
    <mergeCell ref="H178:K178"/>
    <mergeCell ref="L178:P178"/>
    <mergeCell ref="Q178:U178"/>
    <mergeCell ref="I179:K179"/>
    <mergeCell ref="L179:N179"/>
    <mergeCell ref="D174:G174"/>
    <mergeCell ref="I174:J174"/>
    <mergeCell ref="K174:U174"/>
    <mergeCell ref="B175:G175"/>
    <mergeCell ref="H175:J175"/>
    <mergeCell ref="B176:G176"/>
    <mergeCell ref="H176:J176"/>
    <mergeCell ref="D172:G172"/>
    <mergeCell ref="I172:J172"/>
    <mergeCell ref="K172:U172"/>
    <mergeCell ref="D173:G173"/>
    <mergeCell ref="I173:J173"/>
    <mergeCell ref="K173:U173"/>
    <mergeCell ref="B168:J168"/>
    <mergeCell ref="K168:U168"/>
    <mergeCell ref="B169:J169"/>
    <mergeCell ref="K169:U169"/>
    <mergeCell ref="B170:C170"/>
    <mergeCell ref="D170:G171"/>
    <mergeCell ref="H170:J170"/>
    <mergeCell ref="K170:U171"/>
    <mergeCell ref="B171:C171"/>
    <mergeCell ref="I171:J171"/>
    <mergeCell ref="C160:F160"/>
    <mergeCell ref="G160:I160"/>
    <mergeCell ref="C161:F161"/>
    <mergeCell ref="G161:I161"/>
    <mergeCell ref="A165:A176"/>
    <mergeCell ref="C165:U165"/>
    <mergeCell ref="B166:J166"/>
    <mergeCell ref="K166:U166"/>
    <mergeCell ref="B167:J167"/>
    <mergeCell ref="K167:U167"/>
    <mergeCell ref="R155:U155"/>
    <mergeCell ref="C157:F157"/>
    <mergeCell ref="G157:I157"/>
    <mergeCell ref="C158:F158"/>
    <mergeCell ref="G158:I158"/>
    <mergeCell ref="C159:F159"/>
    <mergeCell ref="G159:I159"/>
    <mergeCell ref="O152:P152"/>
    <mergeCell ref="R152:U152"/>
    <mergeCell ref="B153:D153"/>
    <mergeCell ref="E153:G153"/>
    <mergeCell ref="A154:A161"/>
    <mergeCell ref="B154:F156"/>
    <mergeCell ref="G154:I156"/>
    <mergeCell ref="J154:U154"/>
    <mergeCell ref="J155:M155"/>
    <mergeCell ref="N155:Q155"/>
    <mergeCell ref="R150:U150"/>
    <mergeCell ref="C151:D151"/>
    <mergeCell ref="E151:G151"/>
    <mergeCell ref="I151:K151"/>
    <mergeCell ref="L151:N151"/>
    <mergeCell ref="O151:P151"/>
    <mergeCell ref="R151:U151"/>
    <mergeCell ref="B150:B152"/>
    <mergeCell ref="C150:D150"/>
    <mergeCell ref="E150:G150"/>
    <mergeCell ref="I150:K150"/>
    <mergeCell ref="L150:N150"/>
    <mergeCell ref="O150:P150"/>
    <mergeCell ref="C152:D152"/>
    <mergeCell ref="E152:G152"/>
    <mergeCell ref="I152:K152"/>
    <mergeCell ref="L152:N152"/>
    <mergeCell ref="L148:P148"/>
    <mergeCell ref="Q148:U148"/>
    <mergeCell ref="I149:K149"/>
    <mergeCell ref="L149:N149"/>
    <mergeCell ref="O149:P149"/>
    <mergeCell ref="R149:U149"/>
    <mergeCell ref="C145:F145"/>
    <mergeCell ref="G145:I145"/>
    <mergeCell ref="C146:F146"/>
    <mergeCell ref="G146:I146"/>
    <mergeCell ref="A147:A153"/>
    <mergeCell ref="B147:B149"/>
    <mergeCell ref="C147:D149"/>
    <mergeCell ref="E147:G149"/>
    <mergeCell ref="H147:U147"/>
    <mergeCell ref="H148:K148"/>
    <mergeCell ref="R140:U140"/>
    <mergeCell ref="C142:F142"/>
    <mergeCell ref="G142:I142"/>
    <mergeCell ref="C143:F143"/>
    <mergeCell ref="G143:I143"/>
    <mergeCell ref="C144:F144"/>
    <mergeCell ref="G144:I144"/>
    <mergeCell ref="O137:P137"/>
    <mergeCell ref="R137:U137"/>
    <mergeCell ref="B138:D138"/>
    <mergeCell ref="E138:G138"/>
    <mergeCell ref="A139:A146"/>
    <mergeCell ref="B139:F141"/>
    <mergeCell ref="G139:I141"/>
    <mergeCell ref="J139:U139"/>
    <mergeCell ref="J140:M140"/>
    <mergeCell ref="N140:Q140"/>
    <mergeCell ref="R135:U135"/>
    <mergeCell ref="C136:D136"/>
    <mergeCell ref="E136:G136"/>
    <mergeCell ref="I136:K136"/>
    <mergeCell ref="L136:N136"/>
    <mergeCell ref="O136:P136"/>
    <mergeCell ref="R136:U136"/>
    <mergeCell ref="B135:B137"/>
    <mergeCell ref="C135:D135"/>
    <mergeCell ref="E135:G135"/>
    <mergeCell ref="I135:K135"/>
    <mergeCell ref="L135:N135"/>
    <mergeCell ref="O135:P135"/>
    <mergeCell ref="C137:D137"/>
    <mergeCell ref="E137:G137"/>
    <mergeCell ref="I137:K137"/>
    <mergeCell ref="L137:N137"/>
    <mergeCell ref="L133:P133"/>
    <mergeCell ref="Q133:U133"/>
    <mergeCell ref="I134:K134"/>
    <mergeCell ref="L134:N134"/>
    <mergeCell ref="O134:P134"/>
    <mergeCell ref="R134:U134"/>
    <mergeCell ref="C130:F130"/>
    <mergeCell ref="G130:I130"/>
    <mergeCell ref="C131:F131"/>
    <mergeCell ref="G131:I131"/>
    <mergeCell ref="A132:A138"/>
    <mergeCell ref="B132:B134"/>
    <mergeCell ref="C132:D134"/>
    <mergeCell ref="E132:G134"/>
    <mergeCell ref="H132:U132"/>
    <mergeCell ref="H133:K133"/>
    <mergeCell ref="R125:U125"/>
    <mergeCell ref="C127:F127"/>
    <mergeCell ref="G127:I127"/>
    <mergeCell ref="C128:F128"/>
    <mergeCell ref="G128:I128"/>
    <mergeCell ref="C129:F129"/>
    <mergeCell ref="G129:I129"/>
    <mergeCell ref="O122:P122"/>
    <mergeCell ref="R122:U122"/>
    <mergeCell ref="B123:D123"/>
    <mergeCell ref="E123:G123"/>
    <mergeCell ref="A124:A131"/>
    <mergeCell ref="B124:F126"/>
    <mergeCell ref="G124:I126"/>
    <mergeCell ref="J124:U124"/>
    <mergeCell ref="J125:M125"/>
    <mergeCell ref="N125:Q125"/>
    <mergeCell ref="R120:U120"/>
    <mergeCell ref="C121:D121"/>
    <mergeCell ref="E121:G121"/>
    <mergeCell ref="I121:K121"/>
    <mergeCell ref="L121:N121"/>
    <mergeCell ref="O121:P121"/>
    <mergeCell ref="R121:U121"/>
    <mergeCell ref="B120:B122"/>
    <mergeCell ref="C120:D120"/>
    <mergeCell ref="E120:G120"/>
    <mergeCell ref="I120:K120"/>
    <mergeCell ref="L120:N120"/>
    <mergeCell ref="O120:P120"/>
    <mergeCell ref="C122:D122"/>
    <mergeCell ref="E122:G122"/>
    <mergeCell ref="I122:K122"/>
    <mergeCell ref="L122:N122"/>
    <mergeCell ref="L118:P118"/>
    <mergeCell ref="Q118:U118"/>
    <mergeCell ref="I119:K119"/>
    <mergeCell ref="L119:N119"/>
    <mergeCell ref="O119:P119"/>
    <mergeCell ref="R119:U119"/>
    <mergeCell ref="C115:F115"/>
    <mergeCell ref="G115:I115"/>
    <mergeCell ref="C116:F116"/>
    <mergeCell ref="G116:I116"/>
    <mergeCell ref="A117:A123"/>
    <mergeCell ref="B117:B119"/>
    <mergeCell ref="C117:D119"/>
    <mergeCell ref="E117:G119"/>
    <mergeCell ref="H117:U117"/>
    <mergeCell ref="H118:K118"/>
    <mergeCell ref="C112:F112"/>
    <mergeCell ref="G112:I112"/>
    <mergeCell ref="C113:F113"/>
    <mergeCell ref="G113:I113"/>
    <mergeCell ref="C114:F114"/>
    <mergeCell ref="G114:I114"/>
    <mergeCell ref="R107:U107"/>
    <mergeCell ref="B108:D108"/>
    <mergeCell ref="E108:G108"/>
    <mergeCell ref="A109:A116"/>
    <mergeCell ref="B109:F111"/>
    <mergeCell ref="G109:I111"/>
    <mergeCell ref="J109:U109"/>
    <mergeCell ref="J110:M110"/>
    <mergeCell ref="N110:Q110"/>
    <mergeCell ref="R110:U110"/>
    <mergeCell ref="E106:G106"/>
    <mergeCell ref="I106:K106"/>
    <mergeCell ref="L106:N106"/>
    <mergeCell ref="O106:P106"/>
    <mergeCell ref="R106:U106"/>
    <mergeCell ref="C107:D107"/>
    <mergeCell ref="E107:G107"/>
    <mergeCell ref="I107:K107"/>
    <mergeCell ref="L107:N107"/>
    <mergeCell ref="O107:P107"/>
    <mergeCell ref="O104:P104"/>
    <mergeCell ref="R104:U104"/>
    <mergeCell ref="B105:B107"/>
    <mergeCell ref="C105:D105"/>
    <mergeCell ref="E105:G105"/>
    <mergeCell ref="I105:K105"/>
    <mergeCell ref="L105:N105"/>
    <mergeCell ref="O105:P105"/>
    <mergeCell ref="R105:U105"/>
    <mergeCell ref="C106:D106"/>
    <mergeCell ref="A102:A108"/>
    <mergeCell ref="B102:B104"/>
    <mergeCell ref="C102:D104"/>
    <mergeCell ref="E102:G104"/>
    <mergeCell ref="H102:U102"/>
    <mergeCell ref="H103:K103"/>
    <mergeCell ref="L103:P103"/>
    <mergeCell ref="Q103:U103"/>
    <mergeCell ref="I104:K104"/>
    <mergeCell ref="L104:N104"/>
    <mergeCell ref="D99:G99"/>
    <mergeCell ref="I99:J99"/>
    <mergeCell ref="K99:U99"/>
    <mergeCell ref="B100:G100"/>
    <mergeCell ref="H100:J100"/>
    <mergeCell ref="B101:G101"/>
    <mergeCell ref="H101:J101"/>
    <mergeCell ref="D97:G97"/>
    <mergeCell ref="I97:J97"/>
    <mergeCell ref="K97:U97"/>
    <mergeCell ref="D98:G98"/>
    <mergeCell ref="I98:J98"/>
    <mergeCell ref="K98:U98"/>
    <mergeCell ref="B93:J93"/>
    <mergeCell ref="K93:U93"/>
    <mergeCell ref="B94:J94"/>
    <mergeCell ref="K94:U94"/>
    <mergeCell ref="B95:C95"/>
    <mergeCell ref="D95:G96"/>
    <mergeCell ref="H95:J95"/>
    <mergeCell ref="K95:U96"/>
    <mergeCell ref="B96:C96"/>
    <mergeCell ref="I96:J96"/>
    <mergeCell ref="C85:F85"/>
    <mergeCell ref="G85:I85"/>
    <mergeCell ref="C86:F86"/>
    <mergeCell ref="G86:I86"/>
    <mergeCell ref="A90:A101"/>
    <mergeCell ref="C90:U90"/>
    <mergeCell ref="B91:J91"/>
    <mergeCell ref="K91:U91"/>
    <mergeCell ref="B92:J92"/>
    <mergeCell ref="K92:U92"/>
    <mergeCell ref="R80:U80"/>
    <mergeCell ref="C82:F82"/>
    <mergeCell ref="G82:I82"/>
    <mergeCell ref="C83:F83"/>
    <mergeCell ref="G83:I83"/>
    <mergeCell ref="C84:F84"/>
    <mergeCell ref="G84:I84"/>
    <mergeCell ref="O77:P77"/>
    <mergeCell ref="R77:U77"/>
    <mergeCell ref="B78:D78"/>
    <mergeCell ref="E78:G78"/>
    <mergeCell ref="A79:A86"/>
    <mergeCell ref="B79:F81"/>
    <mergeCell ref="G79:I81"/>
    <mergeCell ref="J79:U79"/>
    <mergeCell ref="J80:M80"/>
    <mergeCell ref="N80:Q80"/>
    <mergeCell ref="R75:U75"/>
    <mergeCell ref="C76:D76"/>
    <mergeCell ref="E76:G76"/>
    <mergeCell ref="I76:K76"/>
    <mergeCell ref="L76:N76"/>
    <mergeCell ref="O76:P76"/>
    <mergeCell ref="R76:U76"/>
    <mergeCell ref="B75:B77"/>
    <mergeCell ref="C75:D75"/>
    <mergeCell ref="E75:G75"/>
    <mergeCell ref="I75:K75"/>
    <mergeCell ref="L75:N75"/>
    <mergeCell ref="O75:P75"/>
    <mergeCell ref="C77:D77"/>
    <mergeCell ref="E77:G77"/>
    <mergeCell ref="I77:K77"/>
    <mergeCell ref="L77:N77"/>
    <mergeCell ref="L73:P73"/>
    <mergeCell ref="Q73:U73"/>
    <mergeCell ref="I74:K74"/>
    <mergeCell ref="L74:N74"/>
    <mergeCell ref="O74:P74"/>
    <mergeCell ref="R74:U74"/>
    <mergeCell ref="C70:F70"/>
    <mergeCell ref="G70:I70"/>
    <mergeCell ref="C71:F71"/>
    <mergeCell ref="G71:I71"/>
    <mergeCell ref="A72:A78"/>
    <mergeCell ref="B72:B74"/>
    <mergeCell ref="C72:D74"/>
    <mergeCell ref="E72:G74"/>
    <mergeCell ref="H72:U72"/>
    <mergeCell ref="H73:K73"/>
    <mergeCell ref="R65:U65"/>
    <mergeCell ref="C67:F67"/>
    <mergeCell ref="G67:I67"/>
    <mergeCell ref="C68:F68"/>
    <mergeCell ref="G68:I68"/>
    <mergeCell ref="C69:F69"/>
    <mergeCell ref="G69:I69"/>
    <mergeCell ref="O62:P62"/>
    <mergeCell ref="R62:U62"/>
    <mergeCell ref="B63:D63"/>
    <mergeCell ref="E63:G63"/>
    <mergeCell ref="A64:A71"/>
    <mergeCell ref="B64:F66"/>
    <mergeCell ref="G64:I66"/>
    <mergeCell ref="J64:U64"/>
    <mergeCell ref="J65:M65"/>
    <mergeCell ref="N65:Q65"/>
    <mergeCell ref="R60:U60"/>
    <mergeCell ref="C61:D61"/>
    <mergeCell ref="E61:G61"/>
    <mergeCell ref="I61:K61"/>
    <mergeCell ref="L61:N61"/>
    <mergeCell ref="O61:P61"/>
    <mergeCell ref="R61:U61"/>
    <mergeCell ref="B60:B62"/>
    <mergeCell ref="C60:D60"/>
    <mergeCell ref="E60:G60"/>
    <mergeCell ref="I60:K60"/>
    <mergeCell ref="L60:N60"/>
    <mergeCell ref="O60:P60"/>
    <mergeCell ref="C62:D62"/>
    <mergeCell ref="E62:G62"/>
    <mergeCell ref="I62:K62"/>
    <mergeCell ref="L62:N62"/>
    <mergeCell ref="L58:P58"/>
    <mergeCell ref="Q58:U58"/>
    <mergeCell ref="I59:K59"/>
    <mergeCell ref="L59:N59"/>
    <mergeCell ref="O59:P59"/>
    <mergeCell ref="R59:U59"/>
    <mergeCell ref="C55:F55"/>
    <mergeCell ref="G55:I55"/>
    <mergeCell ref="C56:F56"/>
    <mergeCell ref="G56:I56"/>
    <mergeCell ref="A57:A63"/>
    <mergeCell ref="B57:B59"/>
    <mergeCell ref="C57:D59"/>
    <mergeCell ref="E57:G59"/>
    <mergeCell ref="H57:U57"/>
    <mergeCell ref="H58:K58"/>
    <mergeCell ref="R50:U50"/>
    <mergeCell ref="C52:F52"/>
    <mergeCell ref="G52:I52"/>
    <mergeCell ref="C53:F53"/>
    <mergeCell ref="G53:I53"/>
    <mergeCell ref="C54:F54"/>
    <mergeCell ref="G54:I54"/>
    <mergeCell ref="O47:P47"/>
    <mergeCell ref="R47:U47"/>
    <mergeCell ref="B48:D48"/>
    <mergeCell ref="E48:G48"/>
    <mergeCell ref="A49:A56"/>
    <mergeCell ref="B49:F51"/>
    <mergeCell ref="G49:I51"/>
    <mergeCell ref="J49:U49"/>
    <mergeCell ref="J50:M50"/>
    <mergeCell ref="N50:Q50"/>
    <mergeCell ref="R45:U45"/>
    <mergeCell ref="C46:D46"/>
    <mergeCell ref="E46:G46"/>
    <mergeCell ref="I46:K46"/>
    <mergeCell ref="L46:N46"/>
    <mergeCell ref="O46:P46"/>
    <mergeCell ref="R46:U46"/>
    <mergeCell ref="B45:B47"/>
    <mergeCell ref="C45:D45"/>
    <mergeCell ref="E45:G45"/>
    <mergeCell ref="I45:K45"/>
    <mergeCell ref="L45:N45"/>
    <mergeCell ref="O45:P45"/>
    <mergeCell ref="C47:D47"/>
    <mergeCell ref="E47:G47"/>
    <mergeCell ref="I47:K47"/>
    <mergeCell ref="L47:N47"/>
    <mergeCell ref="L43:P43"/>
    <mergeCell ref="Q43:U43"/>
    <mergeCell ref="I44:K44"/>
    <mergeCell ref="L44:N44"/>
    <mergeCell ref="O44:P44"/>
    <mergeCell ref="R44:U44"/>
    <mergeCell ref="C40:F40"/>
    <mergeCell ref="G40:I40"/>
    <mergeCell ref="C41:F41"/>
    <mergeCell ref="G41:I41"/>
    <mergeCell ref="A42:A48"/>
    <mergeCell ref="B42:B44"/>
    <mergeCell ref="C42:D44"/>
    <mergeCell ref="E42:G44"/>
    <mergeCell ref="H42:U42"/>
    <mergeCell ref="H43:K43"/>
    <mergeCell ref="C37:F37"/>
    <mergeCell ref="G37:I37"/>
    <mergeCell ref="C38:F38"/>
    <mergeCell ref="G38:I38"/>
    <mergeCell ref="C39:F39"/>
    <mergeCell ref="G39:I39"/>
    <mergeCell ref="R32:U32"/>
    <mergeCell ref="B33:D33"/>
    <mergeCell ref="E33:G33"/>
    <mergeCell ref="A34:A41"/>
    <mergeCell ref="B34:F36"/>
    <mergeCell ref="G34:I36"/>
    <mergeCell ref="J34:U34"/>
    <mergeCell ref="J35:M35"/>
    <mergeCell ref="N35:Q35"/>
    <mergeCell ref="R35:U35"/>
    <mergeCell ref="E31:G31"/>
    <mergeCell ref="I31:K31"/>
    <mergeCell ref="L31:N31"/>
    <mergeCell ref="O31:P31"/>
    <mergeCell ref="R31:U31"/>
    <mergeCell ref="C32:D32"/>
    <mergeCell ref="E32:G32"/>
    <mergeCell ref="I32:K32"/>
    <mergeCell ref="L32:N32"/>
    <mergeCell ref="O32:P32"/>
    <mergeCell ref="O29:P29"/>
    <mergeCell ref="R29:U29"/>
    <mergeCell ref="B30:B32"/>
    <mergeCell ref="C30:D30"/>
    <mergeCell ref="E30:G30"/>
    <mergeCell ref="I30:K30"/>
    <mergeCell ref="L30:N30"/>
    <mergeCell ref="O30:P30"/>
    <mergeCell ref="R30:U30"/>
    <mergeCell ref="C31:D31"/>
    <mergeCell ref="A27:A33"/>
    <mergeCell ref="B27:B29"/>
    <mergeCell ref="C27:D29"/>
    <mergeCell ref="E27:G29"/>
    <mergeCell ref="H27:U27"/>
    <mergeCell ref="H28:K28"/>
    <mergeCell ref="L28:P28"/>
    <mergeCell ref="Q28:U28"/>
    <mergeCell ref="I29:K29"/>
    <mergeCell ref="L29:N29"/>
    <mergeCell ref="D24:G24"/>
    <mergeCell ref="I24:J24"/>
    <mergeCell ref="K24:U24"/>
    <mergeCell ref="B25:G25"/>
    <mergeCell ref="H25:J25"/>
    <mergeCell ref="B26:G26"/>
    <mergeCell ref="H26:J26"/>
    <mergeCell ref="D22:G22"/>
    <mergeCell ref="I22:J22"/>
    <mergeCell ref="K22:U22"/>
    <mergeCell ref="D23:G23"/>
    <mergeCell ref="I23:J23"/>
    <mergeCell ref="K23:U23"/>
    <mergeCell ref="B19:J19"/>
    <mergeCell ref="K19:U19"/>
    <mergeCell ref="B20:C20"/>
    <mergeCell ref="D20:G21"/>
    <mergeCell ref="H20:J20"/>
    <mergeCell ref="K20:U21"/>
    <mergeCell ref="B21:C21"/>
    <mergeCell ref="I21:J21"/>
    <mergeCell ref="C6:E6"/>
    <mergeCell ref="C7:D7"/>
    <mergeCell ref="A15:A26"/>
    <mergeCell ref="C15:U15"/>
    <mergeCell ref="B16:J16"/>
    <mergeCell ref="K16:U16"/>
    <mergeCell ref="B17:J17"/>
    <mergeCell ref="K17:U17"/>
    <mergeCell ref="B18:J18"/>
    <mergeCell ref="K18:U18"/>
  </mergeCells>
  <dataValidations count="16">
    <dataValidation allowBlank="1" showInputMessage="1" showErrorMessage="1" prompt="Currnet situation of beneficiaries: What is the current situation of each intended beneficiary? Maximum 100 words per beneficiary group." sqref="D22:G24 D97:G99 D172:G174 D247:G249 K247">
      <formula1>0</formula1>
      <formula2>0</formula2>
    </dataValidation>
    <dataValidation allowBlank="1" showInputMessage="1" showErrorMessage="1" prompt="Expected situation of targeted beneficiary at the end of project: What are the exzpected main changes in beneficiaries' and/or insitutions' benaviors and actions by the end of the project? Maximum 100 words per group. " sqref="K22:U24 K97:U99 K172:U174 L247:U249 K248:U249">
      <formula1>0</formula1>
      <formula2>0</formula2>
    </dataValidation>
    <dataValidation allowBlank="1" showInputMessage="1" showErrorMessage="1" prompt="Provide an output indicator. " sqref="C30:D32 C45:D47 C60:D62 C75:D77 B105:D105 C106:D107 O107 C120:D122 C135:D137 C150:D152 C180:D182 C195:D197 C210:D212 C225:D227 C255:D257 C270:D272 C285:D287 C300:D302">
      <formula1>0</formula1>
      <formula2>0</formula2>
    </dataValidation>
    <dataValidation allowBlank="1" showInputMessage="1" showErrorMessage="1" prompt="Provide baseline of output indicator. " sqref="E30:G32 E45:G47 E60:G62 E75:G77 E105:G107 E120:G122 E135:G137 E150:G152 E180:H180 L180:N182 E181:E182 H181:H182 E195:G197 E210:G212 E225:G227 E255:G257 E270:G272 E285:G287 E300:G302">
      <formula1>0</formula1>
      <formula2>0</formula2>
    </dataValidation>
    <dataValidation allowBlank="1" showInputMessage="1" showErrorMessage="1" prompt="Quantitative annual target (number) of output indicator. " sqref="H30:H32 Q30:Q32 H45:H47 Q45:Q47 H60:H62 Q60:Q62 H75:H77 Q75:Q77 H105:H107 Q105:Q107 H120:H122 Q120:Q122 H135:H137 Q135:Q137 H150:H152 Q150:Q152 Q180:Q182 H195:H197 Q195:Q197 H210:H212 Q210:Q212 H225:H227 Q225:Q227 H255:H257 Q255:Q257 H270:H272 Q270:Q272 H285:H287 Q285:Q287 H300:H302 Q300:Q302">
      <formula1>0</formula1>
      <formula2>0</formula2>
    </dataValidation>
    <dataValidation allowBlank="1" showInputMessage="1" showErrorMessage="1" prompt="Qualitative annual target of output indicator. " sqref="I30:K32 I45:K47 I60:K62 I75:K77 I105:K107 I120:K122 I135:K137 I150:K152 I180:K182 I195:K197 I210:K212 I225:K227 I255:K257 I270:K272 I285:K287 I300:K302">
      <formula1>0</formula1>
      <formula2>0</formula2>
    </dataValidation>
    <dataValidation allowBlank="1" showInputMessage="1" showErrorMessage="1" prompt="Sepcify responsbiel parties/implementing agencies per key activity. " sqref="G37:I41 G52:I56 G67:I71 G82:I87 G112:I116 G127:I131 G142:I146 G157:I161 G187:I187 G188:G191 G202:I206 G217:I221 G232:I236 G262:I262 G263:G266 H266:I266 G277:I281 G292:I296 G307:I311 C311">
      <formula1>0</formula1>
      <formula2>0</formula2>
    </dataValidation>
    <dataValidation type="list" allowBlank="1" showInputMessage="1" showErrorMessage="1" prompt="Please select one from the dropdown menu." error="Please select one from the dropdown menu." sqref="C22:C24 C97:C99 C172:C174 C247:C249">
      <formula1>$B$318:$B$344</formula1>
      <formula2>0</formula2>
    </dataValidation>
    <dataValidation type="list" allowBlank="1" showInputMessage="1" showErrorMessage="1" prompt="Please select one from the dropdown menu." error="Please select one from the dropdown menu." sqref="H25:J26 H100:J101 H175:J176 H250:J251">
      <formula1>$B$347:$B$349</formula1>
      <formula2>0</formula2>
    </dataValidation>
    <dataValidation type="list" allowBlank="1" showInputMessage="1" showErrorMessage="1" prompt="Please select one from the dropdown menu." error="Please select one from the dropdown menu." sqref="E33:G33 E48:G48 E63:G63 E78:G78 E108:G108 E123:G123 E138:G138 E153:G153 E183:G183 E198:G198 E213:G213 E228:G228 E258:G258 E273:G273 E288:G288 E303:G303">
      <formula1>$B$352:$B$375</formula1>
      <formula2>0</formula2>
    </dataValidation>
    <dataValidation allowBlank="1" showInputMessage="1" showErrorMessage="1" prompt="define  the outcome of your project in one phrase (maximum 50 words per outcome) " sqref="C15:U15 C90:U90 C165:U165 C241:U241">
      <formula1>0</formula1>
      <formula2>0</formula2>
    </dataValidation>
    <dataValidation allowBlank="1" showInputMessage="1" showErrorMessage="1" prompt="Please define the output of your project in one phrase (maximum 50 words per output)" sqref="B30:B32 B45:B47 B60:B62 B75:B77 B106:B107 B120:B122 B135:B137 B150:B152 B180:B182 B195:B197 B210:B212 B225:B227 B255:B257 B270:B272 B285:B287 B300:B302">
      <formula1>0</formula1>
      <formula2>0</formula2>
    </dataValidation>
    <dataValidation allowBlank="1" showInputMessage="1" showErrorMessage="1" prompt="Define a project activity in one phrase to deliver the output (maximum 40 words per key activity)." sqref="C37:F41 D52:F56 C53:F56 C67:F71 C82:F87 C112:F114 D115:F116 C116:F116 C127:F131 C142:F146 C157:F161 C187:F191 C202:F206 C217:F221 C232:F236 C262:F266 C277:F281 C292:F296 C307:F310 D311:F311">
      <formula1>0</formula1>
      <formula2>0</formula2>
    </dataValidation>
    <dataValidation allowBlank="1" showInputMessage="1" showErrorMessage="1" prompt="Provide the estimated number of insitutions." sqref="H22:H24 H97:H99 H172:H174 H247:H249">
      <formula1>0</formula1>
      <formula2>0</formula2>
    </dataValidation>
    <dataValidation allowBlank="1" showInputMessage="1" showErrorMessage="1" prompt="Provide the estimated number of individuals. " sqref="I22:J24 I97:J99 I172:J174 I247:J249">
      <formula1>0</formula1>
      <formula2>0</formula2>
    </dataValidation>
    <dataValidation allowBlank="1" showErrorMessage="1" prompt="define  the outcome of your project in one phrase (maximum 50 words per outcome) " sqref="K16:K19 K91:K94 K166:K169 K242:K244">
      <formula1>0</formula1>
      <formula2>0</formula2>
    </dataValidation>
  </dataValidations>
  <printOptions/>
  <pageMargins left="0.25" right="0.25" top="0.75" bottom="0.75" header="0.5118055555555555" footer="0.5118055555555555"/>
  <pageSetup horizontalDpi="300" verticalDpi="300" orientation="landscape" scale="49"/>
  <rowBreaks count="7" manualBreakCount="7">
    <brk id="56" max="255" man="1"/>
    <brk id="88" max="255" man="1"/>
    <brk id="131" max="255" man="1"/>
    <brk id="161" max="255" man="1"/>
    <brk id="206" max="255" man="1"/>
    <brk id="239" max="255" man="1"/>
    <brk id="281"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32"/>
  <sheetViews>
    <sheetView zoomScalePageLayoutView="0" workbookViewId="0" topLeftCell="B19">
      <selection activeCell="D36" sqref="D36"/>
    </sheetView>
  </sheetViews>
  <sheetFormatPr defaultColWidth="9.140625" defaultRowHeight="15"/>
  <cols>
    <col min="1" max="1" width="10.57421875" style="0" customWidth="1"/>
    <col min="2" max="2" width="20.28125" style="0" customWidth="1"/>
    <col min="3" max="3" width="33.140625" style="0" customWidth="1"/>
    <col min="4" max="4" width="30.8515625" style="0" customWidth="1"/>
    <col min="5" max="16" width="3.421875" style="0" customWidth="1"/>
  </cols>
  <sheetData>
    <row r="1" ht="15">
      <c r="A1" s="83" t="s">
        <v>465</v>
      </c>
    </row>
    <row r="2" ht="13.5" customHeight="1">
      <c r="A2" s="83"/>
    </row>
    <row r="3" spans="1:17" ht="14.25">
      <c r="A3" s="4" t="s">
        <v>466</v>
      </c>
      <c r="B3" s="3"/>
      <c r="C3" s="3"/>
      <c r="D3" s="3"/>
      <c r="E3" s="3"/>
      <c r="F3" s="3"/>
      <c r="G3" s="3"/>
      <c r="H3" s="3"/>
      <c r="I3" s="3"/>
      <c r="J3" s="3"/>
      <c r="K3" s="3"/>
      <c r="L3" s="3"/>
      <c r="M3" s="3"/>
      <c r="N3" s="3"/>
      <c r="O3" s="3"/>
      <c r="P3" s="3"/>
      <c r="Q3" s="3"/>
    </row>
    <row r="4" spans="1:17" ht="12.75" customHeight="1">
      <c r="A4" s="4" t="s">
        <v>78</v>
      </c>
      <c r="B4" s="3"/>
      <c r="C4" s="3"/>
      <c r="D4" s="3"/>
      <c r="E4" s="3"/>
      <c r="F4" s="3"/>
      <c r="G4" s="3"/>
      <c r="H4" s="3"/>
      <c r="I4" s="3"/>
      <c r="J4" s="3"/>
      <c r="K4" s="3"/>
      <c r="L4" s="3"/>
      <c r="M4" s="3"/>
      <c r="N4" s="3"/>
      <c r="O4" s="3"/>
      <c r="P4" s="3"/>
      <c r="Q4" s="3"/>
    </row>
    <row r="5" spans="1:17" ht="14.25">
      <c r="A5" s="4" t="s">
        <v>467</v>
      </c>
      <c r="B5" s="3"/>
      <c r="C5" s="3"/>
      <c r="D5" s="3"/>
      <c r="E5" s="3"/>
      <c r="F5" s="3"/>
      <c r="G5" s="3"/>
      <c r="H5" s="3"/>
      <c r="I5" s="3"/>
      <c r="J5" s="3"/>
      <c r="K5" s="3"/>
      <c r="L5" s="3"/>
      <c r="M5" s="3"/>
      <c r="N5" s="3"/>
      <c r="O5" s="3"/>
      <c r="P5" s="3"/>
      <c r="Q5" s="3"/>
    </row>
    <row r="6" spans="1:17" ht="14.25">
      <c r="A6" s="4"/>
      <c r="B6" s="3" t="s">
        <v>468</v>
      </c>
      <c r="C6" s="3"/>
      <c r="D6" s="3"/>
      <c r="E6" s="3"/>
      <c r="F6" s="3"/>
      <c r="G6" s="3"/>
      <c r="H6" s="3"/>
      <c r="I6" s="3"/>
      <c r="J6" s="3"/>
      <c r="K6" s="3"/>
      <c r="L6" s="3"/>
      <c r="M6" s="3"/>
      <c r="N6" s="3"/>
      <c r="O6" s="3"/>
      <c r="P6" s="3"/>
      <c r="Q6" s="3"/>
    </row>
    <row r="7" spans="1:17" ht="14.25">
      <c r="A7" s="4"/>
      <c r="B7" s="3" t="s">
        <v>469</v>
      </c>
      <c r="C7" s="3"/>
      <c r="D7" s="3"/>
      <c r="E7" s="3"/>
      <c r="F7" s="3"/>
      <c r="G7" s="3"/>
      <c r="H7" s="3"/>
      <c r="I7" s="3"/>
      <c r="J7" s="3"/>
      <c r="K7" s="3"/>
      <c r="L7" s="3"/>
      <c r="M7" s="3"/>
      <c r="N7" s="3"/>
      <c r="O7" s="3"/>
      <c r="P7" s="3"/>
      <c r="Q7" s="3"/>
    </row>
    <row r="8" spans="1:17" ht="14.25">
      <c r="A8" s="4"/>
      <c r="B8" s="3" t="s">
        <v>470</v>
      </c>
      <c r="C8" s="3"/>
      <c r="D8" s="3"/>
      <c r="E8" s="3"/>
      <c r="F8" s="3"/>
      <c r="G8" s="3"/>
      <c r="H8" s="3"/>
      <c r="I8" s="3"/>
      <c r="J8" s="3"/>
      <c r="K8" s="3"/>
      <c r="L8" s="3"/>
      <c r="M8" s="3"/>
      <c r="N8" s="3"/>
      <c r="O8" s="3"/>
      <c r="P8" s="3"/>
      <c r="Q8" s="3"/>
    </row>
    <row r="9" spans="1:17" ht="14.25">
      <c r="A9" s="4"/>
      <c r="B9" s="3" t="s">
        <v>471</v>
      </c>
      <c r="C9" s="3"/>
      <c r="D9" s="3"/>
      <c r="E9" s="3"/>
      <c r="F9" s="3"/>
      <c r="G9" s="3"/>
      <c r="H9" s="3"/>
      <c r="I9" s="3"/>
      <c r="J9" s="3"/>
      <c r="K9" s="3"/>
      <c r="L9" s="3"/>
      <c r="M9" s="3"/>
      <c r="N9" s="3"/>
      <c r="O9" s="3"/>
      <c r="P9" s="3"/>
      <c r="Q9" s="3"/>
    </row>
    <row r="10" spans="1:17" ht="14.25">
      <c r="A10" s="4"/>
      <c r="B10" s="3" t="s">
        <v>472</v>
      </c>
      <c r="C10" s="3"/>
      <c r="D10" s="3"/>
      <c r="E10" s="3"/>
      <c r="F10" s="3"/>
      <c r="G10" s="3"/>
      <c r="H10" s="3"/>
      <c r="I10" s="3"/>
      <c r="J10" s="3"/>
      <c r="K10" s="3"/>
      <c r="L10" s="3"/>
      <c r="M10" s="3"/>
      <c r="N10" s="3"/>
      <c r="O10" s="3"/>
      <c r="P10" s="3"/>
      <c r="Q10" s="3"/>
    </row>
    <row r="11" spans="1:17" ht="14.25">
      <c r="A11" s="4"/>
      <c r="B11" s="3" t="s">
        <v>473</v>
      </c>
      <c r="C11" s="3"/>
      <c r="D11" s="3"/>
      <c r="E11" s="3"/>
      <c r="F11" s="3"/>
      <c r="G11" s="3"/>
      <c r="H11" s="3"/>
      <c r="I11" s="3"/>
      <c r="J11" s="3"/>
      <c r="K11" s="3"/>
      <c r="L11" s="3"/>
      <c r="M11" s="3"/>
      <c r="N11" s="3"/>
      <c r="O11" s="3"/>
      <c r="P11" s="3"/>
      <c r="Q11" s="3"/>
    </row>
    <row r="12" spans="1:17" ht="6.75" customHeight="1">
      <c r="A12" s="4"/>
      <c r="B12" s="3"/>
      <c r="C12" s="3"/>
      <c r="D12" s="3"/>
      <c r="E12" s="3"/>
      <c r="F12" s="3"/>
      <c r="G12" s="3"/>
      <c r="H12" s="3"/>
      <c r="I12" s="3"/>
      <c r="J12" s="3"/>
      <c r="K12" s="3"/>
      <c r="L12" s="3"/>
      <c r="M12" s="3"/>
      <c r="N12" s="3"/>
      <c r="O12" s="3"/>
      <c r="P12" s="3"/>
      <c r="Q12" s="3"/>
    </row>
    <row r="13" spans="1:17" ht="14.25">
      <c r="A13" s="4" t="s">
        <v>474</v>
      </c>
      <c r="B13" s="3"/>
      <c r="C13" s="3"/>
      <c r="D13" s="3"/>
      <c r="E13" s="3"/>
      <c r="F13" s="3"/>
      <c r="G13" s="3"/>
      <c r="H13" s="3"/>
      <c r="I13" s="3"/>
      <c r="J13" s="3"/>
      <c r="K13" s="3"/>
      <c r="L13" s="3"/>
      <c r="M13" s="3"/>
      <c r="N13" s="3"/>
      <c r="O13" s="3"/>
      <c r="P13" s="3"/>
      <c r="Q13" s="3"/>
    </row>
    <row r="14" spans="1:17" ht="15">
      <c r="A14" s="30" t="s">
        <v>475</v>
      </c>
      <c r="B14" s="3"/>
      <c r="C14" s="3"/>
      <c r="D14" s="3"/>
      <c r="E14" s="3"/>
      <c r="F14" s="3"/>
      <c r="G14" s="3"/>
      <c r="H14" s="3"/>
      <c r="I14" s="3"/>
      <c r="J14" s="3"/>
      <c r="K14" s="3"/>
      <c r="L14" s="3"/>
      <c r="M14" s="3"/>
      <c r="N14" s="3"/>
      <c r="O14" s="3"/>
      <c r="P14" s="3"/>
      <c r="Q14" s="3"/>
    </row>
    <row r="15" ht="15">
      <c r="A15" s="83"/>
    </row>
    <row r="17" spans="1:16" ht="16.5" customHeight="1">
      <c r="A17" s="469" t="s">
        <v>476</v>
      </c>
      <c r="B17" s="469"/>
      <c r="C17" s="469"/>
      <c r="D17" s="469"/>
      <c r="E17" s="470" t="s">
        <v>477</v>
      </c>
      <c r="F17" s="470"/>
      <c r="G17" s="470"/>
      <c r="H17" s="470"/>
      <c r="I17" s="470"/>
      <c r="J17" s="470"/>
      <c r="K17" s="470"/>
      <c r="L17" s="470"/>
      <c r="M17" s="470"/>
      <c r="N17" s="470"/>
      <c r="O17" s="470"/>
      <c r="P17" s="470"/>
    </row>
    <row r="18" spans="1:16" ht="15" customHeight="1">
      <c r="A18" s="469"/>
      <c r="B18" s="469"/>
      <c r="C18" s="469"/>
      <c r="D18" s="469"/>
      <c r="E18" s="471" t="s">
        <v>126</v>
      </c>
      <c r="F18" s="471"/>
      <c r="G18" s="471"/>
      <c r="H18" s="471"/>
      <c r="I18" s="471" t="s">
        <v>127</v>
      </c>
      <c r="J18" s="471"/>
      <c r="K18" s="471"/>
      <c r="L18" s="471"/>
      <c r="M18" s="472" t="s">
        <v>128</v>
      </c>
      <c r="N18" s="472"/>
      <c r="O18" s="472"/>
      <c r="P18" s="472"/>
    </row>
    <row r="19" spans="1:16" ht="36.75" customHeight="1">
      <c r="A19" s="473" t="s">
        <v>478</v>
      </c>
      <c r="B19" s="471" t="s">
        <v>479</v>
      </c>
      <c r="C19" s="471"/>
      <c r="D19" s="84" t="s">
        <v>480</v>
      </c>
      <c r="E19" s="86" t="s">
        <v>149</v>
      </c>
      <c r="F19" s="86" t="s">
        <v>150</v>
      </c>
      <c r="G19" s="86" t="s">
        <v>151</v>
      </c>
      <c r="H19" s="86" t="s">
        <v>152</v>
      </c>
      <c r="I19" s="86" t="s">
        <v>149</v>
      </c>
      <c r="J19" s="86" t="s">
        <v>150</v>
      </c>
      <c r="K19" s="86" t="s">
        <v>151</v>
      </c>
      <c r="L19" s="86" t="s">
        <v>152</v>
      </c>
      <c r="M19" s="84" t="s">
        <v>149</v>
      </c>
      <c r="N19" s="84" t="s">
        <v>150</v>
      </c>
      <c r="O19" s="84" t="s">
        <v>151</v>
      </c>
      <c r="P19" s="85" t="s">
        <v>152</v>
      </c>
    </row>
    <row r="20" spans="1:16" ht="28.5">
      <c r="A20" s="473"/>
      <c r="B20" s="87" t="s">
        <v>481</v>
      </c>
      <c r="C20" s="88" t="s">
        <v>482</v>
      </c>
      <c r="D20" s="89" t="s">
        <v>483</v>
      </c>
      <c r="E20" s="88"/>
      <c r="F20" s="90" t="s">
        <v>156</v>
      </c>
      <c r="G20" s="90" t="s">
        <v>156</v>
      </c>
      <c r="H20" s="90" t="s">
        <v>156</v>
      </c>
      <c r="I20" s="90" t="s">
        <v>156</v>
      </c>
      <c r="J20" s="90" t="s">
        <v>156</v>
      </c>
      <c r="K20" s="90" t="s">
        <v>156</v>
      </c>
      <c r="L20" s="90" t="s">
        <v>156</v>
      </c>
      <c r="M20" s="91" t="s">
        <v>156</v>
      </c>
      <c r="N20" s="91" t="s">
        <v>156</v>
      </c>
      <c r="O20" s="91" t="s">
        <v>156</v>
      </c>
      <c r="P20" s="92" t="s">
        <v>484</v>
      </c>
    </row>
    <row r="21" spans="1:16" ht="42.75">
      <c r="A21" s="473"/>
      <c r="B21" s="87" t="s">
        <v>485</v>
      </c>
      <c r="C21" s="88" t="s">
        <v>486</v>
      </c>
      <c r="D21" s="89" t="s">
        <v>487</v>
      </c>
      <c r="E21" s="88"/>
      <c r="F21" s="90"/>
      <c r="G21" s="90"/>
      <c r="H21" s="90"/>
      <c r="I21" s="90" t="s">
        <v>156</v>
      </c>
      <c r="J21" s="90"/>
      <c r="K21" s="90"/>
      <c r="L21" s="90"/>
      <c r="M21" s="91" t="s">
        <v>156</v>
      </c>
      <c r="N21" s="91"/>
      <c r="O21" s="91"/>
      <c r="P21" s="92"/>
    </row>
    <row r="22" spans="1:16" ht="42.75">
      <c r="A22" s="473"/>
      <c r="B22" s="87" t="s">
        <v>488</v>
      </c>
      <c r="C22" s="88" t="s">
        <v>489</v>
      </c>
      <c r="D22" s="89" t="s">
        <v>487</v>
      </c>
      <c r="E22" s="90" t="s">
        <v>156</v>
      </c>
      <c r="F22" s="90" t="s">
        <v>156</v>
      </c>
      <c r="G22" s="90" t="s">
        <v>156</v>
      </c>
      <c r="H22" s="90" t="s">
        <v>156</v>
      </c>
      <c r="I22" s="90" t="s">
        <v>156</v>
      </c>
      <c r="J22" s="90" t="s">
        <v>156</v>
      </c>
      <c r="K22" s="90" t="s">
        <v>156</v>
      </c>
      <c r="L22" s="90" t="s">
        <v>156</v>
      </c>
      <c r="M22" s="91" t="s">
        <v>156</v>
      </c>
      <c r="N22" s="91" t="s">
        <v>156</v>
      </c>
      <c r="O22" s="91" t="s">
        <v>156</v>
      </c>
      <c r="P22" s="92" t="s">
        <v>484</v>
      </c>
    </row>
    <row r="23" spans="1:16" ht="14.25">
      <c r="A23" s="473"/>
      <c r="B23" s="87" t="s">
        <v>490</v>
      </c>
      <c r="C23" s="88" t="s">
        <v>491</v>
      </c>
      <c r="D23" s="89" t="s">
        <v>487</v>
      </c>
      <c r="E23" s="90"/>
      <c r="F23" s="90"/>
      <c r="G23" s="90"/>
      <c r="H23" s="90"/>
      <c r="I23" s="90"/>
      <c r="J23" s="90"/>
      <c r="K23" s="90"/>
      <c r="L23" s="90"/>
      <c r="M23" s="91"/>
      <c r="N23" s="91"/>
      <c r="O23" s="91"/>
      <c r="P23" s="92" t="s">
        <v>484</v>
      </c>
    </row>
    <row r="24" spans="1:16" ht="28.5">
      <c r="A24" s="473"/>
      <c r="B24" s="93" t="s">
        <v>492</v>
      </c>
      <c r="C24" s="94" t="s">
        <v>493</v>
      </c>
      <c r="D24" s="89"/>
      <c r="E24" s="86"/>
      <c r="F24" s="86"/>
      <c r="G24" s="86"/>
      <c r="H24" s="86"/>
      <c r="I24" s="86"/>
      <c r="J24" s="86"/>
      <c r="K24" s="86"/>
      <c r="L24" s="86"/>
      <c r="M24" s="84"/>
      <c r="N24" s="84"/>
      <c r="O24" s="95" t="s">
        <v>156</v>
      </c>
      <c r="P24" s="96" t="s">
        <v>494</v>
      </c>
    </row>
    <row r="25" spans="1:16" ht="14.25">
      <c r="A25" s="474" t="s">
        <v>495</v>
      </c>
      <c r="B25" s="87" t="s">
        <v>496</v>
      </c>
      <c r="C25" s="94" t="s">
        <v>497</v>
      </c>
      <c r="D25" s="89"/>
      <c r="E25" s="86"/>
      <c r="F25" s="86"/>
      <c r="G25" s="86"/>
      <c r="H25" s="86"/>
      <c r="I25" s="86"/>
      <c r="J25" s="86"/>
      <c r="K25" s="86"/>
      <c r="L25" s="86"/>
      <c r="M25" s="84"/>
      <c r="N25" s="84"/>
      <c r="O25" s="84"/>
      <c r="P25" s="96" t="s">
        <v>494</v>
      </c>
    </row>
    <row r="26" spans="1:16" ht="14.25">
      <c r="A26" s="474"/>
      <c r="B26" s="97" t="s">
        <v>498</v>
      </c>
      <c r="C26" s="98"/>
      <c r="D26" s="99"/>
      <c r="E26" s="100"/>
      <c r="F26" s="100"/>
      <c r="G26" s="100"/>
      <c r="H26" s="100"/>
      <c r="I26" s="100"/>
      <c r="J26" s="100"/>
      <c r="K26" s="100"/>
      <c r="L26" s="100"/>
      <c r="M26" s="101"/>
      <c r="N26" s="101"/>
      <c r="O26" s="101"/>
      <c r="P26" s="102"/>
    </row>
    <row r="30" ht="12.75" customHeight="1"/>
    <row r="31" ht="3" customHeight="1" hidden="1">
      <c r="C31" s="103" t="s">
        <v>493</v>
      </c>
    </row>
    <row r="32" ht="0.75" customHeight="1" hidden="1">
      <c r="C32" s="94" t="s">
        <v>497</v>
      </c>
    </row>
  </sheetData>
  <sheetProtection selectLockedCells="1" selectUnlockedCells="1"/>
  <mergeCells count="8">
    <mergeCell ref="A25:A26"/>
    <mergeCell ref="A17:D18"/>
    <mergeCell ref="E17:P17"/>
    <mergeCell ref="E18:H18"/>
    <mergeCell ref="I18:L18"/>
    <mergeCell ref="M18:P18"/>
    <mergeCell ref="A19:A24"/>
    <mergeCell ref="B19:C19"/>
  </mergeCells>
  <dataValidations count="4">
    <dataValidation allowBlank="1" showInputMessage="1" showErrorMessage="1" prompt="Specify key M&amp;E activity." sqref="C20:C23">
      <formula1>0</formula1>
      <formula2>0</formula2>
    </dataValidation>
    <dataValidation allowBlank="1" showInputMessage="1" showErrorMessage="1" prompt="Specify responsible party/implementing agency per activity. " sqref="D20:D26">
      <formula1>0</formula1>
      <formula2>0</formula2>
    </dataValidation>
    <dataValidation type="list" allowBlank="1" showInputMessage="1" showErrorMessage="1" prompt="Please ensure that conducting a final external evaluation is identified as one of the key M&amp;E activities. " error="Please ensure that conducting a final external evaluation is identified as one of the key M&amp;E activities. " sqref="C24">
      <formula1>$C$31</formula1>
      <formula2>0</formula2>
    </dataValidation>
    <dataValidation type="list" allowBlank="1" showInputMessage="1" showErrorMessage="1" prompt="Please ensure that &quot;conduct a final project audit&quot; is identified as the key audit activity. " error="Please ensure that &quot;conduct a final project audit&quot; is identified as the key audit activity. " sqref="C25">
      <formula1>$C$32</formula1>
      <formula2>0</formula2>
    </dataValidation>
  </dataValidations>
  <printOptions/>
  <pageMargins left="0.25" right="0.25" top="0.75" bottom="0.75" header="0.5118055555555555" footer="0.511805555555555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dimension ref="A1:U301"/>
  <sheetViews>
    <sheetView zoomScale="70" zoomScaleNormal="70" zoomScaleSheetLayoutView="80" zoomScalePageLayoutView="0" workbookViewId="0" topLeftCell="C224">
      <selection activeCell="H233" sqref="H233"/>
    </sheetView>
  </sheetViews>
  <sheetFormatPr defaultColWidth="9.140625" defaultRowHeight="15"/>
  <cols>
    <col min="1" max="1" width="10.8515625" style="104" customWidth="1"/>
    <col min="2" max="2" width="11.140625" style="104" customWidth="1"/>
    <col min="3" max="3" width="48.421875" style="104" customWidth="1"/>
    <col min="4" max="4" width="24.28125" style="104" customWidth="1"/>
    <col min="5" max="5" width="23.140625" style="104" customWidth="1"/>
    <col min="6" max="6" width="23.57421875" style="104" customWidth="1"/>
    <col min="7" max="7" width="19.28125" style="105" customWidth="1"/>
    <col min="8" max="8" width="21.8515625" style="105" customWidth="1"/>
    <col min="9" max="9" width="22.7109375" style="105" customWidth="1"/>
    <col min="10" max="10" width="22.28125" style="105" customWidth="1"/>
    <col min="11" max="11" width="22.421875" style="105" customWidth="1"/>
    <col min="12" max="12" width="19.140625" style="105" customWidth="1"/>
    <col min="13" max="13" width="14.28125" style="104" customWidth="1"/>
    <col min="14" max="14" width="14.00390625" style="104" customWidth="1"/>
    <col min="15" max="15" width="12.00390625" style="104" customWidth="1"/>
    <col min="16" max="16" width="14.00390625" style="104" customWidth="1"/>
    <col min="17" max="17" width="16.421875" style="104" customWidth="1"/>
    <col min="18" max="18" width="16.140625" style="104" customWidth="1"/>
    <col min="19" max="19" width="16.421875" style="104" customWidth="1"/>
    <col min="20" max="21" width="12.140625" style="104" customWidth="1"/>
    <col min="22" max="22" width="9.140625" style="104" customWidth="1"/>
    <col min="23" max="23" width="14.140625" style="104" customWidth="1"/>
    <col min="24" max="16384" width="9.140625" style="104" customWidth="1"/>
  </cols>
  <sheetData>
    <row r="1" spans="1:8" ht="12.75" customHeight="1">
      <c r="A1" s="475" t="s">
        <v>499</v>
      </c>
      <c r="B1" s="475"/>
      <c r="C1" s="475"/>
      <c r="D1" s="475"/>
      <c r="E1" s="475"/>
      <c r="F1" s="475"/>
      <c r="G1" s="475"/>
      <c r="H1" s="475"/>
    </row>
    <row r="2" spans="1:13" ht="12.75" customHeight="1">
      <c r="A2" s="476" t="s">
        <v>500</v>
      </c>
      <c r="B2" s="476"/>
      <c r="C2" s="476"/>
      <c r="D2" s="476"/>
      <c r="E2" s="476"/>
      <c r="F2" s="476"/>
      <c r="G2" s="476"/>
      <c r="H2" s="476"/>
      <c r="I2" s="106"/>
      <c r="J2" s="106"/>
      <c r="K2" s="106"/>
      <c r="L2" s="106"/>
      <c r="M2" s="107"/>
    </row>
    <row r="3" spans="1:13" ht="12.75" customHeight="1">
      <c r="A3" s="477" t="s">
        <v>501</v>
      </c>
      <c r="B3" s="477"/>
      <c r="C3" s="477"/>
      <c r="D3" s="477"/>
      <c r="E3" s="477"/>
      <c r="F3" s="477"/>
      <c r="G3" s="477"/>
      <c r="H3" s="477"/>
      <c r="I3" s="106"/>
      <c r="J3" s="106"/>
      <c r="K3" s="106"/>
      <c r="L3" s="106"/>
      <c r="M3" s="107"/>
    </row>
    <row r="4" spans="1:13" ht="12.75" customHeight="1">
      <c r="A4" s="477" t="s">
        <v>502</v>
      </c>
      <c r="B4" s="477"/>
      <c r="C4" s="477"/>
      <c r="D4" s="477"/>
      <c r="E4" s="477"/>
      <c r="F4" s="477"/>
      <c r="G4" s="477"/>
      <c r="H4" s="477"/>
      <c r="I4" s="106"/>
      <c r="J4" s="106"/>
      <c r="K4" s="106"/>
      <c r="L4" s="106"/>
      <c r="M4" s="107"/>
    </row>
    <row r="5" spans="1:13" ht="12.75" customHeight="1">
      <c r="A5" s="478" t="s">
        <v>503</v>
      </c>
      <c r="B5" s="478"/>
      <c r="C5" s="478"/>
      <c r="D5" s="478"/>
      <c r="E5" s="478"/>
      <c r="F5" s="478"/>
      <c r="G5" s="478"/>
      <c r="H5" s="478"/>
      <c r="I5" s="106"/>
      <c r="J5" s="106"/>
      <c r="K5" s="106"/>
      <c r="L5" s="106"/>
      <c r="M5" s="107"/>
    </row>
    <row r="6" spans="1:13" ht="12.75" customHeight="1">
      <c r="A6" s="478" t="s">
        <v>504</v>
      </c>
      <c r="B6" s="478"/>
      <c r="C6" s="478"/>
      <c r="D6" s="478"/>
      <c r="E6" s="478"/>
      <c r="F6" s="478"/>
      <c r="G6" s="478"/>
      <c r="H6" s="478"/>
      <c r="I6" s="106"/>
      <c r="J6" s="106"/>
      <c r="K6" s="106"/>
      <c r="L6" s="106"/>
      <c r="M6" s="107"/>
    </row>
    <row r="7" spans="1:13" ht="12.75" customHeight="1">
      <c r="A7" s="478" t="s">
        <v>505</v>
      </c>
      <c r="B7" s="478"/>
      <c r="C7" s="478"/>
      <c r="D7" s="478"/>
      <c r="E7" s="478"/>
      <c r="F7" s="478"/>
      <c r="G7" s="478"/>
      <c r="H7" s="478"/>
      <c r="I7" s="106"/>
      <c r="J7" s="106"/>
      <c r="K7" s="106"/>
      <c r="L7" s="106"/>
      <c r="M7" s="107"/>
    </row>
    <row r="8" spans="1:13" ht="12.75" customHeight="1">
      <c r="A8" s="479" t="s">
        <v>506</v>
      </c>
      <c r="B8" s="479"/>
      <c r="C8" s="479"/>
      <c r="D8" s="479"/>
      <c r="E8" s="479"/>
      <c r="F8" s="479"/>
      <c r="G8" s="479"/>
      <c r="H8" s="479"/>
      <c r="I8" s="106"/>
      <c r="J8" s="106"/>
      <c r="K8" s="106"/>
      <c r="L8" s="106"/>
      <c r="M8" s="107"/>
    </row>
    <row r="9" spans="1:13" ht="12.75" customHeight="1">
      <c r="A9" s="480" t="s">
        <v>507</v>
      </c>
      <c r="B9" s="480"/>
      <c r="C9" s="480"/>
      <c r="D9" s="480"/>
      <c r="E9" s="480"/>
      <c r="F9" s="480"/>
      <c r="G9" s="480"/>
      <c r="H9" s="480"/>
      <c r="I9" s="106"/>
      <c r="J9" s="106"/>
      <c r="K9" s="106"/>
      <c r="L9" s="106"/>
      <c r="M9" s="107"/>
    </row>
    <row r="10" ht="16.5">
      <c r="A10" s="108"/>
    </row>
    <row r="11" spans="1:21" ht="12.75" customHeight="1">
      <c r="A11" s="481" t="s">
        <v>508</v>
      </c>
      <c r="B11" s="481"/>
      <c r="C11" s="481"/>
      <c r="D11" s="481"/>
      <c r="E11" s="481"/>
      <c r="F11" s="481"/>
      <c r="G11" s="481"/>
      <c r="H11" s="481"/>
      <c r="P11" s="109"/>
      <c r="Q11" s="109"/>
      <c r="R11" s="109"/>
      <c r="S11" s="109"/>
      <c r="T11" s="109"/>
      <c r="U11" s="109"/>
    </row>
    <row r="12" spans="1:21" ht="63.75">
      <c r="A12" s="110" t="s">
        <v>509</v>
      </c>
      <c r="B12" s="111" t="s">
        <v>510</v>
      </c>
      <c r="C12" s="112" t="s">
        <v>511</v>
      </c>
      <c r="D12" s="111" t="s">
        <v>512</v>
      </c>
      <c r="E12" s="111" t="s">
        <v>513</v>
      </c>
      <c r="F12" s="111" t="s">
        <v>514</v>
      </c>
      <c r="G12" s="113" t="s">
        <v>515</v>
      </c>
      <c r="H12" s="113" t="s">
        <v>516</v>
      </c>
      <c r="I12" s="113" t="s">
        <v>517</v>
      </c>
      <c r="J12" s="113" t="s">
        <v>518</v>
      </c>
      <c r="K12" s="114" t="s">
        <v>519</v>
      </c>
      <c r="L12" s="115" t="s">
        <v>520</v>
      </c>
      <c r="M12" s="109"/>
      <c r="P12" s="109"/>
      <c r="Q12" s="109"/>
      <c r="R12" s="109"/>
      <c r="S12" s="109"/>
      <c r="T12" s="109"/>
      <c r="U12" s="109"/>
    </row>
    <row r="13" spans="1:21" ht="25.5">
      <c r="A13" s="116" t="s">
        <v>91</v>
      </c>
      <c r="B13" s="117" t="s">
        <v>121</v>
      </c>
      <c r="C13" s="118" t="s">
        <v>521</v>
      </c>
      <c r="D13" s="119"/>
      <c r="E13" s="120"/>
      <c r="F13" s="121"/>
      <c r="G13" s="122"/>
      <c r="H13" s="123"/>
      <c r="I13" s="123"/>
      <c r="J13" s="124">
        <f>SUM(G13:H13)</f>
        <v>0</v>
      </c>
      <c r="K13" s="123"/>
      <c r="L13" s="125">
        <f aca="true" t="shared" si="0" ref="L13:L19">J13+K13</f>
        <v>0</v>
      </c>
      <c r="M13" s="109"/>
      <c r="P13" s="109"/>
      <c r="Q13" s="109"/>
      <c r="R13" s="109"/>
      <c r="S13" s="109"/>
      <c r="T13" s="109"/>
      <c r="U13" s="109"/>
    </row>
    <row r="14" spans="1:21" ht="12.75" customHeight="1">
      <c r="A14" s="482" t="s">
        <v>522</v>
      </c>
      <c r="B14" s="483" t="s">
        <v>523</v>
      </c>
      <c r="C14" s="118" t="str">
        <f>'RRF2 Outcome Output Activity'!C37</f>
        <v>Reuniones con autoridades y decisores de políticas para validar el segundo plan nacional.</v>
      </c>
      <c r="D14" s="126" t="str">
        <f>'RRF2 Outcome Output Activity'!G37</f>
        <v>CNCLVD/ONU mujeres</v>
      </c>
      <c r="E14" s="127" t="s">
        <v>524</v>
      </c>
      <c r="F14" s="128" t="s">
        <v>525</v>
      </c>
      <c r="G14" s="129"/>
      <c r="H14" s="130">
        <v>1000</v>
      </c>
      <c r="I14" s="130"/>
      <c r="J14" s="131">
        <f>SUM(G14:H14)</f>
        <v>1000</v>
      </c>
      <c r="K14" s="130"/>
      <c r="L14" s="132">
        <f t="shared" si="0"/>
        <v>1000</v>
      </c>
      <c r="M14" s="109"/>
      <c r="P14" s="109"/>
      <c r="Q14" s="109"/>
      <c r="R14" s="109"/>
      <c r="S14" s="109"/>
      <c r="T14" s="109"/>
      <c r="U14" s="109"/>
    </row>
    <row r="15" spans="1:21" ht="15">
      <c r="A15" s="482"/>
      <c r="B15" s="483"/>
      <c r="C15" s="133"/>
      <c r="D15" s="134"/>
      <c r="E15" s="135"/>
      <c r="F15" s="136"/>
      <c r="G15" s="137"/>
      <c r="H15" s="138"/>
      <c r="I15" s="138"/>
      <c r="J15" s="139">
        <f>SUM('RRF4&amp;5 Detailed Budget Plannig'!$G15:$I15)</f>
        <v>0</v>
      </c>
      <c r="K15" s="138"/>
      <c r="L15" s="140">
        <f t="shared" si="0"/>
        <v>0</v>
      </c>
      <c r="M15" s="109"/>
      <c r="P15" s="109"/>
      <c r="Q15" s="141"/>
      <c r="R15" s="109"/>
      <c r="S15" s="109"/>
      <c r="T15" s="141"/>
      <c r="U15" s="142"/>
    </row>
    <row r="16" spans="1:21" ht="15">
      <c r="A16" s="482"/>
      <c r="B16" s="483"/>
      <c r="C16" s="143" t="s">
        <v>526</v>
      </c>
      <c r="D16" s="144"/>
      <c r="E16" s="144"/>
      <c r="F16" s="145"/>
      <c r="G16" s="146">
        <f>SUBTOTAL(9,G13:G15)</f>
        <v>0</v>
      </c>
      <c r="H16" s="146">
        <f>SUBTOTAL(9,H13:H15)</f>
        <v>1000</v>
      </c>
      <c r="I16" s="146">
        <f>SUBTOTAL(9,I13:I15)</f>
        <v>0</v>
      </c>
      <c r="J16" s="146">
        <f>SUBTOTAL(9,J13:J15)</f>
        <v>1000</v>
      </c>
      <c r="K16" s="146">
        <f>SUBTOTAL(9,K13:K15)</f>
        <v>0</v>
      </c>
      <c r="L16" s="147">
        <f t="shared" si="0"/>
        <v>1000</v>
      </c>
      <c r="M16" s="109"/>
      <c r="P16" s="109"/>
      <c r="Q16" s="109"/>
      <c r="R16" s="109"/>
      <c r="S16" s="109"/>
      <c r="T16" s="109"/>
      <c r="U16" s="109"/>
    </row>
    <row r="17" spans="1:21" ht="15">
      <c r="A17" s="482"/>
      <c r="B17" s="483"/>
      <c r="C17" s="148" t="s">
        <v>527</v>
      </c>
      <c r="D17" s="119"/>
      <c r="E17" s="120"/>
      <c r="F17" s="121"/>
      <c r="G17" s="122"/>
      <c r="H17" s="123"/>
      <c r="I17" s="123"/>
      <c r="J17" s="124">
        <f>SUM('RRF4&amp;5 Detailed Budget Plannig'!$G17:$I17)</f>
        <v>0</v>
      </c>
      <c r="K17" s="123"/>
      <c r="L17" s="125">
        <f t="shared" si="0"/>
        <v>0</v>
      </c>
      <c r="M17" s="109"/>
      <c r="P17" s="149"/>
      <c r="Q17" s="109"/>
      <c r="R17" s="109"/>
      <c r="S17" s="109"/>
      <c r="T17" s="109"/>
      <c r="U17" s="109"/>
    </row>
    <row r="18" spans="1:21" ht="38.25">
      <c r="A18" s="482"/>
      <c r="B18" s="483"/>
      <c r="C18" s="118" t="str">
        <f>'RRF2 Outcome Output Activity'!C38</f>
        <v>Reuniones con Gerencias y Direcciones de las áreas de planificación y presupuesto para generar el compromiso de los recursos.</v>
      </c>
      <c r="D18" s="150" t="str">
        <f>'RRF2 Outcome Output Activity'!G38</f>
        <v>CNCLVD/ONU mujeres</v>
      </c>
      <c r="E18" s="127" t="s">
        <v>524</v>
      </c>
      <c r="F18" s="128" t="s">
        <v>525</v>
      </c>
      <c r="G18" s="129"/>
      <c r="H18" s="130"/>
      <c r="I18" s="130"/>
      <c r="J18" s="131">
        <f>SUM('RRF4&amp;5 Detailed Budget Plannig'!$G18:$I18)</f>
        <v>0</v>
      </c>
      <c r="K18" s="130">
        <v>1000</v>
      </c>
      <c r="L18" s="132">
        <f t="shared" si="0"/>
        <v>1000</v>
      </c>
      <c r="M18" s="109"/>
      <c r="P18" s="109"/>
      <c r="Q18" s="109"/>
      <c r="R18" s="109"/>
      <c r="S18" s="109"/>
      <c r="T18" s="109"/>
      <c r="U18" s="109"/>
    </row>
    <row r="19" spans="1:21" ht="15">
      <c r="A19" s="482"/>
      <c r="B19" s="483"/>
      <c r="C19" s="133"/>
      <c r="D19" s="134"/>
      <c r="E19" s="135"/>
      <c r="F19" s="136"/>
      <c r="G19" s="137"/>
      <c r="H19" s="138"/>
      <c r="I19" s="138"/>
      <c r="J19" s="139">
        <f>SUM('RRF4&amp;5 Detailed Budget Plannig'!$G19:$I19)</f>
        <v>0</v>
      </c>
      <c r="K19" s="138"/>
      <c r="L19" s="140">
        <f t="shared" si="0"/>
        <v>0</v>
      </c>
      <c r="M19" s="109"/>
      <c r="P19" s="109"/>
      <c r="Q19" s="109"/>
      <c r="R19" s="109"/>
      <c r="S19" s="109"/>
      <c r="T19" s="109"/>
      <c r="U19" s="109"/>
    </row>
    <row r="20" spans="1:21" ht="15">
      <c r="A20" s="482"/>
      <c r="B20" s="483"/>
      <c r="C20" s="143" t="s">
        <v>528</v>
      </c>
      <c r="D20" s="144"/>
      <c r="E20" s="144"/>
      <c r="F20" s="145"/>
      <c r="G20" s="146">
        <f aca="true" t="shared" si="1" ref="G20:L20">SUBTOTAL(9,G17:G19)</f>
        <v>0</v>
      </c>
      <c r="H20" s="146">
        <f t="shared" si="1"/>
        <v>0</v>
      </c>
      <c r="I20" s="146">
        <f t="shared" si="1"/>
        <v>0</v>
      </c>
      <c r="J20" s="146">
        <f t="shared" si="1"/>
        <v>0</v>
      </c>
      <c r="K20" s="146">
        <f t="shared" si="1"/>
        <v>1000</v>
      </c>
      <c r="L20" s="146">
        <f t="shared" si="1"/>
        <v>1000</v>
      </c>
      <c r="M20" s="109"/>
      <c r="P20" s="109"/>
      <c r="Q20" s="109"/>
      <c r="R20" s="109"/>
      <c r="S20" s="109"/>
      <c r="T20" s="109"/>
      <c r="U20" s="109"/>
    </row>
    <row r="21" spans="1:21" ht="14.25">
      <c r="A21" s="482"/>
      <c r="B21" s="483"/>
      <c r="C21" s="148" t="s">
        <v>529</v>
      </c>
      <c r="D21" s="119"/>
      <c r="E21" s="120"/>
      <c r="F21" s="121"/>
      <c r="G21" s="122"/>
      <c r="H21" s="123"/>
      <c r="I21" s="123"/>
      <c r="J21" s="124">
        <f>SUM('RRF4&amp;5 Detailed Budget Plannig'!$G21:$I21)</f>
        <v>0</v>
      </c>
      <c r="K21" s="123"/>
      <c r="L21" s="125">
        <f>J21+K21</f>
        <v>0</v>
      </c>
      <c r="M21" s="109"/>
      <c r="P21" s="109"/>
      <c r="Q21" s="109"/>
      <c r="R21" s="109"/>
      <c r="S21" s="109"/>
      <c r="T21" s="109"/>
      <c r="U21" s="109"/>
    </row>
    <row r="22" spans="1:21" ht="41.25">
      <c r="A22" s="482"/>
      <c r="B22" s="483"/>
      <c r="C22" s="118" t="str">
        <f>'RRF2 Outcome Output Activity'!C39</f>
        <v>Difusión amplia del segundo plan en todo el territorio nacional.</v>
      </c>
      <c r="D22" s="151" t="str">
        <f>'RRF2 Outcome Output Activity'!G39</f>
        <v>CNCLVD – SIPIAV/ONUmujeres</v>
      </c>
      <c r="E22" s="127" t="s">
        <v>530</v>
      </c>
      <c r="F22" s="128" t="s">
        <v>531</v>
      </c>
      <c r="G22" s="129"/>
      <c r="H22" s="130"/>
      <c r="I22" s="130">
        <v>26000</v>
      </c>
      <c r="J22" s="131">
        <f>SUM('RRF4&amp;5 Detailed Budget Plannig'!$G22:$I22)</f>
        <v>26000</v>
      </c>
      <c r="K22" s="130"/>
      <c r="L22" s="132">
        <f>J22+K22</f>
        <v>26000</v>
      </c>
      <c r="M22" s="109"/>
      <c r="P22" s="109"/>
      <c r="Q22" s="109"/>
      <c r="R22" s="109"/>
      <c r="S22" s="109"/>
      <c r="T22" s="109"/>
      <c r="U22" s="109"/>
    </row>
    <row r="23" spans="1:21" ht="14.25">
      <c r="A23" s="482"/>
      <c r="B23" s="483"/>
      <c r="C23" s="133"/>
      <c r="D23" s="134"/>
      <c r="E23" s="135"/>
      <c r="F23" s="136"/>
      <c r="G23" s="137"/>
      <c r="H23" s="138"/>
      <c r="I23" s="138"/>
      <c r="J23" s="139">
        <f>SUM('RRF4&amp;5 Detailed Budget Plannig'!$G23:$I23)</f>
        <v>0</v>
      </c>
      <c r="K23" s="138"/>
      <c r="L23" s="140">
        <f>J23+K23</f>
        <v>0</v>
      </c>
      <c r="M23" s="109"/>
      <c r="P23" s="109"/>
      <c r="Q23" s="152"/>
      <c r="R23" s="109"/>
      <c r="S23" s="109"/>
      <c r="T23" s="109"/>
      <c r="U23" s="109"/>
    </row>
    <row r="24" spans="1:21" ht="14.25">
      <c r="A24" s="482"/>
      <c r="B24" s="483"/>
      <c r="C24" s="143" t="s">
        <v>532</v>
      </c>
      <c r="D24" s="144"/>
      <c r="E24" s="144"/>
      <c r="F24" s="145"/>
      <c r="G24" s="153">
        <f aca="true" t="shared" si="2" ref="G24:L24">SUBTOTAL(9,G21:G23)</f>
        <v>0</v>
      </c>
      <c r="H24" s="153">
        <f t="shared" si="2"/>
        <v>0</v>
      </c>
      <c r="I24" s="153">
        <f t="shared" si="2"/>
        <v>26000</v>
      </c>
      <c r="J24" s="153">
        <f t="shared" si="2"/>
        <v>26000</v>
      </c>
      <c r="K24" s="153">
        <f t="shared" si="2"/>
        <v>0</v>
      </c>
      <c r="L24" s="153">
        <f t="shared" si="2"/>
        <v>26000</v>
      </c>
      <c r="M24" s="109"/>
      <c r="P24" s="109"/>
      <c r="Q24" s="109"/>
      <c r="R24" s="109"/>
      <c r="S24" s="109"/>
      <c r="T24" s="109"/>
      <c r="U24" s="109"/>
    </row>
    <row r="25" spans="1:21" ht="14.25">
      <c r="A25" s="482"/>
      <c r="B25" s="483"/>
      <c r="C25" s="148" t="s">
        <v>533</v>
      </c>
      <c r="D25" s="119"/>
      <c r="E25" s="120"/>
      <c r="F25" s="121"/>
      <c r="G25" s="122"/>
      <c r="H25" s="123"/>
      <c r="I25" s="123"/>
      <c r="J25" s="124">
        <f>SUM('RRF4&amp;5 Detailed Budget Plannig'!$G25:$I25)</f>
        <v>0</v>
      </c>
      <c r="K25" s="123"/>
      <c r="L25" s="125">
        <f>J25+K25</f>
        <v>0</v>
      </c>
      <c r="M25" s="109"/>
      <c r="P25" s="109"/>
      <c r="Q25" s="109"/>
      <c r="R25" s="109"/>
      <c r="S25" s="109"/>
      <c r="T25" s="152"/>
      <c r="U25" s="152"/>
    </row>
    <row r="26" spans="1:21" ht="69">
      <c r="A26" s="482"/>
      <c r="B26" s="483"/>
      <c r="C26" s="118" t="str">
        <f>'RRF2 Outcome Output Activity'!C40</f>
        <v>Apoyo al proceso de planificación para la rendición de cuentas, para la obtención de los recursos del presupuesto nacional para la implementación del  II plan.</v>
      </c>
      <c r="D26" s="151" t="str">
        <f>'RRF2 Outcome Output Activity'!G40</f>
        <v>CNCLVD – SIPIAV/ONUmujeres</v>
      </c>
      <c r="E26" s="127" t="s">
        <v>534</v>
      </c>
      <c r="F26" s="128" t="s">
        <v>535</v>
      </c>
      <c r="G26" s="129"/>
      <c r="H26" s="130"/>
      <c r="I26" s="130">
        <v>8000</v>
      </c>
      <c r="J26" s="131">
        <f>SUM('RRF4&amp;5 Detailed Budget Plannig'!$G26:$I26)</f>
        <v>8000</v>
      </c>
      <c r="K26" s="130"/>
      <c r="L26" s="132">
        <f>J26+K26</f>
        <v>8000</v>
      </c>
      <c r="M26" s="109"/>
      <c r="N26" s="154"/>
      <c r="O26" s="154"/>
      <c r="P26" s="155"/>
      <c r="Q26" s="109"/>
      <c r="R26" s="109"/>
      <c r="S26" s="109"/>
      <c r="T26" s="109"/>
      <c r="U26" s="109"/>
    </row>
    <row r="27" spans="1:21" ht="14.25">
      <c r="A27" s="482"/>
      <c r="B27" s="483"/>
      <c r="C27" s="133"/>
      <c r="D27" s="134"/>
      <c r="E27" s="135"/>
      <c r="F27" s="136"/>
      <c r="G27" s="137"/>
      <c r="H27" s="138"/>
      <c r="I27" s="138"/>
      <c r="J27" s="139">
        <f>SUM('RRF4&amp;5 Detailed Budget Plannig'!$G27:$I27)</f>
        <v>0</v>
      </c>
      <c r="K27" s="138"/>
      <c r="L27" s="140">
        <f>J27+K27</f>
        <v>0</v>
      </c>
      <c r="M27" s="109"/>
      <c r="P27" s="109"/>
      <c r="Q27" s="109"/>
      <c r="R27" s="109"/>
      <c r="S27" s="109"/>
      <c r="T27" s="109"/>
      <c r="U27" s="109"/>
    </row>
    <row r="28" spans="1:21" ht="14.25">
      <c r="A28" s="482"/>
      <c r="B28" s="483"/>
      <c r="C28" s="156" t="s">
        <v>536</v>
      </c>
      <c r="D28" s="144"/>
      <c r="E28" s="144"/>
      <c r="F28" s="145"/>
      <c r="G28" s="146">
        <f aca="true" t="shared" si="3" ref="G28:L28">SUBTOTAL(9,G25:G27)</f>
        <v>0</v>
      </c>
      <c r="H28" s="146">
        <f t="shared" si="3"/>
        <v>0</v>
      </c>
      <c r="I28" s="146">
        <f t="shared" si="3"/>
        <v>8000</v>
      </c>
      <c r="J28" s="146">
        <f t="shared" si="3"/>
        <v>8000</v>
      </c>
      <c r="K28" s="146">
        <f t="shared" si="3"/>
        <v>0</v>
      </c>
      <c r="L28" s="146">
        <f t="shared" si="3"/>
        <v>8000</v>
      </c>
      <c r="M28" s="109"/>
      <c r="P28" s="109"/>
      <c r="Q28" s="109"/>
      <c r="R28" s="109"/>
      <c r="S28" s="109"/>
      <c r="T28" s="109"/>
      <c r="U28" s="109"/>
    </row>
    <row r="29" spans="1:21" ht="14.25">
      <c r="A29" s="482"/>
      <c r="B29" s="483"/>
      <c r="C29" s="157" t="s">
        <v>537</v>
      </c>
      <c r="D29" s="158"/>
      <c r="E29" s="120"/>
      <c r="F29" s="159"/>
      <c r="G29" s="160"/>
      <c r="H29" s="161"/>
      <c r="I29" s="161"/>
      <c r="J29" s="131">
        <f>SUM('RRF4&amp;5 Detailed Budget Plannig'!$G29:$I29)</f>
        <v>0</v>
      </c>
      <c r="K29" s="161"/>
      <c r="L29" s="125">
        <f aca="true" t="shared" si="4" ref="L29:L40">J29+K29</f>
        <v>0</v>
      </c>
      <c r="M29" s="109"/>
      <c r="P29" s="109"/>
      <c r="Q29" s="109"/>
      <c r="R29" s="109"/>
      <c r="S29" s="109"/>
      <c r="T29" s="109"/>
      <c r="U29" s="109"/>
    </row>
    <row r="30" spans="1:21" ht="41.25">
      <c r="A30" s="482"/>
      <c r="B30" s="483"/>
      <c r="C30" s="162" t="str">
        <f>'RRF2 Outcome Output Activity'!C41</f>
        <v>Apoyo a la elaboración de los planes operativos sectoriales. (incluido en el 1.2)</v>
      </c>
      <c r="D30" s="163" t="str">
        <f>'RRF2 Outcome Output Activity'!G40</f>
        <v>CNCLVD – SIPIAV/ONUmujeres</v>
      </c>
      <c r="E30" s="127" t="s">
        <v>530</v>
      </c>
      <c r="F30" s="164" t="s">
        <v>538</v>
      </c>
      <c r="G30" s="165"/>
      <c r="H30" s="166"/>
      <c r="I30" s="166"/>
      <c r="J30" s="131">
        <f>SUM('RRF4&amp;5 Detailed Budget Plannig'!$G30:$I30)</f>
        <v>0</v>
      </c>
      <c r="K30" s="167">
        <v>6000</v>
      </c>
      <c r="L30" s="132">
        <f t="shared" si="4"/>
        <v>6000</v>
      </c>
      <c r="M30" s="109"/>
      <c r="P30" s="109"/>
      <c r="Q30" s="109"/>
      <c r="R30" s="109"/>
      <c r="S30" s="109"/>
      <c r="T30" s="109"/>
      <c r="U30" s="109"/>
    </row>
    <row r="31" spans="1:21" ht="14.25">
      <c r="A31" s="482"/>
      <c r="B31" s="483"/>
      <c r="C31" s="168"/>
      <c r="D31" s="158"/>
      <c r="E31" s="135"/>
      <c r="F31" s="159"/>
      <c r="G31" s="169"/>
      <c r="H31" s="170"/>
      <c r="I31" s="170"/>
      <c r="J31" s="131">
        <f>SUM('RRF4&amp;5 Detailed Budget Plannig'!$G31:$I31)</f>
        <v>0</v>
      </c>
      <c r="K31" s="170"/>
      <c r="L31" s="140">
        <f t="shared" si="4"/>
        <v>0</v>
      </c>
      <c r="M31" s="109"/>
      <c r="P31" s="109"/>
      <c r="Q31" s="109"/>
      <c r="R31" s="109"/>
      <c r="S31" s="109"/>
      <c r="T31" s="109"/>
      <c r="U31" s="109"/>
    </row>
    <row r="32" spans="1:21" ht="14.25">
      <c r="A32" s="482"/>
      <c r="B32" s="483"/>
      <c r="C32" s="171" t="s">
        <v>539</v>
      </c>
      <c r="D32" s="172"/>
      <c r="E32" s="172"/>
      <c r="F32" s="172"/>
      <c r="G32" s="173">
        <f>G29+G30+G31</f>
        <v>0</v>
      </c>
      <c r="H32" s="173">
        <f>H29+H30+H31</f>
        <v>0</v>
      </c>
      <c r="I32" s="173">
        <f>I29+I30+I31</f>
        <v>0</v>
      </c>
      <c r="J32" s="173">
        <f>J29+J30+J31</f>
        <v>0</v>
      </c>
      <c r="K32" s="173">
        <f>K29+K30+K31</f>
        <v>6000</v>
      </c>
      <c r="L32" s="174">
        <f t="shared" si="4"/>
        <v>6000</v>
      </c>
      <c r="M32" s="109"/>
      <c r="P32" s="109"/>
      <c r="Q32" s="109"/>
      <c r="R32" s="109"/>
      <c r="S32" s="109"/>
      <c r="T32" s="109"/>
      <c r="U32" s="109"/>
    </row>
    <row r="33" spans="1:21" s="180" customFormat="1" ht="14.25">
      <c r="A33" s="482"/>
      <c r="B33" s="483"/>
      <c r="C33" s="175" t="s">
        <v>540</v>
      </c>
      <c r="D33" s="176"/>
      <c r="E33" s="176"/>
      <c r="F33" s="177"/>
      <c r="G33" s="178">
        <f>G16+G20+G24+G28+G32</f>
        <v>0</v>
      </c>
      <c r="H33" s="178">
        <f>H16+H20+H24+H28+H32</f>
        <v>1000</v>
      </c>
      <c r="I33" s="178">
        <f>I16+I20+I24+I28+I32</f>
        <v>34000</v>
      </c>
      <c r="J33" s="178">
        <f>J16+J20+J24+J28+J32</f>
        <v>35000</v>
      </c>
      <c r="K33" s="178">
        <f>K16+K20+K24+K28+K32</f>
        <v>7000</v>
      </c>
      <c r="L33" s="179">
        <f t="shared" si="4"/>
        <v>42000</v>
      </c>
      <c r="M33" s="141"/>
      <c r="P33" s="141"/>
      <c r="Q33" s="181"/>
      <c r="R33" s="141"/>
      <c r="S33" s="141"/>
      <c r="T33" s="141"/>
      <c r="U33" s="141"/>
    </row>
    <row r="34" spans="1:21" ht="14.25">
      <c r="A34" s="482"/>
      <c r="B34" s="117" t="s">
        <v>166</v>
      </c>
      <c r="C34" s="148" t="s">
        <v>541</v>
      </c>
      <c r="D34" s="119"/>
      <c r="E34" s="120"/>
      <c r="F34" s="121"/>
      <c r="G34" s="122"/>
      <c r="H34" s="123"/>
      <c r="I34" s="123"/>
      <c r="J34" s="124">
        <f>SUM(G34:H34)</f>
        <v>0</v>
      </c>
      <c r="K34" s="123"/>
      <c r="L34" s="125">
        <f t="shared" si="4"/>
        <v>0</v>
      </c>
      <c r="M34" s="109"/>
      <c r="P34" s="109"/>
      <c r="Q34" s="109"/>
      <c r="R34" s="109"/>
      <c r="S34" s="109"/>
      <c r="T34" s="109"/>
      <c r="U34" s="109"/>
    </row>
    <row r="35" spans="1:21" ht="12.75" customHeight="1">
      <c r="A35" s="482"/>
      <c r="B35" s="484" t="s">
        <v>173</v>
      </c>
      <c r="C35" s="118" t="str">
        <f>'RRF2 Outcome Output Activity'!C52</f>
        <v>1.2.1 Contratación  de dos asistencias técnicas nacionales y 4 asistencias tecnicas regionales  para el fortalecimiento del CNCLVD y SIPIAV y sus representaciones territoriales.</v>
      </c>
      <c r="D35" s="151" t="str">
        <f>'RRF2 Outcome Output Activity'!G52</f>
        <v>CNCLVD – SIPIAV/ONUmujeres</v>
      </c>
      <c r="E35" s="127" t="s">
        <v>534</v>
      </c>
      <c r="F35" s="128"/>
      <c r="G35" s="129">
        <v>39131</v>
      </c>
      <c r="H35" s="130">
        <v>136858</v>
      </c>
      <c r="I35" s="130"/>
      <c r="J35" s="131">
        <f>SUM(G35:H35)</f>
        <v>175989</v>
      </c>
      <c r="K35" s="167">
        <v>48000</v>
      </c>
      <c r="L35" s="132">
        <f t="shared" si="4"/>
        <v>223989</v>
      </c>
      <c r="M35" s="109"/>
      <c r="N35" s="182"/>
      <c r="O35" s="182"/>
      <c r="P35" s="109"/>
      <c r="Q35" s="109"/>
      <c r="R35" s="109"/>
      <c r="S35" s="109"/>
      <c r="T35" s="109"/>
      <c r="U35" s="109"/>
    </row>
    <row r="36" spans="1:21" ht="14.25">
      <c r="A36" s="482"/>
      <c r="B36" s="484"/>
      <c r="C36" s="133"/>
      <c r="D36" s="134"/>
      <c r="E36" s="135"/>
      <c r="F36" s="136"/>
      <c r="G36" s="137"/>
      <c r="H36" s="138"/>
      <c r="I36" s="138"/>
      <c r="J36" s="139">
        <f>SUM('RRF4&amp;5 Detailed Budget Plannig'!$G36:$I36)</f>
        <v>0</v>
      </c>
      <c r="K36" s="138"/>
      <c r="L36" s="140">
        <f t="shared" si="4"/>
        <v>0</v>
      </c>
      <c r="M36" s="109"/>
      <c r="P36" s="109"/>
      <c r="Q36" s="109"/>
      <c r="R36" s="109"/>
      <c r="S36" s="109"/>
      <c r="T36" s="109"/>
      <c r="U36" s="109"/>
    </row>
    <row r="37" spans="1:21" ht="14.25">
      <c r="A37" s="482"/>
      <c r="B37" s="484"/>
      <c r="C37" s="143" t="s">
        <v>542</v>
      </c>
      <c r="D37" s="144"/>
      <c r="E37" s="144"/>
      <c r="F37" s="145"/>
      <c r="G37" s="146">
        <f>SUBTOTAL(9,G34:G36)</f>
        <v>39131</v>
      </c>
      <c r="H37" s="146">
        <f>SUBTOTAL(9,H34:H36)</f>
        <v>136858</v>
      </c>
      <c r="I37" s="146">
        <f>SUBTOTAL(9,I34:I36)</f>
        <v>0</v>
      </c>
      <c r="J37" s="146">
        <f>SUBTOTAL(9,J34:J36)</f>
        <v>175989</v>
      </c>
      <c r="K37" s="146">
        <f>SUBTOTAL(9,K34:K36)</f>
        <v>48000</v>
      </c>
      <c r="L37" s="147">
        <f t="shared" si="4"/>
        <v>223989</v>
      </c>
      <c r="M37" s="109"/>
      <c r="P37" s="109"/>
      <c r="Q37" s="109"/>
      <c r="R37" s="109"/>
      <c r="S37" s="109"/>
      <c r="T37" s="109"/>
      <c r="U37" s="109"/>
    </row>
    <row r="38" spans="1:21" ht="14.25">
      <c r="A38" s="482"/>
      <c r="B38" s="484"/>
      <c r="C38" s="148" t="s">
        <v>543</v>
      </c>
      <c r="D38" s="119"/>
      <c r="E38" s="120"/>
      <c r="F38" s="121"/>
      <c r="G38" s="122"/>
      <c r="H38" s="123"/>
      <c r="I38" s="123"/>
      <c r="J38" s="124">
        <f>SUM('RRF4&amp;5 Detailed Budget Plannig'!$G38:$I38)</f>
        <v>0</v>
      </c>
      <c r="K38" s="123"/>
      <c r="L38" s="125">
        <f t="shared" si="4"/>
        <v>0</v>
      </c>
      <c r="M38" s="109"/>
      <c r="P38" s="109"/>
      <c r="Q38" s="109"/>
      <c r="R38" s="109"/>
      <c r="S38" s="109"/>
      <c r="T38" s="109"/>
      <c r="U38" s="109"/>
    </row>
    <row r="39" spans="1:21" ht="41.25">
      <c r="A39" s="482"/>
      <c r="B39" s="484"/>
      <c r="C39" s="118" t="str">
        <f>'RRF2 Outcome Output Activity'!C53</f>
        <v>1.2.2 Reuniones de seguimiento entre las Comisiones Departamentales, Comité de SIPIAV,  las asistencias técnicas nacionales y regionales y referentes territoriales. </v>
      </c>
      <c r="D39" s="151" t="str">
        <f>'RRF2 Outcome Output Activity'!G53</f>
        <v>CNCLVD – SIPIAV/ONUmujeres</v>
      </c>
      <c r="E39" s="127" t="s">
        <v>544</v>
      </c>
      <c r="F39" s="128"/>
      <c r="G39" s="129"/>
      <c r="H39" s="130"/>
      <c r="I39" s="130"/>
      <c r="J39" s="131">
        <f>SUM('RRF4&amp;5 Detailed Budget Plannig'!$G39:$I39)</f>
        <v>0</v>
      </c>
      <c r="K39" s="167">
        <v>19500</v>
      </c>
      <c r="L39" s="132">
        <f t="shared" si="4"/>
        <v>19500</v>
      </c>
      <c r="M39" s="109"/>
      <c r="N39" s="154"/>
      <c r="O39" s="154"/>
      <c r="P39" s="155"/>
      <c r="Q39" s="109"/>
      <c r="R39" s="109"/>
      <c r="S39" s="109"/>
      <c r="T39" s="109"/>
      <c r="U39" s="109"/>
    </row>
    <row r="40" spans="1:21" ht="14.25">
      <c r="A40" s="482"/>
      <c r="B40" s="484"/>
      <c r="C40" s="133"/>
      <c r="D40" s="134"/>
      <c r="E40" s="135"/>
      <c r="F40" s="136"/>
      <c r="G40" s="137"/>
      <c r="H40" s="138"/>
      <c r="I40" s="138"/>
      <c r="J40" s="139">
        <f>SUM('RRF4&amp;5 Detailed Budget Plannig'!$G40:$I40)</f>
        <v>0</v>
      </c>
      <c r="K40" s="138"/>
      <c r="L40" s="140">
        <f t="shared" si="4"/>
        <v>0</v>
      </c>
      <c r="M40" s="109"/>
      <c r="N40" s="154"/>
      <c r="P40" s="155"/>
      <c r="Q40" s="109"/>
      <c r="R40" s="109"/>
      <c r="S40" s="109"/>
      <c r="T40" s="109"/>
      <c r="U40" s="109"/>
    </row>
    <row r="41" spans="1:21" ht="15">
      <c r="A41" s="482"/>
      <c r="B41" s="484"/>
      <c r="C41" s="143" t="s">
        <v>545</v>
      </c>
      <c r="D41" s="144"/>
      <c r="E41" s="144"/>
      <c r="F41" s="145"/>
      <c r="G41" s="146">
        <f aca="true" t="shared" si="5" ref="G41:L41">SUBTOTAL(9,G38:G40)</f>
        <v>0</v>
      </c>
      <c r="H41" s="146">
        <f t="shared" si="5"/>
        <v>0</v>
      </c>
      <c r="I41" s="146">
        <f t="shared" si="5"/>
        <v>0</v>
      </c>
      <c r="J41" s="146">
        <f t="shared" si="5"/>
        <v>0</v>
      </c>
      <c r="K41" s="146">
        <f t="shared" si="5"/>
        <v>19500</v>
      </c>
      <c r="L41" s="146">
        <f t="shared" si="5"/>
        <v>19500</v>
      </c>
      <c r="M41" s="109"/>
      <c r="P41" s="109"/>
      <c r="Q41" s="109"/>
      <c r="R41" s="109"/>
      <c r="S41" s="109"/>
      <c r="T41" s="109"/>
      <c r="U41" s="109"/>
    </row>
    <row r="42" spans="1:21" ht="15">
      <c r="A42" s="482"/>
      <c r="B42" s="484"/>
      <c r="C42" s="148" t="s">
        <v>546</v>
      </c>
      <c r="D42" s="119"/>
      <c r="E42" s="120"/>
      <c r="F42" s="121"/>
      <c r="G42" s="122"/>
      <c r="H42" s="123"/>
      <c r="I42" s="123"/>
      <c r="J42" s="124">
        <f>SUM('RRF4&amp;5 Detailed Budget Plannig'!$G42:$I42)</f>
        <v>0</v>
      </c>
      <c r="K42" s="123"/>
      <c r="L42" s="125">
        <f>J42+K42</f>
        <v>0</v>
      </c>
      <c r="M42" s="109"/>
      <c r="P42" s="109"/>
      <c r="Q42" s="109"/>
      <c r="R42" s="109"/>
      <c r="S42" s="109"/>
      <c r="T42" s="109"/>
      <c r="U42" s="109"/>
    </row>
    <row r="43" spans="1:21" ht="25.5">
      <c r="A43" s="482"/>
      <c r="B43" s="484"/>
      <c r="C43" s="118" t="str">
        <f>'RRF2 Outcome Output Activity'!C54</f>
        <v>1.2.3 Actividades Nacionales conjuntas entre CNCLVD y SIPIAV</v>
      </c>
      <c r="D43" s="151" t="str">
        <f>'RRF2 Outcome Output Activity'!G54</f>
        <v>CNCLVD – SIPIAV/ONUmujeres</v>
      </c>
      <c r="E43" s="127" t="s">
        <v>524</v>
      </c>
      <c r="F43" s="128" t="s">
        <v>525</v>
      </c>
      <c r="G43" s="129">
        <v>1200</v>
      </c>
      <c r="H43" s="130">
        <v>1200</v>
      </c>
      <c r="I43" s="130"/>
      <c r="J43" s="131">
        <f>SUM('RRF4&amp;5 Detailed Budget Plannig'!$G43:$I43)</f>
        <v>2400</v>
      </c>
      <c r="K43" s="130"/>
      <c r="L43" s="132">
        <f>J43+K43</f>
        <v>2400</v>
      </c>
      <c r="M43" s="109"/>
      <c r="P43" s="109"/>
      <c r="Q43" s="109"/>
      <c r="R43" s="109"/>
      <c r="S43" s="109"/>
      <c r="T43" s="109"/>
      <c r="U43" s="109"/>
    </row>
    <row r="44" spans="1:21" ht="15">
      <c r="A44" s="482"/>
      <c r="B44" s="484"/>
      <c r="C44" s="133"/>
      <c r="D44" s="134"/>
      <c r="E44" s="135"/>
      <c r="F44" s="136"/>
      <c r="G44" s="137"/>
      <c r="H44" s="138"/>
      <c r="I44" s="138"/>
      <c r="J44" s="139">
        <f>SUM('RRF4&amp;5 Detailed Budget Plannig'!$G44:$I44)</f>
        <v>0</v>
      </c>
      <c r="K44" s="138"/>
      <c r="L44" s="140">
        <f>J44+K44</f>
        <v>0</v>
      </c>
      <c r="M44" s="109"/>
      <c r="P44" s="109"/>
      <c r="Q44" s="109"/>
      <c r="R44" s="109"/>
      <c r="S44" s="109"/>
      <c r="T44" s="109"/>
      <c r="U44" s="109"/>
    </row>
    <row r="45" spans="1:21" ht="15">
      <c r="A45" s="482"/>
      <c r="B45" s="484"/>
      <c r="C45" s="143" t="s">
        <v>547</v>
      </c>
      <c r="D45" s="144"/>
      <c r="E45" s="144"/>
      <c r="F45" s="145"/>
      <c r="G45" s="153">
        <f aca="true" t="shared" si="6" ref="G45:L45">SUBTOTAL(9,G42:G44)</f>
        <v>1200</v>
      </c>
      <c r="H45" s="153">
        <f t="shared" si="6"/>
        <v>1200</v>
      </c>
      <c r="I45" s="153">
        <f t="shared" si="6"/>
        <v>0</v>
      </c>
      <c r="J45" s="153">
        <f t="shared" si="6"/>
        <v>2400</v>
      </c>
      <c r="K45" s="153">
        <f t="shared" si="6"/>
        <v>0</v>
      </c>
      <c r="L45" s="153">
        <f t="shared" si="6"/>
        <v>2400</v>
      </c>
      <c r="M45" s="109"/>
      <c r="P45" s="109"/>
      <c r="Q45" s="109"/>
      <c r="R45" s="109"/>
      <c r="S45" s="109"/>
      <c r="T45" s="109"/>
      <c r="U45" s="109"/>
    </row>
    <row r="46" spans="1:21" ht="15">
      <c r="A46" s="482"/>
      <c r="B46" s="484"/>
      <c r="C46" s="148" t="s">
        <v>548</v>
      </c>
      <c r="D46" s="119"/>
      <c r="E46" s="120"/>
      <c r="F46" s="121"/>
      <c r="G46" s="122"/>
      <c r="H46" s="123"/>
      <c r="I46" s="123"/>
      <c r="J46" s="124">
        <f>SUM('RRF4&amp;5 Detailed Budget Plannig'!$G46:$I46)</f>
        <v>0</v>
      </c>
      <c r="K46" s="123"/>
      <c r="L46" s="125">
        <f>J46+K46</f>
        <v>0</v>
      </c>
      <c r="M46" s="109"/>
      <c r="P46" s="109"/>
      <c r="Q46" s="109"/>
      <c r="R46" s="109"/>
      <c r="S46" s="109"/>
      <c r="T46" s="109"/>
      <c r="U46" s="109"/>
    </row>
    <row r="47" spans="1:21" ht="51">
      <c r="A47" s="482"/>
      <c r="B47" s="484"/>
      <c r="C47" s="118" t="str">
        <f>'RRF2 Outcome Output Activity'!C55</f>
        <v>1.2.4 Elaboración de planes operativos departamentales</v>
      </c>
      <c r="D47" s="151" t="str">
        <f>'RRF2 Outcome Output Activity'!G55</f>
        <v>CNCLVD – SIPIAV/ONUmujeres</v>
      </c>
      <c r="E47" s="127" t="s">
        <v>549</v>
      </c>
      <c r="F47" s="128" t="s">
        <v>550</v>
      </c>
      <c r="G47" s="129"/>
      <c r="H47" s="130">
        <v>6000</v>
      </c>
      <c r="I47" s="130">
        <v>3000</v>
      </c>
      <c r="J47" s="131">
        <f>SUM('RRF4&amp;5 Detailed Budget Plannig'!$G47:$I47)</f>
        <v>9000</v>
      </c>
      <c r="K47" s="130"/>
      <c r="L47" s="132">
        <f>J47+K47</f>
        <v>9000</v>
      </c>
      <c r="M47" s="109"/>
      <c r="N47" s="182"/>
      <c r="O47" s="182"/>
      <c r="P47" s="109"/>
      <c r="Q47" s="109"/>
      <c r="R47" s="109"/>
      <c r="S47" s="109"/>
      <c r="T47" s="109"/>
      <c r="U47" s="109"/>
    </row>
    <row r="48" spans="1:21" ht="15">
      <c r="A48" s="482"/>
      <c r="B48" s="484"/>
      <c r="C48" s="133"/>
      <c r="D48" s="134"/>
      <c r="E48" s="135"/>
      <c r="F48" s="136"/>
      <c r="G48" s="137"/>
      <c r="H48" s="138"/>
      <c r="I48" s="138"/>
      <c r="J48" s="139">
        <f>SUM('RRF4&amp;5 Detailed Budget Plannig'!$G48:$I48)</f>
        <v>0</v>
      </c>
      <c r="K48" s="138"/>
      <c r="L48" s="140">
        <f>J48+K48</f>
        <v>0</v>
      </c>
      <c r="M48" s="109"/>
      <c r="P48" s="109"/>
      <c r="Q48" s="109"/>
      <c r="R48" s="109"/>
      <c r="S48" s="109"/>
      <c r="T48" s="109"/>
      <c r="U48" s="109"/>
    </row>
    <row r="49" spans="1:21" ht="15">
      <c r="A49" s="482"/>
      <c r="B49" s="484"/>
      <c r="C49" s="143" t="s">
        <v>551</v>
      </c>
      <c r="D49" s="183"/>
      <c r="E49" s="183"/>
      <c r="F49" s="184"/>
      <c r="G49" s="146">
        <f aca="true" t="shared" si="7" ref="G49:L49">SUBTOTAL(9,G46:G48)</f>
        <v>0</v>
      </c>
      <c r="H49" s="146">
        <f t="shared" si="7"/>
        <v>6000</v>
      </c>
      <c r="I49" s="146">
        <f t="shared" si="7"/>
        <v>3000</v>
      </c>
      <c r="J49" s="146">
        <f t="shared" si="7"/>
        <v>9000</v>
      </c>
      <c r="K49" s="146">
        <f t="shared" si="7"/>
        <v>0</v>
      </c>
      <c r="L49" s="146">
        <f t="shared" si="7"/>
        <v>9000</v>
      </c>
      <c r="M49" s="109"/>
      <c r="P49" s="109"/>
      <c r="Q49" s="109"/>
      <c r="R49" s="109"/>
      <c r="S49" s="109"/>
      <c r="T49" s="109"/>
      <c r="U49" s="109"/>
    </row>
    <row r="50" spans="1:21" ht="15">
      <c r="A50" s="482"/>
      <c r="B50" s="484"/>
      <c r="C50" s="157" t="s">
        <v>552</v>
      </c>
      <c r="D50" s="158"/>
      <c r="E50" s="120"/>
      <c r="F50" s="159"/>
      <c r="G50" s="160"/>
      <c r="H50" s="161"/>
      <c r="I50" s="161"/>
      <c r="J50" s="131">
        <f>SUM('RRF4&amp;5 Detailed Budget Plannig'!$G50:$I50)</f>
        <v>0</v>
      </c>
      <c r="K50" s="161"/>
      <c r="L50" s="125">
        <f aca="true" t="shared" si="8" ref="L50:L55">J50+K50</f>
        <v>0</v>
      </c>
      <c r="M50" s="109"/>
      <c r="P50" s="109"/>
      <c r="Q50" s="109"/>
      <c r="R50" s="109"/>
      <c r="S50" s="109"/>
      <c r="T50" s="109"/>
      <c r="U50" s="109"/>
    </row>
    <row r="51" spans="1:16" ht="38.25">
      <c r="A51" s="482"/>
      <c r="B51" s="484"/>
      <c r="C51" s="162" t="str">
        <f>'RRF2 Outcome Output Activity'!C56</f>
        <v>1.2.5 Presentación de planes operativos departamentales</v>
      </c>
      <c r="D51" s="163" t="str">
        <f>'RRF2 Outcome Output Activity'!G56</f>
        <v>CNCLVD – SIPIAV/ONUmujeres</v>
      </c>
      <c r="E51" s="127" t="s">
        <v>524</v>
      </c>
      <c r="F51" s="164" t="s">
        <v>553</v>
      </c>
      <c r="G51" s="165"/>
      <c r="H51" s="166">
        <v>2600</v>
      </c>
      <c r="I51" s="166">
        <v>2600</v>
      </c>
      <c r="J51" s="131">
        <f>SUM('RRF4&amp;5 Detailed Budget Plannig'!$G51:$I51)</f>
        <v>5200</v>
      </c>
      <c r="K51" s="167">
        <v>20000</v>
      </c>
      <c r="L51" s="132">
        <f t="shared" si="8"/>
        <v>25200</v>
      </c>
      <c r="M51" s="109"/>
      <c r="N51" s="154"/>
      <c r="O51" s="154"/>
      <c r="P51" s="154"/>
    </row>
    <row r="52" spans="1:13" ht="15">
      <c r="A52" s="482"/>
      <c r="B52" s="484"/>
      <c r="C52" s="185"/>
      <c r="D52" s="186"/>
      <c r="E52" s="135"/>
      <c r="F52" s="187"/>
      <c r="G52" s="169"/>
      <c r="H52" s="170"/>
      <c r="I52" s="170"/>
      <c r="J52" s="131">
        <f>SUM('RRF4&amp;5 Detailed Budget Plannig'!$G52:$I52)</f>
        <v>0</v>
      </c>
      <c r="K52" s="170"/>
      <c r="L52" s="140">
        <f t="shared" si="8"/>
        <v>0</v>
      </c>
      <c r="M52" s="109"/>
    </row>
    <row r="53" spans="1:13" ht="15">
      <c r="A53" s="482"/>
      <c r="B53" s="484"/>
      <c r="C53" s="188" t="s">
        <v>554</v>
      </c>
      <c r="D53" s="189"/>
      <c r="E53" s="189"/>
      <c r="F53" s="190"/>
      <c r="G53" s="173">
        <f>G50+G51+G52</f>
        <v>0</v>
      </c>
      <c r="H53" s="173">
        <f>H50+H51+H52</f>
        <v>2600</v>
      </c>
      <c r="I53" s="173">
        <f>I50+I51+I52</f>
        <v>2600</v>
      </c>
      <c r="J53" s="173">
        <f>J50+J51+J52</f>
        <v>5200</v>
      </c>
      <c r="K53" s="173">
        <f>K50+K51+K52</f>
        <v>20000</v>
      </c>
      <c r="L53" s="174">
        <f t="shared" si="8"/>
        <v>25200</v>
      </c>
      <c r="M53" s="109"/>
    </row>
    <row r="54" spans="1:13" s="180" customFormat="1" ht="14.25">
      <c r="A54" s="482"/>
      <c r="B54" s="484"/>
      <c r="C54" s="191" t="s">
        <v>555</v>
      </c>
      <c r="D54" s="191"/>
      <c r="E54" s="191"/>
      <c r="F54" s="192"/>
      <c r="G54" s="178">
        <f>G37+G41+G45+G49+G53</f>
        <v>40331</v>
      </c>
      <c r="H54" s="178">
        <f>H37+H41+H45+H49+H53</f>
        <v>146658</v>
      </c>
      <c r="I54" s="178">
        <f>I37+I41+I45+I49+I53</f>
        <v>5600</v>
      </c>
      <c r="J54" s="178">
        <f>J37+J41+J45+J49+J53</f>
        <v>192589</v>
      </c>
      <c r="K54" s="178">
        <f>K37+K41+K45+K49+K53</f>
        <v>87500</v>
      </c>
      <c r="L54" s="179">
        <f t="shared" si="8"/>
        <v>280089</v>
      </c>
      <c r="M54" s="141"/>
    </row>
    <row r="55" spans="1:13" ht="18">
      <c r="A55" s="193"/>
      <c r="B55" s="194"/>
      <c r="C55" s="195" t="s">
        <v>556</v>
      </c>
      <c r="D55" s="196"/>
      <c r="E55" s="196"/>
      <c r="F55" s="197"/>
      <c r="G55" s="198">
        <f>G33+G54</f>
        <v>40331</v>
      </c>
      <c r="H55" s="198">
        <f>H33+H54</f>
        <v>147658</v>
      </c>
      <c r="I55" s="198">
        <f>I33+I54</f>
        <v>39600</v>
      </c>
      <c r="J55" s="198">
        <f>J33+J54</f>
        <v>227589</v>
      </c>
      <c r="K55" s="198">
        <f>K33+K54</f>
        <v>94500</v>
      </c>
      <c r="L55" s="199">
        <f t="shared" si="8"/>
        <v>322089</v>
      </c>
      <c r="M55" s="200"/>
    </row>
    <row r="56" spans="1:17" ht="18">
      <c r="A56" s="193"/>
      <c r="B56" s="193"/>
      <c r="C56" s="201"/>
      <c r="D56" s="201"/>
      <c r="E56" s="201"/>
      <c r="F56" s="201"/>
      <c r="G56" s="202"/>
      <c r="H56" s="202"/>
      <c r="I56" s="202"/>
      <c r="J56" s="104"/>
      <c r="K56" s="202"/>
      <c r="L56" s="203"/>
      <c r="M56" s="109"/>
      <c r="P56" s="204"/>
      <c r="Q56" s="204"/>
    </row>
    <row r="57" spans="1:13" s="205" customFormat="1" ht="15">
      <c r="A57" s="193"/>
      <c r="B57" s="193"/>
      <c r="C57" s="201"/>
      <c r="D57" s="201"/>
      <c r="E57" s="201"/>
      <c r="F57" s="201"/>
      <c r="G57" s="202"/>
      <c r="H57" s="202"/>
      <c r="I57" s="202"/>
      <c r="J57" s="202"/>
      <c r="K57" s="202"/>
      <c r="L57" s="202"/>
      <c r="M57" s="109"/>
    </row>
    <row r="58" spans="1:13" s="205" customFormat="1" ht="12.75" customHeight="1">
      <c r="A58" s="485" t="s">
        <v>557</v>
      </c>
      <c r="B58" s="485"/>
      <c r="C58" s="485"/>
      <c r="D58" s="485"/>
      <c r="E58" s="485"/>
      <c r="F58" s="485"/>
      <c r="G58" s="485"/>
      <c r="H58" s="485"/>
      <c r="I58" s="485"/>
      <c r="J58" s="485"/>
      <c r="K58" s="485"/>
      <c r="L58" s="485"/>
      <c r="M58" s="109"/>
    </row>
    <row r="59" spans="1:13" s="205" customFormat="1" ht="42">
      <c r="A59" s="110" t="s">
        <v>509</v>
      </c>
      <c r="B59" s="111" t="s">
        <v>510</v>
      </c>
      <c r="C59" s="112" t="s">
        <v>511</v>
      </c>
      <c r="D59" s="111" t="s">
        <v>512</v>
      </c>
      <c r="E59" s="111" t="s">
        <v>513</v>
      </c>
      <c r="F59" s="111" t="s">
        <v>514</v>
      </c>
      <c r="G59" s="113" t="s">
        <v>515</v>
      </c>
      <c r="H59" s="113" t="s">
        <v>516</v>
      </c>
      <c r="I59" s="113" t="s">
        <v>517</v>
      </c>
      <c r="J59" s="113" t="s">
        <v>518</v>
      </c>
      <c r="K59" s="114" t="s">
        <v>519</v>
      </c>
      <c r="L59" s="115" t="s">
        <v>520</v>
      </c>
      <c r="M59" s="109"/>
    </row>
    <row r="60" spans="1:13" s="205" customFormat="1" ht="14.25">
      <c r="A60" s="116" t="s">
        <v>208</v>
      </c>
      <c r="B60" s="117" t="s">
        <v>225</v>
      </c>
      <c r="C60" s="118" t="s">
        <v>558</v>
      </c>
      <c r="D60" s="119"/>
      <c r="E60" s="120"/>
      <c r="F60" s="121"/>
      <c r="G60" s="122"/>
      <c r="H60" s="123"/>
      <c r="I60" s="123"/>
      <c r="J60" s="124">
        <f>SUM(G60:H60)</f>
        <v>0</v>
      </c>
      <c r="K60" s="123"/>
      <c r="L60" s="125">
        <f>J60+K60</f>
        <v>0</v>
      </c>
      <c r="M60" s="109"/>
    </row>
    <row r="61" spans="1:15" s="205" customFormat="1" ht="27">
      <c r="A61" s="486" t="str">
        <f>'RRF2 Outcome Output Activity'!C90</f>
        <v>La población de Uruguay cuenta con un proyecto de reforma del marco jurídico sobre VBGG, integral e integrado validado por  actores claves,  con mayoría parlamentaria.
Definiciones operativas:
Actores claves son los representantes del estado y la sociedad civil en el CNCLVD y el SIPIAV y quienes estos identifiquen como relevantes.</v>
      </c>
      <c r="B61" s="487" t="str">
        <f>'RRF2 Outcome Output Activity'!B105</f>
        <v>Producto 2.1: Realizado el Informe del estudio comparado de marcos normativos de  países con mayor desarrollo en legislación en género y derechos con definición de vacíos legales y recomendaciones.
Definiciones operativas:
mayor desarrollo: implementación de sistemas de respuesta y acceso a la justicia que mejoran la situación de mujeres NNA.</v>
      </c>
      <c r="C61" s="118" t="str">
        <f>'RRF2 Outcome Output Activity'!C112</f>
        <v>Consultoría para el estudio comparado y diseño metodológico de las bases normativas del anteproyecto</v>
      </c>
      <c r="D61" s="151" t="s">
        <v>559</v>
      </c>
      <c r="E61" s="127" t="s">
        <v>534</v>
      </c>
      <c r="F61" s="128"/>
      <c r="G61" s="129"/>
      <c r="H61" s="130">
        <v>15900</v>
      </c>
      <c r="I61" s="130"/>
      <c r="J61" s="131">
        <f>SUM(G61:H61)</f>
        <v>15900</v>
      </c>
      <c r="K61" s="130"/>
      <c r="L61" s="132">
        <f>J61</f>
        <v>15900</v>
      </c>
      <c r="M61" s="109"/>
      <c r="O61" s="208"/>
    </row>
    <row r="62" spans="1:13" ht="27">
      <c r="A62" s="486"/>
      <c r="B62" s="487"/>
      <c r="C62" s="133"/>
      <c r="D62" s="151" t="s">
        <v>560</v>
      </c>
      <c r="E62" s="135" t="s">
        <v>534</v>
      </c>
      <c r="F62" s="136"/>
      <c r="G62" s="137"/>
      <c r="H62" s="138">
        <v>7100</v>
      </c>
      <c r="I62" s="138"/>
      <c r="J62" s="139">
        <f>SUM('RRF4&amp;5 Detailed Budget Plannig'!$G62:$I62)</f>
        <v>7100</v>
      </c>
      <c r="K62" s="138"/>
      <c r="L62" s="140">
        <f>J62+K62</f>
        <v>7100</v>
      </c>
      <c r="M62" s="109"/>
    </row>
    <row r="63" spans="1:13" ht="14.25">
      <c r="A63" s="486"/>
      <c r="B63" s="487"/>
      <c r="C63" s="143" t="s">
        <v>561</v>
      </c>
      <c r="D63" s="144"/>
      <c r="E63" s="144"/>
      <c r="F63" s="145"/>
      <c r="G63" s="146">
        <f>SUBTOTAL(9,G60:G62)</f>
        <v>0</v>
      </c>
      <c r="H63" s="146">
        <f>SUBTOTAL(9,H60:H62)</f>
        <v>23000</v>
      </c>
      <c r="I63" s="146">
        <f>SUBTOTAL(9,I60:I62)</f>
        <v>0</v>
      </c>
      <c r="J63" s="146">
        <f>SUBTOTAL(9,J60:J62)</f>
        <v>23000</v>
      </c>
      <c r="K63" s="146">
        <f>SUBTOTAL(9,K60:K62)</f>
        <v>0</v>
      </c>
      <c r="L63" s="147">
        <f>J63+K63</f>
        <v>23000</v>
      </c>
      <c r="M63" s="109"/>
    </row>
    <row r="64" spans="1:13" ht="14.25">
      <c r="A64" s="486"/>
      <c r="B64" s="487"/>
      <c r="C64" s="148" t="s">
        <v>562</v>
      </c>
      <c r="D64" s="119"/>
      <c r="E64" s="120"/>
      <c r="F64" s="121"/>
      <c r="G64" s="122"/>
      <c r="H64" s="123"/>
      <c r="I64" s="123"/>
      <c r="J64" s="124">
        <f>SUM('RRF4&amp;5 Detailed Budget Plannig'!$G64:$I64)</f>
        <v>0</v>
      </c>
      <c r="K64" s="123"/>
      <c r="L64" s="125">
        <f>J64+K64</f>
        <v>0</v>
      </c>
      <c r="M64" s="109"/>
    </row>
    <row r="65" spans="1:13" ht="82.5">
      <c r="A65" s="486"/>
      <c r="B65" s="487"/>
      <c r="C65" s="118" t="str">
        <f>'RRF2 Outcome Output Activity'!C113</f>
        <v>Mesas de trabajo sectoriales, intersectoriales y con actores clave.de los diferentes organismos con competencia en VBGG: CNCLVD y SIPIAV y legisladores/as; para presentación de los resultados del informe y evaluación de los posibles
ajustes a la normativa vigente</v>
      </c>
      <c r="D65" s="151" t="str">
        <f>'RRF2 Outcome Output Activity'!G113</f>
        <v>CNCLVD – SIPIAV/PNUD</v>
      </c>
      <c r="E65" s="127" t="s">
        <v>524</v>
      </c>
      <c r="F65" s="128" t="s">
        <v>563</v>
      </c>
      <c r="G65" s="129"/>
      <c r="H65" s="130">
        <v>1000</v>
      </c>
      <c r="I65" s="130"/>
      <c r="J65" s="131">
        <f>SUM('RRF4&amp;5 Detailed Budget Plannig'!$G65:$I65)</f>
        <v>1000</v>
      </c>
      <c r="K65" s="130">
        <v>1000</v>
      </c>
      <c r="L65" s="132">
        <f>J65+K65</f>
        <v>2000</v>
      </c>
      <c r="M65" s="109"/>
    </row>
    <row r="66" spans="1:13" ht="27">
      <c r="A66" s="486"/>
      <c r="B66" s="487"/>
      <c r="C66" s="133"/>
      <c r="D66" s="134"/>
      <c r="E66" s="135"/>
      <c r="F66" s="136" t="s">
        <v>564</v>
      </c>
      <c r="G66" s="137"/>
      <c r="H66" s="138"/>
      <c r="I66" s="138"/>
      <c r="J66" s="139">
        <f>SUM('RRF4&amp;5 Detailed Budget Plannig'!$G66:$I66)</f>
        <v>0</v>
      </c>
      <c r="K66" s="138">
        <v>2000</v>
      </c>
      <c r="L66" s="140">
        <f>J66+K66</f>
        <v>2000</v>
      </c>
      <c r="M66" s="109"/>
    </row>
    <row r="67" spans="1:13" ht="14.25">
      <c r="A67" s="486"/>
      <c r="B67" s="487"/>
      <c r="C67" s="143" t="s">
        <v>565</v>
      </c>
      <c r="D67" s="144"/>
      <c r="E67" s="144"/>
      <c r="F67" s="145"/>
      <c r="G67" s="146">
        <f aca="true" t="shared" si="9" ref="G67:L67">SUBTOTAL(9,G64:G66)</f>
        <v>0</v>
      </c>
      <c r="H67" s="146">
        <f t="shared" si="9"/>
        <v>1000</v>
      </c>
      <c r="I67" s="146">
        <f t="shared" si="9"/>
        <v>0</v>
      </c>
      <c r="J67" s="146">
        <f t="shared" si="9"/>
        <v>1000</v>
      </c>
      <c r="K67" s="146">
        <f t="shared" si="9"/>
        <v>3000</v>
      </c>
      <c r="L67" s="146">
        <f t="shared" si="9"/>
        <v>4000</v>
      </c>
      <c r="M67" s="109"/>
    </row>
    <row r="68" spans="1:13" ht="14.25">
      <c r="A68" s="486"/>
      <c r="B68" s="487"/>
      <c r="C68" s="148" t="s">
        <v>566</v>
      </c>
      <c r="D68" s="119"/>
      <c r="E68" s="120"/>
      <c r="F68" s="121"/>
      <c r="G68" s="122"/>
      <c r="H68" s="123"/>
      <c r="I68" s="123"/>
      <c r="J68" s="124">
        <f>SUM('RRF4&amp;5 Detailed Budget Plannig'!$G68:$I68)</f>
        <v>0</v>
      </c>
      <c r="K68" s="123"/>
      <c r="L68" s="125">
        <f>J68+K68</f>
        <v>0</v>
      </c>
      <c r="M68" s="109"/>
    </row>
    <row r="69" spans="1:13" ht="27">
      <c r="A69" s="486"/>
      <c r="B69" s="487"/>
      <c r="C69" s="118" t="str">
        <f>'RRF2 Outcome Output Activity'!C114</f>
        <v>Reuniones con diferentes actores del Poder Judicial</v>
      </c>
      <c r="D69" s="151" t="str">
        <f>'RRF2 Outcome Output Activity'!G114</f>
        <v>CNCLVD – SIPIAV/PNUD</v>
      </c>
      <c r="E69" s="127" t="s">
        <v>524</v>
      </c>
      <c r="F69" s="128" t="s">
        <v>563</v>
      </c>
      <c r="G69" s="129"/>
      <c r="H69" s="130">
        <v>1000</v>
      </c>
      <c r="I69" s="130"/>
      <c r="J69" s="131">
        <f>SUM('RRF4&amp;5 Detailed Budget Plannig'!$G69:$I69)</f>
        <v>1000</v>
      </c>
      <c r="K69" s="130"/>
      <c r="L69" s="132">
        <f>J69+K69</f>
        <v>1000</v>
      </c>
      <c r="M69" s="109"/>
    </row>
    <row r="70" spans="1:13" ht="14.25">
      <c r="A70" s="486"/>
      <c r="B70" s="487"/>
      <c r="C70" s="133"/>
      <c r="D70" s="134"/>
      <c r="E70" s="135"/>
      <c r="F70" s="136"/>
      <c r="G70" s="137"/>
      <c r="H70" s="138"/>
      <c r="I70" s="138"/>
      <c r="J70" s="139">
        <f>SUM('RRF4&amp;5 Detailed Budget Plannig'!$G70:$I70)</f>
        <v>0</v>
      </c>
      <c r="K70" s="138"/>
      <c r="L70" s="140">
        <f>J70+K70</f>
        <v>0</v>
      </c>
      <c r="M70" s="109"/>
    </row>
    <row r="71" spans="1:13" ht="14.25">
      <c r="A71" s="486"/>
      <c r="B71" s="487"/>
      <c r="C71" s="143" t="s">
        <v>567</v>
      </c>
      <c r="D71" s="144"/>
      <c r="E71" s="144"/>
      <c r="F71" s="145"/>
      <c r="G71" s="153">
        <f aca="true" t="shared" si="10" ref="G71:L71">SUBTOTAL(9,G68:G70)</f>
        <v>0</v>
      </c>
      <c r="H71" s="153">
        <f t="shared" si="10"/>
        <v>1000</v>
      </c>
      <c r="I71" s="153">
        <f t="shared" si="10"/>
        <v>0</v>
      </c>
      <c r="J71" s="153">
        <f t="shared" si="10"/>
        <v>1000</v>
      </c>
      <c r="K71" s="153">
        <f t="shared" si="10"/>
        <v>0</v>
      </c>
      <c r="L71" s="153">
        <f t="shared" si="10"/>
        <v>1000</v>
      </c>
      <c r="M71" s="109"/>
    </row>
    <row r="72" spans="1:13" ht="14.25">
      <c r="A72" s="486"/>
      <c r="B72" s="487"/>
      <c r="C72" s="148" t="s">
        <v>568</v>
      </c>
      <c r="D72" s="119"/>
      <c r="E72" s="120"/>
      <c r="F72" s="121"/>
      <c r="G72" s="122"/>
      <c r="H72" s="123"/>
      <c r="I72" s="123"/>
      <c r="J72" s="124">
        <f>SUM('RRF4&amp;5 Detailed Budget Plannig'!$G72:$I72)</f>
        <v>0</v>
      </c>
      <c r="K72" s="123"/>
      <c r="L72" s="125">
        <f>J72+K72</f>
        <v>0</v>
      </c>
      <c r="M72" s="109"/>
    </row>
    <row r="73" spans="1:16" ht="27">
      <c r="A73" s="486"/>
      <c r="B73" s="487"/>
      <c r="C73" s="118" t="str">
        <f>'RRF2 Outcome Output Activity'!C115</f>
        <v>Seminario Nacional para presentación pública del Informe y debate con actores claves. </v>
      </c>
      <c r="D73" s="151" t="str">
        <f>'RRF2 Outcome Output Activity'!G115</f>
        <v>CNCLVD – SIPIAV/PNUD</v>
      </c>
      <c r="E73" s="127" t="s">
        <v>530</v>
      </c>
      <c r="F73" s="128" t="s">
        <v>569</v>
      </c>
      <c r="G73" s="129"/>
      <c r="H73" s="130">
        <v>6100</v>
      </c>
      <c r="I73" s="130"/>
      <c r="J73" s="131">
        <f>SUM('RRF4&amp;5 Detailed Budget Plannig'!$G73:$I73)</f>
        <v>6100</v>
      </c>
      <c r="K73" s="130">
        <v>5000</v>
      </c>
      <c r="L73" s="132">
        <f>J73+K73</f>
        <v>11100</v>
      </c>
      <c r="M73" s="109"/>
      <c r="P73" s="182"/>
    </row>
    <row r="74" spans="1:13" ht="27">
      <c r="A74" s="486"/>
      <c r="B74" s="487"/>
      <c r="C74" s="133"/>
      <c r="D74" s="134"/>
      <c r="E74" s="135" t="s">
        <v>544</v>
      </c>
      <c r="F74" s="136" t="s">
        <v>570</v>
      </c>
      <c r="G74" s="137"/>
      <c r="H74" s="138">
        <v>1000</v>
      </c>
      <c r="I74" s="138"/>
      <c r="J74" s="139">
        <f>SUM('RRF4&amp;5 Detailed Budget Plannig'!$G74:$I74)</f>
        <v>1000</v>
      </c>
      <c r="K74" s="138">
        <v>5000</v>
      </c>
      <c r="L74" s="140">
        <f>J74+K74</f>
        <v>6000</v>
      </c>
      <c r="M74" s="109"/>
    </row>
    <row r="75" spans="1:13" ht="14.25">
      <c r="A75" s="486"/>
      <c r="B75" s="487"/>
      <c r="C75" s="156" t="s">
        <v>571</v>
      </c>
      <c r="D75" s="144"/>
      <c r="E75" s="144"/>
      <c r="F75" s="145"/>
      <c r="G75" s="146">
        <f aca="true" t="shared" si="11" ref="G75:L75">SUBTOTAL(9,G72:G74)</f>
        <v>0</v>
      </c>
      <c r="H75" s="146">
        <f t="shared" si="11"/>
        <v>7100</v>
      </c>
      <c r="I75" s="146">
        <f t="shared" si="11"/>
        <v>0</v>
      </c>
      <c r="J75" s="146">
        <f t="shared" si="11"/>
        <v>7100</v>
      </c>
      <c r="K75" s="146">
        <f t="shared" si="11"/>
        <v>10000</v>
      </c>
      <c r="L75" s="146">
        <f t="shared" si="11"/>
        <v>17100</v>
      </c>
      <c r="M75" s="109"/>
    </row>
    <row r="76" spans="1:13" ht="14.25">
      <c r="A76" s="486"/>
      <c r="B76" s="487"/>
      <c r="C76" s="157" t="s">
        <v>572</v>
      </c>
      <c r="D76" s="158"/>
      <c r="E76" s="120"/>
      <c r="F76" s="159"/>
      <c r="G76" s="160"/>
      <c r="H76" s="161"/>
      <c r="I76" s="161"/>
      <c r="J76" s="131">
        <f>SUM('RRF4&amp;5 Detailed Budget Plannig'!$G76:$I76)</f>
        <v>0</v>
      </c>
      <c r="K76" s="161"/>
      <c r="L76" s="125">
        <f aca="true" t="shared" si="12" ref="L76:L87">J76+K76</f>
        <v>0</v>
      </c>
      <c r="M76" s="109"/>
    </row>
    <row r="77" spans="1:17" ht="27">
      <c r="A77" s="486"/>
      <c r="B77" s="487"/>
      <c r="C77" s="488" t="str">
        <f>'RRF2 Outcome Output Activity'!C116</f>
        <v>Reuniones con Institucion Nacional de Derechos Humanos y Defensoria del Pueblo,  bancada Bicameral Femenina,  Comisiones de Derechos Humanos del Parlamento y otros parlamentarios, para daptar las recomendaciones al Anteproyecto de Reforma para su posterior curso.</v>
      </c>
      <c r="D77" s="163" t="str">
        <f>'RRF2 Outcome Output Activity'!G116</f>
        <v>CNCLVD – SIPIAV/PNUD</v>
      </c>
      <c r="E77" s="127" t="s">
        <v>524</v>
      </c>
      <c r="F77" s="164" t="s">
        <v>573</v>
      </c>
      <c r="G77" s="165"/>
      <c r="H77" s="166">
        <v>1000</v>
      </c>
      <c r="I77" s="166"/>
      <c r="J77" s="131">
        <f>SUM('RRF4&amp;5 Detailed Budget Plannig'!$G77:$I77)</f>
        <v>1000</v>
      </c>
      <c r="K77" s="130">
        <v>1000</v>
      </c>
      <c r="L77" s="132">
        <f t="shared" si="12"/>
        <v>2000</v>
      </c>
      <c r="M77" s="109"/>
      <c r="Q77" s="209"/>
    </row>
    <row r="78" spans="1:17" ht="27">
      <c r="A78" s="486"/>
      <c r="B78" s="487"/>
      <c r="C78" s="488"/>
      <c r="D78" s="158"/>
      <c r="E78" s="135" t="s">
        <v>524</v>
      </c>
      <c r="F78" s="164" t="s">
        <v>553</v>
      </c>
      <c r="G78" s="169"/>
      <c r="H78" s="170">
        <v>1000</v>
      </c>
      <c r="I78" s="170"/>
      <c r="J78" s="131">
        <f>SUM('RRF4&amp;5 Detailed Budget Plannig'!$G78:$I78)</f>
        <v>1000</v>
      </c>
      <c r="K78" s="138">
        <v>1000</v>
      </c>
      <c r="L78" s="140">
        <f t="shared" si="12"/>
        <v>2000</v>
      </c>
      <c r="M78" s="109"/>
      <c r="P78" s="210"/>
      <c r="Q78" s="209"/>
    </row>
    <row r="79" spans="1:13" ht="14.25">
      <c r="A79" s="486"/>
      <c r="B79" s="487"/>
      <c r="C79" s="171" t="s">
        <v>574</v>
      </c>
      <c r="D79" s="172"/>
      <c r="E79" s="172"/>
      <c r="F79" s="172"/>
      <c r="G79" s="173">
        <f>G76+G77+G78</f>
        <v>0</v>
      </c>
      <c r="H79" s="173">
        <f>H76+H77+H78</f>
        <v>2000</v>
      </c>
      <c r="I79" s="173">
        <f>I76+I77+I78</f>
        <v>0</v>
      </c>
      <c r="J79" s="173">
        <f>J76+J77+J78</f>
        <v>2000</v>
      </c>
      <c r="K79" s="173">
        <f>K76+K77+K78</f>
        <v>2000</v>
      </c>
      <c r="L79" s="174">
        <f t="shared" si="12"/>
        <v>4000</v>
      </c>
      <c r="M79" s="109"/>
    </row>
    <row r="80" spans="1:13" s="180" customFormat="1" ht="18">
      <c r="A80" s="486"/>
      <c r="B80" s="487"/>
      <c r="C80" s="175" t="s">
        <v>575</v>
      </c>
      <c r="D80" s="176"/>
      <c r="E80" s="176"/>
      <c r="F80" s="177"/>
      <c r="G80" s="178">
        <f>G63+G67+G71+G75+G79</f>
        <v>0</v>
      </c>
      <c r="H80" s="178">
        <f>H63+H67+H71+H75+H79</f>
        <v>34100</v>
      </c>
      <c r="I80" s="178">
        <f>I63+I67+I71+I75+I79</f>
        <v>0</v>
      </c>
      <c r="J80" s="178">
        <f>J63+J67+J71+J75+J79</f>
        <v>34100</v>
      </c>
      <c r="K80" s="178">
        <f>K63+K67+K71+K75+K79</f>
        <v>15000</v>
      </c>
      <c r="L80" s="179">
        <f t="shared" si="12"/>
        <v>49100</v>
      </c>
      <c r="M80" s="211"/>
    </row>
    <row r="81" spans="1:13" ht="25.5">
      <c r="A81" s="486"/>
      <c r="B81" s="117" t="s">
        <v>246</v>
      </c>
      <c r="C81" s="148" t="s">
        <v>576</v>
      </c>
      <c r="D81" s="119"/>
      <c r="E81" s="120"/>
      <c r="F81" s="121"/>
      <c r="G81" s="122"/>
      <c r="H81" s="123"/>
      <c r="I81" s="123"/>
      <c r="J81" s="124">
        <f>SUM(G81:H81)</f>
        <v>0</v>
      </c>
      <c r="K81" s="123"/>
      <c r="L81" s="125">
        <f t="shared" si="12"/>
        <v>0</v>
      </c>
      <c r="M81" s="109"/>
    </row>
    <row r="82" spans="1:13" ht="38.25">
      <c r="A82" s="486"/>
      <c r="B82" s="487" t="str">
        <f>'RRF2 Outcome Output Activity'!B120</f>
        <v>Producto 2.2: Ruta de actuación en casos de violencia y delitos sexuales institucionalizada</v>
      </c>
      <c r="C82" s="489" t="str">
        <f>'RRF2 Outcome Output Activity'!C127</f>
        <v>Asistencia técnica para  apoyo a las instituciones y espacios interinstitucionales para la elaboracion de una propuesta de actuación en violencia y delitos sexuales.</v>
      </c>
      <c r="D82" s="151" t="str">
        <f>'RRF2 Outcome Output Activity'!G127</f>
        <v>CNCLVD – SIPIAV/UNFPA/ONUMUJERES</v>
      </c>
      <c r="E82" s="127" t="s">
        <v>534</v>
      </c>
      <c r="F82" s="128"/>
      <c r="G82" s="129"/>
      <c r="H82" s="130"/>
      <c r="I82" s="130"/>
      <c r="J82" s="131">
        <f>SUM(G82:H82)</f>
        <v>0</v>
      </c>
      <c r="K82" s="167">
        <v>7500</v>
      </c>
      <c r="L82" s="132">
        <f t="shared" si="12"/>
        <v>7500</v>
      </c>
      <c r="M82" s="109"/>
    </row>
    <row r="83" spans="1:13" ht="15">
      <c r="A83" s="486"/>
      <c r="B83" s="487"/>
      <c r="C83" s="489"/>
      <c r="D83" s="134"/>
      <c r="E83" s="135"/>
      <c r="F83" s="136"/>
      <c r="G83" s="137"/>
      <c r="H83" s="138"/>
      <c r="I83" s="138"/>
      <c r="J83" s="139">
        <f>SUM('RRF4&amp;5 Detailed Budget Plannig'!$G83:$I83)</f>
        <v>0</v>
      </c>
      <c r="K83" s="138"/>
      <c r="L83" s="140">
        <f t="shared" si="12"/>
        <v>0</v>
      </c>
      <c r="M83" s="109"/>
    </row>
    <row r="84" spans="1:13" ht="15">
      <c r="A84" s="486"/>
      <c r="B84" s="487"/>
      <c r="C84" s="143" t="s">
        <v>577</v>
      </c>
      <c r="D84" s="144"/>
      <c r="E84" s="144"/>
      <c r="F84" s="145"/>
      <c r="G84" s="146">
        <f>SUBTOTAL(9,G81:G83)</f>
        <v>0</v>
      </c>
      <c r="H84" s="146">
        <f>SUBTOTAL(9,H81:H83)</f>
        <v>0</v>
      </c>
      <c r="I84" s="146">
        <f>SUBTOTAL(9,I81:I83)</f>
        <v>0</v>
      </c>
      <c r="J84" s="146">
        <f>SUBTOTAL(9,J81:J83)</f>
        <v>0</v>
      </c>
      <c r="K84" s="146">
        <f>SUBTOTAL(9,K81:K83)</f>
        <v>7500</v>
      </c>
      <c r="L84" s="147">
        <f t="shared" si="12"/>
        <v>7500</v>
      </c>
      <c r="M84" s="109"/>
    </row>
    <row r="85" spans="1:13" ht="15">
      <c r="A85" s="486"/>
      <c r="B85" s="487"/>
      <c r="C85" s="148" t="s">
        <v>578</v>
      </c>
      <c r="D85" s="119"/>
      <c r="E85" s="120"/>
      <c r="F85" s="121"/>
      <c r="G85" s="122"/>
      <c r="H85" s="123"/>
      <c r="I85" s="123"/>
      <c r="J85" s="124">
        <f>SUM('RRF4&amp;5 Detailed Budget Plannig'!$G85:$I85)</f>
        <v>0</v>
      </c>
      <c r="K85" s="123"/>
      <c r="L85" s="125">
        <f t="shared" si="12"/>
        <v>0</v>
      </c>
      <c r="M85" s="109"/>
    </row>
    <row r="86" spans="1:13" ht="63.75">
      <c r="A86" s="486"/>
      <c r="B86" s="487"/>
      <c r="C86" s="118" t="str">
        <f>'RRF2 Outcome Output Activity'!C128</f>
        <v>Realizar talleres y mesas de trabajo con técnicas/os de todas las instituciones con competencias para relevar propuestas y presentar los avances
del estudio de revisión</v>
      </c>
      <c r="D86" s="151" t="str">
        <f>'RRF2 Outcome Output Activity'!G128</f>
        <v>CNCLVD – SIPIAV/UNFPA</v>
      </c>
      <c r="E86" s="127" t="s">
        <v>524</v>
      </c>
      <c r="F86" s="128" t="s">
        <v>563</v>
      </c>
      <c r="G86" s="129"/>
      <c r="H86" s="130"/>
      <c r="I86" s="130"/>
      <c r="J86" s="131">
        <f>SUM('RRF4&amp;5 Detailed Budget Plannig'!$G86:$I86)</f>
        <v>0</v>
      </c>
      <c r="K86" s="167">
        <v>1000</v>
      </c>
      <c r="L86" s="132">
        <f t="shared" si="12"/>
        <v>1000</v>
      </c>
      <c r="M86" s="109"/>
    </row>
    <row r="87" spans="1:13" ht="15">
      <c r="A87" s="486"/>
      <c r="B87" s="487"/>
      <c r="C87" s="133"/>
      <c r="D87" s="134"/>
      <c r="E87" s="135"/>
      <c r="F87" s="136"/>
      <c r="G87" s="137"/>
      <c r="H87" s="138"/>
      <c r="I87" s="138"/>
      <c r="J87" s="139">
        <f>SUM('RRF4&amp;5 Detailed Budget Plannig'!$G87:$I87)</f>
        <v>0</v>
      </c>
      <c r="K87" s="138"/>
      <c r="L87" s="140">
        <f t="shared" si="12"/>
        <v>0</v>
      </c>
      <c r="M87" s="109"/>
    </row>
    <row r="88" spans="1:13" ht="15">
      <c r="A88" s="486"/>
      <c r="B88" s="487"/>
      <c r="C88" s="143" t="s">
        <v>579</v>
      </c>
      <c r="D88" s="144"/>
      <c r="E88" s="144"/>
      <c r="F88" s="145"/>
      <c r="G88" s="146">
        <f aca="true" t="shared" si="13" ref="G88:L88">SUBTOTAL(9,G85:G87)</f>
        <v>0</v>
      </c>
      <c r="H88" s="146">
        <f t="shared" si="13"/>
        <v>0</v>
      </c>
      <c r="I88" s="146">
        <f t="shared" si="13"/>
        <v>0</v>
      </c>
      <c r="J88" s="146">
        <f t="shared" si="13"/>
        <v>0</v>
      </c>
      <c r="K88" s="146">
        <f t="shared" si="13"/>
        <v>1000</v>
      </c>
      <c r="L88" s="146">
        <f t="shared" si="13"/>
        <v>1000</v>
      </c>
      <c r="M88" s="109"/>
    </row>
    <row r="89" spans="1:13" ht="15">
      <c r="A89" s="486"/>
      <c r="B89" s="487"/>
      <c r="C89" s="148" t="s">
        <v>580</v>
      </c>
      <c r="D89" s="119"/>
      <c r="E89" s="120"/>
      <c r="F89" s="121"/>
      <c r="G89" s="122"/>
      <c r="H89" s="123"/>
      <c r="I89" s="123"/>
      <c r="J89" s="124">
        <f>SUM('RRF4&amp;5 Detailed Budget Plannig'!$G89:$I89)</f>
        <v>0</v>
      </c>
      <c r="K89" s="123"/>
      <c r="L89" s="125">
        <f>J89+K89</f>
        <v>0</v>
      </c>
      <c r="M89" s="109"/>
    </row>
    <row r="90" spans="1:13" ht="38.25">
      <c r="A90" s="486"/>
      <c r="B90" s="487"/>
      <c r="C90" s="118" t="str">
        <f>'RRF2 Outcome Output Activity'!C129</f>
        <v>Realizar y publicar un  informe del estudio y sistematización del debate en los talleres y mesas de trabajo.</v>
      </c>
      <c r="D90" s="151" t="str">
        <f>'RRF2 Outcome Output Activity'!G129</f>
        <v>CNCLVD – SIPIAV/UNFPA</v>
      </c>
      <c r="E90" s="127" t="s">
        <v>581</v>
      </c>
      <c r="F90" s="128" t="s">
        <v>582</v>
      </c>
      <c r="G90" s="129"/>
      <c r="H90" s="130"/>
      <c r="I90" s="130"/>
      <c r="J90" s="131">
        <f>SUM('RRF4&amp;5 Detailed Budget Plannig'!$G90:$I90)</f>
        <v>0</v>
      </c>
      <c r="K90" s="167">
        <v>2500</v>
      </c>
      <c r="L90" s="132">
        <f>J90+K90</f>
        <v>2500</v>
      </c>
      <c r="M90" s="109"/>
    </row>
    <row r="91" spans="1:13" ht="15">
      <c r="A91" s="486"/>
      <c r="B91" s="487"/>
      <c r="C91" s="133"/>
      <c r="D91" s="134"/>
      <c r="E91" s="135"/>
      <c r="F91" s="136"/>
      <c r="G91" s="137"/>
      <c r="H91" s="138"/>
      <c r="I91" s="138"/>
      <c r="J91" s="139">
        <f>SUM('RRF4&amp;5 Detailed Budget Plannig'!$G91:$I91)</f>
        <v>0</v>
      </c>
      <c r="K91" s="138"/>
      <c r="L91" s="140">
        <f>J91+K91</f>
        <v>0</v>
      </c>
      <c r="M91" s="109"/>
    </row>
    <row r="92" spans="1:13" ht="15">
      <c r="A92" s="486"/>
      <c r="B92" s="487"/>
      <c r="C92" s="143" t="s">
        <v>583</v>
      </c>
      <c r="D92" s="144"/>
      <c r="E92" s="144"/>
      <c r="F92" s="145"/>
      <c r="G92" s="153">
        <f aca="true" t="shared" si="14" ref="G92:L92">SUBTOTAL(9,G89:G91)</f>
        <v>0</v>
      </c>
      <c r="H92" s="153">
        <f t="shared" si="14"/>
        <v>0</v>
      </c>
      <c r="I92" s="153">
        <f t="shared" si="14"/>
        <v>0</v>
      </c>
      <c r="J92" s="153">
        <f t="shared" si="14"/>
        <v>0</v>
      </c>
      <c r="K92" s="153">
        <f t="shared" si="14"/>
        <v>2500</v>
      </c>
      <c r="L92" s="153">
        <f t="shared" si="14"/>
        <v>2500</v>
      </c>
      <c r="M92" s="109"/>
    </row>
    <row r="93" spans="1:13" ht="15">
      <c r="A93" s="486"/>
      <c r="B93" s="487"/>
      <c r="C93" s="148" t="s">
        <v>584</v>
      </c>
      <c r="D93" s="119"/>
      <c r="E93" s="120"/>
      <c r="F93" s="121"/>
      <c r="G93" s="122"/>
      <c r="H93" s="123"/>
      <c r="I93" s="123"/>
      <c r="J93" s="124">
        <f>SUM('RRF4&amp;5 Detailed Budget Plannig'!$G93:$I93)</f>
        <v>0</v>
      </c>
      <c r="K93" s="123"/>
      <c r="L93" s="125">
        <f>J93+K93</f>
        <v>0</v>
      </c>
      <c r="M93" s="109"/>
    </row>
    <row r="94" spans="1:13" ht="38.25">
      <c r="A94" s="486"/>
      <c r="B94" s="487"/>
      <c r="C94" s="118" t="str">
        <f>'RRF2 Outcome Output Activity'!C130</f>
        <v>Presentación del informe a las autoridades con competencia para la definición de acuerdos y normativas.</v>
      </c>
      <c r="D94" s="151" t="str">
        <f>'RRF2 Outcome Output Activity'!G130</f>
        <v>CNCLVD – SIPIAV/UNFPA</v>
      </c>
      <c r="E94" s="127" t="s">
        <v>524</v>
      </c>
      <c r="F94" s="128" t="s">
        <v>563</v>
      </c>
      <c r="G94" s="129"/>
      <c r="H94" s="130"/>
      <c r="I94" s="130"/>
      <c r="J94" s="131">
        <f>SUM('RRF4&amp;5 Detailed Budget Plannig'!$G94:$I94)</f>
        <v>0</v>
      </c>
      <c r="K94" s="167">
        <v>1000</v>
      </c>
      <c r="L94" s="132">
        <f>J94+K94</f>
        <v>1000</v>
      </c>
      <c r="M94" s="109"/>
    </row>
    <row r="95" spans="1:13" ht="15">
      <c r="A95" s="486"/>
      <c r="B95" s="487"/>
      <c r="C95" s="133"/>
      <c r="D95" s="134"/>
      <c r="E95" s="135"/>
      <c r="F95" s="136"/>
      <c r="G95" s="137"/>
      <c r="H95" s="138"/>
      <c r="I95" s="138"/>
      <c r="J95" s="139">
        <f>SUM('RRF4&amp;5 Detailed Budget Plannig'!$G95:$I95)</f>
        <v>0</v>
      </c>
      <c r="K95" s="138"/>
      <c r="L95" s="140">
        <f>J95+K95</f>
        <v>0</v>
      </c>
      <c r="M95" s="109"/>
    </row>
    <row r="96" spans="1:13" ht="15">
      <c r="A96" s="486"/>
      <c r="B96" s="487"/>
      <c r="C96" s="143" t="s">
        <v>585</v>
      </c>
      <c r="D96" s="183"/>
      <c r="E96" s="183"/>
      <c r="F96" s="184"/>
      <c r="G96" s="146">
        <f aca="true" t="shared" si="15" ref="G96:L96">SUBTOTAL(9,G93:G95)</f>
        <v>0</v>
      </c>
      <c r="H96" s="146">
        <f t="shared" si="15"/>
        <v>0</v>
      </c>
      <c r="I96" s="146">
        <f t="shared" si="15"/>
        <v>0</v>
      </c>
      <c r="J96" s="146">
        <f t="shared" si="15"/>
        <v>0</v>
      </c>
      <c r="K96" s="146">
        <f t="shared" si="15"/>
        <v>1000</v>
      </c>
      <c r="L96" s="146">
        <f t="shared" si="15"/>
        <v>1000</v>
      </c>
      <c r="M96" s="109"/>
    </row>
    <row r="97" spans="1:13" ht="15">
      <c r="A97" s="206"/>
      <c r="B97" s="207"/>
      <c r="C97" s="175" t="s">
        <v>586</v>
      </c>
      <c r="D97" s="176"/>
      <c r="E97" s="176"/>
      <c r="F97" s="177"/>
      <c r="G97" s="178">
        <f aca="true" t="shared" si="16" ref="G97:L97">G84+G88+G92+G96</f>
        <v>0</v>
      </c>
      <c r="H97" s="178">
        <f t="shared" si="16"/>
        <v>0</v>
      </c>
      <c r="I97" s="178">
        <f t="shared" si="16"/>
        <v>0</v>
      </c>
      <c r="J97" s="178">
        <f t="shared" si="16"/>
        <v>0</v>
      </c>
      <c r="K97" s="178">
        <f t="shared" si="16"/>
        <v>12000</v>
      </c>
      <c r="L97" s="178">
        <f t="shared" si="16"/>
        <v>12000</v>
      </c>
      <c r="M97" s="109"/>
    </row>
    <row r="98" spans="1:14" ht="18.75">
      <c r="A98" s="193"/>
      <c r="B98" s="194"/>
      <c r="C98" s="195" t="s">
        <v>587</v>
      </c>
      <c r="D98" s="196"/>
      <c r="E98" s="196"/>
      <c r="F98" s="197"/>
      <c r="G98" s="198">
        <f aca="true" t="shared" si="17" ref="G98:L98">G80+G97</f>
        <v>0</v>
      </c>
      <c r="H98" s="198">
        <f t="shared" si="17"/>
        <v>34100</v>
      </c>
      <c r="I98" s="198">
        <f t="shared" si="17"/>
        <v>0</v>
      </c>
      <c r="J98" s="198">
        <f t="shared" si="17"/>
        <v>34100</v>
      </c>
      <c r="K98" s="198">
        <f t="shared" si="17"/>
        <v>27000</v>
      </c>
      <c r="L98" s="198">
        <f t="shared" si="17"/>
        <v>61100</v>
      </c>
      <c r="M98" s="212"/>
      <c r="N98" s="182"/>
    </row>
    <row r="99" spans="1:13" ht="15.75">
      <c r="A99" s="193"/>
      <c r="B99" s="193"/>
      <c r="C99" s="201"/>
      <c r="D99" s="201"/>
      <c r="E99" s="201"/>
      <c r="F99" s="201"/>
      <c r="G99" s="202"/>
      <c r="H99" s="202"/>
      <c r="I99" s="202"/>
      <c r="J99" s="202"/>
      <c r="K99" s="202"/>
      <c r="L99" s="202"/>
      <c r="M99" s="109"/>
    </row>
    <row r="100" spans="1:13" ht="15.75">
      <c r="A100" s="193"/>
      <c r="B100" s="193"/>
      <c r="C100" s="201"/>
      <c r="D100" s="201"/>
      <c r="E100" s="201"/>
      <c r="F100" s="201"/>
      <c r="G100" s="202"/>
      <c r="H100" s="202"/>
      <c r="I100" s="202"/>
      <c r="J100" s="202"/>
      <c r="K100" s="202"/>
      <c r="L100" s="202"/>
      <c r="M100" s="109"/>
    </row>
    <row r="101" spans="1:13" ht="12.75" customHeight="1">
      <c r="A101" s="485" t="s">
        <v>588</v>
      </c>
      <c r="B101" s="485"/>
      <c r="C101" s="485"/>
      <c r="D101" s="485"/>
      <c r="E101" s="485"/>
      <c r="F101" s="485"/>
      <c r="G101" s="485"/>
      <c r="H101" s="485"/>
      <c r="I101" s="485"/>
      <c r="J101" s="485"/>
      <c r="K101" s="485"/>
      <c r="L101" s="485"/>
      <c r="M101" s="109"/>
    </row>
    <row r="102" spans="1:13" ht="63.75">
      <c r="A102" s="110" t="s">
        <v>509</v>
      </c>
      <c r="B102" s="111" t="s">
        <v>510</v>
      </c>
      <c r="C102" s="112" t="s">
        <v>511</v>
      </c>
      <c r="D102" s="111" t="s">
        <v>512</v>
      </c>
      <c r="E102" s="111" t="s">
        <v>513</v>
      </c>
      <c r="F102" s="111" t="s">
        <v>514</v>
      </c>
      <c r="G102" s="113" t="s">
        <v>515</v>
      </c>
      <c r="H102" s="113" t="s">
        <v>516</v>
      </c>
      <c r="I102" s="113" t="s">
        <v>517</v>
      </c>
      <c r="J102" s="113" t="s">
        <v>518</v>
      </c>
      <c r="K102" s="114" t="s">
        <v>519</v>
      </c>
      <c r="L102" s="115" t="s">
        <v>520</v>
      </c>
      <c r="M102" s="109"/>
    </row>
    <row r="103" spans="1:13" ht="25.5">
      <c r="A103" s="116" t="s">
        <v>284</v>
      </c>
      <c r="B103" s="117" t="s">
        <v>296</v>
      </c>
      <c r="C103" s="118" t="s">
        <v>589</v>
      </c>
      <c r="D103" s="119"/>
      <c r="E103" s="120"/>
      <c r="F103" s="121"/>
      <c r="G103" s="122"/>
      <c r="H103" s="123"/>
      <c r="I103" s="123"/>
      <c r="J103" s="124">
        <f>SUM(G103:H103)</f>
        <v>0</v>
      </c>
      <c r="K103" s="123"/>
      <c r="L103" s="125">
        <f aca="true" t="shared" si="18" ref="L103:L109">J103+K103</f>
        <v>0</v>
      </c>
      <c r="M103" s="109"/>
    </row>
    <row r="104" spans="1:13" ht="15">
      <c r="A104" s="482" t="str">
        <f>'RRF2 Outcome Output Activity'!C165</f>
        <v>La población de Uruguay cuenta con información cuantitativa oportuna, confiable y consensuada en VBGG.</v>
      </c>
      <c r="B104" s="487" t="str">
        <f>'RRF2 Outcome Output Activity'!B180</f>
        <v>Encuesta de prevalencia de VBGG, acordada entre los sectores del CNCLVD y SIPIAV, realizada y resultados difundidos</v>
      </c>
      <c r="C104" s="118" t="str">
        <f>'RRF2 Outcome Output Activity'!C187</f>
        <v>Diseño, elaboracion de la Encuesta </v>
      </c>
      <c r="D104" s="151" t="str">
        <f>'RRF2 Outcome Output Activity'!G187</f>
        <v>CNCLVD-SIPIAV/UNFPA</v>
      </c>
      <c r="E104" s="127" t="s">
        <v>549</v>
      </c>
      <c r="F104" s="128"/>
      <c r="G104" s="129"/>
      <c r="H104" s="130"/>
      <c r="I104" s="130"/>
      <c r="J104" s="131">
        <f>SUM(G104:H104)</f>
        <v>0</v>
      </c>
      <c r="K104" s="213">
        <v>2000</v>
      </c>
      <c r="L104" s="125">
        <f t="shared" si="18"/>
        <v>2000</v>
      </c>
      <c r="M104" s="109"/>
    </row>
    <row r="105" spans="1:13" ht="15">
      <c r="A105" s="482"/>
      <c r="B105" s="487"/>
      <c r="C105" s="133"/>
      <c r="D105" s="134"/>
      <c r="E105" s="135"/>
      <c r="F105" s="136"/>
      <c r="G105" s="137"/>
      <c r="H105" s="138"/>
      <c r="I105" s="138"/>
      <c r="J105" s="139">
        <f>SUM('RRF4&amp;5 Detailed Budget Plannig'!$G105:$I105)</f>
        <v>0</v>
      </c>
      <c r="K105" s="214"/>
      <c r="L105" s="125">
        <f t="shared" si="18"/>
        <v>0</v>
      </c>
      <c r="M105" s="109"/>
    </row>
    <row r="106" spans="1:13" ht="15">
      <c r="A106" s="482"/>
      <c r="B106" s="487"/>
      <c r="C106" s="143" t="s">
        <v>590</v>
      </c>
      <c r="D106" s="144"/>
      <c r="E106" s="144"/>
      <c r="F106" s="145"/>
      <c r="G106" s="146">
        <f>SUBTOTAL(9,G103:G105)</f>
        <v>0</v>
      </c>
      <c r="H106" s="146">
        <f>SUBTOTAL(9,H103:H105)</f>
        <v>0</v>
      </c>
      <c r="I106" s="146">
        <f>SUBTOTAL(9,I103:I105)</f>
        <v>0</v>
      </c>
      <c r="J106" s="146">
        <f>SUBTOTAL(9,J103:J105)</f>
        <v>0</v>
      </c>
      <c r="K106" s="146">
        <f>SUBTOTAL(9,K103:K104)</f>
        <v>2000</v>
      </c>
      <c r="L106" s="147">
        <f t="shared" si="18"/>
        <v>2000</v>
      </c>
      <c r="M106" s="109"/>
    </row>
    <row r="107" spans="1:13" ht="15">
      <c r="A107" s="482"/>
      <c r="B107" s="487"/>
      <c r="C107" s="148" t="s">
        <v>591</v>
      </c>
      <c r="D107" s="119"/>
      <c r="E107" s="120"/>
      <c r="F107" s="121"/>
      <c r="G107" s="122"/>
      <c r="H107" s="123"/>
      <c r="I107" s="123"/>
      <c r="J107" s="124">
        <f>SUM('RRF4&amp;5 Detailed Budget Plannig'!$G107:$I107)</f>
        <v>0</v>
      </c>
      <c r="K107" s="123"/>
      <c r="L107" s="125">
        <f t="shared" si="18"/>
        <v>0</v>
      </c>
      <c r="M107" s="109"/>
    </row>
    <row r="108" spans="1:13" ht="15">
      <c r="A108" s="482"/>
      <c r="B108" s="487"/>
      <c r="C108" s="118" t="str">
        <f>'RRF2 Outcome Output Activity'!C188</f>
        <v>Capacitación y entrenamiento de Encuestadoras</v>
      </c>
      <c r="D108" s="151" t="str">
        <f>'RRF2 Outcome Output Activity'!G188</f>
        <v>CNCLVD-SIPIAV/UNFPA</v>
      </c>
      <c r="E108" s="127" t="s">
        <v>534</v>
      </c>
      <c r="F108" s="128"/>
      <c r="G108" s="129"/>
      <c r="H108" s="130"/>
      <c r="I108" s="130"/>
      <c r="J108" s="131">
        <f>SUM('RRF4&amp;5 Detailed Budget Plannig'!$G108:$I108)</f>
        <v>0</v>
      </c>
      <c r="K108" s="167">
        <v>5000</v>
      </c>
      <c r="L108" s="132">
        <f t="shared" si="18"/>
        <v>5000</v>
      </c>
      <c r="M108" s="109"/>
    </row>
    <row r="109" spans="1:13" ht="15">
      <c r="A109" s="482"/>
      <c r="B109" s="487"/>
      <c r="C109" s="133"/>
      <c r="D109" s="134"/>
      <c r="E109" s="135"/>
      <c r="F109" s="136"/>
      <c r="G109" s="137"/>
      <c r="H109" s="138"/>
      <c r="I109" s="138"/>
      <c r="J109" s="139">
        <f>SUM('RRF4&amp;5 Detailed Budget Plannig'!$G109:$I109)</f>
        <v>0</v>
      </c>
      <c r="K109" s="138"/>
      <c r="L109" s="140">
        <f t="shared" si="18"/>
        <v>0</v>
      </c>
      <c r="M109" s="109"/>
    </row>
    <row r="110" spans="1:13" ht="15">
      <c r="A110" s="482"/>
      <c r="B110" s="487"/>
      <c r="C110" s="143" t="s">
        <v>592</v>
      </c>
      <c r="D110" s="144"/>
      <c r="E110" s="144"/>
      <c r="F110" s="145"/>
      <c r="G110" s="146">
        <f aca="true" t="shared" si="19" ref="G110:L110">SUBTOTAL(9,G107:G109)</f>
        <v>0</v>
      </c>
      <c r="H110" s="146">
        <f t="shared" si="19"/>
        <v>0</v>
      </c>
      <c r="I110" s="146">
        <f t="shared" si="19"/>
        <v>0</v>
      </c>
      <c r="J110" s="146">
        <f t="shared" si="19"/>
        <v>0</v>
      </c>
      <c r="K110" s="146">
        <f t="shared" si="19"/>
        <v>5000</v>
      </c>
      <c r="L110" s="146">
        <f t="shared" si="19"/>
        <v>5000</v>
      </c>
      <c r="M110" s="109"/>
    </row>
    <row r="111" spans="1:13" ht="15">
      <c r="A111" s="482"/>
      <c r="B111" s="487"/>
      <c r="C111" s="148" t="s">
        <v>593</v>
      </c>
      <c r="D111" s="119"/>
      <c r="E111" s="120"/>
      <c r="F111" s="121"/>
      <c r="G111" s="122"/>
      <c r="H111" s="123"/>
      <c r="I111" s="123"/>
      <c r="J111" s="124">
        <f>SUM('RRF4&amp;5 Detailed Budget Plannig'!$G111:$I111)</f>
        <v>0</v>
      </c>
      <c r="K111" s="123"/>
      <c r="L111" s="125">
        <f>J111+K111</f>
        <v>0</v>
      </c>
      <c r="M111" s="109"/>
    </row>
    <row r="112" spans="1:13" ht="15">
      <c r="A112" s="482"/>
      <c r="B112" s="487"/>
      <c r="C112" s="118" t="str">
        <f>'RRF2 Outcome Output Activity'!C189</f>
        <v>Realización del trabajo de campo</v>
      </c>
      <c r="D112" s="151" t="str">
        <f>'RRF2 Outcome Output Activity'!G189</f>
        <v>CNCLVD-SIPIAV/UNFPA</v>
      </c>
      <c r="E112" s="127" t="s">
        <v>534</v>
      </c>
      <c r="F112" s="128"/>
      <c r="G112" s="129"/>
      <c r="H112" s="130">
        <v>117000</v>
      </c>
      <c r="I112" s="130"/>
      <c r="J112" s="131">
        <f>SUM('RRF4&amp;5 Detailed Budget Plannig'!$G112:$I112)</f>
        <v>117000</v>
      </c>
      <c r="K112" s="130"/>
      <c r="L112" s="132">
        <f>J112+K112</f>
        <v>117000</v>
      </c>
      <c r="M112" s="109"/>
    </row>
    <row r="113" spans="1:13" ht="15">
      <c r="A113" s="482"/>
      <c r="B113" s="487"/>
      <c r="C113" s="133"/>
      <c r="D113" s="134"/>
      <c r="E113" s="135"/>
      <c r="F113" s="136"/>
      <c r="G113" s="137"/>
      <c r="H113" s="138"/>
      <c r="I113" s="138"/>
      <c r="J113" s="139">
        <f>SUM('RRF4&amp;5 Detailed Budget Plannig'!$G113:$I113)</f>
        <v>0</v>
      </c>
      <c r="K113" s="138"/>
      <c r="L113" s="140">
        <f>J113+K113</f>
        <v>0</v>
      </c>
      <c r="M113" s="109"/>
    </row>
    <row r="114" spans="1:13" ht="15">
      <c r="A114" s="482"/>
      <c r="B114" s="487"/>
      <c r="C114" s="143" t="s">
        <v>594</v>
      </c>
      <c r="D114" s="144"/>
      <c r="E114" s="144"/>
      <c r="F114" s="145"/>
      <c r="G114" s="153">
        <f aca="true" t="shared" si="20" ref="G114:L114">SUBTOTAL(9,G111:G113)</f>
        <v>0</v>
      </c>
      <c r="H114" s="153">
        <f t="shared" si="20"/>
        <v>117000</v>
      </c>
      <c r="I114" s="153">
        <f t="shared" si="20"/>
        <v>0</v>
      </c>
      <c r="J114" s="153">
        <f t="shared" si="20"/>
        <v>117000</v>
      </c>
      <c r="K114" s="153">
        <f t="shared" si="20"/>
        <v>0</v>
      </c>
      <c r="L114" s="153">
        <f t="shared" si="20"/>
        <v>117000</v>
      </c>
      <c r="M114" s="109"/>
    </row>
    <row r="115" spans="1:13" ht="15">
      <c r="A115" s="482"/>
      <c r="B115" s="487"/>
      <c r="C115" s="148" t="s">
        <v>595</v>
      </c>
      <c r="D115" s="119"/>
      <c r="E115" s="120"/>
      <c r="F115" s="121"/>
      <c r="G115" s="122"/>
      <c r="H115" s="123"/>
      <c r="I115" s="123"/>
      <c r="J115" s="124">
        <f>SUM('RRF4&amp;5 Detailed Budget Plannig'!$G115:$I115)</f>
        <v>0</v>
      </c>
      <c r="K115" s="123"/>
      <c r="L115" s="125">
        <f>J115+K115</f>
        <v>0</v>
      </c>
      <c r="M115" s="109"/>
    </row>
    <row r="116" spans="1:13" ht="15">
      <c r="A116" s="482"/>
      <c r="B116" s="487"/>
      <c r="C116" s="118" t="str">
        <f>'RRF2 Outcome Output Activity'!C190</f>
        <v>Procesamiento y analisis de la encuesta.</v>
      </c>
      <c r="D116" s="151" t="str">
        <f>'RRF2 Outcome Output Activity'!G190</f>
        <v>CNCLVD-SIPIAV/UNFPA</v>
      </c>
      <c r="E116" s="127" t="s">
        <v>534</v>
      </c>
      <c r="F116" s="128"/>
      <c r="G116" s="129"/>
      <c r="H116" s="130"/>
      <c r="I116" s="130"/>
      <c r="J116" s="131">
        <f>SUM('RRF4&amp;5 Detailed Budget Plannig'!$G116:$I116)</f>
        <v>0</v>
      </c>
      <c r="K116" s="167">
        <v>20000</v>
      </c>
      <c r="L116" s="132">
        <f>J116+K116</f>
        <v>20000</v>
      </c>
      <c r="M116" s="109"/>
    </row>
    <row r="117" spans="1:13" ht="15">
      <c r="A117" s="482"/>
      <c r="B117" s="487"/>
      <c r="C117" s="133"/>
      <c r="D117" s="134"/>
      <c r="E117" s="135"/>
      <c r="F117" s="136"/>
      <c r="G117" s="137"/>
      <c r="H117" s="138"/>
      <c r="I117" s="138"/>
      <c r="J117" s="139">
        <f>SUM('RRF4&amp;5 Detailed Budget Plannig'!$G117:$I117)</f>
        <v>0</v>
      </c>
      <c r="K117" s="138"/>
      <c r="L117" s="140">
        <f>J117+K117</f>
        <v>0</v>
      </c>
      <c r="M117" s="109"/>
    </row>
    <row r="118" spans="1:13" ht="15">
      <c r="A118" s="482"/>
      <c r="B118" s="487"/>
      <c r="C118" s="156" t="s">
        <v>596</v>
      </c>
      <c r="D118" s="144"/>
      <c r="E118" s="144"/>
      <c r="F118" s="145"/>
      <c r="G118" s="146">
        <f aca="true" t="shared" si="21" ref="G118:L118">SUBTOTAL(9,G115:G117)</f>
        <v>0</v>
      </c>
      <c r="H118" s="146">
        <f t="shared" si="21"/>
        <v>0</v>
      </c>
      <c r="I118" s="146">
        <f t="shared" si="21"/>
        <v>0</v>
      </c>
      <c r="J118" s="146">
        <f t="shared" si="21"/>
        <v>0</v>
      </c>
      <c r="K118" s="146">
        <f t="shared" si="21"/>
        <v>20000</v>
      </c>
      <c r="L118" s="146">
        <f t="shared" si="21"/>
        <v>20000</v>
      </c>
      <c r="M118" s="109"/>
    </row>
    <row r="119" spans="1:13" ht="15">
      <c r="A119" s="482"/>
      <c r="B119" s="487"/>
      <c r="C119" s="157" t="s">
        <v>597</v>
      </c>
      <c r="D119" s="158"/>
      <c r="E119" s="120"/>
      <c r="F119" s="159"/>
      <c r="G119" s="160"/>
      <c r="H119" s="161"/>
      <c r="I119" s="161"/>
      <c r="J119" s="131">
        <f>SUM('RRF4&amp;5 Detailed Budget Plannig'!$G119:$I119)</f>
        <v>0</v>
      </c>
      <c r="K119" s="161"/>
      <c r="L119" s="125">
        <f aca="true" t="shared" si="22" ref="L119:L124">J119+K119</f>
        <v>0</v>
      </c>
      <c r="M119" s="109"/>
    </row>
    <row r="120" spans="1:13" ht="38.25">
      <c r="A120" s="482"/>
      <c r="B120" s="487"/>
      <c r="C120" s="162" t="str">
        <f>'RRF2 Outcome Output Activity'!C191</f>
        <v>Publicacion y difusion de los resultados de la encuesta.</v>
      </c>
      <c r="D120" s="163" t="str">
        <f>'RRF2 Outcome Output Activity'!G191</f>
        <v>CNCLVD-SIPIAV/UNFPA</v>
      </c>
      <c r="E120" s="127" t="s">
        <v>581</v>
      </c>
      <c r="F120" s="159"/>
      <c r="G120" s="165"/>
      <c r="H120" s="166"/>
      <c r="I120" s="166"/>
      <c r="J120" s="131">
        <f>SUM('RRF4&amp;5 Detailed Budget Plannig'!$G120:$I120)</f>
        <v>0</v>
      </c>
      <c r="K120" s="167">
        <v>10000</v>
      </c>
      <c r="L120" s="132">
        <f t="shared" si="22"/>
        <v>10000</v>
      </c>
      <c r="M120" s="109"/>
    </row>
    <row r="121" spans="1:13" ht="14.25">
      <c r="A121" s="482"/>
      <c r="B121" s="487"/>
      <c r="C121" s="168"/>
      <c r="D121" s="158"/>
      <c r="E121" s="135"/>
      <c r="F121" s="159"/>
      <c r="G121" s="169"/>
      <c r="H121" s="170"/>
      <c r="I121" s="170"/>
      <c r="J121" s="131">
        <f>SUM('RRF4&amp;5 Detailed Budget Plannig'!$G121:$I121)</f>
        <v>0</v>
      </c>
      <c r="K121" s="170"/>
      <c r="L121" s="140">
        <f t="shared" si="22"/>
        <v>0</v>
      </c>
      <c r="M121" s="109"/>
    </row>
    <row r="122" spans="1:13" ht="14.25">
      <c r="A122" s="482"/>
      <c r="B122" s="487"/>
      <c r="C122" s="171" t="s">
        <v>598</v>
      </c>
      <c r="D122" s="172"/>
      <c r="E122" s="172"/>
      <c r="F122" s="172"/>
      <c r="G122" s="173">
        <f>G119+G120+G121</f>
        <v>0</v>
      </c>
      <c r="H122" s="173">
        <f>H119+H120+H121</f>
        <v>0</v>
      </c>
      <c r="I122" s="173">
        <f>I119+I120+I121</f>
        <v>0</v>
      </c>
      <c r="J122" s="173">
        <f>J119+J120+J121</f>
        <v>0</v>
      </c>
      <c r="K122" s="173">
        <f>K119+K120+K121</f>
        <v>10000</v>
      </c>
      <c r="L122" s="174">
        <f t="shared" si="22"/>
        <v>10000</v>
      </c>
      <c r="M122" s="109"/>
    </row>
    <row r="123" spans="1:13" s="180" customFormat="1" ht="18">
      <c r="A123" s="482"/>
      <c r="B123" s="487"/>
      <c r="C123" s="175" t="s">
        <v>599</v>
      </c>
      <c r="D123" s="176"/>
      <c r="E123" s="176"/>
      <c r="F123" s="177"/>
      <c r="G123" s="178">
        <f>G106+G110+G114+G118+G122</f>
        <v>0</v>
      </c>
      <c r="H123" s="178">
        <f>H106+H110+H114+H118+H122</f>
        <v>117000</v>
      </c>
      <c r="I123" s="178">
        <f>I106+I110+I114+I118+I122</f>
        <v>0</v>
      </c>
      <c r="J123" s="178">
        <f>J106+J110+J114+J118+J122</f>
        <v>117000</v>
      </c>
      <c r="K123" s="178">
        <f>K106+K110+K114+K118+K122</f>
        <v>37000</v>
      </c>
      <c r="L123" s="179">
        <f t="shared" si="22"/>
        <v>154000</v>
      </c>
      <c r="M123" s="211"/>
    </row>
    <row r="124" spans="1:13" ht="18">
      <c r="A124" s="193"/>
      <c r="B124" s="194"/>
      <c r="C124" s="195" t="s">
        <v>600</v>
      </c>
      <c r="D124" s="196"/>
      <c r="E124" s="196"/>
      <c r="F124" s="197"/>
      <c r="G124" s="198">
        <f>G123</f>
        <v>0</v>
      </c>
      <c r="H124" s="198">
        <f>H123</f>
        <v>117000</v>
      </c>
      <c r="I124" s="198">
        <f>I123</f>
        <v>0</v>
      </c>
      <c r="J124" s="198">
        <f>J123</f>
        <v>117000</v>
      </c>
      <c r="K124" s="198">
        <f>K123</f>
        <v>37000</v>
      </c>
      <c r="L124" s="215">
        <f t="shared" si="22"/>
        <v>154000</v>
      </c>
      <c r="M124" s="109"/>
    </row>
    <row r="125" spans="1:13" ht="15">
      <c r="A125" s="193"/>
      <c r="B125" s="193"/>
      <c r="C125" s="201"/>
      <c r="D125" s="201"/>
      <c r="E125" s="201"/>
      <c r="F125" s="201"/>
      <c r="G125" s="202"/>
      <c r="H125" s="202"/>
      <c r="I125" s="202"/>
      <c r="J125" s="202"/>
      <c r="K125" s="202"/>
      <c r="L125" s="202"/>
      <c r="M125" s="109"/>
    </row>
    <row r="126" spans="1:13" ht="15">
      <c r="A126" s="193"/>
      <c r="B126" s="193"/>
      <c r="C126" s="201"/>
      <c r="D126" s="201"/>
      <c r="E126" s="201"/>
      <c r="F126" s="201"/>
      <c r="G126" s="202"/>
      <c r="H126" s="202"/>
      <c r="I126" s="202"/>
      <c r="J126" s="202"/>
      <c r="K126" s="202"/>
      <c r="L126" s="202"/>
      <c r="M126" s="109"/>
    </row>
    <row r="127" spans="1:13" ht="12.75" customHeight="1">
      <c r="A127" s="485" t="s">
        <v>601</v>
      </c>
      <c r="B127" s="485"/>
      <c r="C127" s="485"/>
      <c r="D127" s="485"/>
      <c r="E127" s="485"/>
      <c r="F127" s="485"/>
      <c r="G127" s="485"/>
      <c r="H127" s="485"/>
      <c r="I127" s="485"/>
      <c r="J127" s="485"/>
      <c r="K127" s="485"/>
      <c r="L127" s="485"/>
      <c r="M127" s="109"/>
    </row>
    <row r="128" spans="1:13" ht="42">
      <c r="A128" s="110" t="s">
        <v>509</v>
      </c>
      <c r="B128" s="111" t="s">
        <v>510</v>
      </c>
      <c r="C128" s="112" t="s">
        <v>511</v>
      </c>
      <c r="D128" s="111" t="s">
        <v>512</v>
      </c>
      <c r="E128" s="111" t="s">
        <v>513</v>
      </c>
      <c r="F128" s="111" t="s">
        <v>514</v>
      </c>
      <c r="G128" s="113" t="s">
        <v>515</v>
      </c>
      <c r="H128" s="113" t="s">
        <v>516</v>
      </c>
      <c r="I128" s="113" t="s">
        <v>517</v>
      </c>
      <c r="J128" s="113" t="s">
        <v>518</v>
      </c>
      <c r="K128" s="114" t="s">
        <v>519</v>
      </c>
      <c r="L128" s="115" t="s">
        <v>520</v>
      </c>
      <c r="M128" s="109"/>
    </row>
    <row r="129" spans="1:13" ht="14.25">
      <c r="A129" s="116" t="s">
        <v>339</v>
      </c>
      <c r="B129" s="117" t="s">
        <v>352</v>
      </c>
      <c r="C129" s="118" t="s">
        <v>602</v>
      </c>
      <c r="D129" s="119"/>
      <c r="E129" s="120"/>
      <c r="F129" s="121"/>
      <c r="G129" s="122"/>
      <c r="H129" s="123"/>
      <c r="I129" s="123"/>
      <c r="J129" s="124">
        <f>SUM(G129:H129)</f>
        <v>0</v>
      </c>
      <c r="K129" s="123"/>
      <c r="L129" s="125">
        <f aca="true" t="shared" si="23" ref="L129:L135">J129+K129</f>
        <v>0</v>
      </c>
      <c r="M129" s="109"/>
    </row>
    <row r="130" spans="1:13" ht="27">
      <c r="A130" s="482" t="str">
        <f>'RRF2 Outcome Output Activity'!C241</f>
        <v>Los organismos del Estado y las organizaciones de la sociedad civil contribuyen a la prevención de la VBGG mediante el desarrollo de estrategias de comunicación y formación de operadores, que avancen en la incorporación de perspectiva de DDHH, genero y generaciones en el tratamiento de la información y en la atención de mujeres NNA.</v>
      </c>
      <c r="B130" s="487" t="str">
        <f>'RRF2 Outcome Output Activity'!B255</f>
        <v>CNCLVD y SIPIAV diseñan y desarrollanuna estrategia comunicacional a nivel nacional. </v>
      </c>
      <c r="C130" s="118" t="str">
        <f>'RRF2 Outcome Output Activity'!C262</f>
        <v>Estudio cuantitativo de analisis del tratamiento de la VBGG en los medios de comunicacion uruguayos.</v>
      </c>
      <c r="D130" s="151" t="str">
        <f>'RRF2 Outcome Output Activity'!G262</f>
        <v>CNCLVD-SIPIAV/UNFPA</v>
      </c>
      <c r="E130" s="127" t="s">
        <v>534</v>
      </c>
      <c r="F130" s="128"/>
      <c r="G130" s="129">
        <v>3500</v>
      </c>
      <c r="H130" s="130">
        <v>9650</v>
      </c>
      <c r="I130" s="130"/>
      <c r="J130" s="131">
        <f>SUM(G130:H130)</f>
        <v>13150</v>
      </c>
      <c r="K130" s="130"/>
      <c r="L130" s="132">
        <f t="shared" si="23"/>
        <v>13150</v>
      </c>
      <c r="M130" s="109"/>
    </row>
    <row r="131" spans="1:13" ht="14.25">
      <c r="A131" s="482"/>
      <c r="B131" s="487"/>
      <c r="C131" s="133"/>
      <c r="D131" s="134"/>
      <c r="E131" s="135"/>
      <c r="F131" s="136"/>
      <c r="G131" s="137"/>
      <c r="H131" s="138"/>
      <c r="I131" s="138"/>
      <c r="J131" s="139">
        <f>SUM('RRF4&amp;5 Detailed Budget Plannig'!$G131:$I131)</f>
        <v>0</v>
      </c>
      <c r="K131" s="138"/>
      <c r="L131" s="140">
        <f t="shared" si="23"/>
        <v>0</v>
      </c>
      <c r="M131" s="109"/>
    </row>
    <row r="132" spans="1:13" ht="14.25">
      <c r="A132" s="482"/>
      <c r="B132" s="487"/>
      <c r="C132" s="143" t="s">
        <v>603</v>
      </c>
      <c r="D132" s="144"/>
      <c r="E132" s="144"/>
      <c r="F132" s="145"/>
      <c r="G132" s="146">
        <f>SUBTOTAL(9,G129:G131)</f>
        <v>3500</v>
      </c>
      <c r="H132" s="146">
        <f>SUBTOTAL(9,H129:H131)</f>
        <v>9650</v>
      </c>
      <c r="I132" s="146">
        <f>SUBTOTAL(9,I129:I131)</f>
        <v>0</v>
      </c>
      <c r="J132" s="146">
        <f>SUBTOTAL(9,J129:J131)</f>
        <v>13150</v>
      </c>
      <c r="K132" s="146">
        <f>SUBTOTAL(9,K129:K131)</f>
        <v>0</v>
      </c>
      <c r="L132" s="147">
        <f t="shared" si="23"/>
        <v>13150</v>
      </c>
      <c r="M132" s="109"/>
    </row>
    <row r="133" spans="1:13" ht="14.25">
      <c r="A133" s="482"/>
      <c r="B133" s="487"/>
      <c r="C133" s="148" t="s">
        <v>604</v>
      </c>
      <c r="D133" s="119"/>
      <c r="E133" s="120"/>
      <c r="F133" s="121"/>
      <c r="G133" s="122"/>
      <c r="H133" s="123"/>
      <c r="I133" s="123"/>
      <c r="J133" s="124">
        <f>SUM('RRF4&amp;5 Detailed Budget Plannig'!$G133:$I133)</f>
        <v>0</v>
      </c>
      <c r="K133" s="123"/>
      <c r="L133" s="125">
        <f t="shared" si="23"/>
        <v>0</v>
      </c>
      <c r="M133" s="109"/>
    </row>
    <row r="134" spans="1:13" ht="27">
      <c r="A134" s="482"/>
      <c r="B134" s="487"/>
      <c r="C134" s="118" t="str">
        <f>'RRF2 Outcome Output Activity'!C263</f>
        <v>Estudio cualitativo de medios de comunicacion y fuentes informativas en el tratamiento de la VBGG</v>
      </c>
      <c r="D134" s="151" t="str">
        <f>'RRF2 Outcome Output Activity'!G263</f>
        <v>CNCLVD-SIPIAV/UNFPA</v>
      </c>
      <c r="E134" s="127" t="s">
        <v>534</v>
      </c>
      <c r="F134" s="128"/>
      <c r="G134" s="129">
        <v>2000</v>
      </c>
      <c r="H134" s="130">
        <v>4700</v>
      </c>
      <c r="I134" s="130"/>
      <c r="J134" s="131">
        <f>SUM('RRF4&amp;5 Detailed Budget Plannig'!$G134:$I134)</f>
        <v>6700</v>
      </c>
      <c r="K134" s="130"/>
      <c r="L134" s="132">
        <f t="shared" si="23"/>
        <v>6700</v>
      </c>
      <c r="M134" s="109"/>
    </row>
    <row r="135" spans="1:13" ht="14.25">
      <c r="A135" s="482"/>
      <c r="B135" s="487"/>
      <c r="C135" s="133"/>
      <c r="D135" s="134"/>
      <c r="E135" s="135"/>
      <c r="F135" s="136"/>
      <c r="G135" s="137"/>
      <c r="H135" s="138"/>
      <c r="I135" s="138"/>
      <c r="J135" s="139">
        <f>SUM('RRF4&amp;5 Detailed Budget Plannig'!$G135:$I135)</f>
        <v>0</v>
      </c>
      <c r="K135" s="138"/>
      <c r="L135" s="140">
        <f t="shared" si="23"/>
        <v>0</v>
      </c>
      <c r="M135" s="109"/>
    </row>
    <row r="136" spans="1:13" ht="14.25">
      <c r="A136" s="482"/>
      <c r="B136" s="487"/>
      <c r="C136" s="143" t="s">
        <v>605</v>
      </c>
      <c r="D136" s="144"/>
      <c r="E136" s="144"/>
      <c r="F136" s="145"/>
      <c r="G136" s="146">
        <f aca="true" t="shared" si="24" ref="G136:L136">SUBTOTAL(9,G133:G135)</f>
        <v>2000</v>
      </c>
      <c r="H136" s="146">
        <f t="shared" si="24"/>
        <v>4700</v>
      </c>
      <c r="I136" s="146">
        <f t="shared" si="24"/>
        <v>0</v>
      </c>
      <c r="J136" s="146">
        <f t="shared" si="24"/>
        <v>6700</v>
      </c>
      <c r="K136" s="146">
        <f t="shared" si="24"/>
        <v>0</v>
      </c>
      <c r="L136" s="146">
        <f t="shared" si="24"/>
        <v>6700</v>
      </c>
      <c r="M136" s="109"/>
    </row>
    <row r="137" spans="1:13" ht="15">
      <c r="A137" s="482"/>
      <c r="B137" s="487"/>
      <c r="C137" s="148" t="s">
        <v>606</v>
      </c>
      <c r="D137" s="119"/>
      <c r="E137" s="120"/>
      <c r="F137" s="121"/>
      <c r="G137" s="122"/>
      <c r="H137" s="123"/>
      <c r="I137" s="123"/>
      <c r="J137" s="124">
        <f>SUM('RRF4&amp;5 Detailed Budget Plannig'!$G137:$I137)</f>
        <v>0</v>
      </c>
      <c r="K137" s="123"/>
      <c r="L137" s="125">
        <f>J137+K137</f>
        <v>0</v>
      </c>
      <c r="M137" s="109"/>
    </row>
    <row r="138" spans="1:13" ht="38.25">
      <c r="A138" s="482"/>
      <c r="B138" s="487"/>
      <c r="C138" s="118" t="str">
        <f>'RRF2 Outcome Output Activity'!C264</f>
        <v>Diseño de estrategia y plan de comunicacion para la prevencion y erradicacion de la VBGG para CNCLCVD y SIPIAV</v>
      </c>
      <c r="D138" s="151" t="str">
        <f>'RRF2 Outcome Output Activity'!G264</f>
        <v>CNCLVD-SIPIAV/UNFPA</v>
      </c>
      <c r="E138" s="127" t="s">
        <v>534</v>
      </c>
      <c r="F138" s="128"/>
      <c r="G138" s="129">
        <v>2150</v>
      </c>
      <c r="H138" s="130">
        <v>5000</v>
      </c>
      <c r="I138" s="130"/>
      <c r="J138" s="131">
        <f>SUM('RRF4&amp;5 Detailed Budget Plannig'!$G138:$I138)</f>
        <v>7150</v>
      </c>
      <c r="K138" s="130">
        <v>7000</v>
      </c>
      <c r="L138" s="132">
        <f>J138+K138</f>
        <v>14150</v>
      </c>
      <c r="M138" s="109"/>
    </row>
    <row r="139" spans="1:13" ht="15">
      <c r="A139" s="482"/>
      <c r="B139" s="487"/>
      <c r="C139" s="133"/>
      <c r="D139" s="134"/>
      <c r="E139" s="135"/>
      <c r="F139" s="136"/>
      <c r="G139" s="137"/>
      <c r="H139" s="138"/>
      <c r="I139" s="138"/>
      <c r="J139" s="139">
        <f>SUM('RRF4&amp;5 Detailed Budget Plannig'!$G139:$I139)</f>
        <v>0</v>
      </c>
      <c r="K139" s="138"/>
      <c r="L139" s="140">
        <f>J139+K139</f>
        <v>0</v>
      </c>
      <c r="M139" s="109"/>
    </row>
    <row r="140" spans="1:13" ht="15">
      <c r="A140" s="482"/>
      <c r="B140" s="487"/>
      <c r="C140" s="143" t="s">
        <v>607</v>
      </c>
      <c r="D140" s="144"/>
      <c r="E140" s="144"/>
      <c r="F140" s="145"/>
      <c r="G140" s="153">
        <f aca="true" t="shared" si="25" ref="G140:L140">SUBTOTAL(9,G137:G139)</f>
        <v>2150</v>
      </c>
      <c r="H140" s="153">
        <f t="shared" si="25"/>
        <v>5000</v>
      </c>
      <c r="I140" s="153">
        <f t="shared" si="25"/>
        <v>0</v>
      </c>
      <c r="J140" s="153">
        <f t="shared" si="25"/>
        <v>7150</v>
      </c>
      <c r="K140" s="153">
        <f t="shared" si="25"/>
        <v>7000</v>
      </c>
      <c r="L140" s="153">
        <f t="shared" si="25"/>
        <v>14150</v>
      </c>
      <c r="M140" s="109"/>
    </row>
    <row r="141" spans="1:13" ht="14.25">
      <c r="A141" s="482"/>
      <c r="B141" s="487"/>
      <c r="C141" s="148" t="s">
        <v>608</v>
      </c>
      <c r="D141" s="119"/>
      <c r="E141" s="120"/>
      <c r="F141" s="121"/>
      <c r="G141" s="122"/>
      <c r="H141" s="123"/>
      <c r="I141" s="123"/>
      <c r="J141" s="124">
        <f>SUM('RRF4&amp;5 Detailed Budget Plannig'!$G141:$I141)</f>
        <v>0</v>
      </c>
      <c r="K141" s="123"/>
      <c r="L141" s="125">
        <f>J141+K141</f>
        <v>0</v>
      </c>
      <c r="M141" s="109"/>
    </row>
    <row r="142" spans="1:13" ht="27">
      <c r="A142" s="482"/>
      <c r="B142" s="487"/>
      <c r="C142" s="118" t="str">
        <f>'RRF2 Outcome Output Activity'!C265</f>
        <v>Estrategias comunicacionales a nivel departamental desarrolladas.</v>
      </c>
      <c r="D142" s="151" t="str">
        <f>'RRF2 Outcome Output Activity'!G265</f>
        <v>CNCLVD-SIPIAV/UNFPA</v>
      </c>
      <c r="E142" s="127" t="s">
        <v>549</v>
      </c>
      <c r="F142" s="128" t="s">
        <v>553</v>
      </c>
      <c r="G142" s="129"/>
      <c r="H142" s="130">
        <v>71000</v>
      </c>
      <c r="I142" s="130">
        <v>71000</v>
      </c>
      <c r="J142" s="131">
        <f>SUM('RRF4&amp;5 Detailed Budget Plannig'!$G142:$I142)</f>
        <v>142000</v>
      </c>
      <c r="K142" s="130"/>
      <c r="L142" s="132">
        <f>J142+K142</f>
        <v>142000</v>
      </c>
      <c r="M142" s="109"/>
    </row>
    <row r="143" spans="1:16" ht="15">
      <c r="A143" s="482"/>
      <c r="B143" s="487"/>
      <c r="C143" s="133"/>
      <c r="D143" s="134"/>
      <c r="E143" s="135"/>
      <c r="F143" s="136"/>
      <c r="G143" s="137"/>
      <c r="H143" s="138"/>
      <c r="I143" s="138"/>
      <c r="J143" s="139">
        <f>SUM('RRF4&amp;5 Detailed Budget Plannig'!$G143:$I143)</f>
        <v>0</v>
      </c>
      <c r="K143" s="138"/>
      <c r="L143" s="140">
        <f>J143+K143</f>
        <v>0</v>
      </c>
      <c r="M143" s="109"/>
      <c r="N143" s="154"/>
      <c r="P143" s="154"/>
    </row>
    <row r="144" spans="1:13" ht="15">
      <c r="A144" s="482"/>
      <c r="B144" s="487"/>
      <c r="C144" s="156" t="s">
        <v>609</v>
      </c>
      <c r="D144" s="144"/>
      <c r="E144" s="144"/>
      <c r="F144" s="145"/>
      <c r="G144" s="146">
        <f aca="true" t="shared" si="26" ref="G144:L144">SUBTOTAL(9,G141:G143)</f>
        <v>0</v>
      </c>
      <c r="H144" s="146">
        <f t="shared" si="26"/>
        <v>71000</v>
      </c>
      <c r="I144" s="146">
        <f t="shared" si="26"/>
        <v>71000</v>
      </c>
      <c r="J144" s="146">
        <f t="shared" si="26"/>
        <v>142000</v>
      </c>
      <c r="K144" s="146">
        <f t="shared" si="26"/>
        <v>0</v>
      </c>
      <c r="L144" s="146">
        <f t="shared" si="26"/>
        <v>142000</v>
      </c>
      <c r="M144" s="109"/>
    </row>
    <row r="145" spans="1:13" ht="15">
      <c r="A145" s="482"/>
      <c r="B145" s="487"/>
      <c r="C145" s="157" t="s">
        <v>610</v>
      </c>
      <c r="D145" s="158"/>
      <c r="E145" s="120"/>
      <c r="F145" s="159"/>
      <c r="G145" s="160"/>
      <c r="H145" s="161"/>
      <c r="I145" s="161"/>
      <c r="J145" s="131">
        <f>SUM('RRF4&amp;5 Detailed Budget Plannig'!$G145:$I145)</f>
        <v>0</v>
      </c>
      <c r="K145" s="161"/>
      <c r="L145" s="125">
        <f aca="true" t="shared" si="27" ref="L145:L156">J145+K145</f>
        <v>0</v>
      </c>
      <c r="M145" s="109"/>
    </row>
    <row r="146" spans="1:13" ht="15">
      <c r="A146" s="482"/>
      <c r="B146" s="487"/>
      <c r="C146" s="185"/>
      <c r="D146" s="158"/>
      <c r="E146" s="127"/>
      <c r="F146" s="159"/>
      <c r="G146" s="165"/>
      <c r="H146" s="166"/>
      <c r="I146" s="166"/>
      <c r="J146" s="131">
        <f>SUM('RRF4&amp;5 Detailed Budget Plannig'!$G146:$I146)</f>
        <v>0</v>
      </c>
      <c r="K146" s="166"/>
      <c r="L146" s="132">
        <f t="shared" si="27"/>
        <v>0</v>
      </c>
      <c r="M146" s="109"/>
    </row>
    <row r="147" spans="1:13" ht="15">
      <c r="A147" s="482"/>
      <c r="B147" s="487"/>
      <c r="C147" s="168"/>
      <c r="D147" s="158"/>
      <c r="E147" s="135"/>
      <c r="F147" s="159"/>
      <c r="G147" s="169"/>
      <c r="H147" s="170"/>
      <c r="I147" s="170"/>
      <c r="J147" s="131">
        <f>SUM('RRF4&amp;5 Detailed Budget Plannig'!$G147:$I147)</f>
        <v>0</v>
      </c>
      <c r="K147" s="170"/>
      <c r="L147" s="140">
        <f t="shared" si="27"/>
        <v>0</v>
      </c>
      <c r="M147" s="109"/>
    </row>
    <row r="148" spans="1:15" ht="15">
      <c r="A148" s="482"/>
      <c r="B148" s="487"/>
      <c r="C148" s="171" t="s">
        <v>611</v>
      </c>
      <c r="D148" s="172"/>
      <c r="E148" s="172"/>
      <c r="F148" s="172"/>
      <c r="G148" s="173">
        <f>G145+G146+G147</f>
        <v>0</v>
      </c>
      <c r="H148" s="173">
        <f>H145+H146+H147</f>
        <v>0</v>
      </c>
      <c r="I148" s="173">
        <f>I145+I146+I147</f>
        <v>0</v>
      </c>
      <c r="J148" s="173">
        <f>J145+J146+J147</f>
        <v>0</v>
      </c>
      <c r="K148" s="173">
        <f>K145+K146+K147</f>
        <v>0</v>
      </c>
      <c r="L148" s="174">
        <f t="shared" si="27"/>
        <v>0</v>
      </c>
      <c r="M148" s="109"/>
      <c r="N148" s="182"/>
      <c r="O148" s="182"/>
    </row>
    <row r="149" spans="1:13" s="180" customFormat="1" ht="18.75">
      <c r="A149" s="482"/>
      <c r="B149" s="487"/>
      <c r="C149" s="175" t="s">
        <v>612</v>
      </c>
      <c r="D149" s="176"/>
      <c r="E149" s="176"/>
      <c r="F149" s="177"/>
      <c r="G149" s="178">
        <f>G132+G136+G140+G144+G148</f>
        <v>7650</v>
      </c>
      <c r="H149" s="178">
        <f>H132+H136+H140+H144+H148</f>
        <v>90350</v>
      </c>
      <c r="I149" s="178">
        <f>I132+I136+I140+I144+I148</f>
        <v>71000</v>
      </c>
      <c r="J149" s="178">
        <f>J132+J136+J140+J144+J148</f>
        <v>169000</v>
      </c>
      <c r="K149" s="178">
        <f>K132+K136+K140+K144+K148</f>
        <v>7000</v>
      </c>
      <c r="L149" s="179">
        <f t="shared" si="27"/>
        <v>176000</v>
      </c>
      <c r="M149" s="211"/>
    </row>
    <row r="150" spans="1:13" ht="25.5">
      <c r="A150" s="482"/>
      <c r="B150" s="117" t="s">
        <v>368</v>
      </c>
      <c r="C150" s="148" t="s">
        <v>613</v>
      </c>
      <c r="D150" s="119"/>
      <c r="E150" s="120"/>
      <c r="F150" s="121"/>
      <c r="G150" s="122"/>
      <c r="H150" s="123"/>
      <c r="I150" s="123"/>
      <c r="J150" s="124">
        <f>SUM(G150:H150)</f>
        <v>0</v>
      </c>
      <c r="K150" s="123"/>
      <c r="L150" s="125">
        <f t="shared" si="27"/>
        <v>0</v>
      </c>
      <c r="M150" s="109"/>
    </row>
    <row r="151" spans="1:13" ht="25.5">
      <c r="A151" s="482"/>
      <c r="B151" s="487" t="str">
        <f>'RRF2 Outcome Output Activity'!B270</f>
        <v>Herramienta para el adecuado abordaje de la VBGG para medios de comunicación elaborada y comunicadores/as sensibilizados</v>
      </c>
      <c r="C151" s="118" t="str">
        <f>'RRF2 Outcome Output Activity'!C277</f>
        <v> Talleres de sensibilizacion y trabajo sobre VBGG con comunicadoras/es.</v>
      </c>
      <c r="D151" s="151" t="str">
        <f>'RRF2 Outcome Output Activity'!G277</f>
        <v>CNCLVD – SIPIAV/UNESCO</v>
      </c>
      <c r="E151" s="127" t="s">
        <v>534</v>
      </c>
      <c r="F151" s="128"/>
      <c r="G151" s="129">
        <v>11300</v>
      </c>
      <c r="H151" s="130"/>
      <c r="I151" s="130"/>
      <c r="J151" s="131">
        <f>SUM(G151:H151)</f>
        <v>11300</v>
      </c>
      <c r="K151" s="130"/>
      <c r="L151" s="132">
        <f t="shared" si="27"/>
        <v>11300</v>
      </c>
      <c r="M151" s="109"/>
    </row>
    <row r="152" spans="1:13" ht="15">
      <c r="A152" s="482"/>
      <c r="B152" s="487"/>
      <c r="C152" s="133"/>
      <c r="D152" s="134"/>
      <c r="E152" s="135"/>
      <c r="F152" s="136"/>
      <c r="G152" s="137"/>
      <c r="H152" s="138"/>
      <c r="I152" s="138"/>
      <c r="J152" s="139">
        <f>SUM('RRF4&amp;5 Detailed Budget Plannig'!$G152:$I152)</f>
        <v>0</v>
      </c>
      <c r="K152" s="138"/>
      <c r="L152" s="140">
        <f t="shared" si="27"/>
        <v>0</v>
      </c>
      <c r="M152" s="109"/>
    </row>
    <row r="153" spans="1:13" ht="15">
      <c r="A153" s="482"/>
      <c r="B153" s="487"/>
      <c r="C153" s="143" t="s">
        <v>614</v>
      </c>
      <c r="D153" s="144"/>
      <c r="E153" s="144"/>
      <c r="F153" s="145"/>
      <c r="G153" s="146">
        <f>SUBTOTAL(9,G150:G152)</f>
        <v>11300</v>
      </c>
      <c r="H153" s="146">
        <f>SUBTOTAL(9,H150:H152)</f>
        <v>0</v>
      </c>
      <c r="I153" s="146">
        <f>SUBTOTAL(9,I150:I152)</f>
        <v>0</v>
      </c>
      <c r="J153" s="146">
        <f>SUBTOTAL(9,J150:J152)</f>
        <v>11300</v>
      </c>
      <c r="K153" s="146">
        <f>SUBTOTAL(9,K150:K152)</f>
        <v>0</v>
      </c>
      <c r="L153" s="147">
        <f t="shared" si="27"/>
        <v>11300</v>
      </c>
      <c r="M153" s="109"/>
    </row>
    <row r="154" spans="1:13" ht="15">
      <c r="A154" s="482"/>
      <c r="B154" s="487"/>
      <c r="C154" s="148" t="s">
        <v>615</v>
      </c>
      <c r="D154" s="119"/>
      <c r="E154" s="120"/>
      <c r="F154" s="121"/>
      <c r="G154" s="122"/>
      <c r="H154" s="123"/>
      <c r="I154" s="123"/>
      <c r="J154" s="124">
        <f>SUM('RRF4&amp;5 Detailed Budget Plannig'!$G154:$I154)</f>
        <v>0</v>
      </c>
      <c r="K154" s="123"/>
      <c r="L154" s="125">
        <f t="shared" si="27"/>
        <v>0</v>
      </c>
      <c r="M154" s="109"/>
    </row>
    <row r="155" spans="1:13" ht="63.75">
      <c r="A155" s="482"/>
      <c r="B155" s="487"/>
      <c r="C155" s="118" t="str">
        <f>'RRF2 Outcome Output Activity'!C278</f>
        <v>Concurso de Becas periodísticas para el tratamiento de la VBGG, una beca por cada medio: televisión, radio, prensa escrita, medios del interior del país, medios comunitarios, internet.</v>
      </c>
      <c r="D155" s="151" t="str">
        <f>'RRF2 Outcome Output Activity'!G278</f>
        <v>CNCLVD – SIPIAV/UNESCO</v>
      </c>
      <c r="E155" s="127" t="s">
        <v>524</v>
      </c>
      <c r="F155" s="128" t="s">
        <v>616</v>
      </c>
      <c r="G155" s="129"/>
      <c r="H155" s="130">
        <v>15000</v>
      </c>
      <c r="I155" s="130"/>
      <c r="J155" s="131">
        <f>SUM('RRF4&amp;5 Detailed Budget Plannig'!$G155:$I155)</f>
        <v>15000</v>
      </c>
      <c r="K155" s="130"/>
      <c r="L155" s="132">
        <f t="shared" si="27"/>
        <v>15000</v>
      </c>
      <c r="M155" s="109"/>
    </row>
    <row r="156" spans="1:13" ht="15">
      <c r="A156" s="482"/>
      <c r="B156" s="487"/>
      <c r="C156" s="133"/>
      <c r="D156" s="134"/>
      <c r="E156" s="135"/>
      <c r="F156" s="136"/>
      <c r="G156" s="137"/>
      <c r="H156" s="138"/>
      <c r="I156" s="138"/>
      <c r="J156" s="139">
        <f>SUM('RRF4&amp;5 Detailed Budget Plannig'!$G156:$I156)</f>
        <v>0</v>
      </c>
      <c r="K156" s="138"/>
      <c r="L156" s="140">
        <f t="shared" si="27"/>
        <v>0</v>
      </c>
      <c r="M156" s="109"/>
    </row>
    <row r="157" spans="1:13" ht="15">
      <c r="A157" s="482"/>
      <c r="B157" s="487"/>
      <c r="C157" s="143" t="s">
        <v>617</v>
      </c>
      <c r="D157" s="144"/>
      <c r="E157" s="144"/>
      <c r="F157" s="145"/>
      <c r="G157" s="146">
        <f aca="true" t="shared" si="28" ref="G157:L157">SUBTOTAL(9,G154:G156)</f>
        <v>0</v>
      </c>
      <c r="H157" s="146">
        <f t="shared" si="28"/>
        <v>15000</v>
      </c>
      <c r="I157" s="146">
        <f t="shared" si="28"/>
        <v>0</v>
      </c>
      <c r="J157" s="146">
        <f t="shared" si="28"/>
        <v>15000</v>
      </c>
      <c r="K157" s="146">
        <f t="shared" si="28"/>
        <v>0</v>
      </c>
      <c r="L157" s="146">
        <f t="shared" si="28"/>
        <v>15000</v>
      </c>
      <c r="M157" s="109"/>
    </row>
    <row r="158" spans="1:13" ht="15">
      <c r="A158" s="482"/>
      <c r="B158" s="487"/>
      <c r="C158" s="148" t="s">
        <v>618</v>
      </c>
      <c r="D158" s="119"/>
      <c r="E158" s="120"/>
      <c r="F158" s="121"/>
      <c r="G158" s="122"/>
      <c r="H158" s="123"/>
      <c r="I158" s="123"/>
      <c r="J158" s="124">
        <f>SUM('RRF4&amp;5 Detailed Budget Plannig'!$G158:$I158)</f>
        <v>0</v>
      </c>
      <c r="K158" s="123"/>
      <c r="L158" s="125">
        <f>J158+K158</f>
        <v>0</v>
      </c>
      <c r="M158" s="109"/>
    </row>
    <row r="159" spans="1:13" ht="51">
      <c r="A159" s="482"/>
      <c r="B159" s="487"/>
      <c r="C159" s="118" t="str">
        <f>'RRF2 Outcome Output Activity'!C279</f>
        <v>Seminario internacional sobre comunicación niñez adolescencia y genero. Promocion y protección de Derechos en la Agenda Publica. El rol de los medios Desafios eticos y profesionales.</v>
      </c>
      <c r="D159" s="151" t="str">
        <f>'RRF2 Outcome Output Activity'!G279</f>
        <v>CNCLVD – SIPIAV/UNESCO</v>
      </c>
      <c r="E159" s="127" t="s">
        <v>549</v>
      </c>
      <c r="F159" s="128"/>
      <c r="G159" s="129">
        <v>3358</v>
      </c>
      <c r="H159" s="130"/>
      <c r="I159" s="130"/>
      <c r="J159" s="131">
        <f>SUM('RRF4&amp;5 Detailed Budget Plannig'!$G159:$I159)</f>
        <v>3358</v>
      </c>
      <c r="K159" s="130"/>
      <c r="L159" s="132">
        <f>J159+K159</f>
        <v>3358</v>
      </c>
      <c r="M159" s="109"/>
    </row>
    <row r="160" spans="1:13" ht="15">
      <c r="A160" s="482"/>
      <c r="B160" s="487"/>
      <c r="C160" s="133"/>
      <c r="D160" s="134"/>
      <c r="E160" s="135"/>
      <c r="F160" s="136"/>
      <c r="G160" s="137"/>
      <c r="H160" s="138"/>
      <c r="I160" s="138"/>
      <c r="J160" s="139">
        <f>SUM('RRF4&amp;5 Detailed Budget Plannig'!$G160:$I160)</f>
        <v>0</v>
      </c>
      <c r="K160" s="138"/>
      <c r="L160" s="140">
        <f>J160+K160</f>
        <v>0</v>
      </c>
      <c r="M160" s="109"/>
    </row>
    <row r="161" spans="1:13" ht="15">
      <c r="A161" s="482"/>
      <c r="B161" s="487"/>
      <c r="C161" s="143" t="s">
        <v>619</v>
      </c>
      <c r="D161" s="144"/>
      <c r="E161" s="144"/>
      <c r="F161" s="145"/>
      <c r="G161" s="153">
        <f aca="true" t="shared" si="29" ref="G161:L161">SUBTOTAL(9,G158:G160)</f>
        <v>3358</v>
      </c>
      <c r="H161" s="153">
        <f t="shared" si="29"/>
        <v>0</v>
      </c>
      <c r="I161" s="153">
        <f t="shared" si="29"/>
        <v>0</v>
      </c>
      <c r="J161" s="153">
        <f t="shared" si="29"/>
        <v>3358</v>
      </c>
      <c r="K161" s="153">
        <f t="shared" si="29"/>
        <v>0</v>
      </c>
      <c r="L161" s="153">
        <f t="shared" si="29"/>
        <v>3358</v>
      </c>
      <c r="M161" s="109"/>
    </row>
    <row r="162" spans="1:13" ht="15">
      <c r="A162" s="482"/>
      <c r="B162" s="487"/>
      <c r="C162" s="148" t="s">
        <v>620</v>
      </c>
      <c r="D162" s="119"/>
      <c r="E162" s="120"/>
      <c r="F162" s="121"/>
      <c r="G162" s="122"/>
      <c r="H162" s="123"/>
      <c r="I162" s="123"/>
      <c r="J162" s="124">
        <f>SUM('RRF4&amp;5 Detailed Budget Plannig'!$G162:$I162)</f>
        <v>0</v>
      </c>
      <c r="K162" s="123"/>
      <c r="L162" s="125">
        <f>J162+K162</f>
        <v>0</v>
      </c>
      <c r="M162" s="109"/>
    </row>
    <row r="163" spans="1:13" ht="76.5">
      <c r="A163" s="482"/>
      <c r="B163" s="487"/>
      <c r="C163" s="118" t="str">
        <f>'RRF2 Outcome Output Activity'!C280</f>
        <v>Elaboración de una guía de buenas practicas, que recopile insumos de las otras actividades y de revisión de experiencias nacionales e internacionales y que proponga pautas para el tratamiento de la VBGG desde un enfoque de DDHH.</v>
      </c>
      <c r="D163" s="151" t="str">
        <f>'RRF2 Outcome Output Activity'!G280</f>
        <v>CNCLVD – SIPIAV/UNESCO</v>
      </c>
      <c r="E163" s="127" t="s">
        <v>534</v>
      </c>
      <c r="F163" s="128"/>
      <c r="G163" s="129"/>
      <c r="H163" s="130">
        <v>10000</v>
      </c>
      <c r="I163" s="130"/>
      <c r="J163" s="131">
        <f>SUM('RRF4&amp;5 Detailed Budget Plannig'!$G163:$I163)</f>
        <v>10000</v>
      </c>
      <c r="K163" s="130"/>
      <c r="L163" s="132">
        <f>J163+K163</f>
        <v>10000</v>
      </c>
      <c r="M163" s="109"/>
    </row>
    <row r="164" spans="1:13" ht="14.25">
      <c r="A164" s="482"/>
      <c r="B164" s="487"/>
      <c r="C164" s="133"/>
      <c r="D164" s="134"/>
      <c r="E164" s="135"/>
      <c r="F164" s="136"/>
      <c r="G164" s="137"/>
      <c r="H164" s="138"/>
      <c r="I164" s="138"/>
      <c r="J164" s="139">
        <f>SUM('RRF4&amp;5 Detailed Budget Plannig'!$G164:$I164)</f>
        <v>0</v>
      </c>
      <c r="K164" s="138"/>
      <c r="L164" s="140">
        <f>J164+K164</f>
        <v>0</v>
      </c>
      <c r="M164" s="109"/>
    </row>
    <row r="165" spans="1:13" ht="14.25">
      <c r="A165" s="482"/>
      <c r="B165" s="487"/>
      <c r="C165" s="143" t="s">
        <v>621</v>
      </c>
      <c r="D165" s="183"/>
      <c r="E165" s="183"/>
      <c r="F165" s="184"/>
      <c r="G165" s="146">
        <f aca="true" t="shared" si="30" ref="G165:L165">SUBTOTAL(9,G162:G164)</f>
        <v>0</v>
      </c>
      <c r="H165" s="146">
        <f t="shared" si="30"/>
        <v>10000</v>
      </c>
      <c r="I165" s="146">
        <f t="shared" si="30"/>
        <v>0</v>
      </c>
      <c r="J165" s="146">
        <f t="shared" si="30"/>
        <v>10000</v>
      </c>
      <c r="K165" s="146">
        <f t="shared" si="30"/>
        <v>0</v>
      </c>
      <c r="L165" s="146">
        <f t="shared" si="30"/>
        <v>10000</v>
      </c>
      <c r="M165" s="109"/>
    </row>
    <row r="166" spans="1:13" ht="14.25">
      <c r="A166" s="482"/>
      <c r="B166" s="487"/>
      <c r="C166" s="157" t="s">
        <v>622</v>
      </c>
      <c r="D166" s="158"/>
      <c r="E166" s="120"/>
      <c r="F166" s="159"/>
      <c r="G166" s="160"/>
      <c r="H166" s="161"/>
      <c r="I166" s="161"/>
      <c r="J166" s="131">
        <f>SUM('RRF4&amp;5 Detailed Budget Plannig'!$G166:$I166)</f>
        <v>0</v>
      </c>
      <c r="K166" s="161"/>
      <c r="L166" s="125">
        <f aca="true" t="shared" si="31" ref="L166:L177">J166+K166</f>
        <v>0</v>
      </c>
      <c r="M166" s="109"/>
    </row>
    <row r="167" spans="1:13" ht="27">
      <c r="A167" s="482"/>
      <c r="B167" s="487"/>
      <c r="C167" s="185" t="str">
        <f>'RRF2 Outcome Output Activity'!C281</f>
        <v>Difusion de la guia y los documentos generados en las actividades anteriores.</v>
      </c>
      <c r="D167" s="163" t="str">
        <f>'RRF2 Outcome Output Activity'!G281</f>
        <v>CNCLVD – SIPIAV/UNESCO</v>
      </c>
      <c r="E167" s="127" t="s">
        <v>581</v>
      </c>
      <c r="F167" s="159"/>
      <c r="G167" s="165"/>
      <c r="H167" s="166"/>
      <c r="I167" s="166">
        <v>7342</v>
      </c>
      <c r="J167" s="131">
        <f>SUM('RRF4&amp;5 Detailed Budget Plannig'!$G167:$I167)</f>
        <v>7342</v>
      </c>
      <c r="K167" s="166"/>
      <c r="L167" s="132">
        <f t="shared" si="31"/>
        <v>7342</v>
      </c>
      <c r="M167" s="109"/>
    </row>
    <row r="168" spans="1:13" ht="14.25">
      <c r="A168" s="482"/>
      <c r="B168" s="487"/>
      <c r="C168" s="185"/>
      <c r="D168" s="186"/>
      <c r="E168" s="135"/>
      <c r="F168" s="187"/>
      <c r="G168" s="169"/>
      <c r="H168" s="170"/>
      <c r="I168" s="170"/>
      <c r="J168" s="131">
        <f>SUM('RRF4&amp;5 Detailed Budget Plannig'!$G168:$I168)</f>
        <v>0</v>
      </c>
      <c r="K168" s="170"/>
      <c r="L168" s="140">
        <f t="shared" si="31"/>
        <v>0</v>
      </c>
      <c r="M168" s="109"/>
    </row>
    <row r="169" spans="1:13" ht="14.25">
      <c r="A169" s="482"/>
      <c r="B169" s="487"/>
      <c r="C169" s="188" t="s">
        <v>623</v>
      </c>
      <c r="D169" s="189"/>
      <c r="E169" s="189"/>
      <c r="F169" s="190"/>
      <c r="G169" s="173">
        <f>G166+G167+G168</f>
        <v>0</v>
      </c>
      <c r="H169" s="173">
        <f>H166+H167+H168</f>
        <v>0</v>
      </c>
      <c r="I169" s="173">
        <f>I166+I167+I168</f>
        <v>7342</v>
      </c>
      <c r="J169" s="173">
        <f>J166+J167+J168</f>
        <v>7342</v>
      </c>
      <c r="K169" s="173">
        <f>K166+K167+K168</f>
        <v>0</v>
      </c>
      <c r="L169" s="174">
        <f t="shared" si="31"/>
        <v>7342</v>
      </c>
      <c r="M169" s="109"/>
    </row>
    <row r="170" spans="1:13" s="180" customFormat="1" ht="18">
      <c r="A170" s="482"/>
      <c r="B170" s="487"/>
      <c r="C170" s="191" t="s">
        <v>624</v>
      </c>
      <c r="D170" s="191"/>
      <c r="E170" s="191"/>
      <c r="F170" s="192"/>
      <c r="G170" s="178">
        <f>G153+G157+G161+G165+G169</f>
        <v>14658</v>
      </c>
      <c r="H170" s="178">
        <f>H153+H157+H161+H165+H169</f>
        <v>25000</v>
      </c>
      <c r="I170" s="178">
        <f>I153+I157+I161+I165+I169</f>
        <v>7342</v>
      </c>
      <c r="J170" s="178">
        <f>J153+J157+J161+J165+J169</f>
        <v>47000</v>
      </c>
      <c r="K170" s="178">
        <f>K153+K157+K161+K165+K169</f>
        <v>0</v>
      </c>
      <c r="L170" s="216">
        <f t="shared" si="31"/>
        <v>47000</v>
      </c>
      <c r="M170" s="211"/>
    </row>
    <row r="171" spans="1:13" ht="14.25">
      <c r="A171" s="482"/>
      <c r="B171" s="217" t="s">
        <v>385</v>
      </c>
      <c r="C171" s="118" t="s">
        <v>625</v>
      </c>
      <c r="D171" s="119"/>
      <c r="E171" s="120"/>
      <c r="F171" s="121"/>
      <c r="G171" s="122"/>
      <c r="H171" s="123"/>
      <c r="I171" s="123"/>
      <c r="J171" s="124">
        <f>SUM(G171:H171)</f>
        <v>0</v>
      </c>
      <c r="K171" s="123"/>
      <c r="L171" s="125">
        <f t="shared" si="31"/>
        <v>0</v>
      </c>
      <c r="M171" s="109"/>
    </row>
    <row r="172" spans="1:13" ht="69">
      <c r="A172" s="482"/>
      <c r="B172" s="487" t="str">
        <f>'RRF2 Outcome Output Activity'!B285</f>
        <v>Estrategia comunicacional del CNCLVD y SIPIAV y Campaña del Secretario General apropiadas a nivel territorial.</v>
      </c>
      <c r="C172" s="118" t="str">
        <f>'RRF2 Outcome Output Activity'!C292</f>
        <v>Actividades de sensibilización y comunicacion a nivel local definidas por las Comisiones Departamentales de VBGGy Comité de SIPIAV como parte de la Estrategia comunicacional del CNCLVD y SIPIAV y de la campaña ACTIVATE Uruguay.</v>
      </c>
      <c r="D172" s="163" t="str">
        <f>'RRF2 Outcome Output Activity'!G292</f>
        <v>CNCLVD – SIPIAV/ONUmujeres</v>
      </c>
      <c r="E172" s="127" t="s">
        <v>524</v>
      </c>
      <c r="F172" s="128" t="s">
        <v>626</v>
      </c>
      <c r="G172" s="129">
        <v>7410</v>
      </c>
      <c r="H172" s="130">
        <v>8800</v>
      </c>
      <c r="I172" s="130">
        <v>8800</v>
      </c>
      <c r="J172" s="131">
        <f>SUM(G172:I172)</f>
        <v>25010</v>
      </c>
      <c r="K172" s="130"/>
      <c r="L172" s="132">
        <f t="shared" si="31"/>
        <v>25010</v>
      </c>
      <c r="M172" s="109"/>
    </row>
    <row r="173" spans="1:13" ht="14.25">
      <c r="A173" s="482"/>
      <c r="B173" s="487"/>
      <c r="C173" s="133"/>
      <c r="D173" s="134"/>
      <c r="E173" s="135"/>
      <c r="F173" s="136"/>
      <c r="G173" s="137"/>
      <c r="H173" s="138"/>
      <c r="I173" s="138"/>
      <c r="J173" s="139">
        <f>SUM('RRF4&amp;5 Detailed Budget Plannig'!$G173:$I173)</f>
        <v>0</v>
      </c>
      <c r="K173" s="138"/>
      <c r="L173" s="140">
        <f t="shared" si="31"/>
        <v>0</v>
      </c>
      <c r="M173" s="109"/>
    </row>
    <row r="174" spans="1:13" ht="14.25">
      <c r="A174" s="482"/>
      <c r="B174" s="487"/>
      <c r="C174" s="143" t="s">
        <v>627</v>
      </c>
      <c r="D174" s="144"/>
      <c r="E174" s="144"/>
      <c r="F174" s="145"/>
      <c r="G174" s="146">
        <f>SUBTOTAL(9,G171:G173)</f>
        <v>7410</v>
      </c>
      <c r="H174" s="146">
        <f>SUBTOTAL(9,H171:H173)</f>
        <v>8800</v>
      </c>
      <c r="I174" s="146">
        <f>SUBTOTAL(9,I171:I173)</f>
        <v>8800</v>
      </c>
      <c r="J174" s="146">
        <f>SUBTOTAL(9,J171:J173)</f>
        <v>25010</v>
      </c>
      <c r="K174" s="146">
        <f>SUBTOTAL(9,K171:K173)</f>
        <v>0</v>
      </c>
      <c r="L174" s="147">
        <f t="shared" si="31"/>
        <v>25010</v>
      </c>
      <c r="M174" s="109"/>
    </row>
    <row r="175" spans="1:13" ht="14.25">
      <c r="A175" s="482"/>
      <c r="B175" s="487"/>
      <c r="C175" s="148" t="s">
        <v>628</v>
      </c>
      <c r="D175" s="119"/>
      <c r="E175" s="120"/>
      <c r="F175" s="121"/>
      <c r="G175" s="122"/>
      <c r="H175" s="123"/>
      <c r="I175" s="123"/>
      <c r="J175" s="124">
        <f>SUM('RRF4&amp;5 Detailed Budget Plannig'!$G175:$I175)</f>
        <v>0</v>
      </c>
      <c r="K175" s="123"/>
      <c r="L175" s="125">
        <f t="shared" si="31"/>
        <v>0</v>
      </c>
      <c r="M175" s="109"/>
    </row>
    <row r="176" spans="1:13" ht="41.25">
      <c r="A176" s="482"/>
      <c r="B176" s="487"/>
      <c r="C176" s="118" t="str">
        <f>'RRF2 Outcome Output Activity'!C293</f>
        <v>Elaborar materiales comunicacionales en relación actividades realizadas por el CNCLVD y SIPIAV y a los resultados del proyecto.   </v>
      </c>
      <c r="D176" s="151" t="str">
        <f>'RRF2 Outcome Output Activity'!G293</f>
        <v>CNCLVD – SIPIAV/ONUmujeres</v>
      </c>
      <c r="E176" s="127"/>
      <c r="F176" s="128"/>
      <c r="G176" s="129">
        <v>8000</v>
      </c>
      <c r="H176" s="130">
        <v>19000</v>
      </c>
      <c r="I176" s="130">
        <v>19000</v>
      </c>
      <c r="J176" s="131">
        <f>SUM('RRF4&amp;5 Detailed Budget Plannig'!$G176:$I176)</f>
        <v>46000</v>
      </c>
      <c r="K176" s="130"/>
      <c r="L176" s="132">
        <f t="shared" si="31"/>
        <v>46000</v>
      </c>
      <c r="M176" s="109"/>
    </row>
    <row r="177" spans="1:13" ht="14.25">
      <c r="A177" s="482"/>
      <c r="B177" s="487"/>
      <c r="C177" s="133"/>
      <c r="D177" s="134"/>
      <c r="E177" s="135"/>
      <c r="F177" s="136"/>
      <c r="G177" s="137"/>
      <c r="H177" s="138"/>
      <c r="I177" s="138"/>
      <c r="J177" s="139">
        <f>SUM('RRF4&amp;5 Detailed Budget Plannig'!$G177:$I177)</f>
        <v>0</v>
      </c>
      <c r="K177" s="138"/>
      <c r="L177" s="140">
        <f t="shared" si="31"/>
        <v>0</v>
      </c>
      <c r="M177" s="109"/>
    </row>
    <row r="178" spans="1:13" ht="14.25">
      <c r="A178" s="482"/>
      <c r="B178" s="487"/>
      <c r="C178" s="143" t="s">
        <v>629</v>
      </c>
      <c r="D178" s="144"/>
      <c r="E178" s="144"/>
      <c r="F178" s="145"/>
      <c r="G178" s="146">
        <f aca="true" t="shared" si="32" ref="G178:L178">SUBTOTAL(9,G175:G177)</f>
        <v>8000</v>
      </c>
      <c r="H178" s="146">
        <f t="shared" si="32"/>
        <v>19000</v>
      </c>
      <c r="I178" s="146">
        <f t="shared" si="32"/>
        <v>19000</v>
      </c>
      <c r="J178" s="146">
        <f t="shared" si="32"/>
        <v>46000</v>
      </c>
      <c r="K178" s="146">
        <f t="shared" si="32"/>
        <v>0</v>
      </c>
      <c r="L178" s="146">
        <f t="shared" si="32"/>
        <v>46000</v>
      </c>
      <c r="M178" s="109"/>
    </row>
    <row r="179" spans="1:13" ht="14.25">
      <c r="A179" s="482"/>
      <c r="B179" s="487"/>
      <c r="C179" s="148" t="s">
        <v>630</v>
      </c>
      <c r="D179" s="119"/>
      <c r="E179" s="120"/>
      <c r="F179" s="121"/>
      <c r="G179" s="122"/>
      <c r="H179" s="123"/>
      <c r="I179" s="123"/>
      <c r="J179" s="124">
        <f>SUM('RRF4&amp;5 Detailed Budget Plannig'!$G179:$I179)</f>
        <v>0</v>
      </c>
      <c r="K179" s="123"/>
      <c r="L179" s="125">
        <f>J179+K179</f>
        <v>0</v>
      </c>
      <c r="M179" s="109"/>
    </row>
    <row r="180" spans="1:13" ht="54.75">
      <c r="A180" s="482"/>
      <c r="B180" s="487"/>
      <c r="C180" s="118" t="str">
        <f>'RRF2 Outcome Output Activity'!C294</f>
        <v>Difusión de los mensajes y materiales generados por la Estrategia comunicacional del CNCLVD y SIPIAV y la Campaña Activate Uruguay en todas los departamentos del país.</v>
      </c>
      <c r="D180" s="151" t="str">
        <f>'RRF2 Outcome Output Activity'!G294</f>
        <v>CNCLVD – SIPIAV/ONUmujeres</v>
      </c>
      <c r="E180" s="127" t="s">
        <v>581</v>
      </c>
      <c r="F180" s="128" t="s">
        <v>631</v>
      </c>
      <c r="G180" s="129">
        <v>8000</v>
      </c>
      <c r="H180" s="130">
        <v>8000</v>
      </c>
      <c r="I180" s="130">
        <v>8000</v>
      </c>
      <c r="J180" s="131">
        <f>SUM('RRF4&amp;5 Detailed Budget Plannig'!$G180:$I180)</f>
        <v>24000</v>
      </c>
      <c r="K180" s="130"/>
      <c r="L180" s="132">
        <f>J180+K180</f>
        <v>24000</v>
      </c>
      <c r="M180" s="109"/>
    </row>
    <row r="181" spans="1:13" ht="14.25">
      <c r="A181" s="482"/>
      <c r="B181" s="487"/>
      <c r="C181" s="133"/>
      <c r="D181" s="134"/>
      <c r="E181" s="135"/>
      <c r="F181" s="136"/>
      <c r="G181" s="137"/>
      <c r="H181" s="138"/>
      <c r="I181" s="138"/>
      <c r="J181" s="139">
        <f>SUM('RRF4&amp;5 Detailed Budget Plannig'!$G181:$I181)</f>
        <v>0</v>
      </c>
      <c r="K181" s="138"/>
      <c r="L181" s="140">
        <f>J181+K181</f>
        <v>0</v>
      </c>
      <c r="M181" s="109"/>
    </row>
    <row r="182" spans="1:13" ht="14.25">
      <c r="A182" s="482"/>
      <c r="B182" s="487"/>
      <c r="C182" s="143" t="s">
        <v>632</v>
      </c>
      <c r="D182" s="144"/>
      <c r="E182" s="144"/>
      <c r="F182" s="145"/>
      <c r="G182" s="153">
        <f aca="true" t="shared" si="33" ref="G182:L182">SUBTOTAL(9,G179:G181)</f>
        <v>8000</v>
      </c>
      <c r="H182" s="153">
        <f t="shared" si="33"/>
        <v>8000</v>
      </c>
      <c r="I182" s="153">
        <f t="shared" si="33"/>
        <v>8000</v>
      </c>
      <c r="J182" s="153">
        <f t="shared" si="33"/>
        <v>24000</v>
      </c>
      <c r="K182" s="153">
        <f t="shared" si="33"/>
        <v>0</v>
      </c>
      <c r="L182" s="153">
        <f t="shared" si="33"/>
        <v>24000</v>
      </c>
      <c r="M182" s="109"/>
    </row>
    <row r="183" spans="1:13" ht="14.25">
      <c r="A183" s="482"/>
      <c r="B183" s="487"/>
      <c r="C183" s="148" t="s">
        <v>633</v>
      </c>
      <c r="D183" s="119"/>
      <c r="E183" s="120"/>
      <c r="F183" s="121"/>
      <c r="G183" s="122"/>
      <c r="H183" s="123"/>
      <c r="I183" s="123"/>
      <c r="J183" s="124">
        <f>SUM('RRF4&amp;5 Detailed Budget Plannig'!$G183:$I183)</f>
        <v>0</v>
      </c>
      <c r="K183" s="123"/>
      <c r="L183" s="125">
        <f>J183+K183</f>
        <v>0</v>
      </c>
      <c r="M183" s="109"/>
    </row>
    <row r="184" spans="1:13" ht="14.25">
      <c r="A184" s="482"/>
      <c r="B184" s="487"/>
      <c r="C184" s="118"/>
      <c r="D184" s="151"/>
      <c r="E184" s="127"/>
      <c r="F184" s="128"/>
      <c r="G184" s="129"/>
      <c r="H184" s="130"/>
      <c r="I184" s="130"/>
      <c r="J184" s="131">
        <f>SUM('RRF4&amp;5 Detailed Budget Plannig'!$G184:$I184)</f>
        <v>0</v>
      </c>
      <c r="K184" s="130"/>
      <c r="L184" s="132">
        <f>J184+K184</f>
        <v>0</v>
      </c>
      <c r="M184" s="109"/>
    </row>
    <row r="185" spans="1:13" ht="14.25">
      <c r="A185" s="482"/>
      <c r="B185" s="487"/>
      <c r="C185" s="133"/>
      <c r="D185" s="134"/>
      <c r="E185" s="135"/>
      <c r="F185" s="136"/>
      <c r="G185" s="137"/>
      <c r="H185" s="138"/>
      <c r="I185" s="138"/>
      <c r="J185" s="139">
        <f>SUM('RRF4&amp;5 Detailed Budget Plannig'!$G185:$I185)</f>
        <v>0</v>
      </c>
      <c r="K185" s="138"/>
      <c r="L185" s="140">
        <f>J185+K185</f>
        <v>0</v>
      </c>
      <c r="M185" s="109"/>
    </row>
    <row r="186" spans="1:13" ht="14.25">
      <c r="A186" s="482"/>
      <c r="B186" s="487"/>
      <c r="C186" s="156" t="s">
        <v>634</v>
      </c>
      <c r="D186" s="144"/>
      <c r="E186" s="144"/>
      <c r="F186" s="145"/>
      <c r="G186" s="146">
        <f aca="true" t="shared" si="34" ref="G186:L186">SUBTOTAL(9,G183:G185)</f>
        <v>0</v>
      </c>
      <c r="H186" s="146">
        <f t="shared" si="34"/>
        <v>0</v>
      </c>
      <c r="I186" s="146">
        <f t="shared" si="34"/>
        <v>0</v>
      </c>
      <c r="J186" s="146">
        <f t="shared" si="34"/>
        <v>0</v>
      </c>
      <c r="K186" s="146">
        <f t="shared" si="34"/>
        <v>0</v>
      </c>
      <c r="L186" s="146">
        <f t="shared" si="34"/>
        <v>0</v>
      </c>
      <c r="M186" s="109"/>
    </row>
    <row r="187" spans="1:13" ht="14.25">
      <c r="A187" s="482"/>
      <c r="B187" s="487"/>
      <c r="C187" s="157" t="s">
        <v>635</v>
      </c>
      <c r="D187" s="158"/>
      <c r="E187" s="120"/>
      <c r="F187" s="159"/>
      <c r="G187" s="160"/>
      <c r="H187" s="161"/>
      <c r="I187" s="161"/>
      <c r="J187" s="131">
        <f>SUM('RRF4&amp;5 Detailed Budget Plannig'!$G187:$I187)</f>
        <v>0</v>
      </c>
      <c r="K187" s="161"/>
      <c r="L187" s="125">
        <f aca="true" t="shared" si="35" ref="L187:L198">J187+K187</f>
        <v>0</v>
      </c>
      <c r="M187" s="109"/>
    </row>
    <row r="188" spans="1:13" ht="14.25">
      <c r="A188" s="482"/>
      <c r="B188" s="487"/>
      <c r="C188" s="185"/>
      <c r="D188" s="158"/>
      <c r="E188" s="127"/>
      <c r="F188" s="159"/>
      <c r="G188" s="165"/>
      <c r="H188" s="166"/>
      <c r="I188" s="166"/>
      <c r="J188" s="131">
        <f>SUM('RRF4&amp;5 Detailed Budget Plannig'!$G188:$I188)</f>
        <v>0</v>
      </c>
      <c r="K188" s="166"/>
      <c r="L188" s="132">
        <f t="shared" si="35"/>
        <v>0</v>
      </c>
      <c r="M188" s="109"/>
    </row>
    <row r="189" spans="1:13" ht="14.25">
      <c r="A189" s="482"/>
      <c r="B189" s="487"/>
      <c r="C189" s="168"/>
      <c r="D189" s="158"/>
      <c r="E189" s="135"/>
      <c r="F189" s="159"/>
      <c r="G189" s="169"/>
      <c r="H189" s="170"/>
      <c r="I189" s="170"/>
      <c r="J189" s="131">
        <f>SUM('RRF4&amp;5 Detailed Budget Plannig'!$G189:$I189)</f>
        <v>0</v>
      </c>
      <c r="K189" s="170"/>
      <c r="L189" s="140">
        <f t="shared" si="35"/>
        <v>0</v>
      </c>
      <c r="M189" s="109"/>
    </row>
    <row r="190" spans="1:13" ht="14.25">
      <c r="A190" s="482"/>
      <c r="B190" s="487"/>
      <c r="C190" s="171" t="s">
        <v>636</v>
      </c>
      <c r="D190" s="172"/>
      <c r="E190" s="172"/>
      <c r="F190" s="172"/>
      <c r="G190" s="173">
        <f>G187+G188+G189</f>
        <v>0</v>
      </c>
      <c r="H190" s="173">
        <f>H187+H188+H189</f>
        <v>0</v>
      </c>
      <c r="I190" s="173">
        <f>I187+I188+I189</f>
        <v>0</v>
      </c>
      <c r="J190" s="173">
        <f>J187+J188+J189</f>
        <v>0</v>
      </c>
      <c r="K190" s="173">
        <f>K187+K188+K189</f>
        <v>0</v>
      </c>
      <c r="L190" s="174">
        <f t="shared" si="35"/>
        <v>0</v>
      </c>
      <c r="M190" s="109"/>
    </row>
    <row r="191" spans="1:14" ht="14.25">
      <c r="A191" s="482"/>
      <c r="B191" s="487"/>
      <c r="C191" s="175" t="s">
        <v>637</v>
      </c>
      <c r="D191" s="176"/>
      <c r="E191" s="176"/>
      <c r="F191" s="177"/>
      <c r="G191" s="178">
        <f>G174+G178+G182+G186+G190</f>
        <v>23410</v>
      </c>
      <c r="H191" s="178">
        <f>H174+H178+H182+H186+H190</f>
        <v>35800</v>
      </c>
      <c r="I191" s="178">
        <f>I174+I178+I182+I186+I190</f>
        <v>35800</v>
      </c>
      <c r="J191" s="178">
        <f>J174+J178+J182+J186+J190</f>
        <v>95010</v>
      </c>
      <c r="K191" s="178">
        <f>K174+K178+K182+K186+K190</f>
        <v>0</v>
      </c>
      <c r="L191" s="179">
        <f t="shared" si="35"/>
        <v>95010</v>
      </c>
      <c r="M191" s="142"/>
      <c r="N191" s="154"/>
    </row>
    <row r="192" spans="1:13" ht="14.25">
      <c r="A192" s="482"/>
      <c r="B192" s="117" t="s">
        <v>400</v>
      </c>
      <c r="C192" s="148" t="s">
        <v>638</v>
      </c>
      <c r="D192" s="119"/>
      <c r="E192" s="120"/>
      <c r="F192" s="120"/>
      <c r="G192" s="122"/>
      <c r="H192" s="123"/>
      <c r="I192" s="123"/>
      <c r="J192" s="124">
        <f>SUM(G192:H192)</f>
        <v>0</v>
      </c>
      <c r="K192" s="123"/>
      <c r="L192" s="125">
        <f t="shared" si="35"/>
        <v>0</v>
      </c>
      <c r="M192" s="109"/>
    </row>
    <row r="193" spans="1:13" ht="27">
      <c r="A193" s="482"/>
      <c r="B193" s="487" t="str">
        <f>'RRF2 Outcome Output Activity'!B300</f>
        <v>Estrategia de formación de formadores y operadores y prevención en VBGG   implementada </v>
      </c>
      <c r="C193" s="118" t="str">
        <f>'RRF2 Outcome Output Activity'!C307</f>
        <v>Sistematización de las instancias de formación sobre VBGG realizadas a nivel territorial.</v>
      </c>
      <c r="D193" s="151" t="str">
        <f>'RRF2 Outcome Output Activity'!G307</f>
        <v>CNCLVD-SIPIAV</v>
      </c>
      <c r="E193" s="127"/>
      <c r="F193" s="127"/>
      <c r="G193" s="129"/>
      <c r="H193" s="130"/>
      <c r="I193" s="130"/>
      <c r="J193" s="131">
        <f>SUM(G193:H193)</f>
        <v>0</v>
      </c>
      <c r="K193" s="167">
        <v>3000</v>
      </c>
      <c r="L193" s="132">
        <f t="shared" si="35"/>
        <v>3000</v>
      </c>
      <c r="M193" s="109"/>
    </row>
    <row r="194" spans="1:13" ht="14.25">
      <c r="A194" s="482"/>
      <c r="B194" s="487"/>
      <c r="C194" s="133"/>
      <c r="D194" s="134"/>
      <c r="E194" s="135"/>
      <c r="F194" s="135"/>
      <c r="G194" s="137"/>
      <c r="H194" s="138"/>
      <c r="I194" s="138"/>
      <c r="J194" s="139">
        <f>SUM('RRF4&amp;5 Detailed Budget Plannig'!$G194:$I194)</f>
        <v>0</v>
      </c>
      <c r="K194" s="138"/>
      <c r="L194" s="140">
        <f t="shared" si="35"/>
        <v>0</v>
      </c>
      <c r="M194" s="109"/>
    </row>
    <row r="195" spans="1:13" ht="14.25">
      <c r="A195" s="482"/>
      <c r="B195" s="487"/>
      <c r="C195" s="143" t="s">
        <v>639</v>
      </c>
      <c r="D195" s="144"/>
      <c r="E195" s="144"/>
      <c r="F195" s="145"/>
      <c r="G195" s="146">
        <f>SUBTOTAL(9,G192:G194)</f>
        <v>0</v>
      </c>
      <c r="H195" s="146">
        <f>SUBTOTAL(9,H192:H194)</f>
        <v>0</v>
      </c>
      <c r="I195" s="146">
        <f>SUBTOTAL(9,I192:I194)</f>
        <v>0</v>
      </c>
      <c r="J195" s="146">
        <f>SUBTOTAL(9,J192:J194)</f>
        <v>0</v>
      </c>
      <c r="K195" s="146">
        <f>SUBTOTAL(9,K192:K194)</f>
        <v>3000</v>
      </c>
      <c r="L195" s="147">
        <f t="shared" si="35"/>
        <v>3000</v>
      </c>
      <c r="M195" s="109"/>
    </row>
    <row r="196" spans="1:13" ht="14.25">
      <c r="A196" s="482"/>
      <c r="B196" s="487"/>
      <c r="C196" s="148" t="s">
        <v>640</v>
      </c>
      <c r="D196" s="119"/>
      <c r="E196" s="120"/>
      <c r="F196" s="120"/>
      <c r="G196" s="122"/>
      <c r="H196" s="123"/>
      <c r="I196" s="123"/>
      <c r="J196" s="124">
        <f>SUM('RRF4&amp;5 Detailed Budget Plannig'!$G196:$I196)</f>
        <v>0</v>
      </c>
      <c r="K196" s="123"/>
      <c r="L196" s="125">
        <f t="shared" si="35"/>
        <v>0</v>
      </c>
      <c r="M196" s="109"/>
    </row>
    <row r="197" spans="1:13" ht="41.25">
      <c r="A197" s="482"/>
      <c r="B197" s="487"/>
      <c r="C197" s="118" t="str">
        <f>'RRF2 Outcome Output Activity'!C308</f>
        <v>Sistematización del relevamiento de las experiencias de abordaje del problema de trata de personas a nivel territorial.</v>
      </c>
      <c r="D197" s="151" t="str">
        <f>'RRF2 Outcome Output Activity'!G308</f>
        <v>CNCLVD – SIPIAV/OIM</v>
      </c>
      <c r="E197" s="127"/>
      <c r="F197" s="127"/>
      <c r="G197" s="129"/>
      <c r="H197" s="130">
        <v>12000</v>
      </c>
      <c r="I197" s="130"/>
      <c r="J197" s="131">
        <f>SUM('RRF4&amp;5 Detailed Budget Plannig'!$G197:$I197)</f>
        <v>12000</v>
      </c>
      <c r="K197" s="130"/>
      <c r="L197" s="132">
        <f t="shared" si="35"/>
        <v>12000</v>
      </c>
      <c r="M197" s="109"/>
    </row>
    <row r="198" spans="1:13" ht="14.25">
      <c r="A198" s="482"/>
      <c r="B198" s="487"/>
      <c r="C198" s="133"/>
      <c r="D198" s="134"/>
      <c r="E198" s="135"/>
      <c r="F198" s="135"/>
      <c r="G198" s="137"/>
      <c r="H198" s="138"/>
      <c r="I198" s="138"/>
      <c r="J198" s="139">
        <f>SUM('RRF4&amp;5 Detailed Budget Plannig'!$G198:$I198)</f>
        <v>0</v>
      </c>
      <c r="K198" s="138"/>
      <c r="L198" s="140">
        <f t="shared" si="35"/>
        <v>0</v>
      </c>
      <c r="M198" s="109"/>
    </row>
    <row r="199" spans="1:13" ht="14.25">
      <c r="A199" s="482"/>
      <c r="B199" s="487"/>
      <c r="C199" s="143" t="s">
        <v>641</v>
      </c>
      <c r="D199" s="144"/>
      <c r="E199" s="144"/>
      <c r="F199" s="145"/>
      <c r="G199" s="146">
        <f aca="true" t="shared" si="36" ref="G199:L199">SUBTOTAL(9,G196:G198)</f>
        <v>0</v>
      </c>
      <c r="H199" s="146">
        <f t="shared" si="36"/>
        <v>12000</v>
      </c>
      <c r="I199" s="146">
        <f t="shared" si="36"/>
        <v>0</v>
      </c>
      <c r="J199" s="146">
        <f t="shared" si="36"/>
        <v>12000</v>
      </c>
      <c r="K199" s="146">
        <f t="shared" si="36"/>
        <v>0</v>
      </c>
      <c r="L199" s="146">
        <f t="shared" si="36"/>
        <v>12000</v>
      </c>
      <c r="M199" s="109"/>
    </row>
    <row r="200" spans="1:13" ht="14.25">
      <c r="A200" s="482"/>
      <c r="B200" s="487"/>
      <c r="C200" s="148" t="s">
        <v>642</v>
      </c>
      <c r="D200" s="119"/>
      <c r="E200" s="120"/>
      <c r="F200" s="120"/>
      <c r="G200" s="122"/>
      <c r="H200" s="123"/>
      <c r="I200" s="123"/>
      <c r="J200" s="124">
        <f>SUM('RRF4&amp;5 Detailed Budget Plannig'!$G200:$I200)</f>
        <v>0</v>
      </c>
      <c r="K200" s="123"/>
      <c r="L200" s="125">
        <f>J200+K200</f>
        <v>0</v>
      </c>
      <c r="M200" s="109"/>
    </row>
    <row r="201" spans="1:13" ht="54.75">
      <c r="A201" s="482"/>
      <c r="B201" s="487"/>
      <c r="C201" s="118" t="str">
        <f>'RRF2 Outcome Output Activity'!C309</f>
        <v>Formación de formadores para operadores/as locales de salud, el sistema judicial, INAU y otros organismos que trabajan con VBGG, que incluya un componente especifico de atención a personas en situación de trata.</v>
      </c>
      <c r="D201" s="151" t="str">
        <f>'RRF2 Outcome Output Activity'!G309</f>
        <v>CNCLVD – SIPIAV/OIM</v>
      </c>
      <c r="E201" s="127"/>
      <c r="F201" s="127"/>
      <c r="G201" s="129"/>
      <c r="H201" s="130">
        <v>26000</v>
      </c>
      <c r="I201" s="130"/>
      <c r="J201" s="131">
        <f>SUM('RRF4&amp;5 Detailed Budget Plannig'!$G201:$I201)</f>
        <v>26000</v>
      </c>
      <c r="K201" s="167">
        <v>252000</v>
      </c>
      <c r="L201" s="132">
        <f>J201+K201</f>
        <v>278000</v>
      </c>
      <c r="M201" s="109"/>
    </row>
    <row r="202" spans="1:12" ht="14.25">
      <c r="A202" s="482"/>
      <c r="B202" s="487"/>
      <c r="C202" s="133"/>
      <c r="D202" s="134"/>
      <c r="E202" s="135"/>
      <c r="F202" s="135"/>
      <c r="G202" s="137"/>
      <c r="H202" s="138"/>
      <c r="I202" s="138"/>
      <c r="J202" s="139">
        <f>SUM('RRF4&amp;5 Detailed Budget Plannig'!$G202:$I202)</f>
        <v>0</v>
      </c>
      <c r="K202" s="138"/>
      <c r="L202" s="140">
        <f>J202+K202</f>
        <v>0</v>
      </c>
    </row>
    <row r="203" spans="1:12" ht="14.25">
      <c r="A203" s="482"/>
      <c r="B203" s="487"/>
      <c r="C203" s="143" t="s">
        <v>643</v>
      </c>
      <c r="D203" s="144"/>
      <c r="E203" s="144"/>
      <c r="F203" s="145"/>
      <c r="G203" s="153">
        <f aca="true" t="shared" si="37" ref="G203:L203">SUBTOTAL(9,G200:G202)</f>
        <v>0</v>
      </c>
      <c r="H203" s="153">
        <f t="shared" si="37"/>
        <v>26000</v>
      </c>
      <c r="I203" s="153">
        <f t="shared" si="37"/>
        <v>0</v>
      </c>
      <c r="J203" s="153">
        <f t="shared" si="37"/>
        <v>26000</v>
      </c>
      <c r="K203" s="153">
        <f t="shared" si="37"/>
        <v>252000</v>
      </c>
      <c r="L203" s="153">
        <f t="shared" si="37"/>
        <v>278000</v>
      </c>
    </row>
    <row r="204" spans="1:12" ht="14.25">
      <c r="A204" s="482"/>
      <c r="B204" s="487"/>
      <c r="C204" s="148" t="s">
        <v>644</v>
      </c>
      <c r="D204" s="119"/>
      <c r="E204" s="120"/>
      <c r="F204" s="120"/>
      <c r="G204" s="122"/>
      <c r="H204" s="123"/>
      <c r="I204" s="123"/>
      <c r="J204" s="124">
        <f>SUM('RRF4&amp;5 Detailed Budget Plannig'!$G204:$I204)</f>
        <v>0</v>
      </c>
      <c r="K204" s="123"/>
      <c r="L204" s="125">
        <f>J204+K204</f>
        <v>0</v>
      </c>
    </row>
    <row r="205" spans="1:12" ht="14.25">
      <c r="A205" s="482"/>
      <c r="B205" s="487"/>
      <c r="C205" s="118" t="str">
        <f>'RRF2 Outcome Output Activity'!C310</f>
        <v>Elaboración de materiales para la prevención de trata</v>
      </c>
      <c r="D205" s="151" t="str">
        <f>'RRF2 Outcome Output Activity'!G310</f>
        <v>CNCLVD – SIPIAV/OIM</v>
      </c>
      <c r="E205" s="127"/>
      <c r="F205" s="127"/>
      <c r="G205" s="129"/>
      <c r="H205" s="130">
        <v>4000</v>
      </c>
      <c r="I205" s="130"/>
      <c r="J205" s="131">
        <f>SUM('RRF4&amp;5 Detailed Budget Plannig'!$G205:$I205)</f>
        <v>4000</v>
      </c>
      <c r="K205" s="130"/>
      <c r="L205" s="132">
        <f>J205+K205</f>
        <v>4000</v>
      </c>
    </row>
    <row r="206" spans="1:12" ht="14.25">
      <c r="A206" s="482"/>
      <c r="B206" s="487"/>
      <c r="C206" s="133"/>
      <c r="D206" s="134"/>
      <c r="E206" s="135"/>
      <c r="F206" s="135"/>
      <c r="G206" s="137"/>
      <c r="H206" s="138"/>
      <c r="I206" s="138"/>
      <c r="J206" s="139">
        <f>SUM('RRF4&amp;5 Detailed Budget Plannig'!$G206:$I206)</f>
        <v>0</v>
      </c>
      <c r="K206" s="138"/>
      <c r="L206" s="140">
        <f>J206+K206</f>
        <v>0</v>
      </c>
    </row>
    <row r="207" spans="1:12" ht="14.25">
      <c r="A207" s="482"/>
      <c r="B207" s="487"/>
      <c r="C207" s="143" t="s">
        <v>645</v>
      </c>
      <c r="D207" s="183"/>
      <c r="E207" s="183"/>
      <c r="F207" s="184"/>
      <c r="G207" s="146">
        <f aca="true" t="shared" si="38" ref="G207:L207">SUBTOTAL(9,G204:G206)</f>
        <v>0</v>
      </c>
      <c r="H207" s="146">
        <f t="shared" si="38"/>
        <v>4000</v>
      </c>
      <c r="I207" s="146">
        <f t="shared" si="38"/>
        <v>0</v>
      </c>
      <c r="J207" s="146">
        <f t="shared" si="38"/>
        <v>4000</v>
      </c>
      <c r="K207" s="146">
        <f t="shared" si="38"/>
        <v>0</v>
      </c>
      <c r="L207" s="146">
        <f t="shared" si="38"/>
        <v>4000</v>
      </c>
    </row>
    <row r="208" spans="1:12" ht="14.25">
      <c r="A208" s="482"/>
      <c r="B208" s="487"/>
      <c r="C208" s="157" t="s">
        <v>646</v>
      </c>
      <c r="D208" s="158"/>
      <c r="E208" s="120"/>
      <c r="F208" s="158"/>
      <c r="G208" s="160"/>
      <c r="H208" s="161"/>
      <c r="I208" s="161"/>
      <c r="J208" s="131">
        <f>SUM('RRF4&amp;5 Detailed Budget Plannig'!$G208:$I208)</f>
        <v>0</v>
      </c>
      <c r="K208" s="161"/>
      <c r="L208" s="125">
        <f aca="true" t="shared" si="39" ref="L208:L213">J208+K208</f>
        <v>0</v>
      </c>
    </row>
    <row r="209" spans="1:12" ht="14.25">
      <c r="A209" s="482"/>
      <c r="B209" s="487"/>
      <c r="C209" s="162" t="str">
        <f>'RRF2 Outcome Output Activity'!C311</f>
        <v>Difusión de materiales sobre la prevención de trata</v>
      </c>
      <c r="D209" s="163" t="str">
        <f>'RRF2 Outcome Output Activity'!G311</f>
        <v>CNCLVD – SIPIAV/OIM</v>
      </c>
      <c r="E209" s="127"/>
      <c r="F209" s="158"/>
      <c r="G209" s="165"/>
      <c r="H209" s="166">
        <v>2000</v>
      </c>
      <c r="I209" s="166"/>
      <c r="J209" s="131">
        <f>SUM('RRF4&amp;5 Detailed Budget Plannig'!$G209:$I209)</f>
        <v>2000</v>
      </c>
      <c r="K209" s="167">
        <v>3000</v>
      </c>
      <c r="L209" s="132">
        <f t="shared" si="39"/>
        <v>5000</v>
      </c>
    </row>
    <row r="210" spans="1:12" ht="14.25">
      <c r="A210" s="482"/>
      <c r="B210" s="487"/>
      <c r="C210" s="185"/>
      <c r="D210" s="186"/>
      <c r="E210" s="135"/>
      <c r="F210" s="186"/>
      <c r="G210" s="169"/>
      <c r="H210" s="170"/>
      <c r="I210" s="170"/>
      <c r="J210" s="131">
        <f>SUM('RRF4&amp;5 Detailed Budget Plannig'!$G210:$I210)</f>
        <v>0</v>
      </c>
      <c r="K210" s="170"/>
      <c r="L210" s="140">
        <f t="shared" si="39"/>
        <v>0</v>
      </c>
    </row>
    <row r="211" spans="1:12" ht="14.25">
      <c r="A211" s="482"/>
      <c r="B211" s="487"/>
      <c r="C211" s="188" t="s">
        <v>647</v>
      </c>
      <c r="D211" s="189"/>
      <c r="E211" s="189"/>
      <c r="F211" s="190"/>
      <c r="G211" s="173">
        <f>G208+G209+G210</f>
        <v>0</v>
      </c>
      <c r="H211" s="173">
        <f>H208+H209+H210</f>
        <v>2000</v>
      </c>
      <c r="I211" s="173">
        <f>I208+I209+I210</f>
        <v>0</v>
      </c>
      <c r="J211" s="173">
        <f>J208+J209+J210</f>
        <v>2000</v>
      </c>
      <c r="K211" s="173">
        <f>K208+K209+K210</f>
        <v>3000</v>
      </c>
      <c r="L211" s="174">
        <f t="shared" si="39"/>
        <v>5000</v>
      </c>
    </row>
    <row r="212" spans="1:13" ht="18">
      <c r="A212" s="482"/>
      <c r="B212" s="487"/>
      <c r="C212" s="191" t="s">
        <v>648</v>
      </c>
      <c r="D212" s="191"/>
      <c r="E212" s="191"/>
      <c r="F212" s="192"/>
      <c r="G212" s="178">
        <f>G195+G199+G203+G207+G211</f>
        <v>0</v>
      </c>
      <c r="H212" s="178">
        <f>H195+H199+H203+H207+H211</f>
        <v>44000</v>
      </c>
      <c r="I212" s="178">
        <f>I195+I199+I203+I207+I211</f>
        <v>0</v>
      </c>
      <c r="J212" s="178">
        <f>J195+J199+J203+J207+J211</f>
        <v>44000</v>
      </c>
      <c r="K212" s="178">
        <f>K195+K199+K203+K207+K211</f>
        <v>258000</v>
      </c>
      <c r="L212" s="218">
        <f t="shared" si="39"/>
        <v>302000</v>
      </c>
      <c r="M212" s="219"/>
    </row>
    <row r="213" spans="1:12" s="227" customFormat="1" ht="15">
      <c r="A213" s="220"/>
      <c r="B213" s="221"/>
      <c r="C213" s="222" t="s">
        <v>649</v>
      </c>
      <c r="D213" s="223"/>
      <c r="E213" s="223"/>
      <c r="F213" s="224"/>
      <c r="G213" s="225">
        <f>G149+G170+G191+G212</f>
        <v>45718</v>
      </c>
      <c r="H213" s="225">
        <f>H149+H170+H191+H212</f>
        <v>195150</v>
      </c>
      <c r="I213" s="225">
        <f>I149+I170+I191+I212</f>
        <v>114142</v>
      </c>
      <c r="J213" s="225">
        <f>J149+J170+J191+J212</f>
        <v>355010</v>
      </c>
      <c r="K213" s="225">
        <f>K149+K170+K191+K212</f>
        <v>265000</v>
      </c>
      <c r="L213" s="226">
        <f t="shared" si="39"/>
        <v>620010</v>
      </c>
    </row>
    <row r="214" spans="1:12" ht="15">
      <c r="A214" s="193"/>
      <c r="B214" s="193"/>
      <c r="C214" s="201"/>
      <c r="D214" s="201"/>
      <c r="E214" s="201"/>
      <c r="F214" s="201"/>
      <c r="G214" s="202"/>
      <c r="H214" s="202"/>
      <c r="I214" s="202"/>
      <c r="J214" s="202">
        <f>J149+J170+J191+J212</f>
        <v>355010</v>
      </c>
      <c r="K214" s="202"/>
      <c r="L214" s="202"/>
    </row>
    <row r="216" spans="1:12" ht="12.75" customHeight="1">
      <c r="A216" s="490" t="s">
        <v>650</v>
      </c>
      <c r="B216" s="490"/>
      <c r="C216" s="490"/>
      <c r="D216" s="490"/>
      <c r="E216" s="490"/>
      <c r="F216" s="490"/>
      <c r="G216" s="490"/>
      <c r="H216" s="490"/>
      <c r="I216" s="490"/>
      <c r="J216" s="490"/>
      <c r="K216" s="490"/>
      <c r="L216" s="490"/>
    </row>
    <row r="217" spans="1:12" ht="12.75" customHeight="1">
      <c r="A217" s="477" t="s">
        <v>651</v>
      </c>
      <c r="B217" s="477"/>
      <c r="C217" s="477"/>
      <c r="D217" s="477"/>
      <c r="E217" s="477"/>
      <c r="F217" s="477"/>
      <c r="G217" s="477"/>
      <c r="H217" s="477"/>
      <c r="I217" s="477"/>
      <c r="J217" s="477"/>
      <c r="K217" s="477"/>
      <c r="L217" s="477"/>
    </row>
    <row r="218" spans="1:10" ht="12.75" customHeight="1">
      <c r="A218" s="477" t="s">
        <v>502</v>
      </c>
      <c r="B218" s="477"/>
      <c r="C218" s="477"/>
      <c r="D218" s="477"/>
      <c r="E218" s="477"/>
      <c r="F218" s="477"/>
      <c r="G218" s="477"/>
      <c r="H218" s="477"/>
      <c r="I218" s="477"/>
      <c r="J218" s="477"/>
    </row>
    <row r="219" spans="1:10" ht="12.75" customHeight="1">
      <c r="A219" s="478" t="s">
        <v>503</v>
      </c>
      <c r="B219" s="478"/>
      <c r="C219" s="478"/>
      <c r="D219" s="478"/>
      <c r="E219" s="478"/>
      <c r="F219" s="478"/>
      <c r="G219" s="478"/>
      <c r="H219" s="478"/>
      <c r="I219" s="478"/>
      <c r="J219" s="478"/>
    </row>
    <row r="220" spans="1:10" ht="12.75" customHeight="1">
      <c r="A220" s="478" t="s">
        <v>504</v>
      </c>
      <c r="B220" s="478"/>
      <c r="C220" s="478"/>
      <c r="D220" s="478"/>
      <c r="E220" s="478"/>
      <c r="F220" s="478"/>
      <c r="G220" s="478"/>
      <c r="H220" s="478"/>
      <c r="I220" s="478"/>
      <c r="J220" s="478"/>
    </row>
    <row r="221" spans="1:10" ht="12.75" customHeight="1">
      <c r="A221" s="478" t="s">
        <v>505</v>
      </c>
      <c r="B221" s="478"/>
      <c r="C221" s="478"/>
      <c r="D221" s="478"/>
      <c r="E221" s="478"/>
      <c r="F221" s="478"/>
      <c r="G221" s="478"/>
      <c r="H221" s="478"/>
      <c r="I221" s="478"/>
      <c r="J221" s="478"/>
    </row>
    <row r="222" spans="1:10" ht="12.75" customHeight="1">
      <c r="A222" s="491" t="s">
        <v>652</v>
      </c>
      <c r="B222" s="491"/>
      <c r="C222" s="491"/>
      <c r="D222" s="491"/>
      <c r="E222" s="491"/>
      <c r="F222" s="491"/>
      <c r="G222" s="491"/>
      <c r="H222" s="491"/>
      <c r="I222" s="491"/>
      <c r="J222" s="491"/>
    </row>
    <row r="223" ht="14.25">
      <c r="A223" s="228"/>
    </row>
    <row r="224" spans="1:10" ht="12.75" customHeight="1">
      <c r="A224" s="481" t="s">
        <v>653</v>
      </c>
      <c r="B224" s="481"/>
      <c r="C224" s="481"/>
      <c r="D224" s="481"/>
      <c r="E224" s="481"/>
      <c r="F224" s="481"/>
      <c r="G224" s="481"/>
      <c r="H224" s="481"/>
      <c r="I224" s="481"/>
      <c r="J224" s="481"/>
    </row>
    <row r="225" spans="2:12" ht="42.75">
      <c r="B225" s="229" t="s">
        <v>654</v>
      </c>
      <c r="C225" s="230" t="s">
        <v>655</v>
      </c>
      <c r="D225" s="231" t="s">
        <v>512</v>
      </c>
      <c r="E225" s="232" t="s">
        <v>656</v>
      </c>
      <c r="F225" s="231" t="s">
        <v>514</v>
      </c>
      <c r="G225" s="113" t="s">
        <v>657</v>
      </c>
      <c r="H225" s="113" t="s">
        <v>516</v>
      </c>
      <c r="I225" s="114" t="s">
        <v>658</v>
      </c>
      <c r="J225" s="113" t="s">
        <v>518</v>
      </c>
      <c r="K225" s="114" t="s">
        <v>659</v>
      </c>
      <c r="L225" s="115" t="s">
        <v>660</v>
      </c>
    </row>
    <row r="226" spans="2:12" ht="41.25">
      <c r="B226" s="233" t="s">
        <v>661</v>
      </c>
      <c r="C226" s="234" t="s">
        <v>662</v>
      </c>
      <c r="D226" s="235" t="s">
        <v>663</v>
      </c>
      <c r="E226" s="120" t="s">
        <v>530</v>
      </c>
      <c r="F226" s="120" t="s">
        <v>664</v>
      </c>
      <c r="G226" s="123">
        <v>22287</v>
      </c>
      <c r="H226" s="123">
        <v>55606</v>
      </c>
      <c r="I226" s="123">
        <v>42105</v>
      </c>
      <c r="J226" s="236">
        <f>'RRF4&amp;5 Detailed Budget Plannig'!$G226+'RRF4&amp;5 Detailed Budget Plannig'!$H226+'RRF4&amp;5 Detailed Budget Plannig'!$I226</f>
        <v>119998</v>
      </c>
      <c r="K226" s="237"/>
      <c r="L226" s="125">
        <f aca="true" t="shared" si="40" ref="L226:L239">J226+K226</f>
        <v>119998</v>
      </c>
    </row>
    <row r="227" spans="2:12" ht="27">
      <c r="B227" s="238"/>
      <c r="C227" s="239"/>
      <c r="D227" s="127" t="s">
        <v>665</v>
      </c>
      <c r="E227" s="127" t="s">
        <v>530</v>
      </c>
      <c r="F227" s="135" t="s">
        <v>666</v>
      </c>
      <c r="G227" s="123">
        <v>0</v>
      </c>
      <c r="H227" s="123">
        <v>0</v>
      </c>
      <c r="I227" s="123">
        <v>0</v>
      </c>
      <c r="J227" s="240">
        <f>'RRF4&amp;5 Detailed Budget Plannig'!$G227+'RRF4&amp;5 Detailed Budget Plannig'!$H227+'RRF4&amp;5 Detailed Budget Plannig'!$I227</f>
        <v>0</v>
      </c>
      <c r="K227" s="241">
        <v>3000</v>
      </c>
      <c r="L227" s="125">
        <f t="shared" si="40"/>
        <v>3000</v>
      </c>
    </row>
    <row r="228" spans="2:12" ht="27">
      <c r="B228" s="238"/>
      <c r="C228" s="239"/>
      <c r="D228" s="242" t="s">
        <v>667</v>
      </c>
      <c r="E228" s="127" t="s">
        <v>530</v>
      </c>
      <c r="F228" s="135" t="s">
        <v>668</v>
      </c>
      <c r="G228" s="123">
        <v>0</v>
      </c>
      <c r="H228" s="123">
        <v>0</v>
      </c>
      <c r="I228" s="123">
        <v>13500</v>
      </c>
      <c r="J228" s="240">
        <f>'RRF4&amp;5 Detailed Budget Plannig'!$G228+'RRF4&amp;5 Detailed Budget Plannig'!$H228+'RRF4&amp;5 Detailed Budget Plannig'!$I228</f>
        <v>13500</v>
      </c>
      <c r="K228" s="241"/>
      <c r="L228" s="125">
        <f t="shared" si="40"/>
        <v>13500</v>
      </c>
    </row>
    <row r="229" spans="2:12" ht="27">
      <c r="B229" s="238"/>
      <c r="C229" s="243" t="s">
        <v>669</v>
      </c>
      <c r="D229" s="242"/>
      <c r="E229" s="127"/>
      <c r="F229" s="135"/>
      <c r="G229" s="123"/>
      <c r="H229" s="123"/>
      <c r="I229" s="123"/>
      <c r="J229" s="240">
        <f>'RRF4&amp;5 Detailed Budget Plannig'!$G229+'RRF4&amp;5 Detailed Budget Plannig'!$H229+'RRF4&amp;5 Detailed Budget Plannig'!$I229</f>
        <v>0</v>
      </c>
      <c r="K229" s="241"/>
      <c r="L229" s="125">
        <f t="shared" si="40"/>
        <v>0</v>
      </c>
    </row>
    <row r="230" spans="2:12" ht="14.25">
      <c r="B230" s="238"/>
      <c r="C230" s="239"/>
      <c r="D230" s="244"/>
      <c r="E230" s="127"/>
      <c r="F230" s="127"/>
      <c r="G230" s="130"/>
      <c r="H230" s="130"/>
      <c r="I230" s="245"/>
      <c r="J230" s="240">
        <f>'RRF4&amp;5 Detailed Budget Plannig'!$G230+'RRF4&amp;5 Detailed Budget Plannig'!$H230+'RRF4&amp;5 Detailed Budget Plannig'!$I230</f>
        <v>0</v>
      </c>
      <c r="K230" s="241"/>
      <c r="L230" s="125">
        <f t="shared" si="40"/>
        <v>0</v>
      </c>
    </row>
    <row r="231" spans="2:12" ht="14.25">
      <c r="B231" s="238"/>
      <c r="C231" s="239"/>
      <c r="D231" s="244"/>
      <c r="E231" s="127"/>
      <c r="F231" s="127"/>
      <c r="G231" s="130"/>
      <c r="H231" s="130"/>
      <c r="I231" s="245"/>
      <c r="J231" s="240">
        <f>'RRF4&amp;5 Detailed Budget Plannig'!$G231+'RRF4&amp;5 Detailed Budget Plannig'!$H231+'RRF4&amp;5 Detailed Budget Plannig'!$I231</f>
        <v>0</v>
      </c>
      <c r="K231" s="241"/>
      <c r="L231" s="125">
        <f t="shared" si="40"/>
        <v>0</v>
      </c>
    </row>
    <row r="232" spans="2:12" ht="27">
      <c r="B232" s="238"/>
      <c r="C232" s="243" t="s">
        <v>670</v>
      </c>
      <c r="D232" s="244"/>
      <c r="E232" s="127"/>
      <c r="F232" s="127"/>
      <c r="G232" s="130"/>
      <c r="H232" s="130"/>
      <c r="I232" s="245"/>
      <c r="J232" s="240">
        <f>'RRF4&amp;5 Detailed Budget Plannig'!$G232+'RRF4&amp;5 Detailed Budget Plannig'!$H232+'RRF4&amp;5 Detailed Budget Plannig'!$I232</f>
        <v>0</v>
      </c>
      <c r="K232" s="241"/>
      <c r="L232" s="125">
        <f t="shared" si="40"/>
        <v>0</v>
      </c>
    </row>
    <row r="233" spans="2:12" ht="14.25">
      <c r="B233" s="238"/>
      <c r="C233" s="239"/>
      <c r="D233" s="244"/>
      <c r="E233" s="127"/>
      <c r="F233" s="127"/>
      <c r="G233" s="130"/>
      <c r="H233" s="130"/>
      <c r="I233" s="245"/>
      <c r="J233" s="240">
        <f>'RRF4&amp;5 Detailed Budget Plannig'!$G233+'RRF4&amp;5 Detailed Budget Plannig'!$H233+'RRF4&amp;5 Detailed Budget Plannig'!$I233</f>
        <v>0</v>
      </c>
      <c r="K233" s="241"/>
      <c r="L233" s="125">
        <f t="shared" si="40"/>
        <v>0</v>
      </c>
    </row>
    <row r="234" spans="2:12" ht="14.25">
      <c r="B234" s="238"/>
      <c r="C234" s="239"/>
      <c r="D234" s="244"/>
      <c r="E234" s="127"/>
      <c r="F234" s="127"/>
      <c r="G234" s="130"/>
      <c r="H234" s="130"/>
      <c r="I234" s="245"/>
      <c r="J234" s="240">
        <f>'RRF4&amp;5 Detailed Budget Plannig'!$G234+'RRF4&amp;5 Detailed Budget Plannig'!$H234+'RRF4&amp;5 Detailed Budget Plannig'!$I234</f>
        <v>0</v>
      </c>
      <c r="K234" s="241"/>
      <c r="L234" s="125">
        <f t="shared" si="40"/>
        <v>0</v>
      </c>
    </row>
    <row r="235" spans="2:12" ht="14.25">
      <c r="B235" s="238"/>
      <c r="C235" s="243" t="s">
        <v>671</v>
      </c>
      <c r="D235" s="244"/>
      <c r="E235" s="127"/>
      <c r="F235" s="127"/>
      <c r="G235" s="130"/>
      <c r="H235" s="130"/>
      <c r="I235" s="245"/>
      <c r="J235" s="240">
        <f>'RRF4&amp;5 Detailed Budget Plannig'!$G235+'RRF4&amp;5 Detailed Budget Plannig'!$H235+'RRF4&amp;5 Detailed Budget Plannig'!$I235</f>
        <v>0</v>
      </c>
      <c r="K235" s="241"/>
      <c r="L235" s="125">
        <f t="shared" si="40"/>
        <v>0</v>
      </c>
    </row>
    <row r="236" spans="2:12" ht="14.25">
      <c r="B236" s="238"/>
      <c r="C236" s="239"/>
      <c r="D236" s="244"/>
      <c r="E236" s="127"/>
      <c r="F236" s="127"/>
      <c r="G236" s="130"/>
      <c r="H236" s="130"/>
      <c r="I236" s="245"/>
      <c r="J236" s="240">
        <f>'RRF4&amp;5 Detailed Budget Plannig'!$G236+'RRF4&amp;5 Detailed Budget Plannig'!$H236+'RRF4&amp;5 Detailed Budget Plannig'!$I236</f>
        <v>0</v>
      </c>
      <c r="K236" s="241"/>
      <c r="L236" s="125">
        <f t="shared" si="40"/>
        <v>0</v>
      </c>
    </row>
    <row r="237" spans="2:12" ht="14.25">
      <c r="B237" s="238"/>
      <c r="C237" s="243" t="s">
        <v>672</v>
      </c>
      <c r="D237" s="244"/>
      <c r="E237" s="127"/>
      <c r="F237" s="127"/>
      <c r="G237" s="130"/>
      <c r="H237" s="130"/>
      <c r="I237" s="245">
        <v>30000</v>
      </c>
      <c r="J237" s="240">
        <f>'RRF4&amp;5 Detailed Budget Plannig'!$G237+'RRF4&amp;5 Detailed Budget Plannig'!$H237+'RRF4&amp;5 Detailed Budget Plannig'!$I237</f>
        <v>30000</v>
      </c>
      <c r="K237" s="241"/>
      <c r="L237" s="125">
        <f t="shared" si="40"/>
        <v>30000</v>
      </c>
    </row>
    <row r="238" spans="2:12" ht="14.25">
      <c r="B238" s="238"/>
      <c r="C238" s="239"/>
      <c r="D238" s="246"/>
      <c r="E238" s="247"/>
      <c r="F238" s="247"/>
      <c r="G238" s="248"/>
      <c r="H238" s="248"/>
      <c r="I238" s="249"/>
      <c r="J238" s="240">
        <f>'RRF4&amp;5 Detailed Budget Plannig'!$G238+'RRF4&amp;5 Detailed Budget Plannig'!$H238+'RRF4&amp;5 Detailed Budget Plannig'!$I238</f>
        <v>0</v>
      </c>
      <c r="K238" s="250"/>
      <c r="L238" s="125">
        <f t="shared" si="40"/>
        <v>0</v>
      </c>
    </row>
    <row r="239" spans="2:12" ht="14.25">
      <c r="B239" s="251"/>
      <c r="C239" s="252"/>
      <c r="D239" s="253"/>
      <c r="E239" s="135"/>
      <c r="F239" s="135"/>
      <c r="G239" s="138"/>
      <c r="H239" s="138"/>
      <c r="I239" s="254"/>
      <c r="J239" s="240">
        <f>'RRF4&amp;5 Detailed Budget Plannig'!$G239+'RRF4&amp;5 Detailed Budget Plannig'!$H239+'RRF4&amp;5 Detailed Budget Plannig'!$I239</f>
        <v>0</v>
      </c>
      <c r="K239" s="255"/>
      <c r="L239" s="125">
        <f t="shared" si="40"/>
        <v>0</v>
      </c>
    </row>
    <row r="240" spans="2:12" ht="14.25">
      <c r="B240" s="256"/>
      <c r="C240" s="257"/>
      <c r="D240" s="257"/>
      <c r="E240" s="257"/>
      <c r="F240" s="258" t="s">
        <v>673</v>
      </c>
      <c r="G240" s="259">
        <f aca="true" t="shared" si="41" ref="G240:L240">SUBTOTAL(9,G226:G239)</f>
        <v>22287</v>
      </c>
      <c r="H240" s="259">
        <f t="shared" si="41"/>
        <v>55606</v>
      </c>
      <c r="I240" s="259">
        <f t="shared" si="41"/>
        <v>85605</v>
      </c>
      <c r="J240" s="259">
        <f t="shared" si="41"/>
        <v>163498</v>
      </c>
      <c r="K240" s="259">
        <f t="shared" si="41"/>
        <v>3000</v>
      </c>
      <c r="L240" s="259">
        <f t="shared" si="41"/>
        <v>166498</v>
      </c>
    </row>
    <row r="241" spans="2:12" ht="15">
      <c r="B241" s="260" t="s">
        <v>674</v>
      </c>
      <c r="C241" s="261" t="s">
        <v>675</v>
      </c>
      <c r="D241" s="262" t="s">
        <v>676</v>
      </c>
      <c r="E241" s="263" t="s">
        <v>677</v>
      </c>
      <c r="F241" s="262"/>
      <c r="G241" s="264"/>
      <c r="H241" s="264"/>
      <c r="I241" s="264"/>
      <c r="J241" s="265">
        <f>'RRF4&amp;5 Detailed Budget Plannig'!$G241+'RRF4&amp;5 Detailed Budget Plannig'!$H241+'RRF4&amp;5 Detailed Budget Plannig'!$I241</f>
        <v>0</v>
      </c>
      <c r="K241" s="264">
        <v>980</v>
      </c>
      <c r="L241" s="266">
        <f>J241+K241</f>
        <v>980</v>
      </c>
    </row>
    <row r="242" spans="2:12" ht="14.25">
      <c r="B242" s="260"/>
      <c r="C242" s="261"/>
      <c r="D242" s="262" t="s">
        <v>678</v>
      </c>
      <c r="E242" s="263" t="s">
        <v>677</v>
      </c>
      <c r="F242" s="262"/>
      <c r="G242" s="264"/>
      <c r="H242" s="264"/>
      <c r="I242" s="264"/>
      <c r="J242" s="265"/>
      <c r="K242" s="264">
        <v>12396</v>
      </c>
      <c r="L242" s="266">
        <f>J242+K242</f>
        <v>12396</v>
      </c>
    </row>
    <row r="243" spans="2:12" ht="14.25">
      <c r="B243" s="260"/>
      <c r="C243" s="261"/>
      <c r="D243" s="262" t="s">
        <v>663</v>
      </c>
      <c r="E243" s="263" t="s">
        <v>677</v>
      </c>
      <c r="F243" s="262"/>
      <c r="G243" s="264"/>
      <c r="H243" s="264"/>
      <c r="I243" s="264"/>
      <c r="J243" s="265"/>
      <c r="K243" s="264">
        <v>3469</v>
      </c>
      <c r="L243" s="266">
        <f>J243+K243</f>
        <v>3469</v>
      </c>
    </row>
    <row r="244" spans="2:12" ht="14.25">
      <c r="B244" s="260"/>
      <c r="C244" s="261"/>
      <c r="D244" s="262" t="s">
        <v>679</v>
      </c>
      <c r="E244" s="263" t="s">
        <v>677</v>
      </c>
      <c r="F244" s="262"/>
      <c r="G244" s="264"/>
      <c r="H244" s="264"/>
      <c r="I244" s="264"/>
      <c r="J244" s="265"/>
      <c r="K244" s="264">
        <v>1360</v>
      </c>
      <c r="L244" s="266">
        <f>J244+K244</f>
        <v>1360</v>
      </c>
    </row>
    <row r="245" spans="2:12" ht="14.25">
      <c r="B245" s="260"/>
      <c r="C245" s="261"/>
      <c r="D245" s="262" t="s">
        <v>665</v>
      </c>
      <c r="E245" s="263" t="s">
        <v>677</v>
      </c>
      <c r="F245" s="262"/>
      <c r="G245" s="264"/>
      <c r="H245" s="264"/>
      <c r="I245" s="264"/>
      <c r="J245" s="265"/>
      <c r="K245" s="264">
        <v>7260</v>
      </c>
      <c r="L245" s="266">
        <f>J245+K245</f>
        <v>7260</v>
      </c>
    </row>
    <row r="246" spans="2:12" ht="14.25">
      <c r="B246" s="258"/>
      <c r="C246" s="267"/>
      <c r="D246" s="267"/>
      <c r="E246" s="267"/>
      <c r="F246" s="267" t="s">
        <v>680</v>
      </c>
      <c r="G246" s="268">
        <f>SUBTOTAL(9,G241)</f>
        <v>0</v>
      </c>
      <c r="H246" s="268">
        <f>SUBTOTAL(9,H241)</f>
        <v>0</v>
      </c>
      <c r="I246" s="268">
        <f>SUBTOTAL(9,I241)</f>
        <v>0</v>
      </c>
      <c r="J246" s="268">
        <f>SUBTOTAL(9,J241)</f>
        <v>0</v>
      </c>
      <c r="K246" s="268">
        <f>SUBTOTAL(9,K241:K245)</f>
        <v>25465</v>
      </c>
      <c r="L246" s="268">
        <f>SUBTOTAL(9,L241:L245)</f>
        <v>25465</v>
      </c>
    </row>
    <row r="247" spans="2:12" ht="15">
      <c r="B247" s="269" t="s">
        <v>681</v>
      </c>
      <c r="C247" s="270" t="s">
        <v>682</v>
      </c>
      <c r="D247" s="235"/>
      <c r="E247" s="271"/>
      <c r="F247" s="120"/>
      <c r="G247" s="123"/>
      <c r="H247" s="123"/>
      <c r="I247" s="123"/>
      <c r="J247" s="124">
        <f>'RRF4&amp;5 Detailed Budget Plannig'!$G247+'RRF4&amp;5 Detailed Budget Plannig'!$H247+'RRF4&amp;5 Detailed Budget Plannig'!$I247</f>
        <v>0</v>
      </c>
      <c r="K247" s="123"/>
      <c r="L247" s="125">
        <f>J247+K247</f>
        <v>0</v>
      </c>
    </row>
    <row r="248" spans="2:12" ht="14.25">
      <c r="B248" s="272"/>
      <c r="C248" s="273"/>
      <c r="D248" s="127"/>
      <c r="E248" s="274"/>
      <c r="F248" s="135"/>
      <c r="G248" s="123"/>
      <c r="H248" s="123"/>
      <c r="I248" s="123"/>
      <c r="J248" s="124">
        <f>'RRF4&amp;5 Detailed Budget Plannig'!$G248+'RRF4&amp;5 Detailed Budget Plannig'!$H248+'RRF4&amp;5 Detailed Budget Plannig'!$I248</f>
        <v>0</v>
      </c>
      <c r="K248" s="275"/>
      <c r="L248" s="125"/>
    </row>
    <row r="249" spans="2:12" ht="14.25">
      <c r="B249" s="272"/>
      <c r="C249" s="273"/>
      <c r="D249" s="127"/>
      <c r="E249" s="274"/>
      <c r="F249" s="135"/>
      <c r="G249" s="123"/>
      <c r="H249" s="123"/>
      <c r="I249" s="123"/>
      <c r="J249" s="124">
        <f>'RRF4&amp;5 Detailed Budget Plannig'!$G249+'RRF4&amp;5 Detailed Budget Plannig'!$H249+'RRF4&amp;5 Detailed Budget Plannig'!$I249</f>
        <v>0</v>
      </c>
      <c r="K249" s="275"/>
      <c r="L249" s="125">
        <f>J249+K249</f>
        <v>0</v>
      </c>
    </row>
    <row r="250" spans="2:12" ht="14.25">
      <c r="B250" s="276"/>
      <c r="C250" s="277" t="s">
        <v>682</v>
      </c>
      <c r="D250" s="242"/>
      <c r="E250" s="278"/>
      <c r="F250" s="135"/>
      <c r="G250" s="123"/>
      <c r="H250" s="123"/>
      <c r="I250" s="123"/>
      <c r="J250" s="139">
        <f>'RRF4&amp;5 Detailed Budget Plannig'!$G250+'RRF4&amp;5 Detailed Budget Plannig'!$H250+'RRF4&amp;5 Detailed Budget Plannig'!$I250</f>
        <v>0</v>
      </c>
      <c r="K250" s="138"/>
      <c r="L250" s="125">
        <f>J250+K250</f>
        <v>0</v>
      </c>
    </row>
    <row r="251" spans="2:12" ht="14.25">
      <c r="B251" s="258"/>
      <c r="C251" s="267"/>
      <c r="D251" s="267"/>
      <c r="E251" s="267"/>
      <c r="F251" s="267" t="s">
        <v>683</v>
      </c>
      <c r="G251" s="268">
        <f>SUBTOTAL(9,G247:G250)</f>
        <v>0</v>
      </c>
      <c r="H251" s="268">
        <f>SUBTOTAL(9,H247:H250)</f>
        <v>0</v>
      </c>
      <c r="I251" s="268">
        <f>SUBTOTAL(9,I247:I250)</f>
        <v>0</v>
      </c>
      <c r="J251" s="259">
        <f>'RRF4&amp;5 Detailed Budget Plannig'!$G251+'RRF4&amp;5 Detailed Budget Plannig'!$H251+'RRF4&amp;5 Detailed Budget Plannig'!$I251</f>
        <v>0</v>
      </c>
      <c r="K251" s="268">
        <f>SUBTOTAL(9,K247:K250)</f>
        <v>0</v>
      </c>
      <c r="L251" s="279">
        <f>L247+L248+L249+L250</f>
        <v>0</v>
      </c>
    </row>
    <row r="252" spans="2:12" ht="27">
      <c r="B252" s="233" t="s">
        <v>684</v>
      </c>
      <c r="C252" s="280" t="s">
        <v>682</v>
      </c>
      <c r="D252" s="120" t="s">
        <v>667</v>
      </c>
      <c r="E252" s="271" t="s">
        <v>685</v>
      </c>
      <c r="F252" s="120" t="s">
        <v>686</v>
      </c>
      <c r="G252" s="130">
        <v>4745.8</v>
      </c>
      <c r="H252" s="123">
        <v>1854</v>
      </c>
      <c r="I252" s="123"/>
      <c r="J252" s="124">
        <f>'RRF4&amp;5 Detailed Budget Plannig'!$G252+'RRF4&amp;5 Detailed Budget Plannig'!$H252+'RRF4&amp;5 Detailed Budget Plannig'!$I252</f>
        <v>6599.8</v>
      </c>
      <c r="K252" s="123"/>
      <c r="L252" s="125">
        <f>J252+K252</f>
        <v>6599.8</v>
      </c>
    </row>
    <row r="253" spans="2:12" ht="27">
      <c r="B253" s="238"/>
      <c r="C253" s="281" t="s">
        <v>682</v>
      </c>
      <c r="D253" s="127" t="s">
        <v>663</v>
      </c>
      <c r="E253" s="282" t="s">
        <v>685</v>
      </c>
      <c r="F253" s="127" t="s">
        <v>687</v>
      </c>
      <c r="G253" s="130">
        <v>5368</v>
      </c>
      <c r="H253" s="130">
        <v>3034</v>
      </c>
      <c r="I253" s="130">
        <v>3034</v>
      </c>
      <c r="J253" s="131">
        <f>'RRF4&amp;5 Detailed Budget Plannig'!$G253+'RRF4&amp;5 Detailed Budget Plannig'!$H253+'RRF4&amp;5 Detailed Budget Plannig'!$I253</f>
        <v>11436</v>
      </c>
      <c r="K253" s="130"/>
      <c r="L253" s="125">
        <f>J253+K253</f>
        <v>11436</v>
      </c>
    </row>
    <row r="254" spans="2:12" ht="14.25">
      <c r="B254" s="238"/>
      <c r="C254" s="281" t="s">
        <v>682</v>
      </c>
      <c r="D254" s="127"/>
      <c r="E254" s="282"/>
      <c r="F254" s="127"/>
      <c r="G254" s="130"/>
      <c r="H254" s="130"/>
      <c r="I254" s="130"/>
      <c r="J254" s="131">
        <f>'RRF4&amp;5 Detailed Budget Plannig'!$G254+'RRF4&amp;5 Detailed Budget Plannig'!$H254+'RRF4&amp;5 Detailed Budget Plannig'!$I254</f>
        <v>0</v>
      </c>
      <c r="K254" s="130"/>
      <c r="L254" s="125">
        <f>J254+K254</f>
        <v>0</v>
      </c>
    </row>
    <row r="255" spans="2:12" ht="14.25">
      <c r="B255" s="251"/>
      <c r="C255" s="283" t="s">
        <v>682</v>
      </c>
      <c r="D255" s="135"/>
      <c r="E255" s="278"/>
      <c r="F255" s="135"/>
      <c r="G255" s="138"/>
      <c r="H255" s="138"/>
      <c r="I255" s="138"/>
      <c r="J255" s="139">
        <f>'RRF4&amp;5 Detailed Budget Plannig'!$G255+'RRF4&amp;5 Detailed Budget Plannig'!$H255+'RRF4&amp;5 Detailed Budget Plannig'!$I255</f>
        <v>0</v>
      </c>
      <c r="K255" s="138"/>
      <c r="L255" s="125">
        <f>J255+K255</f>
        <v>0</v>
      </c>
    </row>
    <row r="256" spans="2:12" ht="14.25">
      <c r="B256" s="258"/>
      <c r="C256" s="267"/>
      <c r="D256" s="267"/>
      <c r="E256" s="267"/>
      <c r="F256" s="267" t="s">
        <v>688</v>
      </c>
      <c r="G256" s="268">
        <f aca="true" t="shared" si="42" ref="G256:L256">SUBTOTAL(9,G252:G255)</f>
        <v>10113.8</v>
      </c>
      <c r="H256" s="268">
        <f t="shared" si="42"/>
        <v>4888</v>
      </c>
      <c r="I256" s="268">
        <f t="shared" si="42"/>
        <v>3034</v>
      </c>
      <c r="J256" s="268">
        <f t="shared" si="42"/>
        <v>18035.8</v>
      </c>
      <c r="K256" s="268">
        <f t="shared" si="42"/>
        <v>0</v>
      </c>
      <c r="L256" s="268">
        <f t="shared" si="42"/>
        <v>18035.8</v>
      </c>
    </row>
    <row r="257" spans="2:12" ht="82.5">
      <c r="B257" s="284" t="s">
        <v>689</v>
      </c>
      <c r="C257" s="261" t="s">
        <v>690</v>
      </c>
      <c r="D257" s="262"/>
      <c r="E257" s="263" t="s">
        <v>691</v>
      </c>
      <c r="F257" s="263" t="s">
        <v>692</v>
      </c>
      <c r="G257" s="285">
        <v>5684</v>
      </c>
      <c r="H257" s="286">
        <v>4316</v>
      </c>
      <c r="I257" s="286">
        <v>0</v>
      </c>
      <c r="J257" s="287">
        <f>'RRF4&amp;5 Detailed Budget Plannig'!$G257+'RRF4&amp;5 Detailed Budget Plannig'!$H257+'RRF4&amp;5 Detailed Budget Plannig'!$I257</f>
        <v>10000</v>
      </c>
      <c r="K257" s="264">
        <v>0</v>
      </c>
      <c r="L257" s="266">
        <f>J257+K257</f>
        <v>10000</v>
      </c>
    </row>
    <row r="258" spans="2:12" ht="14.25">
      <c r="B258" s="183"/>
      <c r="C258" s="144"/>
      <c r="D258" s="144"/>
      <c r="E258" s="144"/>
      <c r="F258" s="288" t="s">
        <v>693</v>
      </c>
      <c r="G258" s="259">
        <f aca="true" t="shared" si="43" ref="G258:L258">SUBTOTAL(9,G257)</f>
        <v>5684</v>
      </c>
      <c r="H258" s="259">
        <f t="shared" si="43"/>
        <v>4316</v>
      </c>
      <c r="I258" s="259">
        <f t="shared" si="43"/>
        <v>0</v>
      </c>
      <c r="J258" s="259">
        <f t="shared" si="43"/>
        <v>10000</v>
      </c>
      <c r="K258" s="259">
        <f t="shared" si="43"/>
        <v>0</v>
      </c>
      <c r="L258" s="259">
        <f t="shared" si="43"/>
        <v>10000</v>
      </c>
    </row>
    <row r="259" spans="2:12" ht="28.5">
      <c r="B259" s="289" t="s">
        <v>694</v>
      </c>
      <c r="C259" s="280" t="s">
        <v>682</v>
      </c>
      <c r="D259" s="120"/>
      <c r="E259" s="290" t="s">
        <v>695</v>
      </c>
      <c r="F259" s="127" t="s">
        <v>696</v>
      </c>
      <c r="G259" s="166">
        <f>PRODUCT((G55+G98+G124+G213+G240+G246+G251+G256+G258),0.07)</f>
        <v>8689.366000000002</v>
      </c>
      <c r="H259" s="166">
        <f>PRODUCT((H55+H98+H124+H213+H240+H246+H251+H256+H258),0.07)</f>
        <v>39110.26</v>
      </c>
      <c r="I259" s="166">
        <f>PRODUCT((I55+I98+I124+I213+I240+I246+I251+I256+I258),0.07)</f>
        <v>16966.670000000002</v>
      </c>
      <c r="J259" s="124">
        <f>'RRF4&amp;5 Detailed Budget Plannig'!$G259+'RRF4&amp;5 Detailed Budget Plannig'!$H259+'RRF4&amp;5 Detailed Budget Plannig'!$I259</f>
        <v>64766.296</v>
      </c>
      <c r="K259" s="161"/>
      <c r="L259" s="125">
        <f>J259+K259</f>
        <v>64766.296</v>
      </c>
    </row>
    <row r="260" spans="2:12" ht="14.25">
      <c r="B260" s="291"/>
      <c r="C260" s="281" t="s">
        <v>682</v>
      </c>
      <c r="D260" s="127"/>
      <c r="E260" s="292" t="s">
        <v>695</v>
      </c>
      <c r="F260" s="127"/>
      <c r="G260" s="166"/>
      <c r="H260" s="166"/>
      <c r="I260" s="166"/>
      <c r="J260" s="124">
        <f>'RRF4&amp;5 Detailed Budget Plannig'!$G260+'RRF4&amp;5 Detailed Budget Plannig'!$H260+'RRF4&amp;5 Detailed Budget Plannig'!$I260</f>
        <v>0</v>
      </c>
      <c r="K260" s="166"/>
      <c r="L260" s="125">
        <f>J260+K260</f>
        <v>0</v>
      </c>
    </row>
    <row r="261" spans="2:12" ht="14.25">
      <c r="B261" s="291"/>
      <c r="C261" s="283" t="s">
        <v>682</v>
      </c>
      <c r="D261" s="135"/>
      <c r="E261" s="293" t="s">
        <v>695</v>
      </c>
      <c r="F261" s="135"/>
      <c r="G261" s="170"/>
      <c r="H261" s="170"/>
      <c r="I261" s="170"/>
      <c r="J261" s="139">
        <f>'RRF4&amp;5 Detailed Budget Plannig'!$G261+'RRF4&amp;5 Detailed Budget Plannig'!$H261+'RRF4&amp;5 Detailed Budget Plannig'!$I261</f>
        <v>0</v>
      </c>
      <c r="K261" s="170"/>
      <c r="L261" s="125">
        <f>J261+K261</f>
        <v>0</v>
      </c>
    </row>
    <row r="262" spans="2:12" ht="14.25">
      <c r="B262" s="294"/>
      <c r="C262" s="267"/>
      <c r="D262" s="267"/>
      <c r="E262" s="267"/>
      <c r="F262" s="267" t="s">
        <v>697</v>
      </c>
      <c r="G262" s="268">
        <f aca="true" t="shared" si="44" ref="G262:L262">SUBTOTAL(9,G259:G261)</f>
        <v>8689.366000000002</v>
      </c>
      <c r="H262" s="268">
        <f t="shared" si="44"/>
        <v>39110.26</v>
      </c>
      <c r="I262" s="268">
        <f t="shared" si="44"/>
        <v>16966.670000000002</v>
      </c>
      <c r="J262" s="268">
        <f t="shared" si="44"/>
        <v>64766.296</v>
      </c>
      <c r="K262" s="268">
        <f t="shared" si="44"/>
        <v>0</v>
      </c>
      <c r="L262" s="268">
        <f t="shared" si="44"/>
        <v>64766.296</v>
      </c>
    </row>
    <row r="263" spans="2:12" ht="69.75">
      <c r="B263" s="260" t="s">
        <v>698</v>
      </c>
      <c r="C263" s="261" t="s">
        <v>682</v>
      </c>
      <c r="D263" s="262"/>
      <c r="E263" s="263" t="s">
        <v>699</v>
      </c>
      <c r="F263" s="262"/>
      <c r="G263" s="295">
        <v>3330</v>
      </c>
      <c r="H263" s="295">
        <v>3330</v>
      </c>
      <c r="I263" s="295">
        <v>3340</v>
      </c>
      <c r="J263" s="287">
        <f>G263+H263+I263</f>
        <v>10000</v>
      </c>
      <c r="K263" s="295"/>
      <c r="L263" s="266">
        <f>J263+K263</f>
        <v>10000</v>
      </c>
    </row>
    <row r="264" spans="2:12" ht="14.25">
      <c r="B264" s="257"/>
      <c r="C264" s="257"/>
      <c r="D264" s="257"/>
      <c r="E264" s="257"/>
      <c r="F264" s="296" t="s">
        <v>700</v>
      </c>
      <c r="G264" s="297">
        <f>SUBTOTAL(9,G263)</f>
        <v>3330</v>
      </c>
      <c r="H264" s="297">
        <f>SUBTOTAL(9,H263)</f>
        <v>3330</v>
      </c>
      <c r="I264" s="297">
        <f>SUBTOTAL(9,I263)</f>
        <v>3340</v>
      </c>
      <c r="J264" s="297">
        <f>J263</f>
        <v>10000</v>
      </c>
      <c r="K264" s="297">
        <f>SUBTOTAL(9,K263)</f>
        <v>0</v>
      </c>
      <c r="L264" s="297">
        <f>J264+K264</f>
        <v>10000</v>
      </c>
    </row>
    <row r="265" spans="2:12" ht="12.75" customHeight="1">
      <c r="B265" s="298"/>
      <c r="C265" s="299"/>
      <c r="D265" s="299"/>
      <c r="E265" s="492" t="s">
        <v>701</v>
      </c>
      <c r="F265" s="492"/>
      <c r="G265" s="300">
        <f aca="true" t="shared" si="45" ref="G265:L265">G240+G246+G251+G256+G258+G262+G264</f>
        <v>50104.166000000005</v>
      </c>
      <c r="H265" s="300">
        <f t="shared" si="45"/>
        <v>107250.26000000001</v>
      </c>
      <c r="I265" s="300">
        <f t="shared" si="45"/>
        <v>108945.67</v>
      </c>
      <c r="J265" s="300">
        <f t="shared" si="45"/>
        <v>266300.096</v>
      </c>
      <c r="K265" s="300">
        <f t="shared" si="45"/>
        <v>28465</v>
      </c>
      <c r="L265" s="300">
        <f t="shared" si="45"/>
        <v>294765.096</v>
      </c>
    </row>
    <row r="271" spans="3:4" ht="12.75" customHeight="1">
      <c r="C271" s="493" t="s">
        <v>702</v>
      </c>
      <c r="D271" s="493"/>
    </row>
    <row r="272" spans="3:12" ht="12.75" customHeight="1">
      <c r="C272" s="301" t="s">
        <v>703</v>
      </c>
      <c r="D272" s="494" t="s">
        <v>704</v>
      </c>
      <c r="E272" s="494"/>
      <c r="F272" s="494"/>
      <c r="G272" s="494"/>
      <c r="H272" s="494"/>
      <c r="I272" s="494"/>
      <c r="J272" s="494"/>
      <c r="K272" s="494"/>
      <c r="L272" s="494"/>
    </row>
    <row r="273" spans="3:12" ht="12.75" customHeight="1">
      <c r="C273" s="302" t="s">
        <v>705</v>
      </c>
      <c r="D273" s="495" t="s">
        <v>706</v>
      </c>
      <c r="E273" s="495"/>
      <c r="F273" s="495"/>
      <c r="G273" s="495"/>
      <c r="H273" s="495"/>
      <c r="I273" s="495"/>
      <c r="J273" s="495"/>
      <c r="K273" s="495"/>
      <c r="L273" s="495"/>
    </row>
    <row r="274" spans="3:12" ht="12.75" customHeight="1">
      <c r="C274" s="302" t="s">
        <v>534</v>
      </c>
      <c r="D274" s="495" t="s">
        <v>707</v>
      </c>
      <c r="E274" s="495"/>
      <c r="F274" s="495"/>
      <c r="G274" s="495"/>
      <c r="H274" s="495"/>
      <c r="I274" s="495"/>
      <c r="J274" s="495"/>
      <c r="K274" s="495"/>
      <c r="L274" s="495"/>
    </row>
    <row r="275" spans="3:12" ht="12.75" customHeight="1">
      <c r="C275" s="302" t="s">
        <v>530</v>
      </c>
      <c r="D275" s="495" t="s">
        <v>708</v>
      </c>
      <c r="E275" s="495"/>
      <c r="F275" s="495"/>
      <c r="G275" s="495"/>
      <c r="H275" s="495"/>
      <c r="I275" s="495"/>
      <c r="J275" s="495"/>
      <c r="K275" s="495"/>
      <c r="L275" s="495"/>
    </row>
    <row r="276" spans="3:12" ht="12.75" customHeight="1">
      <c r="C276" s="302" t="s">
        <v>544</v>
      </c>
      <c r="D276" s="495" t="s">
        <v>709</v>
      </c>
      <c r="E276" s="495"/>
      <c r="F276" s="495"/>
      <c r="G276" s="495"/>
      <c r="H276" s="495"/>
      <c r="I276" s="495"/>
      <c r="J276" s="495"/>
      <c r="K276" s="495"/>
      <c r="L276" s="495"/>
    </row>
    <row r="277" spans="3:12" ht="12.75" customHeight="1">
      <c r="C277" s="302" t="s">
        <v>549</v>
      </c>
      <c r="D277" s="495" t="s">
        <v>710</v>
      </c>
      <c r="E277" s="495"/>
      <c r="F277" s="495"/>
      <c r="G277" s="495"/>
      <c r="H277" s="495"/>
      <c r="I277" s="495"/>
      <c r="J277" s="495"/>
      <c r="K277" s="495"/>
      <c r="L277" s="495"/>
    </row>
    <row r="278" spans="3:12" ht="12.75" customHeight="1">
      <c r="C278" s="302" t="s">
        <v>711</v>
      </c>
      <c r="D278" s="495" t="s">
        <v>712</v>
      </c>
      <c r="E278" s="495"/>
      <c r="F278" s="495"/>
      <c r="G278" s="495"/>
      <c r="H278" s="495"/>
      <c r="I278" s="495"/>
      <c r="J278" s="495"/>
      <c r="K278" s="495"/>
      <c r="L278" s="495"/>
    </row>
    <row r="279" spans="3:12" ht="12.75" customHeight="1">
      <c r="C279" s="302" t="s">
        <v>581</v>
      </c>
      <c r="D279" s="495" t="s">
        <v>713</v>
      </c>
      <c r="E279" s="495"/>
      <c r="F279" s="495"/>
      <c r="G279" s="495"/>
      <c r="H279" s="495"/>
      <c r="I279" s="495"/>
      <c r="J279" s="495"/>
      <c r="K279" s="495"/>
      <c r="L279" s="495"/>
    </row>
    <row r="280" spans="3:12" ht="12.75" customHeight="1">
      <c r="C280" s="302" t="s">
        <v>524</v>
      </c>
      <c r="D280" s="495" t="s">
        <v>714</v>
      </c>
      <c r="E280" s="495"/>
      <c r="F280" s="495"/>
      <c r="G280" s="495"/>
      <c r="H280" s="495"/>
      <c r="I280" s="495"/>
      <c r="J280" s="495"/>
      <c r="K280" s="495"/>
      <c r="L280" s="495"/>
    </row>
    <row r="281" ht="14.25">
      <c r="C281" s="303"/>
    </row>
    <row r="282" ht="14.25">
      <c r="C282" s="303" t="s">
        <v>715</v>
      </c>
    </row>
    <row r="283" spans="3:4" ht="14.25">
      <c r="C283" s="304" t="s">
        <v>677</v>
      </c>
      <c r="D283" s="305" t="s">
        <v>716</v>
      </c>
    </row>
    <row r="284" ht="14.25">
      <c r="C284" s="303"/>
    </row>
    <row r="285" ht="14.25">
      <c r="C285" s="306" t="s">
        <v>717</v>
      </c>
    </row>
    <row r="286" spans="3:7" ht="12.75" customHeight="1">
      <c r="C286" s="307" t="s">
        <v>718</v>
      </c>
      <c r="D286" s="496" t="s">
        <v>719</v>
      </c>
      <c r="E286" s="496"/>
      <c r="F286" s="496"/>
      <c r="G286" s="496"/>
    </row>
    <row r="287" spans="3:7" ht="12.75" customHeight="1">
      <c r="C287" s="308" t="s">
        <v>720</v>
      </c>
      <c r="D287" s="495" t="s">
        <v>721</v>
      </c>
      <c r="E287" s="495"/>
      <c r="F287" s="495"/>
      <c r="G287" s="495"/>
    </row>
    <row r="288" spans="3:11" ht="12.75" customHeight="1">
      <c r="C288" s="308" t="s">
        <v>722</v>
      </c>
      <c r="D288" s="495" t="s">
        <v>723</v>
      </c>
      <c r="E288" s="495"/>
      <c r="F288" s="495"/>
      <c r="G288" s="495"/>
      <c r="H288" s="495"/>
      <c r="I288" s="495"/>
      <c r="J288" s="495"/>
      <c r="K288" s="495"/>
    </row>
    <row r="290" ht="14.25">
      <c r="C290" s="309" t="s">
        <v>724</v>
      </c>
    </row>
    <row r="291" spans="3:11" ht="12.75" customHeight="1">
      <c r="C291" s="310" t="s">
        <v>725</v>
      </c>
      <c r="D291" s="497" t="s">
        <v>726</v>
      </c>
      <c r="E291" s="497"/>
      <c r="F291" s="497"/>
      <c r="G291" s="497"/>
      <c r="H291" s="497"/>
      <c r="I291" s="497"/>
      <c r="J291" s="497"/>
      <c r="K291" s="497"/>
    </row>
    <row r="292" spans="3:11" ht="12.75" customHeight="1">
      <c r="C292" s="311" t="s">
        <v>685</v>
      </c>
      <c r="D292" s="498" t="s">
        <v>727</v>
      </c>
      <c r="E292" s="498"/>
      <c r="F292" s="498"/>
      <c r="G292" s="498"/>
      <c r="H292" s="498"/>
      <c r="I292" s="498"/>
      <c r="J292" s="498"/>
      <c r="K292" s="498"/>
    </row>
    <row r="293" spans="3:11" ht="12.75" customHeight="1">
      <c r="C293" s="312" t="s">
        <v>728</v>
      </c>
      <c r="D293" s="499" t="s">
        <v>729</v>
      </c>
      <c r="E293" s="499"/>
      <c r="F293" s="499"/>
      <c r="G293" s="499"/>
      <c r="H293" s="499"/>
      <c r="I293" s="499"/>
      <c r="J293" s="499"/>
      <c r="K293" s="499"/>
    </row>
    <row r="295" ht="14.25">
      <c r="C295" s="309" t="s">
        <v>695</v>
      </c>
    </row>
    <row r="296" spans="3:11" ht="12.75" customHeight="1">
      <c r="C296" s="304" t="s">
        <v>695</v>
      </c>
      <c r="D296" s="500" t="s">
        <v>730</v>
      </c>
      <c r="E296" s="500"/>
      <c r="F296" s="500"/>
      <c r="G296" s="500"/>
      <c r="H296" s="500"/>
      <c r="I296" s="500"/>
      <c r="J296" s="500"/>
      <c r="K296" s="500"/>
    </row>
    <row r="298" ht="14.25">
      <c r="C298" s="104" t="s">
        <v>731</v>
      </c>
    </row>
    <row r="299" spans="3:11" ht="12.75" customHeight="1">
      <c r="C299" s="304" t="s">
        <v>699</v>
      </c>
      <c r="D299" s="496" t="s">
        <v>732</v>
      </c>
      <c r="E299" s="496"/>
      <c r="F299" s="496"/>
      <c r="G299" s="496"/>
      <c r="H299" s="496"/>
      <c r="I299" s="496"/>
      <c r="J299" s="496"/>
      <c r="K299" s="496"/>
    </row>
    <row r="301" ht="14.25">
      <c r="C301" s="313" t="s">
        <v>691</v>
      </c>
    </row>
    <row r="332" ht="15"/>
    <row r="333" ht="15"/>
    <row r="334" ht="15"/>
    <row r="335" ht="15"/>
    <row r="336" ht="15"/>
    <row r="337" ht="15"/>
    <row r="338" ht="15"/>
    <row r="339" ht="15"/>
    <row r="340" ht="15"/>
    <row r="341" ht="15"/>
    <row r="342" ht="15"/>
    <row r="343" ht="15"/>
    <row r="344" ht="15"/>
    <row r="345" ht="15"/>
    <row r="346" ht="15"/>
    <row r="347" ht="15"/>
    <row r="348" ht="15"/>
  </sheetData>
  <sheetProtection selectLockedCells="1" selectUnlockedCells="1"/>
  <mergeCells count="55">
    <mergeCell ref="D293:K293"/>
    <mergeCell ref="D296:K296"/>
    <mergeCell ref="D299:K299"/>
    <mergeCell ref="D280:L280"/>
    <mergeCell ref="D286:G286"/>
    <mergeCell ref="D287:G287"/>
    <mergeCell ref="D288:K288"/>
    <mergeCell ref="D291:K291"/>
    <mergeCell ref="D292:K292"/>
    <mergeCell ref="D274:L274"/>
    <mergeCell ref="D275:L275"/>
    <mergeCell ref="D276:L276"/>
    <mergeCell ref="D277:L277"/>
    <mergeCell ref="D278:L278"/>
    <mergeCell ref="D279:L279"/>
    <mergeCell ref="A222:J222"/>
    <mergeCell ref="A224:J224"/>
    <mergeCell ref="E265:F265"/>
    <mergeCell ref="C271:D271"/>
    <mergeCell ref="D272:L272"/>
    <mergeCell ref="D273:L273"/>
    <mergeCell ref="A216:L216"/>
    <mergeCell ref="A217:L217"/>
    <mergeCell ref="A218:J218"/>
    <mergeCell ref="A219:J219"/>
    <mergeCell ref="A220:J220"/>
    <mergeCell ref="A221:J221"/>
    <mergeCell ref="A101:L101"/>
    <mergeCell ref="A104:A123"/>
    <mergeCell ref="B104:B123"/>
    <mergeCell ref="A127:L127"/>
    <mergeCell ref="A130:A212"/>
    <mergeCell ref="B130:B149"/>
    <mergeCell ref="B151:B170"/>
    <mergeCell ref="B172:B191"/>
    <mergeCell ref="B193:B212"/>
    <mergeCell ref="A58:L58"/>
    <mergeCell ref="A61:A96"/>
    <mergeCell ref="B61:B80"/>
    <mergeCell ref="C77:C78"/>
    <mergeCell ref="B82:B96"/>
    <mergeCell ref="C82:C83"/>
    <mergeCell ref="A7:H7"/>
    <mergeCell ref="A8:H8"/>
    <mergeCell ref="A9:H9"/>
    <mergeCell ref="A11:H11"/>
    <mergeCell ref="A14:A54"/>
    <mergeCell ref="B14:B33"/>
    <mergeCell ref="B35:B54"/>
    <mergeCell ref="A1:H1"/>
    <mergeCell ref="A2:H2"/>
    <mergeCell ref="A3:H3"/>
    <mergeCell ref="A4:H4"/>
    <mergeCell ref="A5:H5"/>
    <mergeCell ref="A6:H6"/>
  </mergeCells>
  <dataValidations count="12">
    <dataValidation allowBlank="1" showInputMessage="1" showErrorMessage="1" prompt="Please put &quot;Management&quot; in the activty column." sqref="C247:C250 C252:C255 C259:C261 C263">
      <formula1>0</formula1>
      <formula2>0</formula2>
    </dataValidation>
    <dataValidation allowBlank="1" showInputMessage="1" showErrorMessage="1" prompt="Please put the key M&amp;E activities you have identified in the previous worksheet called &quot;RRF3 M&amp;E Audit Activity&quot;." sqref="C226:C235">
      <formula1>0</formula1>
      <formula2>0</formula2>
    </dataValidation>
    <dataValidation allowBlank="1" showInputMessage="1" showErrorMessage="1" prompt="Please select only one responsible party or implementing agency per budget line. " sqref="D13 D15 D17 D19 D21:D23 D25:D27 D34:D36 D38:D40 D42:D44 D46:D48 D60:D62 D64:D66 D68:D70 D72:D74 D81:D83 D85:D87 D89:D91 D93:D95 D103:D105 D107:D109 D111:D113 D115:D117 D129:D131 D133:D135 D137:D139 D141:D143 D150:D152 D154:D156 D158:D160 D162:D164 D171 D173 D175:D177 D179:D181 D183:D185 D192:D194 D196:D198 D200:D202 D204:D206 D226:D239 D241:D245 D247:D250 D252:D255 D257 D259:D261 D263">
      <formula1>0</formula1>
      <formula2>0</formula2>
    </dataValidation>
    <dataValidation type="list" allowBlank="1" showInputMessage="1" showErrorMessage="1" prompt="Please select &quot;Audit&quot; from the dropdown menu for all the budget lines associated with audit. " error="Please select &quot;Audit&quot; from the dropdown menu for all the budget lines associated with audit. " sqref="E241:E245">
      <formula1>$C$279</formula1>
      <formula2>0</formula2>
    </dataValidation>
    <dataValidation type="list" allowBlank="1" showInputMessage="1" showErrorMessage="1" prompt="Please select one budget category from the dropdown menu." error="Please select one budget category from the dropdown menu." sqref="E247:E250">
      <formula1>$C$282:$C$284</formula1>
      <formula2>0</formula2>
    </dataValidation>
    <dataValidation type="list" allowBlank="1" showInputMessage="1" showErrorMessage="1" prompt="Please select &quot;Capacity Development Workshop&quot; from the dropdown menu. " error="Please select &quot;Capacity Development Workshop&quot; from the dropdown menu. " sqref="E257">
      <formula1>$C$297</formula1>
      <formula2>0</formula2>
    </dataValidation>
    <dataValidation type="list" allowBlank="1" showInputMessage="1" showErrorMessage="1" prompt="Please select &quot;Indirect Cost&quot; from the dropdown menu for all the budget categories associated with Indirect Cost. " error="Please select &quot;Indirect Cost&quot; from the dropdown menu for all the budget categories associated with Indirect Cost. " sqref="E259:E261">
      <formula1>$C$292</formula1>
      <formula2>0</formula2>
    </dataValidation>
    <dataValidation type="list" allowBlank="1" showInputMessage="1" showErrorMessage="1" prompt="Please select &quot;Administrative Agent Fee&quot; for all the budget categories associated with Administrative Agent Fee." error="Please select &quot;Administrative Agent Fee&quot; for all the budget categories associated with Administrative Agent Fee." sqref="E263">
      <formula1>$C$295</formula1>
      <formula2>0</formula2>
    </dataValidation>
    <dataValidation allowBlank="1" showInputMessage="1" showErrorMessage="1" prompt="Please provide description of budget item(s) under each budget line (maximum of 15 words). " sqref="F13:F15 F17:F19 F21:F23 F25:F27 F34:F36 F38:F40 F42:F44 F46:F48 F60:F62 F64:F66 F68:F70 F72:F74 F81:F83 F85:F87 F89:F91 F93:F95 F103:F105 F107:F109 F111:F113 F115:F117 F129:F131 F133:F135 F137:F139 F141:F143 F150:F152 F154:F156 F158:F160 F162:F164 F171:F173 F175:F177 F179:F181 F183:F185 F192:F194 F196:F198 F200:F202 F204:F206 F226:F239 F241:F245 F247:F250 F252:F255 F259:F261 F263">
      <formula1>0</formula1>
      <formula2>0</formula2>
    </dataValidation>
    <dataValidation allowBlank="1" showInputMessage="1" showErrorMessage="1" prompt="Conducting a final external evaluation is mandatory for all projects supported by the UN Trust Fund. Please specify the budget associated with the final evaluation. " sqref="C236:C239">
      <formula1>0</formula1>
      <formula2>0</formula2>
    </dataValidation>
    <dataValidation type="list" allowBlank="1" showInputMessage="1" showErrorMessage="1" prompt="Please select one budget category from the dropdown menu." error="Please select one budget category from the dropdown menu." sqref="E13:E15 E17:E19 E21:E23 E25:E27 E29:E31 E34:E36 E38:E40 E42:E44 E46:E48 E50:E52 E60:E62 E64:E66 E68:E70 E72:E74 E76:E78 E81:E83 E85:E87 E89:E91 E93:E95 E103:E105 E107:E109 E111:E113 E115:E117 E119:E121 E129:E131 E133:E135 E137:E139 E141:E143 E145:E147 E150:E152 E154:E156 E158:E160 E162:E164 E166:E168 E171:E173 E175:E177 E179:E181 E183:E185 E187:E189 E192:E194 E196:E198 E200:E202 E204:E206 E208:E210 E226:E239">
      <formula1>$C$269:$C$276</formula1>
      <formula2>0</formula2>
    </dataValidation>
    <dataValidation type="list" allowBlank="1" showInputMessage="1" showErrorMessage="1" prompt="Please select one budget category from the dropdown menu." error="Please select one budget category from the dropdown menu." sqref="E252:E255">
      <formula1>$C$287:$C$289</formula1>
      <formula2>0</formula2>
    </dataValidation>
  </dataValidations>
  <printOptions horizontalCentered="1" verticalCentered="1"/>
  <pageMargins left="0.2361111111111111" right="0.2361111111111111" top="0.5729166666666666" bottom="0.4791666666666667" header="0.5118055555555555" footer="0.5118055555555555"/>
  <pageSetup horizontalDpi="300" verticalDpi="300" orientation="landscape" paperSize="9" scale="50"/>
  <rowBreaks count="5" manualBreakCount="5">
    <brk id="57" max="255" man="1"/>
    <brk id="98" max="255" man="1"/>
    <brk id="126" max="255" man="1"/>
    <brk id="170" max="255" man="1"/>
    <brk id="215"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22"/>
  <sheetViews>
    <sheetView zoomScaleSheetLayoutView="110" zoomScalePageLayoutView="0" workbookViewId="0" topLeftCell="A7">
      <selection activeCell="C13" sqref="C13"/>
    </sheetView>
  </sheetViews>
  <sheetFormatPr defaultColWidth="9.140625" defaultRowHeight="15"/>
  <cols>
    <col min="1" max="1" width="21.57421875" style="0" customWidth="1"/>
    <col min="2" max="2" width="14.28125" style="0" customWidth="1"/>
    <col min="3" max="3" width="13.421875" style="0" customWidth="1"/>
    <col min="4" max="4" width="13.7109375" style="0" customWidth="1"/>
    <col min="5" max="5" width="16.28125" style="0" customWidth="1"/>
    <col min="6" max="6" width="18.00390625" style="0" customWidth="1"/>
    <col min="7" max="7" width="15.8515625" style="0" customWidth="1"/>
    <col min="8" max="8" width="14.28125" style="0" customWidth="1"/>
    <col min="9" max="9" width="11.7109375" style="0" customWidth="1"/>
  </cols>
  <sheetData>
    <row r="1" ht="15">
      <c r="A1" s="83" t="s">
        <v>733</v>
      </c>
    </row>
    <row r="2" ht="15">
      <c r="A2" s="83"/>
    </row>
    <row r="3" spans="1:12" ht="14.25">
      <c r="A3" s="3" t="s">
        <v>734</v>
      </c>
      <c r="B3" s="3"/>
      <c r="C3" s="3"/>
      <c r="D3" s="3"/>
      <c r="E3" s="3"/>
      <c r="F3" s="3"/>
      <c r="G3" s="3"/>
      <c r="H3" s="3"/>
      <c r="I3" s="3"/>
      <c r="J3" s="3"/>
      <c r="K3" s="3"/>
      <c r="L3" s="3"/>
    </row>
    <row r="4" spans="1:12" ht="14.25">
      <c r="A4" s="3" t="s">
        <v>735</v>
      </c>
      <c r="B4" s="3"/>
      <c r="C4" s="3"/>
      <c r="D4" s="3"/>
      <c r="E4" s="3"/>
      <c r="F4" s="3"/>
      <c r="G4" s="3"/>
      <c r="H4" s="3"/>
      <c r="I4" s="3"/>
      <c r="J4" s="3"/>
      <c r="K4" s="3"/>
      <c r="L4" s="3"/>
    </row>
    <row r="6" spans="1:8" ht="15.75" customHeight="1">
      <c r="A6" s="501"/>
      <c r="B6" s="502" t="s">
        <v>736</v>
      </c>
      <c r="C6" s="502"/>
      <c r="D6" s="502"/>
      <c r="E6" s="502"/>
      <c r="F6" s="502"/>
      <c r="G6" s="503" t="s">
        <v>737</v>
      </c>
      <c r="H6" s="504" t="s">
        <v>738</v>
      </c>
    </row>
    <row r="7" spans="1:8" ht="41.25">
      <c r="A7" s="501"/>
      <c r="B7" s="315" t="s">
        <v>126</v>
      </c>
      <c r="C7" s="316" t="s">
        <v>127</v>
      </c>
      <c r="D7" s="315" t="s">
        <v>128</v>
      </c>
      <c r="E7" s="314" t="s">
        <v>739</v>
      </c>
      <c r="F7" s="315" t="s">
        <v>740</v>
      </c>
      <c r="G7" s="503"/>
      <c r="H7" s="504"/>
    </row>
    <row r="8" spans="1:8" ht="15.75" customHeight="1">
      <c r="A8" s="317" t="s">
        <v>91</v>
      </c>
      <c r="B8" s="318">
        <f>'RRF4&amp;5 Detailed Budget Plannig'!G55</f>
        <v>40331</v>
      </c>
      <c r="C8" s="319">
        <f>'RRF4&amp;5 Detailed Budget Plannig'!H55</f>
        <v>147658</v>
      </c>
      <c r="D8" s="318">
        <f>'RRF4&amp;5 Detailed Budget Plannig'!I55</f>
        <v>39600</v>
      </c>
      <c r="E8" s="320">
        <f aca="true" t="shared" si="0" ref="E8:E19">SUM(B8:D8)</f>
        <v>227589</v>
      </c>
      <c r="F8" s="321">
        <f>E8/E21</f>
        <v>0.22758920574064198</v>
      </c>
      <c r="G8" s="320">
        <f>'RRF4&amp;5 Detailed Budget Plannig'!K55</f>
        <v>94500</v>
      </c>
      <c r="H8" s="322">
        <f aca="true" t="shared" si="1" ref="H8:H21">E8+G8</f>
        <v>322089</v>
      </c>
    </row>
    <row r="9" spans="1:8" ht="15" customHeight="1">
      <c r="A9" s="323" t="s">
        <v>208</v>
      </c>
      <c r="B9" s="324">
        <f>'RRF4&amp;5 Detailed Budget Plannig'!G98</f>
        <v>0</v>
      </c>
      <c r="C9" s="325">
        <f>'RRF4&amp;5 Detailed Budget Plannig'!H98</f>
        <v>34100</v>
      </c>
      <c r="D9" s="324">
        <f>'RRF4&amp;5 Detailed Budget Plannig'!I98</f>
        <v>0</v>
      </c>
      <c r="E9" s="326">
        <f t="shared" si="0"/>
        <v>34100</v>
      </c>
      <c r="F9" s="327">
        <f>E9/E21</f>
        <v>0.03410003082642787</v>
      </c>
      <c r="G9" s="326">
        <f>'RRF4&amp;5 Detailed Budget Plannig'!K98</f>
        <v>27000</v>
      </c>
      <c r="H9" s="322">
        <f t="shared" si="1"/>
        <v>61100</v>
      </c>
    </row>
    <row r="10" spans="1:8" ht="15.75" customHeight="1">
      <c r="A10" s="323" t="s">
        <v>284</v>
      </c>
      <c r="B10" s="324">
        <f>'RRF4&amp;5 Detailed Budget Plannig'!G124</f>
        <v>0</v>
      </c>
      <c r="C10" s="325">
        <f>'RRF4&amp;5 Detailed Budget Plannig'!H124</f>
        <v>117000</v>
      </c>
      <c r="D10" s="324">
        <f>'RRF4&amp;5 Detailed Budget Plannig'!I124</f>
        <v>0</v>
      </c>
      <c r="E10" s="326">
        <f t="shared" si="0"/>
        <v>117000</v>
      </c>
      <c r="F10" s="327">
        <f>E10/E21</f>
        <v>0.11700010576809561</v>
      </c>
      <c r="G10" s="326">
        <f>'RRF4&amp;5 Detailed Budget Plannig'!K124</f>
        <v>37000</v>
      </c>
      <c r="H10" s="322">
        <f t="shared" si="1"/>
        <v>154000</v>
      </c>
    </row>
    <row r="11" spans="1:9" ht="16.5" customHeight="1">
      <c r="A11" s="323" t="s">
        <v>339</v>
      </c>
      <c r="B11" s="324">
        <f>'RRF4&amp;5 Detailed Budget Plannig'!G213</f>
        <v>45718</v>
      </c>
      <c r="C11" s="325">
        <f>'RRF4&amp;5 Detailed Budget Plannig'!H213</f>
        <v>195150</v>
      </c>
      <c r="D11" s="324">
        <f>'RRF4&amp;5 Detailed Budget Plannig'!I213</f>
        <v>114142</v>
      </c>
      <c r="E11" s="326">
        <f t="shared" si="0"/>
        <v>355010</v>
      </c>
      <c r="F11" s="327">
        <f>E11/E21</f>
        <v>0.3550103209293301</v>
      </c>
      <c r="G11" s="326">
        <f>'RRF4&amp;5 Detailed Budget Plannig'!K213</f>
        <v>265000</v>
      </c>
      <c r="H11" s="322">
        <f t="shared" si="1"/>
        <v>620010</v>
      </c>
      <c r="I11" s="328"/>
    </row>
    <row r="12" spans="1:9" ht="25.5" customHeight="1">
      <c r="A12" s="329" t="s">
        <v>741</v>
      </c>
      <c r="B12" s="330">
        <f>SUM(B8:B11)</f>
        <v>86049</v>
      </c>
      <c r="C12" s="331">
        <f>SUM(C8:C11)</f>
        <v>493908</v>
      </c>
      <c r="D12" s="330">
        <f>SUM(D8:D11)</f>
        <v>153742</v>
      </c>
      <c r="E12" s="332">
        <f t="shared" si="0"/>
        <v>733699</v>
      </c>
      <c r="F12" s="333">
        <f>E12/E21</f>
        <v>0.7336996632644955</v>
      </c>
      <c r="G12" s="332">
        <f>SUM(G8:G11)</f>
        <v>423500</v>
      </c>
      <c r="H12" s="334">
        <f t="shared" si="1"/>
        <v>1157199</v>
      </c>
      <c r="I12" s="328"/>
    </row>
    <row r="13" spans="1:8" ht="14.25">
      <c r="A13" s="335" t="s">
        <v>742</v>
      </c>
      <c r="B13" s="336">
        <f>'RRF4&amp;5 Detailed Budget Plannig'!G240</f>
        <v>22287</v>
      </c>
      <c r="C13" s="337">
        <f>'RRF4&amp;5 Detailed Budget Plannig'!H240</f>
        <v>55606</v>
      </c>
      <c r="D13" s="336">
        <f>'RRF4&amp;5 Detailed Budget Plannig'!I240</f>
        <v>85605</v>
      </c>
      <c r="E13" s="320">
        <f t="shared" si="0"/>
        <v>163498</v>
      </c>
      <c r="F13" s="338">
        <f>E13/E21</f>
        <v>0.1634981478023256</v>
      </c>
      <c r="G13" s="339">
        <f>'RRF4&amp;5 Detailed Budget Plannig'!K240</f>
        <v>3000</v>
      </c>
      <c r="H13" s="322">
        <f t="shared" si="1"/>
        <v>166498</v>
      </c>
    </row>
    <row r="14" spans="1:8" ht="14.25">
      <c r="A14" s="340" t="s">
        <v>677</v>
      </c>
      <c r="B14" s="341">
        <f>'RRF4&amp;5 Detailed Budget Plannig'!G246</f>
        <v>0</v>
      </c>
      <c r="C14" s="342">
        <f>'RRF4&amp;5 Detailed Budget Plannig'!H246</f>
        <v>0</v>
      </c>
      <c r="D14" s="341">
        <f>'RRF4&amp;5 Detailed Budget Plannig'!I246</f>
        <v>0</v>
      </c>
      <c r="E14" s="326">
        <f t="shared" si="0"/>
        <v>0</v>
      </c>
      <c r="F14" s="343">
        <f>E14/E21</f>
        <v>0</v>
      </c>
      <c r="G14" s="344">
        <f>'RRF4&amp;5 Detailed Budget Plannig'!K246</f>
        <v>25465</v>
      </c>
      <c r="H14" s="322">
        <f t="shared" si="1"/>
        <v>25465</v>
      </c>
    </row>
    <row r="15" spans="1:8" ht="14.25">
      <c r="A15" s="340" t="s">
        <v>743</v>
      </c>
      <c r="B15" s="341">
        <f>'RRF4&amp;5 Detailed Budget Plannig'!G251</f>
        <v>0</v>
      </c>
      <c r="C15" s="342">
        <f>'RRF4&amp;5 Detailed Budget Plannig'!H251</f>
        <v>0</v>
      </c>
      <c r="D15" s="341">
        <f>'RRF4&amp;5 Detailed Budget Plannig'!I251</f>
        <v>0</v>
      </c>
      <c r="E15" s="326">
        <f t="shared" si="0"/>
        <v>0</v>
      </c>
      <c r="F15" s="343">
        <f>E15/E21</f>
        <v>0</v>
      </c>
      <c r="G15" s="344">
        <f>'RRF4&amp;5 Detailed Budget Plannig'!K251</f>
        <v>0</v>
      </c>
      <c r="H15" s="322">
        <f t="shared" si="1"/>
        <v>0</v>
      </c>
    </row>
    <row r="16" spans="1:8" ht="14.25">
      <c r="A16" s="340" t="s">
        <v>744</v>
      </c>
      <c r="B16" s="341">
        <f>'RRF4&amp;5 Detailed Budget Plannig'!G256</f>
        <v>10113.8</v>
      </c>
      <c r="C16" s="342">
        <f>'RRF4&amp;5 Detailed Budget Plannig'!H256</f>
        <v>4888</v>
      </c>
      <c r="D16" s="342">
        <f>'RRF4&amp;5 Detailed Budget Plannig'!I256</f>
        <v>3034</v>
      </c>
      <c r="E16" s="326">
        <f t="shared" si="0"/>
        <v>18035.8</v>
      </c>
      <c r="F16" s="343">
        <f>E16/E21</f>
        <v>0.01803581630437794</v>
      </c>
      <c r="G16" s="344">
        <f>'RRF4&amp;5 Detailed Budget Plannig'!K256</f>
        <v>0</v>
      </c>
      <c r="H16" s="322">
        <f t="shared" si="1"/>
        <v>18035.8</v>
      </c>
    </row>
    <row r="17" spans="1:8" ht="27">
      <c r="A17" s="340" t="s">
        <v>745</v>
      </c>
      <c r="B17" s="341">
        <f>'RRF4&amp;5 Detailed Budget Plannig'!G258</f>
        <v>5684</v>
      </c>
      <c r="C17" s="342">
        <f>'RRF4&amp;5 Detailed Budget Plannig'!H258</f>
        <v>4316</v>
      </c>
      <c r="D17" s="341">
        <f>'RRF4&amp;5 Detailed Budget Plannig'!I258</f>
        <v>0</v>
      </c>
      <c r="E17" s="326">
        <f t="shared" si="0"/>
        <v>10000</v>
      </c>
      <c r="F17" s="345">
        <f>E17/E21</f>
        <v>0.010000009040008173</v>
      </c>
      <c r="G17" s="344">
        <v>0</v>
      </c>
      <c r="H17" s="322">
        <f t="shared" si="1"/>
        <v>10000</v>
      </c>
    </row>
    <row r="18" spans="1:8" ht="14.25">
      <c r="A18" s="340" t="s">
        <v>695</v>
      </c>
      <c r="B18" s="341">
        <f>'RRF4&amp;5 Detailed Budget Plannig'!G262</f>
        <v>8689.366000000002</v>
      </c>
      <c r="C18" s="341">
        <f>'RRF4&amp;5 Detailed Budget Plannig'!H262</f>
        <v>39110.26</v>
      </c>
      <c r="D18" s="341">
        <f>'RRF4&amp;5 Detailed Budget Plannig'!I262</f>
        <v>16966.670000000002</v>
      </c>
      <c r="E18" s="326">
        <f t="shared" si="0"/>
        <v>64766.296</v>
      </c>
      <c r="F18" s="343">
        <f>E18/E21</f>
        <v>0.06476635454878452</v>
      </c>
      <c r="G18" s="344">
        <f>'RRF4&amp;5 Detailed Budget Plannig'!K262</f>
        <v>0</v>
      </c>
      <c r="H18" s="322">
        <f t="shared" si="1"/>
        <v>64766.296</v>
      </c>
    </row>
    <row r="19" spans="1:8" ht="27">
      <c r="A19" s="340" t="s">
        <v>731</v>
      </c>
      <c r="B19" s="341">
        <f>'RRF4&amp;5 Detailed Budget Plannig'!G264</f>
        <v>3330</v>
      </c>
      <c r="C19" s="342">
        <f>'RRF4&amp;5 Detailed Budget Plannig'!H264</f>
        <v>3330</v>
      </c>
      <c r="D19" s="341">
        <f>'RRF4&amp;5 Detailed Budget Plannig'!I264</f>
        <v>3340</v>
      </c>
      <c r="E19" s="326">
        <f t="shared" si="0"/>
        <v>10000</v>
      </c>
      <c r="F19" s="343">
        <f>E19/E21</f>
        <v>0.010000009040008173</v>
      </c>
      <c r="G19" s="344">
        <f>'RRF4&amp;5 Detailed Budget Plannig'!K264</f>
        <v>0</v>
      </c>
      <c r="H19" s="322">
        <f t="shared" si="1"/>
        <v>10000</v>
      </c>
    </row>
    <row r="20" spans="1:8" ht="41.25">
      <c r="A20" s="346" t="s">
        <v>746</v>
      </c>
      <c r="B20" s="330">
        <f>SUM(B13:B19)</f>
        <v>50104.166000000005</v>
      </c>
      <c r="C20" s="330">
        <f>SUM(C13:C19)</f>
        <v>107250.26000000001</v>
      </c>
      <c r="D20" s="330">
        <f>SUM(D13:D19)</f>
        <v>108945.67</v>
      </c>
      <c r="E20" s="330">
        <f>SUM(E13:E19)</f>
        <v>266300.096</v>
      </c>
      <c r="F20" s="333">
        <f>E20/E21</f>
        <v>0.2663003367355044</v>
      </c>
      <c r="G20" s="332">
        <f>SUM(G13:G19)</f>
        <v>28465</v>
      </c>
      <c r="H20" s="334">
        <f t="shared" si="1"/>
        <v>294765.096</v>
      </c>
    </row>
    <row r="21" spans="1:8" ht="15">
      <c r="A21" s="347" t="s">
        <v>747</v>
      </c>
      <c r="B21" s="348">
        <f aca="true" t="shared" si="2" ref="B21:G21">B12+B20</f>
        <v>136153.166</v>
      </c>
      <c r="C21" s="348">
        <f t="shared" si="2"/>
        <v>601158.26</v>
      </c>
      <c r="D21" s="348">
        <f t="shared" si="2"/>
        <v>262687.67</v>
      </c>
      <c r="E21" s="348">
        <f t="shared" si="2"/>
        <v>999999.096</v>
      </c>
      <c r="F21" s="349">
        <f t="shared" si="2"/>
        <v>1</v>
      </c>
      <c r="G21" s="350">
        <f t="shared" si="2"/>
        <v>451965</v>
      </c>
      <c r="H21" s="351">
        <f t="shared" si="1"/>
        <v>1451964.096</v>
      </c>
    </row>
    <row r="22" ht="14.25">
      <c r="F22" s="352"/>
    </row>
  </sheetData>
  <sheetProtection selectLockedCells="1" selectUnlockedCells="1"/>
  <mergeCells count="4">
    <mergeCell ref="A6:A7"/>
    <mergeCell ref="B6:F6"/>
    <mergeCell ref="G6:G7"/>
    <mergeCell ref="H6:H7"/>
  </mergeCells>
  <printOptions/>
  <pageMargins left="0.25" right="0.25" top="0.75" bottom="0.75"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A1:B23"/>
  <sheetViews>
    <sheetView tabSelected="1" zoomScalePageLayoutView="0" workbookViewId="0" topLeftCell="A1">
      <selection activeCell="C17" sqref="C17"/>
    </sheetView>
  </sheetViews>
  <sheetFormatPr defaultColWidth="9.140625" defaultRowHeight="15"/>
  <cols>
    <col min="1" max="1" width="132.57421875" style="0" customWidth="1"/>
  </cols>
  <sheetData>
    <row r="1" ht="15">
      <c r="A1" s="83" t="s">
        <v>748</v>
      </c>
    </row>
    <row r="2" ht="14.25">
      <c r="A2" s="2"/>
    </row>
    <row r="3" spans="1:2" ht="14.25">
      <c r="A3" s="4" t="s">
        <v>749</v>
      </c>
      <c r="B3" s="3"/>
    </row>
    <row r="4" ht="14.25">
      <c r="A4" s="2"/>
    </row>
    <row r="5" ht="12.75" customHeight="1">
      <c r="A5" s="505" t="s">
        <v>782</v>
      </c>
    </row>
    <row r="6" ht="14.25">
      <c r="A6" s="505"/>
    </row>
    <row r="7" ht="14.25">
      <c r="A7" s="505"/>
    </row>
    <row r="8" ht="14.25">
      <c r="A8" s="505"/>
    </row>
    <row r="9" ht="14.25">
      <c r="A9" s="505"/>
    </row>
    <row r="10" ht="14.25">
      <c r="A10" s="505"/>
    </row>
    <row r="11" ht="14.25">
      <c r="A11" s="505"/>
    </row>
    <row r="12" ht="14.25">
      <c r="A12" s="505"/>
    </row>
    <row r="13" ht="14.25">
      <c r="A13" s="505"/>
    </row>
    <row r="14" ht="14.25">
      <c r="A14" s="505"/>
    </row>
    <row r="15" ht="14.25">
      <c r="A15" s="505"/>
    </row>
    <row r="16" ht="14.25">
      <c r="A16" s="505"/>
    </row>
    <row r="17" ht="14.25">
      <c r="A17" s="505"/>
    </row>
    <row r="18" ht="14.25">
      <c r="A18" s="505"/>
    </row>
    <row r="19" ht="14.25">
      <c r="A19" s="505"/>
    </row>
    <row r="20" ht="14.25">
      <c r="A20" s="505"/>
    </row>
    <row r="21" ht="14.25">
      <c r="A21" s="505"/>
    </row>
    <row r="22" ht="60" customHeight="1">
      <c r="A22" s="505"/>
    </row>
    <row r="23" ht="14.25">
      <c r="A23" s="353"/>
    </row>
  </sheetData>
  <sheetProtection selectLockedCells="1" selectUnlockedCells="1"/>
  <mergeCells count="1">
    <mergeCell ref="A5:A22"/>
  </mergeCells>
  <printOptions/>
  <pageMargins left="0.25" right="0.25" top="0.75" bottom="0.75" header="0.5118055555555555" footer="0.5118055555555555"/>
  <pageSetup fitToHeight="1" fitToWidth="1" horizontalDpi="300" verticalDpi="300" orientation="landscape"/>
  <colBreaks count="1" manualBreakCount="1">
    <brk id="4" max="65535" man="1"/>
  </colBreaks>
</worksheet>
</file>

<file path=xl/worksheets/sheet7.xml><?xml version="1.0" encoding="utf-8"?>
<worksheet xmlns="http://schemas.openxmlformats.org/spreadsheetml/2006/main" xmlns:r="http://schemas.openxmlformats.org/officeDocument/2006/relationships">
  <dimension ref="A1:C77"/>
  <sheetViews>
    <sheetView zoomScalePageLayoutView="0" workbookViewId="0" topLeftCell="A1">
      <selection activeCell="G88" sqref="G88"/>
    </sheetView>
  </sheetViews>
  <sheetFormatPr defaultColWidth="9.140625" defaultRowHeight="15"/>
  <cols>
    <col min="1" max="1" width="74.00390625" style="0" customWidth="1"/>
    <col min="2" max="2" width="50.00390625" style="0" customWidth="1"/>
    <col min="3" max="3" width="34.00390625" style="0" customWidth="1"/>
  </cols>
  <sheetData>
    <row r="1" ht="14.25">
      <c r="A1" s="79" t="s">
        <v>750</v>
      </c>
    </row>
    <row r="3" spans="1:3" ht="14.25">
      <c r="A3" s="26" t="s">
        <v>43</v>
      </c>
      <c r="B3" s="26" t="s">
        <v>44</v>
      </c>
      <c r="C3" s="26" t="s">
        <v>45</v>
      </c>
    </row>
    <row r="4" spans="1:3" ht="27">
      <c r="A4" s="354" t="s">
        <v>16</v>
      </c>
      <c r="B4" s="24" t="s">
        <v>46</v>
      </c>
      <c r="C4" s="82" t="s">
        <v>47</v>
      </c>
    </row>
    <row r="5" spans="1:3" ht="27">
      <c r="A5" s="354" t="s">
        <v>18</v>
      </c>
      <c r="B5" s="24" t="s">
        <v>48</v>
      </c>
      <c r="C5" s="82" t="s">
        <v>47</v>
      </c>
    </row>
    <row r="6" spans="1:3" ht="14.25">
      <c r="A6" s="354" t="s">
        <v>20</v>
      </c>
      <c r="B6" s="82"/>
      <c r="C6" s="82" t="s">
        <v>47</v>
      </c>
    </row>
    <row r="7" spans="1:3" ht="54.75">
      <c r="A7" s="354" t="s">
        <v>49</v>
      </c>
      <c r="B7" s="24" t="s">
        <v>50</v>
      </c>
      <c r="C7" s="82" t="s">
        <v>47</v>
      </c>
    </row>
    <row r="8" spans="1:3" ht="14.25">
      <c r="A8" s="354" t="s">
        <v>51</v>
      </c>
      <c r="B8" s="82"/>
      <c r="C8" s="82" t="s">
        <v>47</v>
      </c>
    </row>
    <row r="9" spans="1:3" ht="14.25">
      <c r="A9" s="354" t="s">
        <v>52</v>
      </c>
      <c r="B9" s="82"/>
      <c r="C9" s="82" t="s">
        <v>53</v>
      </c>
    </row>
    <row r="10" spans="1:3" ht="14.25">
      <c r="A10" s="354" t="s">
        <v>751</v>
      </c>
      <c r="B10" s="82"/>
      <c r="C10" s="82" t="s">
        <v>53</v>
      </c>
    </row>
    <row r="11" spans="1:3" ht="27">
      <c r="A11" s="354" t="s">
        <v>55</v>
      </c>
      <c r="B11" s="24" t="s">
        <v>56</v>
      </c>
      <c r="C11" s="82" t="s">
        <v>53</v>
      </c>
    </row>
    <row r="12" spans="1:3" ht="14.25">
      <c r="A12" s="354" t="s">
        <v>22</v>
      </c>
      <c r="B12" s="82"/>
      <c r="C12" s="82" t="s">
        <v>53</v>
      </c>
    </row>
    <row r="13" spans="1:3" ht="28.5">
      <c r="A13" s="354" t="s">
        <v>57</v>
      </c>
      <c r="B13" s="82"/>
      <c r="C13" s="82" t="s">
        <v>58</v>
      </c>
    </row>
    <row r="14" spans="1:3" ht="28.5">
      <c r="A14" s="354" t="s">
        <v>59</v>
      </c>
      <c r="B14" s="82"/>
      <c r="C14" s="82" t="s">
        <v>58</v>
      </c>
    </row>
    <row r="15" spans="1:3" ht="28.5">
      <c r="A15" s="354" t="s">
        <v>60</v>
      </c>
      <c r="B15" s="82"/>
      <c r="C15" s="82" t="s">
        <v>58</v>
      </c>
    </row>
    <row r="16" spans="1:3" ht="28.5">
      <c r="A16" s="354" t="s">
        <v>61</v>
      </c>
      <c r="B16" s="82"/>
      <c r="C16" s="82" t="s">
        <v>58</v>
      </c>
    </row>
    <row r="17" spans="1:3" ht="28.5">
      <c r="A17" s="354" t="s">
        <v>62</v>
      </c>
      <c r="B17" s="82"/>
      <c r="C17" s="82" t="s">
        <v>58</v>
      </c>
    </row>
    <row r="19" ht="14.25">
      <c r="A19" s="26" t="s">
        <v>63</v>
      </c>
    </row>
    <row r="20" ht="14.25">
      <c r="A20" s="355" t="s">
        <v>64</v>
      </c>
    </row>
    <row r="21" ht="14.25">
      <c r="A21" s="355" t="s">
        <v>65</v>
      </c>
    </row>
    <row r="22" ht="14.25">
      <c r="A22" s="355" t="s">
        <v>66</v>
      </c>
    </row>
    <row r="23" ht="14.25">
      <c r="A23" s="355" t="s">
        <v>67</v>
      </c>
    </row>
    <row r="24" ht="14.25">
      <c r="A24" s="356" t="s">
        <v>68</v>
      </c>
    </row>
    <row r="25" ht="14.25">
      <c r="A25" s="355" t="s">
        <v>69</v>
      </c>
    </row>
    <row r="26" ht="14.25">
      <c r="A26" s="355" t="s">
        <v>70</v>
      </c>
    </row>
    <row r="27" ht="14.25">
      <c r="A27" s="355" t="s">
        <v>71</v>
      </c>
    </row>
    <row r="28" ht="14.25">
      <c r="A28" s="355" t="s">
        <v>72</v>
      </c>
    </row>
    <row r="29" ht="14.25">
      <c r="A29" s="356" t="s">
        <v>73</v>
      </c>
    </row>
    <row r="30" ht="14.25">
      <c r="A30" s="355" t="s">
        <v>74</v>
      </c>
    </row>
    <row r="31" ht="14.25">
      <c r="A31" s="355" t="s">
        <v>75</v>
      </c>
    </row>
    <row r="32" ht="14.25">
      <c r="A32" s="355" t="s">
        <v>423</v>
      </c>
    </row>
    <row r="33" ht="14.25">
      <c r="A33" s="355" t="s">
        <v>424</v>
      </c>
    </row>
    <row r="34" ht="14.25">
      <c r="A34" s="355" t="s">
        <v>425</v>
      </c>
    </row>
    <row r="35" ht="14.25">
      <c r="A35" s="355" t="s">
        <v>426</v>
      </c>
    </row>
    <row r="36" ht="14.25">
      <c r="A36" s="356" t="s">
        <v>220</v>
      </c>
    </row>
    <row r="37" ht="14.25">
      <c r="A37" s="355" t="s">
        <v>427</v>
      </c>
    </row>
    <row r="38" ht="14.25">
      <c r="A38" s="355" t="s">
        <v>428</v>
      </c>
    </row>
    <row r="39" ht="14.25">
      <c r="A39" s="355" t="s">
        <v>429</v>
      </c>
    </row>
    <row r="40" ht="14.25">
      <c r="A40" s="355" t="s">
        <v>430</v>
      </c>
    </row>
    <row r="41" ht="14.25">
      <c r="A41" s="355" t="s">
        <v>431</v>
      </c>
    </row>
    <row r="42" ht="14.25">
      <c r="A42" s="356" t="s">
        <v>432</v>
      </c>
    </row>
    <row r="43" ht="14.25">
      <c r="A43" s="355" t="s">
        <v>433</v>
      </c>
    </row>
    <row r="44" ht="14.25">
      <c r="A44" s="355" t="s">
        <v>434</v>
      </c>
    </row>
    <row r="45" ht="14.25">
      <c r="A45" s="355" t="s">
        <v>435</v>
      </c>
    </row>
    <row r="46" ht="14.25">
      <c r="A46" s="355" t="s">
        <v>436</v>
      </c>
    </row>
    <row r="48" ht="14.25">
      <c r="A48" s="26" t="s">
        <v>437</v>
      </c>
    </row>
    <row r="49" ht="14.25">
      <c r="A49" s="357" t="s">
        <v>350</v>
      </c>
    </row>
    <row r="50" ht="14.25">
      <c r="A50" s="357" t="s">
        <v>120</v>
      </c>
    </row>
    <row r="51" ht="14.25">
      <c r="A51" s="357" t="s">
        <v>118</v>
      </c>
    </row>
    <row r="53" spans="1:2" ht="14.25">
      <c r="A53" s="26" t="s">
        <v>438</v>
      </c>
      <c r="B53" s="26" t="s">
        <v>439</v>
      </c>
    </row>
    <row r="54" spans="1:2" ht="14.25">
      <c r="A54" s="355" t="s">
        <v>440</v>
      </c>
      <c r="B54" s="358" t="s">
        <v>441</v>
      </c>
    </row>
    <row r="55" spans="1:2" ht="14.25">
      <c r="A55" s="355" t="s">
        <v>442</v>
      </c>
      <c r="B55" s="358" t="s">
        <v>441</v>
      </c>
    </row>
    <row r="56" spans="1:2" ht="14.25">
      <c r="A56" s="355" t="s">
        <v>443</v>
      </c>
      <c r="B56" s="358" t="s">
        <v>441</v>
      </c>
    </row>
    <row r="57" spans="1:2" ht="14.25">
      <c r="A57" s="355" t="s">
        <v>444</v>
      </c>
      <c r="B57" s="358" t="s">
        <v>441</v>
      </c>
    </row>
    <row r="58" spans="1:2" ht="14.25">
      <c r="A58" s="355" t="s">
        <v>445</v>
      </c>
      <c r="B58" s="358" t="s">
        <v>441</v>
      </c>
    </row>
    <row r="59" spans="1:2" ht="14.25">
      <c r="A59" s="355" t="s">
        <v>446</v>
      </c>
      <c r="B59" s="358" t="s">
        <v>441</v>
      </c>
    </row>
    <row r="60" spans="1:2" ht="14.25">
      <c r="A60" s="355" t="s">
        <v>447</v>
      </c>
      <c r="B60" s="358" t="s">
        <v>441</v>
      </c>
    </row>
    <row r="61" spans="1:2" ht="14.25">
      <c r="A61" s="355" t="s">
        <v>448</v>
      </c>
      <c r="B61" s="358" t="s">
        <v>441</v>
      </c>
    </row>
    <row r="62" spans="1:2" ht="14.25">
      <c r="A62" s="355" t="s">
        <v>449</v>
      </c>
      <c r="B62" s="358" t="s">
        <v>441</v>
      </c>
    </row>
    <row r="63" spans="1:2" ht="14.25">
      <c r="A63" s="355" t="s">
        <v>450</v>
      </c>
      <c r="B63" s="358" t="s">
        <v>441</v>
      </c>
    </row>
    <row r="64" spans="1:2" ht="14.25">
      <c r="A64" s="355" t="s">
        <v>451</v>
      </c>
      <c r="B64" s="358" t="s">
        <v>441</v>
      </c>
    </row>
    <row r="65" spans="1:2" ht="14.25">
      <c r="A65" s="355" t="s">
        <v>176</v>
      </c>
      <c r="B65" s="358" t="s">
        <v>452</v>
      </c>
    </row>
    <row r="66" spans="1:2" ht="14.25">
      <c r="A66" s="355" t="s">
        <v>453</v>
      </c>
      <c r="B66" s="358" t="s">
        <v>452</v>
      </c>
    </row>
    <row r="67" spans="1:2" ht="14.25">
      <c r="A67" s="355" t="s">
        <v>454</v>
      </c>
      <c r="B67" s="358" t="s">
        <v>452</v>
      </c>
    </row>
    <row r="68" spans="1:2" ht="14.25">
      <c r="A68" s="355" t="s">
        <v>455</v>
      </c>
      <c r="B68" s="358" t="s">
        <v>452</v>
      </c>
    </row>
    <row r="69" spans="1:2" ht="14.25">
      <c r="A69" s="355" t="s">
        <v>232</v>
      </c>
      <c r="B69" s="358" t="s">
        <v>452</v>
      </c>
    </row>
    <row r="70" spans="1:2" ht="14.25">
      <c r="A70" s="355" t="s">
        <v>456</v>
      </c>
      <c r="B70" s="358" t="s">
        <v>452</v>
      </c>
    </row>
    <row r="71" spans="1:2" ht="14.25">
      <c r="A71" s="357" t="s">
        <v>457</v>
      </c>
      <c r="B71" s="358" t="s">
        <v>458</v>
      </c>
    </row>
    <row r="72" spans="1:2" ht="14.25">
      <c r="A72" s="357" t="s">
        <v>459</v>
      </c>
      <c r="B72" s="358" t="s">
        <v>458</v>
      </c>
    </row>
    <row r="73" spans="1:2" ht="14.25">
      <c r="A73" s="355" t="s">
        <v>460</v>
      </c>
      <c r="B73" s="358" t="s">
        <v>458</v>
      </c>
    </row>
    <row r="74" spans="1:2" ht="14.25">
      <c r="A74" s="355" t="s">
        <v>461</v>
      </c>
      <c r="B74" s="358" t="s">
        <v>458</v>
      </c>
    </row>
    <row r="75" spans="1:2" ht="14.25">
      <c r="A75" s="359" t="s">
        <v>462</v>
      </c>
      <c r="B75" s="358" t="s">
        <v>458</v>
      </c>
    </row>
    <row r="76" spans="1:2" ht="14.25">
      <c r="A76" s="355" t="s">
        <v>463</v>
      </c>
      <c r="B76" s="358" t="s">
        <v>458</v>
      </c>
    </row>
    <row r="77" spans="1:2" ht="14.25">
      <c r="A77" s="355" t="s">
        <v>464</v>
      </c>
      <c r="B77" s="358" t="s">
        <v>458</v>
      </c>
    </row>
  </sheetData>
  <sheetProtection selectLockedCells="1" selectUnlockedCells="1"/>
  <printOptions/>
  <pageMargins left="0.7" right="0.7" top="0.75" bottom="0.75" header="0.5118055555555555" footer="0.5118055555555555"/>
  <pageSetup horizontalDpi="300" verticalDpi="300" orientation="portrait" scale="57"/>
  <rowBreaks count="1" manualBreakCount="1">
    <brk id="46" max="255" man="1"/>
  </rowBreaks>
</worksheet>
</file>

<file path=xl/worksheets/sheet8.xml><?xml version="1.0" encoding="utf-8"?>
<worksheet xmlns="http://schemas.openxmlformats.org/spreadsheetml/2006/main" xmlns:r="http://schemas.openxmlformats.org/officeDocument/2006/relationships">
  <dimension ref="A1:C52"/>
  <sheetViews>
    <sheetView zoomScalePageLayoutView="0" workbookViewId="0" topLeftCell="A1">
      <selection activeCell="C31" sqref="C31"/>
    </sheetView>
  </sheetViews>
  <sheetFormatPr defaultColWidth="9.140625" defaultRowHeight="15"/>
  <cols>
    <col min="1" max="1" width="23.140625" style="0" customWidth="1"/>
    <col min="2" max="2" width="56.7109375" style="0" customWidth="1"/>
    <col min="3" max="3" width="97.7109375" style="0" customWidth="1"/>
  </cols>
  <sheetData>
    <row r="1" ht="15">
      <c r="A1" s="83" t="s">
        <v>752</v>
      </c>
    </row>
    <row r="3" ht="16.5">
      <c r="A3" s="360" t="s">
        <v>753</v>
      </c>
    </row>
    <row r="4" spans="1:2" ht="40.5" customHeight="1">
      <c r="A4" s="361" t="s">
        <v>703</v>
      </c>
      <c r="B4" s="362" t="s">
        <v>704</v>
      </c>
    </row>
    <row r="5" spans="1:2" ht="27">
      <c r="A5" s="363" t="s">
        <v>705</v>
      </c>
      <c r="B5" s="364" t="s">
        <v>706</v>
      </c>
    </row>
    <row r="6" spans="1:2" ht="27">
      <c r="A6" s="363" t="s">
        <v>534</v>
      </c>
      <c r="B6" s="364" t="s">
        <v>707</v>
      </c>
    </row>
    <row r="7" spans="1:2" ht="27">
      <c r="A7" s="363" t="s">
        <v>530</v>
      </c>
      <c r="B7" s="364" t="s">
        <v>754</v>
      </c>
    </row>
    <row r="8" spans="1:2" ht="27">
      <c r="A8" s="363" t="s">
        <v>544</v>
      </c>
      <c r="B8" s="364" t="s">
        <v>755</v>
      </c>
    </row>
    <row r="9" spans="1:2" ht="27">
      <c r="A9" s="363" t="s">
        <v>549</v>
      </c>
      <c r="B9" s="364" t="s">
        <v>710</v>
      </c>
    </row>
    <row r="10" spans="1:2" ht="27">
      <c r="A10" s="363" t="s">
        <v>756</v>
      </c>
      <c r="B10" s="364" t="s">
        <v>712</v>
      </c>
    </row>
    <row r="11" spans="1:2" ht="41.25">
      <c r="A11" s="363" t="s">
        <v>581</v>
      </c>
      <c r="B11" s="364" t="s">
        <v>713</v>
      </c>
    </row>
    <row r="12" spans="1:2" ht="27">
      <c r="A12" s="363" t="s">
        <v>524</v>
      </c>
      <c r="B12" s="364" t="s">
        <v>757</v>
      </c>
    </row>
    <row r="13" ht="11.25" customHeight="1">
      <c r="A13" s="2"/>
    </row>
    <row r="14" ht="14.25">
      <c r="A14" s="2" t="s">
        <v>715</v>
      </c>
    </row>
    <row r="15" spans="1:2" ht="14.25">
      <c r="A15" s="365" t="s">
        <v>677</v>
      </c>
      <c r="B15" s="366" t="s">
        <v>716</v>
      </c>
    </row>
    <row r="16" ht="12" customHeight="1">
      <c r="A16" s="2"/>
    </row>
    <row r="17" ht="14.25">
      <c r="A17" s="367" t="s">
        <v>717</v>
      </c>
    </row>
    <row r="18" spans="1:2" ht="14.25">
      <c r="A18" s="368" t="s">
        <v>718</v>
      </c>
      <c r="B18" s="366" t="s">
        <v>719</v>
      </c>
    </row>
    <row r="19" spans="1:2" ht="41.25">
      <c r="A19" s="369" t="s">
        <v>720</v>
      </c>
      <c r="B19" s="364" t="s">
        <v>721</v>
      </c>
    </row>
    <row r="20" spans="1:2" ht="27">
      <c r="A20" s="369" t="s">
        <v>722</v>
      </c>
      <c r="B20" s="364" t="s">
        <v>723</v>
      </c>
    </row>
    <row r="21" ht="12" customHeight="1"/>
    <row r="22" ht="14.25">
      <c r="A22" s="370" t="s">
        <v>724</v>
      </c>
    </row>
    <row r="23" spans="1:2" ht="27">
      <c r="A23" s="368" t="s">
        <v>725</v>
      </c>
      <c r="B23" s="366" t="s">
        <v>726</v>
      </c>
    </row>
    <row r="24" spans="1:2" ht="27">
      <c r="A24" s="369" t="s">
        <v>685</v>
      </c>
      <c r="B24" s="364" t="s">
        <v>727</v>
      </c>
    </row>
    <row r="25" spans="1:2" ht="14.25">
      <c r="A25" s="371" t="s">
        <v>758</v>
      </c>
      <c r="B25" s="364"/>
    </row>
    <row r="27" ht="14.25">
      <c r="A27" s="370" t="s">
        <v>695</v>
      </c>
    </row>
    <row r="28" spans="1:2" ht="69">
      <c r="A28" s="365" t="s">
        <v>695</v>
      </c>
      <c r="B28" s="372" t="s">
        <v>730</v>
      </c>
    </row>
    <row r="30" ht="14.25">
      <c r="A30" t="s">
        <v>731</v>
      </c>
    </row>
    <row r="31" spans="1:2" ht="31.5" customHeight="1">
      <c r="A31" s="365" t="s">
        <v>699</v>
      </c>
      <c r="B31" s="366" t="s">
        <v>732</v>
      </c>
    </row>
    <row r="33" ht="14.25">
      <c r="A33" s="359" t="s">
        <v>691</v>
      </c>
    </row>
    <row r="35" ht="16.5">
      <c r="A35" s="360" t="s">
        <v>759</v>
      </c>
    </row>
    <row r="36" spans="1:3" ht="14.25">
      <c r="A36" s="373" t="s">
        <v>760</v>
      </c>
      <c r="B36" s="374" t="s">
        <v>761</v>
      </c>
      <c r="C36" s="374" t="s">
        <v>762</v>
      </c>
    </row>
    <row r="37" spans="1:3" ht="12.75" customHeight="1">
      <c r="A37" s="506">
        <v>1</v>
      </c>
      <c r="B37" s="507" t="s">
        <v>763</v>
      </c>
      <c r="C37" s="375" t="s">
        <v>764</v>
      </c>
    </row>
    <row r="38" spans="1:3" ht="41.25">
      <c r="A38" s="506"/>
      <c r="B38" s="507"/>
      <c r="C38" s="375" t="s">
        <v>765</v>
      </c>
    </row>
    <row r="39" spans="1:3" ht="41.25">
      <c r="A39" s="506"/>
      <c r="B39" s="507"/>
      <c r="C39" s="376" t="s">
        <v>766</v>
      </c>
    </row>
    <row r="40" spans="1:3" ht="41.25">
      <c r="A40" s="377">
        <v>2</v>
      </c>
      <c r="B40" s="378" t="s">
        <v>767</v>
      </c>
      <c r="C40" s="376" t="s">
        <v>768</v>
      </c>
    </row>
    <row r="41" spans="1:3" ht="12.75" customHeight="1">
      <c r="A41" s="506">
        <v>3</v>
      </c>
      <c r="B41" s="507" t="s">
        <v>769</v>
      </c>
      <c r="C41" s="379" t="s">
        <v>730</v>
      </c>
    </row>
    <row r="42" spans="1:3" ht="41.25">
      <c r="A42" s="506"/>
      <c r="B42" s="507"/>
      <c r="C42" s="375" t="s">
        <v>770</v>
      </c>
    </row>
    <row r="43" spans="1:3" ht="27">
      <c r="A43" s="506"/>
      <c r="B43" s="507"/>
      <c r="C43" s="375" t="s">
        <v>771</v>
      </c>
    </row>
    <row r="44" spans="1:3" ht="27">
      <c r="A44" s="506"/>
      <c r="B44" s="507"/>
      <c r="C44" s="376" t="s">
        <v>772</v>
      </c>
    </row>
    <row r="45" spans="1:3" ht="43.5" customHeight="1">
      <c r="A45" s="377">
        <v>4</v>
      </c>
      <c r="B45" s="378" t="s">
        <v>699</v>
      </c>
      <c r="C45" s="376" t="s">
        <v>773</v>
      </c>
    </row>
    <row r="46" spans="1:3" ht="12.75" customHeight="1">
      <c r="A46" s="506">
        <v>5</v>
      </c>
      <c r="B46" s="507" t="s">
        <v>677</v>
      </c>
      <c r="C46" s="375" t="s">
        <v>774</v>
      </c>
    </row>
    <row r="47" spans="1:3" ht="27">
      <c r="A47" s="506"/>
      <c r="B47" s="507"/>
      <c r="C47" s="375" t="s">
        <v>775</v>
      </c>
    </row>
    <row r="48" spans="1:3" ht="27">
      <c r="A48" s="506"/>
      <c r="B48" s="507"/>
      <c r="C48" s="376" t="s">
        <v>776</v>
      </c>
    </row>
    <row r="49" spans="1:3" ht="12.75" customHeight="1">
      <c r="A49" s="506">
        <v>6</v>
      </c>
      <c r="B49" s="507" t="s">
        <v>777</v>
      </c>
      <c r="C49" s="375" t="s">
        <v>778</v>
      </c>
    </row>
    <row r="50" spans="1:3" ht="54.75">
      <c r="A50" s="506"/>
      <c r="B50" s="507"/>
      <c r="C50" s="380" t="s">
        <v>779</v>
      </c>
    </row>
    <row r="51" spans="1:3" ht="25.5" customHeight="1">
      <c r="A51" s="506"/>
      <c r="B51" s="507"/>
      <c r="C51" s="381" t="s">
        <v>780</v>
      </c>
    </row>
    <row r="52" spans="1:3" ht="43.5" customHeight="1">
      <c r="A52" s="377">
        <v>7</v>
      </c>
      <c r="B52" s="378" t="s">
        <v>745</v>
      </c>
      <c r="C52" s="376" t="s">
        <v>781</v>
      </c>
    </row>
  </sheetData>
  <sheetProtection selectLockedCells="1" selectUnlockedCells="1"/>
  <mergeCells count="8">
    <mergeCell ref="A49:A51"/>
    <mergeCell ref="B49:B51"/>
    <mergeCell ref="A37:A39"/>
    <mergeCell ref="B37:B39"/>
    <mergeCell ref="A41:A44"/>
    <mergeCell ref="B41:B44"/>
    <mergeCell ref="A46:A48"/>
    <mergeCell ref="B46:B48"/>
  </mergeCells>
  <printOptions/>
  <pageMargins left="0.7" right="0.7" top="0.75" bottom="0.75" header="0.5118055555555555" footer="0.5118055555555555"/>
  <pageSetup horizontalDpi="300" verticalDpi="300" orientation="portrait" scale="50"/>
  <rowBreaks count="1" manualBreakCount="1">
    <brk id="33" max="255" man="1"/>
  </rowBreaks>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dc:creator>
  <cp:keywords/>
  <dc:description/>
  <cp:lastModifiedBy>Isabel</cp:lastModifiedBy>
  <dcterms:created xsi:type="dcterms:W3CDTF">2013-03-14T00:26:55Z</dcterms:created>
  <dcterms:modified xsi:type="dcterms:W3CDTF">2013-03-14T00:43:58Z</dcterms:modified>
  <cp:category/>
  <cp:version/>
  <cp:contentType/>
  <cp:contentStatus/>
</cp:coreProperties>
</file>