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66925"/>
  <mc:AlternateContent xmlns:mc="http://schemas.openxmlformats.org/markup-compatibility/2006">
    <mc:Choice Requires="x15">
      <x15ac:absPath xmlns:x15ac="http://schemas.microsoft.com/office/spreadsheetml/2010/11/ac" url="C:\Users\Tony Kouemo\Desktop\Dossiers-Haiti2\Documents_PBF_Agences\Rapport_secretariat\"/>
    </mc:Choice>
  </mc:AlternateContent>
  <xr:revisionPtr revIDLastSave="0" documentId="8_{1923473B-4EE8-4800-9A1B-8C1660D2F17F}" xr6:coauthVersionLast="47" xr6:coauthVersionMax="47" xr10:uidLastSave="{00000000-0000-0000-0000-000000000000}"/>
  <bookViews>
    <workbookView xWindow="30" yWindow="30" windowWidth="20460" windowHeight="10890" firstSheet="1" activeTab="1" xr2:uid="{00000000-000D-0000-FFFF-FFFF00000000}"/>
  </bookViews>
  <sheets>
    <sheet name="1) Tableau budgétaire 1" sheetId="1" state="hidden" r:id="rId1"/>
    <sheet name="Rapport financier" sheetId="9" r:id="rId2"/>
    <sheet name="Dropdowns" sheetId="8" state="hidden" r:id="rId3"/>
    <sheet name="Sheet2" sheetId="7"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78" i="9" l="1"/>
  <c r="G10" i="9" l="1"/>
  <c r="G11" i="9"/>
  <c r="G12" i="9"/>
  <c r="G18" i="9" s="1"/>
  <c r="G13" i="9"/>
  <c r="G14" i="9"/>
  <c r="G15" i="9"/>
  <c r="G16" i="9"/>
  <c r="G17" i="9"/>
  <c r="G20" i="9"/>
  <c r="G21" i="9"/>
  <c r="G28" i="9" s="1"/>
  <c r="G22" i="9"/>
  <c r="G23" i="9"/>
  <c r="G24" i="9"/>
  <c r="G25" i="9"/>
  <c r="G26" i="9"/>
  <c r="G27" i="9"/>
  <c r="G30" i="9"/>
  <c r="G31" i="9"/>
  <c r="G38" i="9" s="1"/>
  <c r="G32" i="9"/>
  <c r="G33" i="9"/>
  <c r="G34" i="9"/>
  <c r="G35" i="9"/>
  <c r="G36" i="9"/>
  <c r="G37" i="9"/>
  <c r="G40" i="9"/>
  <c r="G41" i="9"/>
  <c r="G42" i="9"/>
  <c r="G43" i="9"/>
  <c r="G48" i="9" s="1"/>
  <c r="G44" i="9"/>
  <c r="G45" i="9"/>
  <c r="G46" i="9"/>
  <c r="G47" i="9"/>
  <c r="G52" i="9"/>
  <c r="G53" i="9"/>
  <c r="G60" i="9" s="1"/>
  <c r="G54" i="9"/>
  <c r="G55" i="9"/>
  <c r="G56" i="9"/>
  <c r="G57" i="9"/>
  <c r="G58" i="9"/>
  <c r="G59" i="9"/>
  <c r="G62" i="9"/>
  <c r="G63" i="9"/>
  <c r="G70" i="9" s="1"/>
  <c r="G64" i="9"/>
  <c r="G65" i="9"/>
  <c r="G66" i="9"/>
  <c r="G67" i="9"/>
  <c r="G68" i="9"/>
  <c r="G69" i="9"/>
  <c r="G72" i="9"/>
  <c r="G73" i="9"/>
  <c r="G74" i="9"/>
  <c r="G75" i="9"/>
  <c r="G76" i="9"/>
  <c r="G77" i="9"/>
  <c r="G78" i="9"/>
  <c r="G79" i="9"/>
  <c r="G80" i="9"/>
  <c r="G82" i="9"/>
  <c r="G83" i="9"/>
  <c r="G84" i="9"/>
  <c r="G85" i="9"/>
  <c r="G86" i="9"/>
  <c r="G87" i="9"/>
  <c r="G88" i="9"/>
  <c r="G89" i="9"/>
  <c r="G90" i="9" s="1"/>
  <c r="G94" i="9"/>
  <c r="G95" i="9"/>
  <c r="G96" i="9"/>
  <c r="G97" i="9"/>
  <c r="G102" i="9" s="1"/>
  <c r="G98" i="9"/>
  <c r="G99" i="9"/>
  <c r="G100" i="9"/>
  <c r="G101" i="9"/>
  <c r="G104" i="9"/>
  <c r="G105" i="9"/>
  <c r="G106" i="9"/>
  <c r="G112" i="9" s="1"/>
  <c r="G107" i="9"/>
  <c r="G108" i="9"/>
  <c r="G109" i="9"/>
  <c r="G110" i="9"/>
  <c r="G111" i="9"/>
  <c r="G114" i="9"/>
  <c r="G115" i="9"/>
  <c r="G122" i="9" s="1"/>
  <c r="G116" i="9"/>
  <c r="G117" i="9"/>
  <c r="G118" i="9"/>
  <c r="G119" i="9"/>
  <c r="G120" i="9"/>
  <c r="G121" i="9"/>
  <c r="G124" i="9"/>
  <c r="G125" i="9"/>
  <c r="G126" i="9"/>
  <c r="G132" i="9" s="1"/>
  <c r="G127" i="9"/>
  <c r="G128" i="9"/>
  <c r="G129" i="9"/>
  <c r="G130" i="9"/>
  <c r="G131" i="9"/>
  <c r="G136" i="9"/>
  <c r="G137" i="9"/>
  <c r="G144" i="9" s="1"/>
  <c r="G138" i="9"/>
  <c r="G139" i="9"/>
  <c r="G140" i="9"/>
  <c r="G141" i="9"/>
  <c r="G142" i="9"/>
  <c r="G143" i="9"/>
  <c r="G146" i="9"/>
  <c r="G147" i="9"/>
  <c r="G154" i="9" s="1"/>
  <c r="G148" i="9"/>
  <c r="G149" i="9"/>
  <c r="G150" i="9"/>
  <c r="G151" i="9"/>
  <c r="G152" i="9"/>
  <c r="G153" i="9"/>
  <c r="G156" i="9"/>
  <c r="G157" i="9"/>
  <c r="G158" i="9"/>
  <c r="G159" i="9"/>
  <c r="G160" i="9"/>
  <c r="G161" i="9"/>
  <c r="G162" i="9"/>
  <c r="G163" i="9"/>
  <c r="G164" i="9"/>
  <c r="G166" i="9"/>
  <c r="G167" i="9"/>
  <c r="G168" i="9"/>
  <c r="G169" i="9"/>
  <c r="G170" i="9"/>
  <c r="G171" i="9"/>
  <c r="G172" i="9"/>
  <c r="G173" i="9"/>
  <c r="G174" i="9" s="1"/>
  <c r="G177" i="9"/>
  <c r="G178" i="9"/>
  <c r="G179" i="9"/>
  <c r="G180" i="9"/>
  <c r="G181" i="9" s="1"/>
  <c r="H198" i="9" l="1"/>
  <c r="F195" i="9"/>
  <c r="E195" i="9"/>
  <c r="D195" i="9"/>
  <c r="I181" i="9"/>
  <c r="I189" i="9" s="1"/>
  <c r="F181" i="9"/>
  <c r="E181" i="9"/>
  <c r="D181" i="9"/>
  <c r="I174" i="9"/>
  <c r="F174" i="9"/>
  <c r="E174" i="9"/>
  <c r="D174" i="9"/>
  <c r="I164" i="9"/>
  <c r="F164" i="9"/>
  <c r="E164" i="9"/>
  <c r="D164" i="9"/>
  <c r="I154" i="9"/>
  <c r="F154" i="9"/>
  <c r="E154" i="9"/>
  <c r="D154" i="9"/>
  <c r="I144" i="9"/>
  <c r="F144" i="9"/>
  <c r="E144" i="9"/>
  <c r="D144" i="9"/>
  <c r="I132" i="9"/>
  <c r="F132" i="9"/>
  <c r="E132" i="9"/>
  <c r="D132" i="9"/>
  <c r="I122" i="9"/>
  <c r="F122" i="9"/>
  <c r="E122" i="9"/>
  <c r="D122" i="9"/>
  <c r="I112" i="9"/>
  <c r="F112" i="9"/>
  <c r="E112" i="9"/>
  <c r="D112" i="9"/>
  <c r="I102" i="9"/>
  <c r="F102" i="9"/>
  <c r="E102" i="9"/>
  <c r="D102" i="9"/>
  <c r="I90" i="9"/>
  <c r="F90" i="9"/>
  <c r="E90" i="9"/>
  <c r="D90" i="9"/>
  <c r="I80" i="9"/>
  <c r="F80" i="9"/>
  <c r="E80" i="9"/>
  <c r="D80" i="9"/>
  <c r="F70" i="9"/>
  <c r="E70" i="9"/>
  <c r="D70" i="9"/>
  <c r="I70" i="9"/>
  <c r="F60" i="9"/>
  <c r="E60" i="9"/>
  <c r="D60" i="9"/>
  <c r="I60" i="9"/>
  <c r="I48" i="9"/>
  <c r="F48" i="9"/>
  <c r="E48" i="9"/>
  <c r="D48" i="9"/>
  <c r="I38" i="9"/>
  <c r="F38" i="9"/>
  <c r="E38" i="9"/>
  <c r="D38" i="9"/>
  <c r="I28" i="9"/>
  <c r="F28" i="9"/>
  <c r="E28" i="9"/>
  <c r="D28" i="9"/>
  <c r="I18" i="9"/>
  <c r="F18" i="9"/>
  <c r="E18" i="9"/>
  <c r="D18" i="9"/>
  <c r="D189" i="9" l="1"/>
  <c r="F189" i="9"/>
  <c r="F190" i="9" s="1"/>
  <c r="F191" i="9" s="1"/>
  <c r="H60" i="9"/>
  <c r="H102" i="9"/>
  <c r="H144" i="9"/>
  <c r="H181" i="9"/>
  <c r="H18" i="9"/>
  <c r="H80" i="9"/>
  <c r="H174" i="9"/>
  <c r="H122" i="9"/>
  <c r="H38" i="9"/>
  <c r="H48" i="9"/>
  <c r="E189" i="9"/>
  <c r="E190" i="9" s="1"/>
  <c r="H164" i="9"/>
  <c r="H28" i="9"/>
  <c r="H90" i="9"/>
  <c r="H132" i="9"/>
  <c r="H70" i="9"/>
  <c r="H112" i="9"/>
  <c r="H154" i="9"/>
  <c r="I69" i="1"/>
  <c r="I58" i="1"/>
  <c r="D190" i="9" l="1"/>
  <c r="G189" i="9"/>
  <c r="F197" i="9"/>
  <c r="D191" i="9"/>
  <c r="E191" i="9"/>
  <c r="E196" i="9" s="1"/>
  <c r="F196" i="9"/>
  <c r="I190" i="9"/>
  <c r="I191" i="9" s="1"/>
  <c r="I200" i="9" s="1"/>
  <c r="I201" i="9" s="1"/>
  <c r="F24" i="1"/>
  <c r="F34" i="1"/>
  <c r="F44" i="1"/>
  <c r="F54" i="1"/>
  <c r="F66" i="1"/>
  <c r="F76" i="1"/>
  <c r="F86" i="1"/>
  <c r="F96" i="1"/>
  <c r="F108" i="1"/>
  <c r="F118" i="1"/>
  <c r="F128" i="1"/>
  <c r="F138" i="1"/>
  <c r="F150" i="1"/>
  <c r="F160" i="1"/>
  <c r="F170" i="1"/>
  <c r="F180" i="1"/>
  <c r="E24" i="1"/>
  <c r="E34" i="1"/>
  <c r="E44" i="1"/>
  <c r="E54" i="1"/>
  <c r="E66" i="1"/>
  <c r="E76" i="1"/>
  <c r="E86" i="1"/>
  <c r="E96" i="1"/>
  <c r="E108" i="1"/>
  <c r="E118" i="1"/>
  <c r="E128" i="1"/>
  <c r="E138" i="1"/>
  <c r="E150" i="1"/>
  <c r="E160" i="1"/>
  <c r="E170" i="1"/>
  <c r="E180" i="1"/>
  <c r="D24" i="1"/>
  <c r="D34" i="1"/>
  <c r="D44" i="1"/>
  <c r="D54" i="1"/>
  <c r="D66" i="1"/>
  <c r="D76" i="1"/>
  <c r="D86" i="1"/>
  <c r="D96" i="1"/>
  <c r="D108" i="1"/>
  <c r="D118" i="1"/>
  <c r="D128" i="1"/>
  <c r="D138" i="1"/>
  <c r="D150" i="1"/>
  <c r="D160" i="1"/>
  <c r="D170" i="1"/>
  <c r="D180" i="1"/>
  <c r="I187" i="1"/>
  <c r="I180" i="1"/>
  <c r="I170" i="1"/>
  <c r="I160" i="1"/>
  <c r="I150" i="1"/>
  <c r="I138" i="1"/>
  <c r="I128" i="1"/>
  <c r="I118" i="1"/>
  <c r="I108" i="1"/>
  <c r="I96" i="1"/>
  <c r="I86" i="1"/>
  <c r="I76" i="1"/>
  <c r="I66" i="1"/>
  <c r="I54" i="1"/>
  <c r="I44" i="1"/>
  <c r="I34" i="1"/>
  <c r="I24" i="1"/>
  <c r="D214" i="1"/>
  <c r="H209" i="1"/>
  <c r="E205" i="1"/>
  <c r="F205" i="1"/>
  <c r="D205" i="1"/>
  <c r="E197" i="1"/>
  <c r="F197" i="1"/>
  <c r="D197" i="1"/>
  <c r="G184" i="1"/>
  <c r="G185" i="1"/>
  <c r="G186" i="1"/>
  <c r="G183" i="1"/>
  <c r="G176" i="1"/>
  <c r="G179" i="1"/>
  <c r="G178" i="1"/>
  <c r="G177" i="1"/>
  <c r="G175" i="1"/>
  <c r="H180" i="1" s="1"/>
  <c r="G174" i="1"/>
  <c r="G173" i="1"/>
  <c r="G172" i="1"/>
  <c r="G180" i="1" s="1"/>
  <c r="G169" i="1"/>
  <c r="G168" i="1"/>
  <c r="G167" i="1"/>
  <c r="G166" i="1"/>
  <c r="G165" i="1"/>
  <c r="G164" i="1"/>
  <c r="G163" i="1"/>
  <c r="G170" i="1" s="1"/>
  <c r="G162" i="1"/>
  <c r="H170" i="1" s="1"/>
  <c r="G159" i="1"/>
  <c r="G158" i="1"/>
  <c r="G157" i="1"/>
  <c r="G156" i="1"/>
  <c r="G155" i="1"/>
  <c r="H160" i="1" s="1"/>
  <c r="G154" i="1"/>
  <c r="G153" i="1"/>
  <c r="G152" i="1"/>
  <c r="G160" i="1" s="1"/>
  <c r="G149" i="1"/>
  <c r="G148" i="1"/>
  <c r="G147" i="1"/>
  <c r="G146" i="1"/>
  <c r="G145" i="1"/>
  <c r="G150" i="1" s="1"/>
  <c r="G144" i="1"/>
  <c r="G143" i="1"/>
  <c r="G142" i="1"/>
  <c r="H150" i="1" s="1"/>
  <c r="G137" i="1"/>
  <c r="G138" i="1" s="1"/>
  <c r="G136" i="1"/>
  <c r="G135" i="1"/>
  <c r="G134" i="1"/>
  <c r="G133" i="1"/>
  <c r="G132" i="1"/>
  <c r="G131" i="1"/>
  <c r="G130" i="1"/>
  <c r="G127" i="1"/>
  <c r="G126" i="1"/>
  <c r="G125" i="1"/>
  <c r="G124" i="1"/>
  <c r="G123" i="1"/>
  <c r="G122" i="1"/>
  <c r="G121" i="1"/>
  <c r="G120" i="1"/>
  <c r="G128" i="1" s="1"/>
  <c r="G117" i="1"/>
  <c r="G116" i="1"/>
  <c r="G115" i="1"/>
  <c r="G114" i="1"/>
  <c r="G113" i="1"/>
  <c r="G112" i="1"/>
  <c r="G111" i="1"/>
  <c r="G110" i="1"/>
  <c r="G118" i="1" s="1"/>
  <c r="G107" i="1"/>
  <c r="G106" i="1"/>
  <c r="G105" i="1"/>
  <c r="G104" i="1"/>
  <c r="G103" i="1"/>
  <c r="G102" i="1"/>
  <c r="G101" i="1"/>
  <c r="H108" i="1" s="1"/>
  <c r="G100" i="1"/>
  <c r="G95" i="1"/>
  <c r="G96" i="1" s="1"/>
  <c r="G94" i="1"/>
  <c r="G93" i="1"/>
  <c r="G92" i="1"/>
  <c r="G91" i="1"/>
  <c r="G90" i="1"/>
  <c r="G89" i="1"/>
  <c r="G88" i="1"/>
  <c r="G85" i="1"/>
  <c r="G84" i="1"/>
  <c r="G83" i="1"/>
  <c r="G82" i="1"/>
  <c r="G81" i="1"/>
  <c r="G86" i="1" s="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H34" i="1" s="1"/>
  <c r="G32" i="1"/>
  <c r="G33" i="1"/>
  <c r="G26" i="1"/>
  <c r="G17" i="1"/>
  <c r="G18" i="1"/>
  <c r="G24" i="1" s="1"/>
  <c r="G19" i="1"/>
  <c r="H24" i="1" s="1"/>
  <c r="G20" i="1"/>
  <c r="G21" i="1"/>
  <c r="G22" i="1"/>
  <c r="G23" i="1"/>
  <c r="G16" i="1"/>
  <c r="E187" i="1"/>
  <c r="F187" i="1"/>
  <c r="D187" i="1"/>
  <c r="H44" i="1"/>
  <c r="G66" i="1"/>
  <c r="G54" i="1"/>
  <c r="G76" i="1"/>
  <c r="H96" i="1"/>
  <c r="G187" i="1"/>
  <c r="H54" i="1"/>
  <c r="H138" i="1"/>
  <c r="H187" i="1"/>
  <c r="H66" i="1"/>
  <c r="H76" i="1"/>
  <c r="H86" i="1"/>
  <c r="G44" i="1"/>
  <c r="G190" i="9" l="1"/>
  <c r="G191" i="9" s="1"/>
  <c r="F198" i="9"/>
  <c r="E197" i="9"/>
  <c r="E198" i="9" s="1"/>
  <c r="D196" i="9"/>
  <c r="G196" i="9" s="1"/>
  <c r="G198" i="9" s="1"/>
  <c r="D197" i="9"/>
  <c r="G197" i="9" s="1"/>
  <c r="H118" i="1"/>
  <c r="D211" i="1" s="1"/>
  <c r="G108" i="1"/>
  <c r="E198" i="1"/>
  <c r="E199" i="1" s="1"/>
  <c r="E200" i="1" s="1"/>
  <c r="I211" i="1"/>
  <c r="I198" i="1" s="1"/>
  <c r="F198" i="1"/>
  <c r="F199" i="1" s="1"/>
  <c r="H128" i="1"/>
  <c r="G34" i="1"/>
  <c r="D198" i="1"/>
  <c r="D199" i="1" s="1"/>
  <c r="D198" i="9" l="1"/>
  <c r="I199" i="1"/>
  <c r="I200" i="1" s="1"/>
  <c r="F200" i="1"/>
  <c r="G198" i="1"/>
  <c r="G199" i="1" s="1"/>
  <c r="G200" i="1" s="1"/>
  <c r="D200" i="1"/>
  <c r="D208" i="1" s="1"/>
  <c r="E207" i="1"/>
  <c r="E206" i="1"/>
  <c r="E208" i="1"/>
  <c r="F207" i="1"/>
  <c r="F206" i="1"/>
  <c r="F208" i="1"/>
  <c r="I212" i="1" l="1"/>
  <c r="D206" i="1"/>
  <c r="D207" i="1"/>
  <c r="D215" i="1"/>
  <c r="D212" i="1"/>
  <c r="G207" i="1"/>
  <c r="G208" i="1"/>
  <c r="F209" i="1"/>
  <c r="G206" i="1"/>
  <c r="E209" i="1"/>
  <c r="G209" i="1" l="1"/>
  <c r="D209" i="1"/>
</calcChain>
</file>

<file path=xl/sharedStrings.xml><?xml version="1.0" encoding="utf-8"?>
<sst xmlns="http://schemas.openxmlformats.org/spreadsheetml/2006/main" count="823" uniqueCount="569">
  <si>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</si>
  <si>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</si>
  <si>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</si>
  <si>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</si>
  <si>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</si>
  <si>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</si>
  <si>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</si>
  <si>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</si>
  <si>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</si>
  <si>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</si>
  <si>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</si>
  <si>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</si>
  <si>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Notes quelconque le cas echeant (.e.g sur types des entrants ou justification du budget)</t>
  </si>
  <si>
    <t xml:space="preserve">RESULTAT 1: </t>
  </si>
  <si>
    <t>La coordination, le suivi-évaluation et l’élaboration des rapports sur les résultats du portefeuille du PBF sont assurés par le Secrétariat PBF</t>
  </si>
  <si>
    <t>Produit 1.1:</t>
  </si>
  <si>
    <t>Le Secrétariat du PBF est mis en place au sein du BCR</t>
  </si>
  <si>
    <t>Activite 1.1.1:</t>
  </si>
  <si>
    <t>Préparation des TDRs et recrutement du personnel du Secrétariat du PBF</t>
  </si>
  <si>
    <t>Activite 1.1.2:</t>
  </si>
  <si>
    <t>Activite 1.1.3:</t>
  </si>
  <si>
    <t>Activite 1.1.4</t>
  </si>
  <si>
    <t>Activite 1.1.5</t>
  </si>
  <si>
    <t>Activite 1.1.6</t>
  </si>
  <si>
    <t>Activite 1.1.7</t>
  </si>
  <si>
    <t>Activite 1.1.8</t>
  </si>
  <si>
    <t>Produit total</t>
  </si>
  <si>
    <t>Produit 1.2:</t>
  </si>
  <si>
    <t>Le cadre stratégique et technique pour l’identification de projets de consolidation de la paix ayant un effet catalytique est mis en place, en complémentarité avec d’autres plans stratégiques (UNDAF, PSDH, mandat et documents de planification stratégique du BINUH etc.)</t>
  </si>
  <si>
    <t>Activite 1.2.1</t>
  </si>
  <si>
    <t>Elaboration et mise à jour d’une cartographie des acteurs (NU, Gouvernement, PTF, OSC) intervenant dans le domaine de la consolidation de la paix, actualisée régulièrement en coordination avec l’équipe du BCR chargée des partenariats, et identification des gaps et points d’entrées programmatiques pour les projets du PBF</t>
  </si>
  <si>
    <t>Activite 1.2.2</t>
  </si>
  <si>
    <t>Mise à jour périodique de l’analyse de conflits en étroite coordination avec le BINUH, le Gouvernement, la Société Civile et les PTF</t>
  </si>
  <si>
    <t>Activite 1.2.3</t>
  </si>
  <si>
    <t>Facilitation de l’élaboration des requêtes d’éligibilité ou de renouvellement de la demande d’éligibilité dans le pays</t>
  </si>
  <si>
    <t>Activite 1.2.4</t>
  </si>
  <si>
    <t>Sur la base de l’analyse de conflit et de la cartographie, coordination et un appui stratégique conséquents pour le développement de projets de qualité en matière de consolidation de la paix en étroite collaboration entre le SNU, le Gouvernement, la société civile et les PTF, pour soumission au PBSO</t>
  </si>
  <si>
    <t>Activite 1.2.5</t>
  </si>
  <si>
    <t>S’assurer qu’au moins 15% de l’enveloppe totale du PBF soient alloués aux questions de genre et/ou à un soutien pour l’autonomisation des femmes, en conformité avec les directives du PBF</t>
  </si>
  <si>
    <t>Activite 1.2.6</t>
  </si>
  <si>
    <t>Activite 1.2.7</t>
  </si>
  <si>
    <t>Activite 1.2.8</t>
  </si>
  <si>
    <t>Produit 1.3:</t>
  </si>
  <si>
    <t xml:space="preserve">Des mécanismes de coordination entre les projets et les partenaires clés sont mis en place pour assurer la réalisation des résultats stratégiques du portefeuille PBF et la cohérence et la synergie entre les projets et les activités.
Activités
</t>
  </si>
  <si>
    <t>Activite 1.3.1</t>
  </si>
  <si>
    <t>Appui au rôle de coordination du Coordonnateur résident dans le cadre de la programmation en consolidation de la paix, en étroite collaboration avec le BINUH</t>
  </si>
  <si>
    <t>Activite 1.3.2</t>
  </si>
  <si>
    <t>Etablissement d’un mécanisme de coordination régulière entre les agences onusiennes de mise en œuvre des projets PBF (réunions mensuelles et en fonction des besoins), en coordination avec les unités opérationnelles des Agences lead pour chaque projet PBF et le BCR</t>
  </si>
  <si>
    <t>Activite 1.3.3</t>
  </si>
  <si>
    <t>Appui au Groupe Effet 5 en tant que mécanisme de coordination régulière des projets PBF au niveau technique entre les agences onusiennes de mise en œuvre, le Gouvernement, la société civile et des projets PBF (réunions trimestrielles et en fonction des besoins). Le Secrétariat participera aux réunions techniques de chaque projet qui doivent réunir agences, le Gouvernement et les partenaires de mise en œuvre</t>
  </si>
  <si>
    <t>Activite 1.3.4</t>
  </si>
  <si>
    <t>Conseil technique et programmatique pour assurer la synergie entre les projets en cours d’élaboration et ceux en cours, non seulement sous financement PBF mais aussi financés par d’autres PTF</t>
  </si>
  <si>
    <t>Activite 1.3.5</t>
  </si>
  <si>
    <t>Documentation, analyse et dissémination des leçons apprises dans le cadre de la mise en œuvre des projets PBF, notamment par le biais de la tenue d’ateliers et de retraites, ou autres rencontres et initiatives similaires)</t>
  </si>
  <si>
    <t>Activite 1.3.6</t>
  </si>
  <si>
    <t>Renforcement des capacités des agences récipiendaires et des partenaires de mise en œuvre en matière d’approches sensibles aux conflits, à la consolidation de la paix, au suivi/évaluation en matière de consolidation de la paix et en matière de programmation sensible au genre et aux droits humains.</t>
  </si>
  <si>
    <t>Activite 1.3.7</t>
  </si>
  <si>
    <t>Activite 1.3.8</t>
  </si>
  <si>
    <t>Produit 1.4:</t>
  </si>
  <si>
    <t>Le suivi et évaluation du portefeuille du PBF est assuré</t>
  </si>
  <si>
    <t>Activite 1.4.1</t>
  </si>
  <si>
    <t>Appuyer le développement et la mise en œuvre d’un plan de suivi-évaluation de qualité par projet ainsi que le développement et la mise en ouvre d’un plan de suivi-évaluation conjoint pour le portefeuille du PBF afin de renforcer les synergies et éviter les duplications entre les projets PBF, et entre les projets PBF et les autres projets de consolidation de la paix dans le pays</t>
  </si>
  <si>
    <t>Activite 1.4.2</t>
  </si>
  <si>
    <t>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</si>
  <si>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Activite 1.4.3</t>
  </si>
  <si>
    <t xml:space="preserve">Appuyer la conduite d’études d’évaluation indépendante des projets PBF, notamment en tant que membre du groupe de référence de l’évaluation, ainsi que l’étude « d’évaluabilité », la revue à mi-parcours et l’évaluation finale. </t>
  </si>
  <si>
    <t>Activite 1.4.4</t>
  </si>
  <si>
    <t>Effectuer des missions régulières sur le terrain pour le suivi des projets PBF et produire des rapports de mission à partager avec le BCR et PBSO</t>
  </si>
  <si>
    <t>Activite 1.4.5</t>
  </si>
  <si>
    <t xml:space="preserve">Etablir mécanisme de communication et un échange réguliers entre les communautés bénéficiaires et le CoPil à travers les mécanismes de suivi communautaire, et s’assurer que les voix des bénéficiaires soient utilisées de manière stratégique pour promouvoir les responsabilités communes </t>
  </si>
  <si>
    <t>Activite 1.4.6</t>
  </si>
  <si>
    <t>Assurer la gestion des connaissances et le recueil des meilleures pratiques pour les prochaines activités de consolidation de la paix ; s’assurer que ces leçons soient publiées et communiquées à travers les plateformes adéquates</t>
  </si>
  <si>
    <t>Activite 1.4.7</t>
  </si>
  <si>
    <t>Elaborer le rapport annuel de progrès des activités de consolidation de la paix, à travers un processus consultatif, et le soumettre aux CoPil, COS et, subséquemment à PBSO à New York, au plus tard au 1er décembre de chaque année</t>
  </si>
  <si>
    <t>Activite 1.4.8</t>
  </si>
  <si>
    <t xml:space="preserve">RESULTAT 2: </t>
  </si>
  <si>
    <t>Le COS, le CoPil et le BCR sont appuyés afin d’assurer leur rôle d’orientation stratégique, d’endossement des projets PBF et de suivi-évaluation du portefeuille PBF</t>
  </si>
  <si>
    <t>Produit 2.1</t>
  </si>
  <si>
    <t>Les capacités du COS et du CoPil Comité de Pilotage et des autres partenaires pertinents sont renforcées aux niveaux stratégique et technique pour assurer la supervision et le suivi-évaluation des projets du PBF</t>
  </si>
  <si>
    <t>Activite 2.1.1</t>
  </si>
  <si>
    <t>Appui à l’organisation de réunions du COS au niveau stratégique et de réunions régulières du CoPil dans son rôle d’appui au COS (y compris au niveau technique) pour examiner et évaluer les propositions de projets, leur suivi et évaluation, ainsi que le progrès dans la mise en œuvre de l’ensemble du portefeuille PBF</t>
  </si>
  <si>
    <t>Activite 2.1.2</t>
  </si>
  <si>
    <t>Identifier et répondre aux besoins en renforcement des capacités en matière de supervision et conseil stratégique et fonctions de suivi-évaluation des partenaires du PBF tels que le CoPil, les partenaires nationaux, les organisations de mise en œuvre, et tout autre partenaire pertinent au PBF</t>
  </si>
  <si>
    <t>Activite 2.1.3</t>
  </si>
  <si>
    <t>Entreprendre des examens et le contrôle-qualité des documents relatifs au PBF (y compris des documents de projet et des rapports y relatifs) avant toute soumission au CoPil, au COS, et a PBSO, afin d’aider les RUNOs à renforcer la qualité des produits, en ligne avec les notes d’orientation et directives du PBF. S’assurer que les questions transversales importantes pour le PBF soient prises en compte, telles que le genre et les droits humains</t>
  </si>
  <si>
    <t>Activite 2.1.4</t>
  </si>
  <si>
    <t>Identifier de manière proactive les questions et défis en matière de consolidation de la paix et les exploiter ces informations afin d’appuyer et de conseiller le CoPil, le COS et les partenaires clés du PBF</t>
  </si>
  <si>
    <t>Activite 2.1.5</t>
  </si>
  <si>
    <t>Faciliter l’organisation de missions de monitoring par le CoPil pour revoir la mise en œuvre du portefeuille du PBF, selon les besoins ou impératifs</t>
  </si>
  <si>
    <t>Activite 2.1.6</t>
  </si>
  <si>
    <t>Fournir un appui-conseil au management des Nations Unies, au COS et au CoPil, sur des questions relatives à la consolidation de la paix et s’assurer que les projets financés par le PBF intègrent les meilleures pratiques sur ces questions.</t>
  </si>
  <si>
    <t>Activite 2.1.7</t>
  </si>
  <si>
    <t>Activite 2.1.8</t>
  </si>
  <si>
    <t>Produit 2.2</t>
  </si>
  <si>
    <t>Le plaidoyer, la communication, le partenariat et la création d’un réseau sont assurés pour promouvoir une meilleure compréhension et connaissance du portefeuille PBF et de ses résultats au sein des autorités nationales, de la société civile, des bailleurs de fonds et du grand public</t>
  </si>
  <si>
    <t>Activite 2.2.1</t>
  </si>
  <si>
    <t>S’assurer que les partenaires de mise en œuvre du portefeuille du PBF et les autres partenaires clé comprennent et s’approprient les orientations du PBF, y compris les questions de genre et les demandes en matière de rapportage</t>
  </si>
  <si>
    <t>Activite' 2.2.2</t>
  </si>
  <si>
    <t>Mise en place d’un plan de communication afin de promouvoir la visibilité des activités du PBF dans le pays et parmi les parties intéressées</t>
  </si>
  <si>
    <t>Activite 2.2.3</t>
  </si>
  <si>
    <t>Appuyer le SNU à travers la coopération avec le point focal en communication du BCR pour améliorer la visibilité des activités du PBF dans le pays</t>
  </si>
  <si>
    <t>Activite 2.2.4</t>
  </si>
  <si>
    <t xml:space="preserve"> Développement et mise en œuvre d’une stratégie de mobilisation des ressources pour la pérennisation des programmes du PBF et assurer les effets catalytiques des projets PBF, en lien et dans le cadre de l’UNDAF </t>
  </si>
  <si>
    <t>Activite 2.2.5</t>
  </si>
  <si>
    <t>Assurer une liaison régulière avec PBSO par rapports à la mise en œuvre des projets PBF, l’évolution du contexte politique et les processus de planification au sein des NU et du Gouvernement en lien avec les activités du PBF</t>
  </si>
  <si>
    <t>Activite 2.2.6</t>
  </si>
  <si>
    <t>Organisation de missions de supervision inter-agences élargies au siège et appuyer les missions de suivi du PBSO</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</si>
  <si>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</si>
  <si>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</si>
  <si>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</si>
  <si>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</si>
  <si>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</si>
  <si>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</si>
  <si>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</si>
  <si>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</si>
  <si>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</si>
  <si>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</si>
  <si>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</si>
  <si>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</si>
  <si>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</si>
  <si>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</si>
  <si>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</si>
  <si>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</si>
  <si>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</si>
  <si>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</si>
  <si>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</si>
  <si>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</si>
  <si>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</si>
  <si>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</si>
  <si>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</si>
  <si>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</si>
  <si>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</si>
  <si>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</si>
  <si>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</si>
  <si>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</si>
  <si>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</si>
  <si>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</si>
  <si>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</si>
  <si>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</si>
  <si>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</si>
  <si>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</si>
  <si>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</si>
  <si>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</si>
  <si>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</si>
  <si>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</si>
  <si>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</si>
  <si>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</si>
  <si>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</si>
  <si>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</si>
  <si>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</si>
  <si>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</si>
  <si>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</si>
  <si>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</si>
  <si>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</si>
  <si>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</si>
  <si>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</si>
  <si>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</si>
  <si>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</si>
  <si>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</si>
  <si>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</si>
  <si>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</si>
  <si>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</si>
  <si>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</si>
  <si>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</si>
  <si>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</si>
  <si>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</si>
  <si>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</si>
  <si>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</si>
  <si>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</si>
  <si>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</si>
  <si>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</si>
  <si>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</si>
  <si>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</si>
  <si>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</si>
  <si>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</si>
  <si>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</si>
  <si>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</si>
  <si>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</si>
  <si>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</si>
  <si>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</si>
  <si>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</si>
  <si>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</si>
  <si>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</si>
  <si>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</si>
  <si>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</si>
  <si>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</si>
  <si>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</si>
  <si>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</si>
  <si>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</si>
  <si>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</si>
  <si>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</si>
  <si>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</si>
  <si>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</si>
  <si>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</si>
  <si>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</si>
  <si>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</si>
  <si>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</si>
  <si>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</si>
  <si>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</si>
  <si>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</si>
  <si>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</si>
  <si>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</si>
  <si>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</si>
  <si>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</si>
  <si>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</si>
  <si>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</si>
  <si>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</si>
  <si>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</si>
  <si>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</si>
  <si>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</si>
  <si>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</si>
  <si>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</si>
  <si>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</si>
  <si>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</si>
  <si>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</si>
  <si>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</si>
  <si>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</si>
  <si>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</si>
  <si>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</si>
  <si>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</si>
  <si>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</si>
  <si>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</si>
  <si>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</si>
  <si>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</si>
  <si>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</si>
  <si>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</si>
  <si>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</si>
  <si>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</si>
  <si>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</si>
  <si>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</si>
  <si>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</si>
  <si>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</si>
  <si>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</si>
  <si>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</si>
  <si>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</si>
  <si>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</si>
  <si>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</si>
  <si>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</si>
  <si>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</si>
  <si>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</si>
  <si>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</si>
  <si>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</si>
  <si>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</si>
  <si>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</si>
  <si>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</si>
  <si>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</si>
  <si>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</si>
  <si>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</si>
  <si>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</si>
  <si>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</si>
  <si>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</si>
  <si>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</si>
  <si>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</si>
  <si>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</si>
  <si>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</si>
  <si>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</si>
  <si>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</si>
  <si>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</si>
  <si>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</si>
  <si>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</si>
  <si>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</si>
  <si>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</si>
  <si>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</si>
  <si>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</si>
  <si>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</si>
  <si>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</si>
  <si>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</si>
  <si>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</si>
  <si>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</si>
  <si>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</si>
  <si>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</si>
  <si>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</si>
  <si>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</si>
  <si>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</si>
  <si>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</si>
  <si>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</si>
  <si>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</si>
  <si>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</si>
  <si>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</si>
  <si>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</si>
  <si>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</si>
  <si>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</si>
  <si>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</si>
  <si>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</si>
  <si>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</si>
  <si>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</si>
  <si>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</si>
  <si>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</si>
  <si>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</si>
  <si>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</si>
  <si>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</si>
  <si>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</si>
  <si>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</si>
  <si>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</si>
  <si>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</si>
  <si>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</si>
  <si>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</si>
  <si>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</si>
  <si>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</si>
  <si>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</si>
  <si>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</si>
  <si>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</si>
  <si>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</si>
  <si>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</si>
  <si>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</si>
  <si>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</si>
  <si>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</si>
  <si>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</si>
  <si>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</si>
  <si>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</si>
  <si>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</si>
  <si>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</si>
  <si>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</si>
  <si>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</si>
  <si>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</si>
  <si>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</si>
  <si>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</si>
  <si>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</si>
  <si>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</si>
  <si>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</si>
  <si>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</si>
  <si>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</si>
  <si>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</si>
  <si>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</si>
  <si>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</si>
  <si>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</si>
  <si>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</si>
  <si>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</si>
  <si>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</si>
  <si>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</si>
  <si>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</si>
  <si>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</si>
  <si>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</si>
  <si>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</si>
  <si>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</si>
  <si>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</si>
  <si>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</si>
  <si>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</si>
  <si>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</si>
  <si>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</si>
  <si>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</si>
  <si>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</si>
  <si>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</si>
  <si>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</si>
  <si>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</si>
  <si>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</si>
  <si>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</si>
  <si>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</si>
  <si>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</si>
  <si>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</si>
  <si>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</si>
  <si>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</si>
  <si>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</si>
  <si>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</si>
  <si>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</si>
  <si>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</si>
  <si>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</si>
  <si>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</si>
  <si>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</si>
  <si>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</si>
  <si>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</si>
  <si>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</si>
  <si>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</si>
  <si>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</si>
  <si>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</si>
  <si>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</si>
  <si>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</si>
  <si>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</si>
  <si>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</si>
  <si>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</si>
  <si>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</si>
  <si>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</si>
  <si>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</si>
  <si>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</si>
  <si>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</si>
  <si>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</si>
  <si>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</si>
  <si>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</si>
  <si>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</si>
  <si>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</si>
  <si>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</si>
  <si>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</si>
  <si>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</si>
  <si>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</si>
  <si>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</si>
  <si>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</si>
  <si>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</si>
  <si>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</si>
  <si>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</si>
  <si>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</si>
  <si>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</si>
  <si>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</si>
  <si>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</si>
  <si>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</si>
  <si>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</si>
  <si>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</si>
  <si>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</si>
  <si>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</si>
  <si>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</si>
  <si>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</si>
  <si>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</si>
  <si>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</si>
  <si>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</si>
  <si>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</si>
  <si>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</si>
  <si>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</si>
  <si>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</si>
  <si>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</si>
  <si>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</si>
  <si>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</si>
  <si>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</si>
  <si>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</si>
  <si>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</si>
  <si>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</si>
  <si>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</si>
  <si>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</si>
  <si>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</si>
  <si>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</si>
  <si>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</si>
  <si>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</si>
  <si>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</si>
  <si>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</si>
  <si>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</si>
  <si>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</si>
  <si>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</si>
  <si>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</si>
  <si>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</si>
  <si>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</si>
  <si>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</si>
  <si>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</si>
  <si>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</si>
  <si>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</si>
  <si>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</si>
  <si>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</si>
  <si>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</si>
  <si>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</si>
  <si>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</si>
  <si>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</si>
  <si>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</si>
  <si>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</si>
  <si>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</si>
  <si>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</si>
  <si>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</si>
  <si>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</si>
  <si>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</si>
  <si>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</si>
  <si>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</si>
  <si>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</si>
  <si>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</si>
  <si>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</si>
  <si>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</si>
  <si>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</si>
  <si>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</si>
  <si>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</si>
  <si>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</si>
  <si>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</si>
  <si>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</si>
  <si>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</si>
  <si>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</si>
  <si>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</si>
  <si>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</si>
  <si>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</si>
  <si>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</si>
  <si>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</si>
  <si>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</si>
  <si>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</si>
  <si>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</si>
  <si>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</si>
  <si>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</si>
  <si>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</si>
  <si>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</si>
  <si>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</si>
  <si>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</si>
  <si>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</si>
  <si>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</si>
  <si>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</si>
  <si>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</si>
  <si>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</si>
  <si>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</si>
  <si>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</si>
  <si>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</si>
  <si>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</si>
  <si>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</si>
  <si>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</si>
  <si>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</si>
  <si>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</si>
  <si>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</si>
  <si>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</si>
  <si>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</si>
  <si>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</si>
  <si>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</si>
  <si>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</si>
  <si>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</si>
  <si>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</si>
  <si>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</si>
  <si>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</si>
  <si>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</si>
  <si>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</si>
  <si>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</si>
  <si>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</si>
  <si>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</si>
  <si>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</si>
  <si>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</si>
  <si>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</si>
  <si>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</si>
  <si>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</si>
  <si>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</si>
  <si>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</si>
  <si>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</si>
  <si>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</si>
  <si>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</si>
  <si>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</si>
  <si>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</si>
  <si>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</si>
  <si>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</si>
  <si>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</si>
  <si>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</si>
  <si>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</si>
  <si>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</si>
  <si>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</si>
  <si>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</si>
  <si>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</si>
  <si>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</si>
  <si>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</si>
  <si>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</si>
  <si>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</si>
  <si>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</si>
  <si>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</si>
  <si>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</si>
  <si>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</si>
  <si>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</si>
  <si>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</si>
  <si>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</si>
  <si>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</si>
  <si>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</si>
  <si>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</si>
  <si>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</si>
  <si>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</si>
  <si>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</si>
  <si>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</si>
  <si>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</si>
  <si>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</si>
  <si>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</si>
  <si>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</si>
  <si>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</si>
  <si>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</si>
  <si>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</si>
  <si>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</si>
  <si>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</si>
  <si>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</si>
  <si>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</si>
  <si>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</si>
  <si>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</si>
  <si>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</si>
  <si>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</si>
  <si>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</si>
  <si>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</si>
  <si>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</si>
  <si>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</si>
  <si>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</si>
  <si>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</si>
  <si>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</si>
  <si>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</si>
  <si>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</si>
  <si>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</si>
  <si>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 xml:space="preserve">Niveau de depense/ engagement actuel 
</t>
  </si>
  <si>
    <t>Financial Report au  31 mai 2022</t>
  </si>
  <si>
    <t>Montant</t>
  </si>
  <si>
    <t>Titre du projet: Appui a la coordinnation et au suivi des projets du fonds pour la consolidation de la paix en Haiti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</si>
</sst>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s>
  <borders count="38">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163">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3" borderId="0" xfId="0" applyFont="1" applyFill="1" applyAlignment="1" applyProtection="1">
      <alignment vertical="center" wrapText="1"/>
      <protection locked="0"/>
    </xf>
    <xf numFmtId="44" fontId="8"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7" fillId="0" borderId="0" xfId="0" applyFont="1" applyAlignment="1">
      <alignment horizontal="center" vertical="center"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protection locked="0"/>
    </xf>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2" fillId="6" borderId="3" xfId="0" applyFont="1" applyFill="1" applyBorder="1" applyAlignment="1">
      <alignment vertical="center" wrapText="1"/>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2" xfId="1" applyFont="1" applyFill="1" applyBorder="1" applyAlignment="1" applyProtection="1">
      <alignment vertical="center" wrapText="1"/>
    </xf>
    <xf numFmtId="9" fontId="2" fillId="2" borderId="13" xfId="2" applyFont="1" applyFill="1" applyBorder="1" applyAlignment="1" applyProtection="1">
      <alignment vertical="center" wrapText="1"/>
    </xf>
    <xf numFmtId="0" fontId="3" fillId="2" borderId="25" xfId="0" applyFont="1" applyFill="1" applyBorder="1" applyAlignment="1">
      <alignment horizontal="left" vertical="center" wrapText="1"/>
    </xf>
    <xf numFmtId="44" fontId="2" fillId="2" borderId="15"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9" fillId="7" borderId="16" xfId="0" applyFont="1" applyFill="1" applyBorder="1" applyAlignment="1">
      <alignment wrapText="1"/>
    </xf>
    <xf numFmtId="44" fontId="2" fillId="2" borderId="13" xfId="1" applyFont="1" applyFill="1" applyBorder="1" applyAlignment="1" applyProtection="1">
      <alignment vertical="center" wrapText="1"/>
    </xf>
    <xf numFmtId="0" fontId="2" fillId="2" borderId="32"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28" xfId="0" applyFont="1" applyFill="1" applyBorder="1" applyAlignment="1">
      <alignment vertical="center" wrapText="1"/>
    </xf>
    <xf numFmtId="44" fontId="2" fillId="2" borderId="33" xfId="1" applyFont="1" applyFill="1" applyBorder="1" applyAlignment="1" applyProtection="1">
      <alignment vertical="center" wrapText="1"/>
    </xf>
    <xf numFmtId="44" fontId="2" fillId="4" borderId="3" xfId="1" applyFont="1" applyFill="1" applyBorder="1" applyAlignment="1" applyProtection="1">
      <alignment vertical="center" wrapText="1"/>
    </xf>
    <xf numFmtId="9" fontId="2" fillId="3" borderId="9" xfId="2" applyFont="1" applyFill="1" applyBorder="1" applyAlignment="1" applyProtection="1">
      <alignment vertical="center" wrapText="1"/>
      <protection locked="0"/>
    </xf>
    <xf numFmtId="9" fontId="2" fillId="3" borderId="27" xfId="2" applyFont="1" applyFill="1" applyBorder="1" applyAlignment="1" applyProtection="1">
      <alignment vertical="center" wrapText="1"/>
      <protection locked="0"/>
    </xf>
    <xf numFmtId="9" fontId="2" fillId="3" borderId="27" xfId="2" applyFont="1" applyFill="1" applyBorder="1" applyAlignment="1" applyProtection="1">
      <alignment horizontal="right" vertical="center" wrapText="1"/>
      <protection locked="0"/>
    </xf>
    <xf numFmtId="9" fontId="0" fillId="0" borderId="0" xfId="2" applyFont="1"/>
    <xf numFmtId="0" fontId="17" fillId="0" borderId="0" xfId="0" applyFont="1" applyAlignment="1">
      <alignment wrapText="1"/>
    </xf>
    <xf numFmtId="0" fontId="9" fillId="7" borderId="14" xfId="0" applyFont="1" applyFill="1" applyBorder="1" applyAlignment="1">
      <alignment wrapText="1"/>
    </xf>
    <xf numFmtId="0" fontId="9" fillId="7" borderId="17" xfId="0" applyFont="1" applyFill="1" applyBorder="1" applyAlignment="1">
      <alignment wrapText="1"/>
    </xf>
    <xf numFmtId="0" fontId="2" fillId="8" borderId="3" xfId="0" applyFont="1" applyFill="1" applyBorder="1" applyAlignment="1">
      <alignment vertical="center" wrapText="1"/>
    </xf>
    <xf numFmtId="10" fontId="2" fillId="2" borderId="9" xfId="2" applyNumberFormat="1" applyFont="1" applyFill="1" applyBorder="1" applyAlignment="1" applyProtection="1">
      <alignment wrapText="1"/>
    </xf>
    <xf numFmtId="44" fontId="2" fillId="3"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3" fillId="0" borderId="0" xfId="1" applyFont="1" applyBorder="1" applyAlignment="1">
      <alignment wrapText="1"/>
    </xf>
    <xf numFmtId="44" fontId="9" fillId="7" borderId="14" xfId="1" applyFont="1" applyFill="1" applyBorder="1" applyAlignment="1">
      <alignment wrapText="1"/>
    </xf>
    <xf numFmtId="44" fontId="11" fillId="3" borderId="0" xfId="1" applyFont="1" applyFill="1" applyBorder="1" applyAlignment="1">
      <alignment horizontal="left" wrapText="1"/>
    </xf>
    <xf numFmtId="44" fontId="2" fillId="2" borderId="25" xfId="0" applyNumberFormat="1" applyFont="1" applyFill="1" applyBorder="1" applyAlignment="1">
      <alignment vertical="center" wrapText="1"/>
    </xf>
    <xf numFmtId="44" fontId="0" fillId="2" borderId="15" xfId="1" applyFont="1" applyFill="1" applyBorder="1" applyAlignment="1">
      <alignment vertical="center" wrapText="1"/>
    </xf>
    <xf numFmtId="0" fontId="0" fillId="2" borderId="11" xfId="0" applyFill="1" applyBorder="1" applyAlignment="1">
      <alignment wrapText="1"/>
    </xf>
    <xf numFmtId="9" fontId="0" fillId="2" borderId="13" xfId="2" applyFont="1" applyFill="1" applyBorder="1" applyAlignment="1">
      <alignment wrapText="1"/>
    </xf>
    <xf numFmtId="0" fontId="1" fillId="0" borderId="3" xfId="0" applyFont="1" applyBorder="1" applyAlignment="1" applyProtection="1">
      <alignment horizontal="left" vertical="top" wrapText="1"/>
      <protection locked="0"/>
    </xf>
    <xf numFmtId="0" fontId="1" fillId="2" borderId="3" xfId="0" applyFont="1" applyFill="1" applyBorder="1" applyAlignment="1">
      <alignment horizontal="center" vertical="center" wrapText="1"/>
    </xf>
    <xf numFmtId="44" fontId="1" fillId="2" borderId="3" xfId="1" applyFont="1" applyFill="1" applyBorder="1" applyAlignment="1" applyProtection="1">
      <alignment horizontal="center" vertical="center" wrapText="1"/>
    </xf>
    <xf numFmtId="0" fontId="1" fillId="6" borderId="3" xfId="0" applyFont="1" applyFill="1" applyBorder="1" applyAlignment="1">
      <alignment vertical="center"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44" fontId="1" fillId="3" borderId="37" xfId="1" applyFont="1" applyFill="1" applyBorder="1" applyAlignment="1" applyProtection="1">
      <alignment vertical="center" wrapText="1"/>
      <protection locked="0"/>
    </xf>
    <xf numFmtId="44" fontId="1" fillId="0" borderId="37" xfId="1" applyFont="1" applyFill="1" applyBorder="1" applyAlignment="1" applyProtection="1">
      <alignment vertical="center" wrapText="1"/>
      <protection locked="0"/>
    </xf>
    <xf numFmtId="44" fontId="2" fillId="2" borderId="6" xfId="1" applyFont="1" applyFill="1" applyBorder="1" applyAlignment="1" applyProtection="1">
      <alignment vertical="center" wrapText="1"/>
      <protection locked="0"/>
    </xf>
    <xf numFmtId="44" fontId="1" fillId="2" borderId="37" xfId="1"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44" fontId="1" fillId="9" borderId="21" xfId="1" applyFont="1" applyFill="1" applyBorder="1" applyAlignment="1" applyProtection="1">
      <alignment vertical="center" wrapText="1"/>
      <protection locked="0"/>
    </xf>
    <xf numFmtId="0" fontId="2" fillId="2" borderId="3" xfId="0" applyFont="1" applyFill="1" applyBorder="1" applyAlignment="1" applyProtection="1">
      <alignment horizontal="center" vertical="center" wrapText="1"/>
      <protection locked="0"/>
    </xf>
    <xf numFmtId="44" fontId="2" fillId="3" borderId="3" xfId="1" applyFont="1" applyFill="1" applyBorder="1" applyAlignment="1" applyProtection="1">
      <alignment vertical="center" wrapText="1"/>
    </xf>
    <xf numFmtId="44" fontId="2" fillId="3" borderId="3" xfId="1" applyFont="1" applyFill="1" applyBorder="1" applyAlignment="1" applyProtection="1">
      <alignment horizontal="center" vertical="center" wrapText="1"/>
    </xf>
    <xf numFmtId="0" fontId="0" fillId="0" borderId="3" xfId="0" applyBorder="1" applyAlignment="1">
      <alignment wrapText="1"/>
    </xf>
    <xf numFmtId="0" fontId="1" fillId="3" borderId="8" xfId="0" applyFont="1" applyFill="1" applyBorder="1" applyAlignment="1">
      <alignment vertical="center" wrapText="1"/>
    </xf>
    <xf numFmtId="0" fontId="2" fillId="3" borderId="11" xfId="0" applyFont="1" applyFill="1" applyBorder="1" applyAlignment="1">
      <alignment vertical="center" wrapText="1"/>
    </xf>
    <xf numFmtId="0" fontId="2" fillId="6" borderId="3" xfId="0" applyFont="1" applyFill="1" applyBorder="1" applyAlignment="1" applyProtection="1">
      <alignment vertical="center" wrapText="1"/>
      <protection locked="0"/>
    </xf>
    <xf numFmtId="0" fontId="18" fillId="0" borderId="0" xfId="0" applyFont="1" applyAlignment="1">
      <alignment wrapText="1"/>
    </xf>
    <xf numFmtId="0" fontId="18" fillId="0" borderId="0" xfId="0" applyFont="1"/>
    <xf numFmtId="0" fontId="18" fillId="3" borderId="0" xfId="0" applyFont="1" applyFill="1" applyAlignment="1">
      <alignment wrapText="1"/>
    </xf>
    <xf numFmtId="0" fontId="19" fillId="0" borderId="0" xfId="0" applyFont="1" applyAlignment="1">
      <alignment wrapText="1"/>
    </xf>
    <xf numFmtId="44" fontId="1" fillId="6" borderId="21" xfId="1" applyFont="1" applyFill="1" applyBorder="1" applyAlignment="1" applyProtection="1">
      <alignment vertical="center" wrapText="1"/>
      <protection locked="0"/>
    </xf>
    <xf numFmtId="44" fontId="1" fillId="6" borderId="37" xfId="1" applyFont="1" applyFill="1" applyBorder="1" applyAlignment="1" applyProtection="1">
      <alignment vertical="center" wrapText="1"/>
      <protection locked="0"/>
    </xf>
    <xf numFmtId="9" fontId="2" fillId="6" borderId="9" xfId="2" applyFont="1" applyFill="1" applyBorder="1" applyAlignment="1" applyProtection="1">
      <alignment vertical="center" wrapText="1"/>
      <protection locked="0"/>
    </xf>
    <xf numFmtId="9" fontId="2" fillId="6" borderId="27" xfId="2"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7" borderId="18" xfId="0" applyFont="1" applyFill="1" applyBorder="1" applyAlignment="1">
      <alignment horizontal="left" wrapText="1"/>
    </xf>
    <xf numFmtId="0" fontId="4" fillId="7" borderId="22" xfId="0" applyFont="1" applyFill="1" applyBorder="1" applyAlignment="1">
      <alignment horizontal="left" wrapText="1"/>
    </xf>
    <xf numFmtId="44" fontId="4" fillId="7" borderId="22" xfId="1" applyFont="1" applyFill="1" applyBorder="1" applyAlignment="1">
      <alignment horizontal="left" wrapText="1"/>
    </xf>
    <xf numFmtId="0" fontId="4" fillId="7" borderId="19" xfId="0" applyFont="1" applyFill="1" applyBorder="1" applyAlignment="1">
      <alignment horizontal="left" wrapText="1"/>
    </xf>
    <xf numFmtId="0" fontId="16" fillId="0" borderId="0" xfId="0" applyFont="1" applyAlignment="1">
      <alignment horizontal="left" vertical="top" wrapText="1"/>
    </xf>
    <xf numFmtId="0" fontId="11" fillId="7" borderId="23" xfId="0" applyFont="1" applyFill="1" applyBorder="1" applyAlignment="1">
      <alignment horizontal="left" wrapText="1"/>
    </xf>
    <xf numFmtId="0" fontId="11" fillId="7" borderId="24" xfId="0" applyFont="1" applyFill="1" applyBorder="1" applyAlignment="1">
      <alignment horizontal="left" wrapText="1"/>
    </xf>
    <xf numFmtId="0" fontId="11" fillId="7" borderId="20"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3" xfId="0"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27" xfId="1"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18" fillId="0" borderId="0" xfId="0" applyFont="1" applyAlignment="1">
      <alignment wrapText="1"/>
    </xf>
    <xf numFmtId="0" fontId="20" fillId="0" borderId="0" xfId="0" applyFont="1" applyAlignment="1">
      <alignment horizontal="left" wrapText="1"/>
    </xf>
  </cellXfs>
  <cellStyles count="3">
    <cellStyle name="Currency" xfId="1" builtinId="4"/>
    <cellStyle name="Normal" xfId="0" builtinId="0"/>
    <cellStyle name="Percent"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opLeftCell="B1" zoomScale="69" zoomScaleNormal="69" zoomScalePageLayoutView="80" workbookViewId="0">
      <selection activeCell="B187" sqref="B187"/>
    </sheetView>
  </sheetViews>
  <sheetFormatPr defaultColWidth="9.140625" defaultRowHeight="15" x14ac:dyDescent="0.25"/>
  <cols>
    <col min="1" max="1" width="0" style="15" hidden="1" customWidth="1"/>
    <col min="2" max="2" width="30.7109375" style="15" customWidth="1"/>
    <col min="3" max="3" width="42.7109375" style="15" customWidth="1"/>
    <col min="4" max="4" width="23.140625" style="15" customWidth="1"/>
    <col min="5" max="6" width="23.140625" style="15" hidden="1" customWidth="1"/>
    <col min="7" max="7" width="23.140625" style="15" customWidth="1"/>
    <col min="8" max="8" width="22.42578125" style="15" customWidth="1"/>
    <col min="9" max="9" width="22.42578125" style="62" customWidth="1"/>
    <col min="10" max="10" width="30.28515625" style="15" customWidth="1"/>
    <col min="11" max="11" width="18.85546875" style="15" customWidth="1"/>
    <col min="12" max="12" width="9.140625" style="15"/>
    <col min="13" max="13" width="17.7109375" style="15" customWidth="1"/>
    <col min="14" max="14" width="26.42578125" style="15" customWidth="1"/>
    <col min="15" max="15" width="22.42578125" style="15" customWidth="1"/>
    <col min="16" max="16" width="29.7109375" style="15" customWidth="1"/>
    <col min="17" max="17" width="23.42578125" style="15" customWidth="1"/>
    <col min="18" max="18" width="18.42578125" style="15" customWidth="1"/>
    <col min="19" max="19" width="17.42578125" style="15" customWidth="1"/>
    <col min="20" max="20" width="25.140625" style="15" customWidth="1"/>
    <col min="21" max="16384" width="9.140625" style="15"/>
  </cols>
  <sheetData>
    <row r="2" spans="2:13" ht="47.25" customHeight="1" x14ac:dyDescent="0.7">
      <c r="B2" s="136" t="s">
        <v>0</v>
      </c>
      <c r="C2" s="136"/>
      <c r="D2" s="136"/>
      <c r="E2" s="136"/>
      <c r="F2" s="13"/>
      <c r="G2" s="13"/>
      <c r="H2" s="14"/>
      <c r="I2" s="69"/>
      <c r="J2" s="14"/>
    </row>
    <row r="3" spans="2:13" ht="15.75" x14ac:dyDescent="0.25">
      <c r="B3" s="56"/>
    </row>
    <row r="4" spans="2:13" ht="16.5" thickBot="1" x14ac:dyDescent="0.3">
      <c r="B4" s="17"/>
    </row>
    <row r="5" spans="2:13" ht="36.75" customHeight="1" x14ac:dyDescent="0.55000000000000004">
      <c r="B5" s="45" t="s">
        <v>1</v>
      </c>
      <c r="C5" s="57"/>
      <c r="D5" s="57"/>
      <c r="E5" s="57"/>
      <c r="F5" s="57"/>
      <c r="G5" s="57"/>
      <c r="H5" s="57"/>
      <c r="I5" s="70"/>
      <c r="J5" s="57"/>
      <c r="K5" s="57"/>
      <c r="L5" s="57"/>
      <c r="M5" s="58"/>
    </row>
    <row r="6" spans="2:13" ht="174" customHeight="1" thickBot="1" x14ac:dyDescent="0.4">
      <c r="B6" s="132" t="s">
        <v>2</v>
      </c>
      <c r="C6" s="133"/>
      <c r="D6" s="133"/>
      <c r="E6" s="133"/>
      <c r="F6" s="133"/>
      <c r="G6" s="133"/>
      <c r="H6" s="133"/>
      <c r="I6" s="134"/>
      <c r="J6" s="133"/>
      <c r="K6" s="133"/>
      <c r="L6" s="133"/>
      <c r="M6" s="135"/>
    </row>
    <row r="7" spans="2:13" x14ac:dyDescent="0.25">
      <c r="B7" s="18"/>
    </row>
    <row r="8" spans="2:13" ht="15.75" thickBot="1" x14ac:dyDescent="0.3"/>
    <row r="9" spans="2:13" ht="27" customHeight="1" thickBot="1" x14ac:dyDescent="0.45">
      <c r="B9" s="137" t="s">
        <v>3</v>
      </c>
      <c r="C9" s="138"/>
      <c r="D9" s="138"/>
      <c r="E9" s="138"/>
      <c r="F9" s="138"/>
      <c r="G9" s="138"/>
      <c r="H9" s="139"/>
      <c r="I9" s="71"/>
    </row>
    <row r="11" spans="2:13" ht="25.5" customHeight="1" x14ac:dyDescent="0.25">
      <c r="D11" s="19"/>
      <c r="E11" s="19"/>
      <c r="F11" s="19"/>
      <c r="G11" s="19"/>
      <c r="I11" s="68"/>
      <c r="J11" s="16"/>
      <c r="K11" s="16"/>
    </row>
    <row r="12" spans="2:13" ht="213.75" customHeight="1" x14ac:dyDescent="0.25">
      <c r="B12" s="35" t="s">
        <v>4</v>
      </c>
      <c r="C12" s="35" t="s">
        <v>5</v>
      </c>
      <c r="D12" s="35" t="s">
        <v>6</v>
      </c>
      <c r="E12" s="35" t="s">
        <v>7</v>
      </c>
      <c r="F12" s="35" t="s">
        <v>8</v>
      </c>
      <c r="G12" s="35" t="s">
        <v>9</v>
      </c>
      <c r="H12" s="35" t="s">
        <v>10</v>
      </c>
      <c r="I12" s="35" t="s">
        <v>11</v>
      </c>
      <c r="J12" s="35" t="s">
        <v>12</v>
      </c>
      <c r="K12" s="23"/>
    </row>
    <row r="13" spans="2:13" ht="18.75" customHeight="1" x14ac:dyDescent="0.25">
      <c r="B13" s="77"/>
      <c r="C13" s="77"/>
      <c r="D13" s="26"/>
      <c r="E13" s="26"/>
      <c r="F13" s="26"/>
      <c r="G13" s="35"/>
      <c r="H13" s="77"/>
      <c r="I13" s="78"/>
      <c r="J13" s="77"/>
      <c r="K13" s="23"/>
    </row>
    <row r="14" spans="2:13" ht="51" customHeight="1" x14ac:dyDescent="0.25">
      <c r="B14" s="32" t="s">
        <v>13</v>
      </c>
      <c r="C14" s="131" t="s">
        <v>14</v>
      </c>
      <c r="D14" s="131"/>
      <c r="E14" s="131"/>
      <c r="F14" s="131"/>
      <c r="G14" s="131"/>
      <c r="H14" s="131"/>
      <c r="I14" s="130"/>
      <c r="J14" s="131"/>
      <c r="K14" s="6"/>
    </row>
    <row r="15" spans="2:13" ht="51" customHeight="1" x14ac:dyDescent="0.25">
      <c r="B15" s="32" t="s">
        <v>15</v>
      </c>
      <c r="C15" s="140" t="s">
        <v>16</v>
      </c>
      <c r="D15" s="140"/>
      <c r="E15" s="140"/>
      <c r="F15" s="140"/>
      <c r="G15" s="140"/>
      <c r="H15" s="140"/>
      <c r="I15" s="128"/>
      <c r="J15" s="140"/>
      <c r="K15" s="24"/>
    </row>
    <row r="16" spans="2:13" ht="31.5" x14ac:dyDescent="0.25">
      <c r="B16" s="79" t="s">
        <v>17</v>
      </c>
      <c r="C16" s="76" t="s">
        <v>18</v>
      </c>
      <c r="D16" s="80"/>
      <c r="E16" s="80"/>
      <c r="F16" s="80"/>
      <c r="G16" s="78">
        <f>SUM(D16:F16)</f>
        <v>0</v>
      </c>
      <c r="H16" s="81"/>
      <c r="I16" s="80"/>
      <c r="J16" s="82"/>
      <c r="K16" s="83"/>
    </row>
    <row r="17" spans="1:11" ht="15.75" x14ac:dyDescent="0.25">
      <c r="B17" s="79" t="s">
        <v>19</v>
      </c>
      <c r="C17" s="76"/>
      <c r="D17" s="80"/>
      <c r="E17" s="80"/>
      <c r="F17" s="80"/>
      <c r="G17" s="78">
        <f t="shared" ref="G17:G23" si="0">SUM(D17:F17)</f>
        <v>0</v>
      </c>
      <c r="H17" s="81"/>
      <c r="I17" s="80"/>
      <c r="J17" s="82"/>
      <c r="K17" s="83"/>
    </row>
    <row r="18" spans="1:11" ht="15.75" hidden="1" x14ac:dyDescent="0.25">
      <c r="B18" s="79" t="s">
        <v>20</v>
      </c>
      <c r="C18" s="76"/>
      <c r="D18" s="80"/>
      <c r="E18" s="80"/>
      <c r="F18" s="80"/>
      <c r="G18" s="78">
        <f t="shared" si="0"/>
        <v>0</v>
      </c>
      <c r="H18" s="81"/>
      <c r="I18" s="80"/>
      <c r="J18" s="82"/>
      <c r="K18" s="83"/>
    </row>
    <row r="19" spans="1:11" ht="15.75" hidden="1" x14ac:dyDescent="0.25">
      <c r="B19" s="79" t="s">
        <v>21</v>
      </c>
      <c r="C19" s="76"/>
      <c r="D19" s="80"/>
      <c r="E19" s="80"/>
      <c r="F19" s="80"/>
      <c r="G19" s="78">
        <f t="shared" si="0"/>
        <v>0</v>
      </c>
      <c r="H19" s="81"/>
      <c r="I19" s="80"/>
      <c r="J19" s="82"/>
      <c r="K19" s="83"/>
    </row>
    <row r="20" spans="1:11" ht="15.75" hidden="1" x14ac:dyDescent="0.25">
      <c r="B20" s="79" t="s">
        <v>22</v>
      </c>
      <c r="C20" s="76"/>
      <c r="D20" s="80"/>
      <c r="E20" s="80"/>
      <c r="F20" s="80"/>
      <c r="G20" s="78">
        <f t="shared" si="0"/>
        <v>0</v>
      </c>
      <c r="H20" s="81"/>
      <c r="I20" s="80"/>
      <c r="J20" s="82"/>
      <c r="K20" s="83"/>
    </row>
    <row r="21" spans="1:11" ht="15.75" hidden="1" x14ac:dyDescent="0.25">
      <c r="B21" s="79" t="s">
        <v>23</v>
      </c>
      <c r="C21" s="76"/>
      <c r="D21" s="80"/>
      <c r="E21" s="80"/>
      <c r="F21" s="80"/>
      <c r="G21" s="78">
        <f t="shared" si="0"/>
        <v>0</v>
      </c>
      <c r="H21" s="81"/>
      <c r="I21" s="80"/>
      <c r="J21" s="82"/>
      <c r="K21" s="83"/>
    </row>
    <row r="22" spans="1:11" ht="15.75" hidden="1" x14ac:dyDescent="0.25">
      <c r="B22" s="79" t="s">
        <v>24</v>
      </c>
      <c r="C22" s="84"/>
      <c r="D22" s="85"/>
      <c r="E22" s="85"/>
      <c r="F22" s="85"/>
      <c r="G22" s="78">
        <f t="shared" si="0"/>
        <v>0</v>
      </c>
      <c r="H22" s="86"/>
      <c r="I22" s="85"/>
      <c r="J22" s="87"/>
      <c r="K22" s="83"/>
    </row>
    <row r="23" spans="1:11" ht="15.75" x14ac:dyDescent="0.25">
      <c r="A23" s="16"/>
      <c r="B23" s="79" t="s">
        <v>25</v>
      </c>
      <c r="C23" s="84"/>
      <c r="D23" s="85"/>
      <c r="E23" s="85"/>
      <c r="F23" s="85"/>
      <c r="G23" s="78">
        <f t="shared" si="0"/>
        <v>0</v>
      </c>
      <c r="H23" s="86"/>
      <c r="I23" s="85"/>
      <c r="J23" s="87"/>
    </row>
    <row r="24" spans="1:11" ht="15.75" x14ac:dyDescent="0.25">
      <c r="A24" s="16"/>
      <c r="C24" s="33" t="s">
        <v>26</v>
      </c>
      <c r="D24" s="7">
        <f>SUM(D16:D23)</f>
        <v>0</v>
      </c>
      <c r="E24" s="7">
        <f>SUM(E16:E23)</f>
        <v>0</v>
      </c>
      <c r="F24" s="7">
        <f>SUM(F16:F23)</f>
        <v>0</v>
      </c>
      <c r="G24" s="7">
        <f>SUM(G16:G23)</f>
        <v>0</v>
      </c>
      <c r="H24" s="7">
        <f>(H16*G16)+(H17*G17)+(H18*G18)+(H19*G19)+(H20*G20)+(H21*G21)+(H22*G22)+(H23*G23)</f>
        <v>0</v>
      </c>
      <c r="I24" s="7">
        <f>SUM(I16:I23)</f>
        <v>0</v>
      </c>
      <c r="J24" s="87"/>
      <c r="K24" s="25"/>
    </row>
    <row r="25" spans="1:11" ht="51" customHeight="1" x14ac:dyDescent="0.25">
      <c r="A25" s="16"/>
      <c r="B25" s="32" t="s">
        <v>27</v>
      </c>
      <c r="C25" s="127" t="s">
        <v>28</v>
      </c>
      <c r="D25" s="127"/>
      <c r="E25" s="127"/>
      <c r="F25" s="127"/>
      <c r="G25" s="127"/>
      <c r="H25" s="127"/>
      <c r="I25" s="128"/>
      <c r="J25" s="127"/>
      <c r="K25" s="24"/>
    </row>
    <row r="26" spans="1:11" ht="141.75" x14ac:dyDescent="0.25">
      <c r="A26" s="16"/>
      <c r="B26" s="79" t="s">
        <v>29</v>
      </c>
      <c r="C26" s="76" t="s">
        <v>30</v>
      </c>
      <c r="D26" s="80">
        <v>160000</v>
      </c>
      <c r="E26" s="80"/>
      <c r="F26" s="80"/>
      <c r="G26" s="78">
        <f>SUM(D26:F26)</f>
        <v>160000</v>
      </c>
      <c r="H26" s="81"/>
      <c r="I26" s="80"/>
      <c r="J26" s="82"/>
      <c r="K26" s="83"/>
    </row>
    <row r="27" spans="1:11" ht="63" x14ac:dyDescent="0.25">
      <c r="A27" s="16"/>
      <c r="B27" s="79" t="s">
        <v>31</v>
      </c>
      <c r="C27" s="76" t="s">
        <v>32</v>
      </c>
      <c r="D27" s="80"/>
      <c r="E27" s="80"/>
      <c r="F27" s="80"/>
      <c r="G27" s="78">
        <f t="shared" ref="G27:G33" si="1">SUM(D27:F27)</f>
        <v>0</v>
      </c>
      <c r="H27" s="81"/>
      <c r="I27" s="80"/>
      <c r="J27" s="82"/>
      <c r="K27" s="83"/>
    </row>
    <row r="28" spans="1:11" ht="47.25" x14ac:dyDescent="0.25">
      <c r="A28" s="16"/>
      <c r="B28" s="79" t="s">
        <v>33</v>
      </c>
      <c r="C28" s="76" t="s">
        <v>34</v>
      </c>
      <c r="D28" s="80"/>
      <c r="E28" s="80"/>
      <c r="F28" s="80"/>
      <c r="G28" s="78">
        <f t="shared" si="1"/>
        <v>0</v>
      </c>
      <c r="H28" s="81"/>
      <c r="I28" s="80"/>
      <c r="J28" s="82"/>
      <c r="K28" s="83"/>
    </row>
    <row r="29" spans="1:11" ht="142.9" customHeight="1" x14ac:dyDescent="0.25">
      <c r="A29" s="16"/>
      <c r="B29" s="79" t="s">
        <v>35</v>
      </c>
      <c r="C29" s="76" t="s">
        <v>36</v>
      </c>
      <c r="D29" s="80"/>
      <c r="E29" s="80"/>
      <c r="F29" s="80"/>
      <c r="G29" s="78">
        <f t="shared" si="1"/>
        <v>0</v>
      </c>
      <c r="H29" s="81"/>
      <c r="I29" s="80"/>
      <c r="J29" s="82"/>
      <c r="K29" s="83"/>
    </row>
    <row r="30" spans="1:11" ht="78.75" x14ac:dyDescent="0.25">
      <c r="A30" s="16"/>
      <c r="B30" s="79" t="s">
        <v>37</v>
      </c>
      <c r="C30" s="76" t="s">
        <v>38</v>
      </c>
      <c r="D30" s="80"/>
      <c r="E30" s="80"/>
      <c r="F30" s="80"/>
      <c r="G30" s="78">
        <f t="shared" si="1"/>
        <v>0</v>
      </c>
      <c r="H30" s="81"/>
      <c r="I30" s="80"/>
      <c r="J30" s="82"/>
      <c r="K30" s="83"/>
    </row>
    <row r="31" spans="1:11" ht="15.75" hidden="1" x14ac:dyDescent="0.25">
      <c r="A31" s="16"/>
      <c r="B31" s="79" t="s">
        <v>39</v>
      </c>
      <c r="C31" s="76"/>
      <c r="D31" s="80"/>
      <c r="E31" s="80"/>
      <c r="F31" s="80"/>
      <c r="G31" s="78">
        <f t="shared" si="1"/>
        <v>0</v>
      </c>
      <c r="H31" s="81"/>
      <c r="I31" s="80"/>
      <c r="J31" s="82"/>
      <c r="K31" s="83"/>
    </row>
    <row r="32" spans="1:11" ht="15.75" hidden="1" x14ac:dyDescent="0.25">
      <c r="A32" s="16"/>
      <c r="B32" s="79" t="s">
        <v>40</v>
      </c>
      <c r="C32" s="84"/>
      <c r="D32" s="85"/>
      <c r="E32" s="85"/>
      <c r="F32" s="85"/>
      <c r="G32" s="78">
        <f t="shared" si="1"/>
        <v>0</v>
      </c>
      <c r="H32" s="86"/>
      <c r="I32" s="85"/>
      <c r="J32" s="87"/>
      <c r="K32" s="83"/>
    </row>
    <row r="33" spans="1:11" ht="15.75" x14ac:dyDescent="0.25">
      <c r="A33" s="16"/>
      <c r="B33" s="79" t="s">
        <v>41</v>
      </c>
      <c r="C33" s="84"/>
      <c r="D33" s="85"/>
      <c r="E33" s="85"/>
      <c r="F33" s="85"/>
      <c r="G33" s="78">
        <f t="shared" si="1"/>
        <v>0</v>
      </c>
      <c r="H33" s="86"/>
      <c r="I33" s="85"/>
      <c r="J33" s="87"/>
      <c r="K33" s="83"/>
    </row>
    <row r="34" spans="1:11" ht="15.75" x14ac:dyDescent="0.25">
      <c r="A34" s="16"/>
      <c r="C34" s="33" t="s">
        <v>26</v>
      </c>
      <c r="D34" s="8">
        <f>SUM(D26:D33)</f>
        <v>160000</v>
      </c>
      <c r="E34" s="8">
        <f>SUM(E26:E33)</f>
        <v>0</v>
      </c>
      <c r="F34" s="8">
        <f>SUM(F26:F33)</f>
        <v>0</v>
      </c>
      <c r="G34" s="8">
        <f>SUM(G26:G33)</f>
        <v>160000</v>
      </c>
      <c r="H34" s="7">
        <f>(H26*G26)+(H27*G27)+(H28*G28)+(H29*G29)+(H30*G30)+(H31*G31)+(H32*G32)+(H33*G33)</f>
        <v>0</v>
      </c>
      <c r="I34" s="7">
        <f>SUM(I26:I33)</f>
        <v>0</v>
      </c>
      <c r="J34" s="87"/>
      <c r="K34" s="25"/>
    </row>
    <row r="35" spans="1:11" ht="51" customHeight="1" x14ac:dyDescent="0.25">
      <c r="A35" s="16"/>
      <c r="B35" s="32" t="s">
        <v>42</v>
      </c>
      <c r="C35" s="127" t="s">
        <v>43</v>
      </c>
      <c r="D35" s="127"/>
      <c r="E35" s="127"/>
      <c r="F35" s="127"/>
      <c r="G35" s="127"/>
      <c r="H35" s="127"/>
      <c r="I35" s="128"/>
      <c r="J35" s="127"/>
      <c r="K35" s="24"/>
    </row>
    <row r="36" spans="1:11" ht="63" x14ac:dyDescent="0.25">
      <c r="A36" s="16"/>
      <c r="B36" s="79" t="s">
        <v>44</v>
      </c>
      <c r="C36" s="76" t="s">
        <v>45</v>
      </c>
      <c r="D36" s="80">
        <v>160000</v>
      </c>
      <c r="E36" s="80"/>
      <c r="F36" s="80"/>
      <c r="G36" s="78">
        <f>SUM(D36:F36)</f>
        <v>160000</v>
      </c>
      <c r="H36" s="81"/>
      <c r="I36" s="80">
        <v>160000</v>
      </c>
      <c r="J36" s="82"/>
      <c r="K36" s="83"/>
    </row>
    <row r="37" spans="1:11" ht="110.25" x14ac:dyDescent="0.25">
      <c r="A37" s="16"/>
      <c r="B37" s="79" t="s">
        <v>46</v>
      </c>
      <c r="C37" s="76" t="s">
        <v>47</v>
      </c>
      <c r="D37" s="80"/>
      <c r="E37" s="80"/>
      <c r="F37" s="80"/>
      <c r="G37" s="78">
        <f t="shared" ref="G37:G43" si="2">SUM(D37:F37)</f>
        <v>0</v>
      </c>
      <c r="H37" s="81"/>
      <c r="I37" s="80"/>
      <c r="J37" s="82"/>
      <c r="K37" s="83"/>
    </row>
    <row r="38" spans="1:11" ht="173.25" x14ac:dyDescent="0.25">
      <c r="A38" s="16"/>
      <c r="B38" s="79" t="s">
        <v>48</v>
      </c>
      <c r="C38" s="76" t="s">
        <v>49</v>
      </c>
      <c r="D38" s="80"/>
      <c r="E38" s="80"/>
      <c r="F38" s="80"/>
      <c r="G38" s="78">
        <f t="shared" si="2"/>
        <v>0</v>
      </c>
      <c r="H38" s="81"/>
      <c r="I38" s="80"/>
      <c r="J38" s="82"/>
      <c r="K38" s="83"/>
    </row>
    <row r="39" spans="1:11" ht="78.75" x14ac:dyDescent="0.25">
      <c r="A39" s="16"/>
      <c r="B39" s="79" t="s">
        <v>50</v>
      </c>
      <c r="C39" s="76" t="s">
        <v>51</v>
      </c>
      <c r="D39" s="80"/>
      <c r="E39" s="80"/>
      <c r="F39" s="80"/>
      <c r="G39" s="78">
        <f t="shared" si="2"/>
        <v>0</v>
      </c>
      <c r="H39" s="81"/>
      <c r="I39" s="80"/>
      <c r="J39" s="82"/>
      <c r="K39" s="83"/>
    </row>
    <row r="40" spans="1:11" s="16" customFormat="1" ht="94.5" x14ac:dyDescent="0.25">
      <c r="B40" s="79" t="s">
        <v>52</v>
      </c>
      <c r="C40" s="76" t="s">
        <v>53</v>
      </c>
      <c r="D40" s="80"/>
      <c r="E40" s="80"/>
      <c r="F40" s="80"/>
      <c r="G40" s="78">
        <f t="shared" si="2"/>
        <v>0</v>
      </c>
      <c r="H40" s="81"/>
      <c r="I40" s="80"/>
      <c r="J40" s="82"/>
      <c r="K40" s="83"/>
    </row>
    <row r="41" spans="1:11" s="16" customFormat="1" ht="126" x14ac:dyDescent="0.25">
      <c r="B41" s="79" t="s">
        <v>54</v>
      </c>
      <c r="C41" s="76" t="s">
        <v>55</v>
      </c>
      <c r="D41" s="80"/>
      <c r="E41" s="80"/>
      <c r="F41" s="80"/>
      <c r="G41" s="78">
        <f t="shared" si="2"/>
        <v>0</v>
      </c>
      <c r="H41" s="81"/>
      <c r="I41" s="80"/>
      <c r="J41" s="82"/>
      <c r="K41" s="83"/>
    </row>
    <row r="42" spans="1:11" s="16" customFormat="1" ht="15.75" x14ac:dyDescent="0.25">
      <c r="A42" s="15"/>
      <c r="B42" s="79" t="s">
        <v>56</v>
      </c>
      <c r="C42" s="84"/>
      <c r="D42" s="85"/>
      <c r="E42" s="85"/>
      <c r="F42" s="85"/>
      <c r="G42" s="78">
        <f t="shared" si="2"/>
        <v>0</v>
      </c>
      <c r="H42" s="86"/>
      <c r="I42" s="85"/>
      <c r="J42" s="87"/>
      <c r="K42" s="83"/>
    </row>
    <row r="43" spans="1:11" ht="15.75" x14ac:dyDescent="0.25">
      <c r="B43" s="79" t="s">
        <v>57</v>
      </c>
      <c r="C43" s="84"/>
      <c r="D43" s="85"/>
      <c r="E43" s="85"/>
      <c r="F43" s="85"/>
      <c r="G43" s="78">
        <f t="shared" si="2"/>
        <v>0</v>
      </c>
      <c r="H43" s="86"/>
      <c r="I43" s="85"/>
      <c r="J43" s="87"/>
      <c r="K43" s="83"/>
    </row>
    <row r="44" spans="1:11" ht="15.75" x14ac:dyDescent="0.25">
      <c r="C44" s="33" t="s">
        <v>26</v>
      </c>
      <c r="D44" s="8">
        <f>SUM(D36:D43)</f>
        <v>160000</v>
      </c>
      <c r="E44" s="8">
        <f>SUM(E36:E43)</f>
        <v>0</v>
      </c>
      <c r="F44" s="8">
        <f>SUM(F36:F43)</f>
        <v>0</v>
      </c>
      <c r="G44" s="8">
        <f>SUM(G36:G43)</f>
        <v>160000</v>
      </c>
      <c r="H44" s="7">
        <f>(H36*G36)+(H37*G37)+(H38*G38)+(H39*G39)+(H40*G40)+(H41*G41)+(H42*G42)+(H43*G43)</f>
        <v>0</v>
      </c>
      <c r="I44" s="7">
        <f>SUM(I36:I43)</f>
        <v>160000</v>
      </c>
      <c r="J44" s="87"/>
      <c r="K44" s="25"/>
    </row>
    <row r="45" spans="1:11" ht="51" customHeight="1" x14ac:dyDescent="0.25">
      <c r="B45" s="32" t="s">
        <v>58</v>
      </c>
      <c r="C45" s="127" t="s">
        <v>59</v>
      </c>
      <c r="D45" s="127"/>
      <c r="E45" s="127"/>
      <c r="F45" s="127"/>
      <c r="G45" s="127"/>
      <c r="H45" s="127"/>
      <c r="I45" s="128"/>
      <c r="J45" s="127"/>
      <c r="K45" s="24"/>
    </row>
    <row r="46" spans="1:11" ht="157.5" x14ac:dyDescent="0.25">
      <c r="B46" s="79" t="s">
        <v>60</v>
      </c>
      <c r="C46" s="76" t="s">
        <v>61</v>
      </c>
      <c r="D46" s="80">
        <v>70000</v>
      </c>
      <c r="E46" s="80"/>
      <c r="F46" s="80"/>
      <c r="G46" s="78">
        <f>SUM(D46:F46)</f>
        <v>70000</v>
      </c>
      <c r="H46" s="81"/>
      <c r="I46" s="80"/>
      <c r="J46" s="82"/>
      <c r="K46" s="83"/>
    </row>
    <row r="47" spans="1:11" ht="110.25" x14ac:dyDescent="0.25">
      <c r="B47" s="79" t="s">
        <v>62</v>
      </c>
      <c r="C47" s="76" t="s">
        <v>63</v>
      </c>
      <c r="D47" s="80"/>
      <c r="E47" s="80"/>
      <c r="F47" s="80"/>
      <c r="G47" s="78">
        <f t="shared" ref="G47:G53" si="3">SUM(D47:F47)</f>
        <v>0</v>
      </c>
      <c r="H47" s="81"/>
      <c r="I47" s="80"/>
      <c r="J47" s="82"/>
      <c r="K47" s="83"/>
    </row>
    <row r="48" spans="1:11" ht="94.5" x14ac:dyDescent="0.25">
      <c r="B48" s="79" t="s">
        <v>64</v>
      </c>
      <c r="C48" s="76" t="s">
        <v>65</v>
      </c>
      <c r="D48" s="80"/>
      <c r="E48" s="80"/>
      <c r="F48" s="80"/>
      <c r="G48" s="78">
        <f t="shared" si="3"/>
        <v>0</v>
      </c>
      <c r="H48" s="81"/>
      <c r="I48" s="80"/>
      <c r="J48" s="82"/>
      <c r="K48" s="83"/>
    </row>
    <row r="49" spans="1:11" ht="63" x14ac:dyDescent="0.25">
      <c r="B49" s="79" t="s">
        <v>66</v>
      </c>
      <c r="C49" s="76" t="s">
        <v>67</v>
      </c>
      <c r="D49" s="80"/>
      <c r="E49" s="80"/>
      <c r="F49" s="80"/>
      <c r="G49" s="78">
        <f t="shared" si="3"/>
        <v>0</v>
      </c>
      <c r="H49" s="81"/>
      <c r="I49" s="80"/>
      <c r="J49" s="82"/>
      <c r="K49" s="83"/>
    </row>
    <row r="50" spans="1:11" ht="126" x14ac:dyDescent="0.25">
      <c r="B50" s="79" t="s">
        <v>68</v>
      </c>
      <c r="C50" s="76" t="s">
        <v>69</v>
      </c>
      <c r="D50" s="80"/>
      <c r="E50" s="80"/>
      <c r="F50" s="80"/>
      <c r="G50" s="78">
        <f t="shared" si="3"/>
        <v>0</v>
      </c>
      <c r="H50" s="81"/>
      <c r="I50" s="80"/>
      <c r="J50" s="82"/>
      <c r="K50" s="83"/>
    </row>
    <row r="51" spans="1:11" ht="94.5" x14ac:dyDescent="0.25">
      <c r="A51" s="16"/>
      <c r="B51" s="79" t="s">
        <v>70</v>
      </c>
      <c r="C51" s="76" t="s">
        <v>71</v>
      </c>
      <c r="D51" s="80"/>
      <c r="E51" s="80"/>
      <c r="F51" s="80"/>
      <c r="G51" s="78">
        <f t="shared" si="3"/>
        <v>0</v>
      </c>
      <c r="H51" s="81"/>
      <c r="I51" s="80"/>
      <c r="J51" s="82"/>
      <c r="K51" s="83"/>
    </row>
    <row r="52" spans="1:11" s="16" customFormat="1" ht="110.25" x14ac:dyDescent="0.25">
      <c r="A52" s="15"/>
      <c r="B52" s="79" t="s">
        <v>72</v>
      </c>
      <c r="C52" s="84" t="s">
        <v>73</v>
      </c>
      <c r="D52" s="85"/>
      <c r="E52" s="85"/>
      <c r="F52" s="85"/>
      <c r="G52" s="78">
        <f t="shared" si="3"/>
        <v>0</v>
      </c>
      <c r="H52" s="86"/>
      <c r="I52" s="85"/>
      <c r="J52" s="87"/>
      <c r="K52" s="83"/>
    </row>
    <row r="53" spans="1:11" ht="15.75" x14ac:dyDescent="0.25">
      <c r="B53" s="79" t="s">
        <v>74</v>
      </c>
      <c r="C53" s="84"/>
      <c r="D53" s="85"/>
      <c r="E53" s="85"/>
      <c r="F53" s="85"/>
      <c r="G53" s="78">
        <f t="shared" si="3"/>
        <v>0</v>
      </c>
      <c r="H53" s="86"/>
      <c r="I53" s="85"/>
      <c r="J53" s="87"/>
      <c r="K53" s="83"/>
    </row>
    <row r="54" spans="1:11" ht="15.75" x14ac:dyDescent="0.25">
      <c r="C54" s="33" t="s">
        <v>26</v>
      </c>
      <c r="D54" s="7">
        <f>SUM(D46:D53)</f>
        <v>70000</v>
      </c>
      <c r="E54" s="7">
        <f>SUM(E46:E53)</f>
        <v>0</v>
      </c>
      <c r="F54" s="7">
        <f>SUM(F46:F53)</f>
        <v>0</v>
      </c>
      <c r="G54" s="7">
        <f>SUM(G46:G53)</f>
        <v>70000</v>
      </c>
      <c r="H54" s="7">
        <f>(H46*G46)+(H47*G47)+(H48*G48)+(H49*G49)+(H50*G50)+(H51*G51)+(H52*G52)+(H53*G53)</f>
        <v>0</v>
      </c>
      <c r="I54" s="7">
        <f>SUM(I46:I53)</f>
        <v>0</v>
      </c>
      <c r="J54" s="87"/>
      <c r="K54" s="25"/>
    </row>
    <row r="55" spans="1:11" ht="15.75" x14ac:dyDescent="0.25">
      <c r="B55" s="88"/>
      <c r="C55" s="89"/>
      <c r="D55" s="90"/>
      <c r="E55" s="90"/>
      <c r="F55" s="90"/>
      <c r="G55" s="90"/>
      <c r="H55" s="90"/>
      <c r="I55" s="90"/>
      <c r="J55" s="90"/>
      <c r="K55" s="83"/>
    </row>
    <row r="56" spans="1:11" ht="51" customHeight="1" x14ac:dyDescent="0.25">
      <c r="B56" s="33" t="s">
        <v>75</v>
      </c>
      <c r="C56" s="129" t="s">
        <v>76</v>
      </c>
      <c r="D56" s="129"/>
      <c r="E56" s="129"/>
      <c r="F56" s="129"/>
      <c r="G56" s="129"/>
      <c r="H56" s="129"/>
      <c r="I56" s="130"/>
      <c r="J56" s="129"/>
      <c r="K56" s="6"/>
    </row>
    <row r="57" spans="1:11" ht="51" customHeight="1" x14ac:dyDescent="0.25">
      <c r="B57" s="32" t="s">
        <v>77</v>
      </c>
      <c r="C57" s="127" t="s">
        <v>78</v>
      </c>
      <c r="D57" s="127"/>
      <c r="E57" s="127"/>
      <c r="F57" s="127"/>
      <c r="G57" s="127"/>
      <c r="H57" s="127"/>
      <c r="I57" s="128"/>
      <c r="J57" s="127"/>
      <c r="K57" s="24"/>
    </row>
    <row r="58" spans="1:11" ht="126" x14ac:dyDescent="0.25">
      <c r="B58" s="79" t="s">
        <v>79</v>
      </c>
      <c r="C58" s="76" t="s">
        <v>80</v>
      </c>
      <c r="D58" s="80">
        <v>160000</v>
      </c>
      <c r="E58" s="80"/>
      <c r="F58" s="80"/>
      <c r="G58" s="78">
        <f>SUM(D58:F58)</f>
        <v>160000</v>
      </c>
      <c r="H58" s="81"/>
      <c r="I58" s="80">
        <f>149223.44+7000</f>
        <v>156223.44</v>
      </c>
      <c r="J58" s="82"/>
      <c r="K58" s="83"/>
    </row>
    <row r="59" spans="1:11" ht="126" x14ac:dyDescent="0.25">
      <c r="B59" s="79" t="s">
        <v>81</v>
      </c>
      <c r="C59" s="76" t="s">
        <v>82</v>
      </c>
      <c r="D59" s="80"/>
      <c r="E59" s="80"/>
      <c r="F59" s="80"/>
      <c r="G59" s="78">
        <f t="shared" ref="G59:G65" si="4">SUM(D59:F59)</f>
        <v>0</v>
      </c>
      <c r="H59" s="81"/>
      <c r="I59" s="80"/>
      <c r="J59" s="82"/>
      <c r="K59" s="83"/>
    </row>
    <row r="60" spans="1:11" ht="189" x14ac:dyDescent="0.25">
      <c r="B60" s="79" t="s">
        <v>83</v>
      </c>
      <c r="C60" s="76" t="s">
        <v>84</v>
      </c>
      <c r="D60" s="80"/>
      <c r="E60" s="80"/>
      <c r="F60" s="80"/>
      <c r="G60" s="78">
        <f t="shared" si="4"/>
        <v>0</v>
      </c>
      <c r="H60" s="81"/>
      <c r="I60" s="80"/>
      <c r="J60" s="82"/>
      <c r="K60" s="83"/>
    </row>
    <row r="61" spans="1:11" ht="94.5" x14ac:dyDescent="0.25">
      <c r="B61" s="79" t="s">
        <v>85</v>
      </c>
      <c r="C61" s="76" t="s">
        <v>86</v>
      </c>
      <c r="D61" s="80"/>
      <c r="E61" s="80"/>
      <c r="F61" s="80"/>
      <c r="G61" s="78">
        <f t="shared" si="4"/>
        <v>0</v>
      </c>
      <c r="H61" s="81"/>
      <c r="I61" s="80"/>
      <c r="J61" s="82"/>
      <c r="K61" s="83"/>
    </row>
    <row r="62" spans="1:11" ht="63" x14ac:dyDescent="0.25">
      <c r="B62" s="79" t="s">
        <v>87</v>
      </c>
      <c r="C62" s="76" t="s">
        <v>88</v>
      </c>
      <c r="D62" s="80"/>
      <c r="E62" s="80"/>
      <c r="F62" s="80"/>
      <c r="G62" s="78">
        <f t="shared" si="4"/>
        <v>0</v>
      </c>
      <c r="H62" s="81"/>
      <c r="I62" s="80"/>
      <c r="J62" s="82"/>
      <c r="K62" s="83"/>
    </row>
    <row r="63" spans="1:11" ht="94.5" x14ac:dyDescent="0.25">
      <c r="B63" s="79" t="s">
        <v>89</v>
      </c>
      <c r="C63" s="76" t="s">
        <v>90</v>
      </c>
      <c r="D63" s="80"/>
      <c r="E63" s="80"/>
      <c r="F63" s="80"/>
      <c r="G63" s="78">
        <f t="shared" si="4"/>
        <v>0</v>
      </c>
      <c r="H63" s="81"/>
      <c r="I63" s="80"/>
      <c r="J63" s="82"/>
      <c r="K63" s="83"/>
    </row>
    <row r="64" spans="1:11" ht="15.75" x14ac:dyDescent="0.25">
      <c r="A64" s="16"/>
      <c r="B64" s="79" t="s">
        <v>91</v>
      </c>
      <c r="C64" s="84"/>
      <c r="D64" s="85"/>
      <c r="E64" s="85"/>
      <c r="F64" s="85"/>
      <c r="G64" s="78">
        <f t="shared" si="4"/>
        <v>0</v>
      </c>
      <c r="H64" s="86"/>
      <c r="I64" s="85"/>
      <c r="J64" s="87"/>
      <c r="K64" s="83"/>
    </row>
    <row r="65" spans="1:11" s="16" customFormat="1" ht="15.75" x14ac:dyDescent="0.25">
      <c r="B65" s="79" t="s">
        <v>92</v>
      </c>
      <c r="C65" s="84"/>
      <c r="D65" s="85"/>
      <c r="E65" s="85"/>
      <c r="F65" s="85"/>
      <c r="G65" s="78">
        <f t="shared" si="4"/>
        <v>0</v>
      </c>
      <c r="H65" s="86"/>
      <c r="I65" s="85"/>
      <c r="J65" s="87"/>
      <c r="K65" s="83"/>
    </row>
    <row r="66" spans="1:11" s="16" customFormat="1" ht="15.75" x14ac:dyDescent="0.25">
      <c r="A66" s="15"/>
      <c r="B66" s="15"/>
      <c r="C66" s="33" t="s">
        <v>26</v>
      </c>
      <c r="D66" s="7">
        <f>SUM(D58:D65)</f>
        <v>160000</v>
      </c>
      <c r="E66" s="7">
        <f>SUM(E58:E65)</f>
        <v>0</v>
      </c>
      <c r="F66" s="7">
        <f>SUM(F58:F65)</f>
        <v>0</v>
      </c>
      <c r="G66" s="8">
        <f>SUM(G58:G65)</f>
        <v>160000</v>
      </c>
      <c r="H66" s="7">
        <f>(H58*G58)+(H59*G59)+(H60*G60)+(H61*G61)+(H62*G62)+(H63*G63)+(H64*G64)+(H65*G65)</f>
        <v>0</v>
      </c>
      <c r="I66" s="7">
        <f>SUM(I58:I65)</f>
        <v>156223.44</v>
      </c>
      <c r="J66" s="87"/>
      <c r="K66" s="25"/>
    </row>
    <row r="67" spans="1:11" ht="51" customHeight="1" x14ac:dyDescent="0.25">
      <c r="B67" s="32" t="s">
        <v>93</v>
      </c>
      <c r="C67" s="127" t="s">
        <v>94</v>
      </c>
      <c r="D67" s="127"/>
      <c r="E67" s="127"/>
      <c r="F67" s="127"/>
      <c r="G67" s="127"/>
      <c r="H67" s="127"/>
      <c r="I67" s="128"/>
      <c r="J67" s="127"/>
      <c r="K67" s="24"/>
    </row>
    <row r="68" spans="1:11" ht="94.5" x14ac:dyDescent="0.25">
      <c r="B68" s="79" t="s">
        <v>95</v>
      </c>
      <c r="C68" s="76" t="s">
        <v>96</v>
      </c>
      <c r="D68" s="80"/>
      <c r="E68" s="80"/>
      <c r="F68" s="80"/>
      <c r="G68" s="78">
        <f>SUM(D68:F68)</f>
        <v>0</v>
      </c>
      <c r="H68" s="81"/>
      <c r="I68" s="80"/>
      <c r="J68" s="82"/>
      <c r="K68" s="83"/>
    </row>
    <row r="69" spans="1:11" ht="63" x14ac:dyDescent="0.25">
      <c r="B69" s="79" t="s">
        <v>97</v>
      </c>
      <c r="C69" s="76" t="s">
        <v>98</v>
      </c>
      <c r="D69" s="80">
        <v>70000</v>
      </c>
      <c r="E69" s="80"/>
      <c r="F69" s="80"/>
      <c r="G69" s="78">
        <f t="shared" ref="G69:G75" si="5">SUM(D69:F69)</f>
        <v>70000</v>
      </c>
      <c r="H69" s="81"/>
      <c r="I69" s="80">
        <f>63264+1549.3</f>
        <v>64813.3</v>
      </c>
      <c r="J69" s="82"/>
      <c r="K69" s="83"/>
    </row>
    <row r="70" spans="1:11" ht="63" x14ac:dyDescent="0.25">
      <c r="B70" s="79" t="s">
        <v>99</v>
      </c>
      <c r="C70" s="76" t="s">
        <v>100</v>
      </c>
      <c r="D70" s="80"/>
      <c r="E70" s="80"/>
      <c r="F70" s="80"/>
      <c r="G70" s="78">
        <f t="shared" si="5"/>
        <v>0</v>
      </c>
      <c r="H70" s="81"/>
      <c r="I70" s="80"/>
      <c r="J70" s="82"/>
      <c r="K70" s="83"/>
    </row>
    <row r="71" spans="1:11" ht="94.5" x14ac:dyDescent="0.25">
      <c r="B71" s="79" t="s">
        <v>101</v>
      </c>
      <c r="C71" s="76" t="s">
        <v>102</v>
      </c>
      <c r="D71" s="80"/>
      <c r="E71" s="80"/>
      <c r="F71" s="80"/>
      <c r="G71" s="78">
        <f t="shared" si="5"/>
        <v>0</v>
      </c>
      <c r="H71" s="81"/>
      <c r="I71" s="80"/>
      <c r="J71" s="82"/>
      <c r="K71" s="83"/>
    </row>
    <row r="72" spans="1:11" ht="94.5" x14ac:dyDescent="0.25">
      <c r="B72" s="79" t="s">
        <v>103</v>
      </c>
      <c r="C72" s="76" t="s">
        <v>104</v>
      </c>
      <c r="D72" s="80"/>
      <c r="E72" s="80"/>
      <c r="F72" s="80"/>
      <c r="G72" s="78">
        <f t="shared" si="5"/>
        <v>0</v>
      </c>
      <c r="H72" s="81"/>
      <c r="I72" s="80"/>
      <c r="J72" s="82"/>
      <c r="K72" s="83"/>
    </row>
    <row r="73" spans="1:11" ht="47.25" x14ac:dyDescent="0.25">
      <c r="B73" s="79" t="s">
        <v>105</v>
      </c>
      <c r="C73" s="76" t="s">
        <v>106</v>
      </c>
      <c r="D73" s="80"/>
      <c r="E73" s="80"/>
      <c r="F73" s="80"/>
      <c r="G73" s="78">
        <f t="shared" si="5"/>
        <v>0</v>
      </c>
      <c r="H73" s="81"/>
      <c r="I73" s="80"/>
      <c r="J73" s="82"/>
      <c r="K73" s="83"/>
    </row>
    <row r="74" spans="1:11" ht="15.75" x14ac:dyDescent="0.25">
      <c r="B74" s="79" t="s">
        <v>107</v>
      </c>
      <c r="C74" s="84"/>
      <c r="D74" s="85"/>
      <c r="E74" s="85"/>
      <c r="F74" s="85"/>
      <c r="G74" s="78">
        <f t="shared" si="5"/>
        <v>0</v>
      </c>
      <c r="H74" s="86"/>
      <c r="I74" s="85"/>
      <c r="J74" s="87"/>
      <c r="K74" s="83"/>
    </row>
    <row r="75" spans="1:11" ht="15.75" x14ac:dyDescent="0.25">
      <c r="B75" s="79" t="s">
        <v>108</v>
      </c>
      <c r="C75" s="84"/>
      <c r="D75" s="85"/>
      <c r="E75" s="85"/>
      <c r="F75" s="85"/>
      <c r="G75" s="78">
        <f t="shared" si="5"/>
        <v>0</v>
      </c>
      <c r="H75" s="86"/>
      <c r="I75" s="85"/>
      <c r="J75" s="87"/>
      <c r="K75" s="83"/>
    </row>
    <row r="76" spans="1:11" ht="15.75" x14ac:dyDescent="0.25">
      <c r="C76" s="33" t="s">
        <v>26</v>
      </c>
      <c r="D76" s="8">
        <f>SUM(D68:D75)</f>
        <v>70000</v>
      </c>
      <c r="E76" s="8">
        <f>SUM(E68:E75)</f>
        <v>0</v>
      </c>
      <c r="F76" s="8">
        <f>SUM(F68:F75)</f>
        <v>0</v>
      </c>
      <c r="G76" s="8">
        <f>SUM(G68:G75)</f>
        <v>70000</v>
      </c>
      <c r="H76" s="7">
        <f>(H68*G68)+(H69*G69)+(H70*G70)+(H71*G71)+(H72*G72)+(H73*G73)+(H74*G74)+(H75*G75)</f>
        <v>0</v>
      </c>
      <c r="I76" s="7">
        <f>SUM(I68:I75)</f>
        <v>64813.3</v>
      </c>
      <c r="J76" s="87"/>
      <c r="K76" s="25"/>
    </row>
    <row r="77" spans="1:11" ht="51" hidden="1" customHeight="1" x14ac:dyDescent="0.25">
      <c r="B77" s="32" t="s">
        <v>109</v>
      </c>
      <c r="C77" s="127"/>
      <c r="D77" s="127"/>
      <c r="E77" s="127"/>
      <c r="F77" s="127"/>
      <c r="G77" s="127"/>
      <c r="H77" s="127"/>
      <c r="I77" s="128"/>
      <c r="J77" s="127"/>
      <c r="K77" s="24"/>
    </row>
    <row r="78" spans="1:11" ht="15.75" hidden="1" x14ac:dyDescent="0.25">
      <c r="B78" s="79" t="s">
        <v>110</v>
      </c>
      <c r="C78" s="76"/>
      <c r="D78" s="80"/>
      <c r="E78" s="80"/>
      <c r="F78" s="80"/>
      <c r="G78" s="78">
        <f>SUM(D78:F78)</f>
        <v>0</v>
      </c>
      <c r="H78" s="81"/>
      <c r="I78" s="80"/>
      <c r="J78" s="82"/>
      <c r="K78" s="83"/>
    </row>
    <row r="79" spans="1:11" ht="15.75" hidden="1" x14ac:dyDescent="0.25">
      <c r="B79" s="79" t="s">
        <v>111</v>
      </c>
      <c r="C79" s="76"/>
      <c r="D79" s="80"/>
      <c r="E79" s="80"/>
      <c r="F79" s="80"/>
      <c r="G79" s="78">
        <f t="shared" ref="G79:G85" si="6">SUM(D79:F79)</f>
        <v>0</v>
      </c>
      <c r="H79" s="81"/>
      <c r="I79" s="80"/>
      <c r="J79" s="82"/>
      <c r="K79" s="83"/>
    </row>
    <row r="80" spans="1:11" ht="15.75" hidden="1" x14ac:dyDescent="0.25">
      <c r="B80" s="79" t="s">
        <v>112</v>
      </c>
      <c r="C80" s="76"/>
      <c r="D80" s="80"/>
      <c r="E80" s="80"/>
      <c r="F80" s="80"/>
      <c r="G80" s="78">
        <f t="shared" si="6"/>
        <v>0</v>
      </c>
      <c r="H80" s="81"/>
      <c r="I80" s="80"/>
      <c r="J80" s="82"/>
      <c r="K80" s="83"/>
    </row>
    <row r="81" spans="1:11" ht="15.75" hidden="1" x14ac:dyDescent="0.25">
      <c r="A81" s="16"/>
      <c r="B81" s="79" t="s">
        <v>113</v>
      </c>
      <c r="C81" s="76"/>
      <c r="D81" s="80"/>
      <c r="E81" s="80"/>
      <c r="F81" s="80"/>
      <c r="G81" s="78">
        <f t="shared" si="6"/>
        <v>0</v>
      </c>
      <c r="H81" s="81"/>
      <c r="I81" s="80"/>
      <c r="J81" s="82"/>
      <c r="K81" s="83"/>
    </row>
    <row r="82" spans="1:11" s="16" customFormat="1" ht="15.75" hidden="1" x14ac:dyDescent="0.25">
      <c r="A82" s="15"/>
      <c r="B82" s="79" t="s">
        <v>114</v>
      </c>
      <c r="C82" s="76"/>
      <c r="D82" s="80"/>
      <c r="E82" s="80"/>
      <c r="F82" s="80"/>
      <c r="G82" s="78">
        <f t="shared" si="6"/>
        <v>0</v>
      </c>
      <c r="H82" s="81"/>
      <c r="I82" s="80"/>
      <c r="J82" s="82"/>
      <c r="K82" s="83"/>
    </row>
    <row r="83" spans="1:11" ht="15.75" hidden="1" x14ac:dyDescent="0.25">
      <c r="B83" s="79" t="s">
        <v>115</v>
      </c>
      <c r="C83" s="76"/>
      <c r="D83" s="80"/>
      <c r="E83" s="80"/>
      <c r="F83" s="80"/>
      <c r="G83" s="78">
        <f t="shared" si="6"/>
        <v>0</v>
      </c>
      <c r="H83" s="81"/>
      <c r="I83" s="80"/>
      <c r="J83" s="82"/>
      <c r="K83" s="83"/>
    </row>
    <row r="84" spans="1:11" ht="15.75" hidden="1" x14ac:dyDescent="0.25">
      <c r="B84" s="79" t="s">
        <v>116</v>
      </c>
      <c r="C84" s="84"/>
      <c r="D84" s="85"/>
      <c r="E84" s="85"/>
      <c r="F84" s="85"/>
      <c r="G84" s="78">
        <f t="shared" si="6"/>
        <v>0</v>
      </c>
      <c r="H84" s="86"/>
      <c r="I84" s="85"/>
      <c r="J84" s="87"/>
      <c r="K84" s="83"/>
    </row>
    <row r="85" spans="1:11" ht="15.75" hidden="1" x14ac:dyDescent="0.25">
      <c r="B85" s="79" t="s">
        <v>117</v>
      </c>
      <c r="C85" s="84"/>
      <c r="D85" s="85"/>
      <c r="E85" s="85"/>
      <c r="F85" s="85"/>
      <c r="G85" s="78">
        <f t="shared" si="6"/>
        <v>0</v>
      </c>
      <c r="H85" s="86"/>
      <c r="I85" s="85"/>
      <c r="J85" s="87"/>
      <c r="K85" s="83"/>
    </row>
    <row r="86" spans="1:11" ht="15.75" hidden="1" x14ac:dyDescent="0.25">
      <c r="C86" s="33" t="s">
        <v>26</v>
      </c>
      <c r="D86" s="8">
        <f>SUM(D78:D85)</f>
        <v>0</v>
      </c>
      <c r="E86" s="8">
        <f>SUM(E78:E85)</f>
        <v>0</v>
      </c>
      <c r="F86" s="8">
        <f>SUM(F78:F85)</f>
        <v>0</v>
      </c>
      <c r="G86" s="8">
        <f>SUM(G78:G85)</f>
        <v>0</v>
      </c>
      <c r="H86" s="7">
        <f>(H78*G78)+(H79*G79)+(H80*G80)+(H81*G81)+(H82*G82)+(H83*G83)+(H84*G84)+(H85*G85)</f>
        <v>0</v>
      </c>
      <c r="I86" s="7">
        <f>SUM(I78:I85)</f>
        <v>0</v>
      </c>
      <c r="J86" s="87"/>
      <c r="K86" s="25"/>
    </row>
    <row r="87" spans="1:11" ht="51" hidden="1" customHeight="1" x14ac:dyDescent="0.25">
      <c r="B87" s="32" t="s">
        <v>118</v>
      </c>
      <c r="C87" s="127"/>
      <c r="D87" s="127"/>
      <c r="E87" s="127"/>
      <c r="F87" s="127"/>
      <c r="G87" s="127"/>
      <c r="H87" s="127"/>
      <c r="I87" s="128"/>
      <c r="J87" s="127"/>
      <c r="K87" s="24"/>
    </row>
    <row r="88" spans="1:11" ht="15.75" hidden="1" x14ac:dyDescent="0.25">
      <c r="B88" s="79" t="s">
        <v>119</v>
      </c>
      <c r="C88" s="76"/>
      <c r="D88" s="80"/>
      <c r="E88" s="80"/>
      <c r="F88" s="80"/>
      <c r="G88" s="78">
        <f>SUM(D88:F88)</f>
        <v>0</v>
      </c>
      <c r="H88" s="81"/>
      <c r="I88" s="80"/>
      <c r="J88" s="82"/>
      <c r="K88" s="83"/>
    </row>
    <row r="89" spans="1:11" ht="15.75" hidden="1" x14ac:dyDescent="0.25">
      <c r="B89" s="79" t="s">
        <v>120</v>
      </c>
      <c r="C89" s="76"/>
      <c r="D89" s="80"/>
      <c r="E89" s="80"/>
      <c r="F89" s="80"/>
      <c r="G89" s="78">
        <f t="shared" ref="G89:G95" si="7">SUM(D89:F89)</f>
        <v>0</v>
      </c>
      <c r="H89" s="81"/>
      <c r="I89" s="80"/>
      <c r="J89" s="82"/>
      <c r="K89" s="83"/>
    </row>
    <row r="90" spans="1:11" ht="15.75" hidden="1" x14ac:dyDescent="0.25">
      <c r="B90" s="79" t="s">
        <v>121</v>
      </c>
      <c r="C90" s="76"/>
      <c r="D90" s="80"/>
      <c r="E90" s="80"/>
      <c r="F90" s="80"/>
      <c r="G90" s="78">
        <f t="shared" si="7"/>
        <v>0</v>
      </c>
      <c r="H90" s="81"/>
      <c r="I90" s="80"/>
      <c r="J90" s="82"/>
      <c r="K90" s="83"/>
    </row>
    <row r="91" spans="1:11" ht="15.75" hidden="1" x14ac:dyDescent="0.25">
      <c r="B91" s="79" t="s">
        <v>122</v>
      </c>
      <c r="C91" s="76"/>
      <c r="D91" s="80"/>
      <c r="E91" s="80"/>
      <c r="F91" s="80"/>
      <c r="G91" s="78">
        <f t="shared" si="7"/>
        <v>0</v>
      </c>
      <c r="H91" s="81"/>
      <c r="I91" s="80"/>
      <c r="J91" s="82"/>
      <c r="K91" s="83"/>
    </row>
    <row r="92" spans="1:11" ht="15.75" hidden="1" x14ac:dyDescent="0.25">
      <c r="B92" s="79" t="s">
        <v>123</v>
      </c>
      <c r="C92" s="76"/>
      <c r="D92" s="80"/>
      <c r="E92" s="80"/>
      <c r="F92" s="80"/>
      <c r="G92" s="78">
        <f t="shared" si="7"/>
        <v>0</v>
      </c>
      <c r="H92" s="81"/>
      <c r="I92" s="80"/>
      <c r="J92" s="82"/>
      <c r="K92" s="83"/>
    </row>
    <row r="93" spans="1:11" ht="15.75" hidden="1" x14ac:dyDescent="0.25">
      <c r="B93" s="79" t="s">
        <v>124</v>
      </c>
      <c r="C93" s="76"/>
      <c r="D93" s="80"/>
      <c r="E93" s="80"/>
      <c r="F93" s="80"/>
      <c r="G93" s="78">
        <f t="shared" si="7"/>
        <v>0</v>
      </c>
      <c r="H93" s="81"/>
      <c r="I93" s="80"/>
      <c r="J93" s="82"/>
      <c r="K93" s="83"/>
    </row>
    <row r="94" spans="1:11" ht="15.75" hidden="1" x14ac:dyDescent="0.25">
      <c r="B94" s="79" t="s">
        <v>125</v>
      </c>
      <c r="C94" s="84"/>
      <c r="D94" s="85"/>
      <c r="E94" s="85"/>
      <c r="F94" s="85"/>
      <c r="G94" s="78">
        <f t="shared" si="7"/>
        <v>0</v>
      </c>
      <c r="H94" s="86"/>
      <c r="I94" s="85"/>
      <c r="J94" s="87"/>
      <c r="K94" s="83"/>
    </row>
    <row r="95" spans="1:11" ht="15.75" hidden="1" x14ac:dyDescent="0.25">
      <c r="B95" s="79" t="s">
        <v>126</v>
      </c>
      <c r="C95" s="84"/>
      <c r="D95" s="85"/>
      <c r="E95" s="85"/>
      <c r="F95" s="85"/>
      <c r="G95" s="78">
        <f t="shared" si="7"/>
        <v>0</v>
      </c>
      <c r="H95" s="86"/>
      <c r="I95" s="85"/>
      <c r="J95" s="87"/>
      <c r="K95" s="83"/>
    </row>
    <row r="96" spans="1:11" ht="15.75" hidden="1" x14ac:dyDescent="0.25">
      <c r="C96" s="33" t="s">
        <v>26</v>
      </c>
      <c r="D96" s="7">
        <f>SUM(D88:D95)</f>
        <v>0</v>
      </c>
      <c r="E96" s="7">
        <f>SUM(E88:E95)</f>
        <v>0</v>
      </c>
      <c r="F96" s="7">
        <f>SUM(F88:F95)</f>
        <v>0</v>
      </c>
      <c r="G96" s="7">
        <f>SUM(G88:G95)</f>
        <v>0</v>
      </c>
      <c r="H96" s="7">
        <f>(H88*G88)+(H89*G89)+(H90*G90)+(H91*G91)+(H92*G92)+(H93*G93)+(H94*G94)+(H95*G95)</f>
        <v>0</v>
      </c>
      <c r="I96" s="7">
        <f>SUM(I88:I95)</f>
        <v>0</v>
      </c>
      <c r="J96" s="87"/>
      <c r="K96" s="25"/>
    </row>
    <row r="97" spans="2:11" ht="15.75" hidden="1" customHeight="1" x14ac:dyDescent="0.25">
      <c r="B97" s="3"/>
      <c r="C97" s="88"/>
      <c r="D97" s="91"/>
      <c r="E97" s="91"/>
      <c r="F97" s="91"/>
      <c r="G97" s="91"/>
      <c r="H97" s="91"/>
      <c r="I97" s="91"/>
      <c r="J97" s="88"/>
      <c r="K97" s="2"/>
    </row>
    <row r="98" spans="2:11" ht="51" hidden="1" customHeight="1" x14ac:dyDescent="0.25">
      <c r="B98" s="33" t="s">
        <v>127</v>
      </c>
      <c r="C98" s="129"/>
      <c r="D98" s="129"/>
      <c r="E98" s="129"/>
      <c r="F98" s="129"/>
      <c r="G98" s="129"/>
      <c r="H98" s="129"/>
      <c r="I98" s="130"/>
      <c r="J98" s="129"/>
      <c r="K98" s="6"/>
    </row>
    <row r="99" spans="2:11" ht="51" hidden="1" customHeight="1" x14ac:dyDescent="0.25">
      <c r="B99" s="32" t="s">
        <v>128</v>
      </c>
      <c r="C99" s="127"/>
      <c r="D99" s="127"/>
      <c r="E99" s="127"/>
      <c r="F99" s="127"/>
      <c r="G99" s="127"/>
      <c r="H99" s="127"/>
      <c r="I99" s="128"/>
      <c r="J99" s="127"/>
      <c r="K99" s="24"/>
    </row>
    <row r="100" spans="2:11" ht="15.75" hidden="1" x14ac:dyDescent="0.25">
      <c r="B100" s="79" t="s">
        <v>129</v>
      </c>
      <c r="C100" s="76"/>
      <c r="D100" s="80"/>
      <c r="E100" s="80"/>
      <c r="F100" s="80"/>
      <c r="G100" s="78">
        <f>SUM(D100:F100)</f>
        <v>0</v>
      </c>
      <c r="H100" s="81"/>
      <c r="I100" s="80"/>
      <c r="J100" s="82"/>
      <c r="K100" s="83"/>
    </row>
    <row r="101" spans="2:11" ht="15.75" hidden="1" x14ac:dyDescent="0.25">
      <c r="B101" s="79" t="s">
        <v>130</v>
      </c>
      <c r="C101" s="76"/>
      <c r="D101" s="80"/>
      <c r="E101" s="80"/>
      <c r="F101" s="80"/>
      <c r="G101" s="78">
        <f t="shared" ref="G101:G107" si="8">SUM(D101:F101)</f>
        <v>0</v>
      </c>
      <c r="H101" s="81"/>
      <c r="I101" s="80"/>
      <c r="J101" s="82"/>
      <c r="K101" s="83"/>
    </row>
    <row r="102" spans="2:11" ht="15.75" hidden="1" x14ac:dyDescent="0.25">
      <c r="B102" s="79" t="s">
        <v>131</v>
      </c>
      <c r="C102" s="76"/>
      <c r="D102" s="80"/>
      <c r="E102" s="80"/>
      <c r="F102" s="80"/>
      <c r="G102" s="78">
        <f t="shared" si="8"/>
        <v>0</v>
      </c>
      <c r="H102" s="81"/>
      <c r="I102" s="80"/>
      <c r="J102" s="82"/>
      <c r="K102" s="83"/>
    </row>
    <row r="103" spans="2:11" ht="15.75" hidden="1" x14ac:dyDescent="0.25">
      <c r="B103" s="79" t="s">
        <v>132</v>
      </c>
      <c r="C103" s="76"/>
      <c r="D103" s="80"/>
      <c r="E103" s="80"/>
      <c r="F103" s="80"/>
      <c r="G103" s="78">
        <f t="shared" si="8"/>
        <v>0</v>
      </c>
      <c r="H103" s="81"/>
      <c r="I103" s="80"/>
      <c r="J103" s="82"/>
      <c r="K103" s="83"/>
    </row>
    <row r="104" spans="2:11" ht="15.75" hidden="1" x14ac:dyDescent="0.25">
      <c r="B104" s="79" t="s">
        <v>133</v>
      </c>
      <c r="C104" s="76"/>
      <c r="D104" s="80"/>
      <c r="E104" s="80"/>
      <c r="F104" s="80"/>
      <c r="G104" s="78">
        <f t="shared" si="8"/>
        <v>0</v>
      </c>
      <c r="H104" s="81"/>
      <c r="I104" s="80"/>
      <c r="J104" s="82"/>
      <c r="K104" s="83"/>
    </row>
    <row r="105" spans="2:11" ht="15.75" hidden="1" x14ac:dyDescent="0.25">
      <c r="B105" s="79" t="s">
        <v>134</v>
      </c>
      <c r="C105" s="76"/>
      <c r="D105" s="80"/>
      <c r="E105" s="80"/>
      <c r="F105" s="80"/>
      <c r="G105" s="78">
        <f t="shared" si="8"/>
        <v>0</v>
      </c>
      <c r="H105" s="81"/>
      <c r="I105" s="80"/>
      <c r="J105" s="82"/>
      <c r="K105" s="83"/>
    </row>
    <row r="106" spans="2:11" ht="15.75" hidden="1" x14ac:dyDescent="0.25">
      <c r="B106" s="79" t="s">
        <v>135</v>
      </c>
      <c r="C106" s="84"/>
      <c r="D106" s="85"/>
      <c r="E106" s="85"/>
      <c r="F106" s="85"/>
      <c r="G106" s="78">
        <f t="shared" si="8"/>
        <v>0</v>
      </c>
      <c r="H106" s="86"/>
      <c r="I106" s="85"/>
      <c r="J106" s="87"/>
      <c r="K106" s="83"/>
    </row>
    <row r="107" spans="2:11" ht="15.75" hidden="1" x14ac:dyDescent="0.25">
      <c r="B107" s="79" t="s">
        <v>136</v>
      </c>
      <c r="C107" s="84"/>
      <c r="D107" s="85"/>
      <c r="E107" s="85"/>
      <c r="F107" s="85"/>
      <c r="G107" s="78">
        <f t="shared" si="8"/>
        <v>0</v>
      </c>
      <c r="H107" s="86"/>
      <c r="I107" s="85"/>
      <c r="J107" s="87"/>
      <c r="K107" s="83"/>
    </row>
    <row r="108" spans="2:11" ht="15.75" hidden="1" x14ac:dyDescent="0.25">
      <c r="C108" s="33" t="s">
        <v>26</v>
      </c>
      <c r="D108" s="7">
        <f>SUM(D100:D107)</f>
        <v>0</v>
      </c>
      <c r="E108" s="7">
        <f>SUM(E100:E107)</f>
        <v>0</v>
      </c>
      <c r="F108" s="7">
        <f>SUM(F100:F107)</f>
        <v>0</v>
      </c>
      <c r="G108" s="8">
        <f>SUM(G100:G107)</f>
        <v>0</v>
      </c>
      <c r="H108" s="7">
        <f>(H100*G100)+(H101*G101)+(H102*G102)+(H103*G103)+(H104*G104)+(H105*G105)+(H106*G106)+(H107*G107)</f>
        <v>0</v>
      </c>
      <c r="I108" s="7">
        <f>SUM(I100:I107)</f>
        <v>0</v>
      </c>
      <c r="J108" s="87"/>
      <c r="K108" s="25"/>
    </row>
    <row r="109" spans="2:11" ht="51" hidden="1" customHeight="1" x14ac:dyDescent="0.25">
      <c r="B109" s="32" t="s">
        <v>137</v>
      </c>
      <c r="C109" s="127"/>
      <c r="D109" s="127"/>
      <c r="E109" s="127"/>
      <c r="F109" s="127"/>
      <c r="G109" s="127"/>
      <c r="H109" s="127"/>
      <c r="I109" s="128"/>
      <c r="J109" s="127"/>
      <c r="K109" s="24"/>
    </row>
    <row r="110" spans="2:11" ht="15.75" hidden="1" x14ac:dyDescent="0.25">
      <c r="B110" s="79" t="s">
        <v>138</v>
      </c>
      <c r="C110" s="76"/>
      <c r="D110" s="80"/>
      <c r="E110" s="80"/>
      <c r="F110" s="80"/>
      <c r="G110" s="78">
        <f>SUM(D110:F110)</f>
        <v>0</v>
      </c>
      <c r="H110" s="81"/>
      <c r="I110" s="80"/>
      <c r="J110" s="82"/>
      <c r="K110" s="83"/>
    </row>
    <row r="111" spans="2:11" ht="15.75" hidden="1" x14ac:dyDescent="0.25">
      <c r="B111" s="79" t="s">
        <v>139</v>
      </c>
      <c r="C111" s="76"/>
      <c r="D111" s="80"/>
      <c r="E111" s="80"/>
      <c r="F111" s="80"/>
      <c r="G111" s="78">
        <f t="shared" ref="G111:G117" si="9">SUM(D111:F111)</f>
        <v>0</v>
      </c>
      <c r="H111" s="81"/>
      <c r="I111" s="80"/>
      <c r="J111" s="82"/>
      <c r="K111" s="83"/>
    </row>
    <row r="112" spans="2:11" ht="15.75" hidden="1" x14ac:dyDescent="0.25">
      <c r="B112" s="79" t="s">
        <v>140</v>
      </c>
      <c r="C112" s="76"/>
      <c r="D112" s="80"/>
      <c r="E112" s="80"/>
      <c r="F112" s="80"/>
      <c r="G112" s="78">
        <f t="shared" si="9"/>
        <v>0</v>
      </c>
      <c r="H112" s="81"/>
      <c r="I112" s="80"/>
      <c r="J112" s="82"/>
      <c r="K112" s="83"/>
    </row>
    <row r="113" spans="2:11" ht="15.75" hidden="1" x14ac:dyDescent="0.25">
      <c r="B113" s="79" t="s">
        <v>141</v>
      </c>
      <c r="C113" s="76"/>
      <c r="D113" s="80"/>
      <c r="E113" s="80"/>
      <c r="F113" s="80"/>
      <c r="G113" s="78">
        <f t="shared" si="9"/>
        <v>0</v>
      </c>
      <c r="H113" s="81"/>
      <c r="I113" s="80"/>
      <c r="J113" s="82"/>
      <c r="K113" s="83"/>
    </row>
    <row r="114" spans="2:11" ht="15.75" hidden="1" x14ac:dyDescent="0.25">
      <c r="B114" s="79" t="s">
        <v>142</v>
      </c>
      <c r="C114" s="76"/>
      <c r="D114" s="80"/>
      <c r="E114" s="80"/>
      <c r="F114" s="80"/>
      <c r="G114" s="78">
        <f t="shared" si="9"/>
        <v>0</v>
      </c>
      <c r="H114" s="81"/>
      <c r="I114" s="80"/>
      <c r="J114" s="82"/>
      <c r="K114" s="83"/>
    </row>
    <row r="115" spans="2:11" ht="15.75" hidden="1" x14ac:dyDescent="0.25">
      <c r="B115" s="79" t="s">
        <v>143</v>
      </c>
      <c r="C115" s="76"/>
      <c r="D115" s="80"/>
      <c r="E115" s="80"/>
      <c r="F115" s="80"/>
      <c r="G115" s="78">
        <f t="shared" si="9"/>
        <v>0</v>
      </c>
      <c r="H115" s="81"/>
      <c r="I115" s="80"/>
      <c r="J115" s="82"/>
      <c r="K115" s="83"/>
    </row>
    <row r="116" spans="2:11" ht="15.75" hidden="1" x14ac:dyDescent="0.25">
      <c r="B116" s="79" t="s">
        <v>144</v>
      </c>
      <c r="C116" s="84"/>
      <c r="D116" s="85"/>
      <c r="E116" s="85"/>
      <c r="F116" s="85"/>
      <c r="G116" s="78">
        <f t="shared" si="9"/>
        <v>0</v>
      </c>
      <c r="H116" s="86"/>
      <c r="I116" s="85"/>
      <c r="J116" s="87"/>
      <c r="K116" s="83"/>
    </row>
    <row r="117" spans="2:11" ht="15.75" hidden="1" x14ac:dyDescent="0.25">
      <c r="B117" s="79" t="s">
        <v>145</v>
      </c>
      <c r="C117" s="84"/>
      <c r="D117" s="85"/>
      <c r="E117" s="85"/>
      <c r="F117" s="85"/>
      <c r="G117" s="78">
        <f t="shared" si="9"/>
        <v>0</v>
      </c>
      <c r="H117" s="86"/>
      <c r="I117" s="85"/>
      <c r="J117" s="87"/>
      <c r="K117" s="83"/>
    </row>
    <row r="118" spans="2:11" ht="15.75" hidden="1" x14ac:dyDescent="0.25">
      <c r="C118" s="33" t="s">
        <v>26</v>
      </c>
      <c r="D118" s="8">
        <f>SUM(D110:D117)</f>
        <v>0</v>
      </c>
      <c r="E118" s="8">
        <f>SUM(E110:E117)</f>
        <v>0</v>
      </c>
      <c r="F118" s="8">
        <f>SUM(F110:F117)</f>
        <v>0</v>
      </c>
      <c r="G118" s="8">
        <f>SUM(G110:G117)</f>
        <v>0</v>
      </c>
      <c r="H118" s="7">
        <f>(H110*G110)+(H111*G111)+(H112*G112)+(H113*G113)+(H114*G114)+(H115*G115)+(H116*G116)+(H117*G117)</f>
        <v>0</v>
      </c>
      <c r="I118" s="7">
        <f>SUM(I110:I117)</f>
        <v>0</v>
      </c>
      <c r="J118" s="87"/>
      <c r="K118" s="25"/>
    </row>
    <row r="119" spans="2:11" ht="51" hidden="1" customHeight="1" x14ac:dyDescent="0.25">
      <c r="B119" s="59" t="s">
        <v>146</v>
      </c>
      <c r="C119" s="127"/>
      <c r="D119" s="127"/>
      <c r="E119" s="127"/>
      <c r="F119" s="127"/>
      <c r="G119" s="127"/>
      <c r="H119" s="127"/>
      <c r="I119" s="128"/>
      <c r="J119" s="127"/>
      <c r="K119" s="24"/>
    </row>
    <row r="120" spans="2:11" ht="15.75" hidden="1" x14ac:dyDescent="0.25">
      <c r="B120" s="79" t="s">
        <v>147</v>
      </c>
      <c r="C120" s="76"/>
      <c r="D120" s="80"/>
      <c r="E120" s="80"/>
      <c r="F120" s="80"/>
      <c r="G120" s="78">
        <f>SUM(D120:F120)</f>
        <v>0</v>
      </c>
      <c r="H120" s="81"/>
      <c r="I120" s="80"/>
      <c r="J120" s="82"/>
      <c r="K120" s="83"/>
    </row>
    <row r="121" spans="2:11" ht="15.75" hidden="1" x14ac:dyDescent="0.25">
      <c r="B121" s="79" t="s">
        <v>148</v>
      </c>
      <c r="C121" s="76"/>
      <c r="D121" s="80"/>
      <c r="E121" s="80"/>
      <c r="F121" s="80"/>
      <c r="G121" s="78">
        <f t="shared" ref="G121:G127" si="10">SUM(D121:F121)</f>
        <v>0</v>
      </c>
      <c r="H121" s="81"/>
      <c r="I121" s="80"/>
      <c r="J121" s="82"/>
      <c r="K121" s="83"/>
    </row>
    <row r="122" spans="2:11" ht="15.75" hidden="1" x14ac:dyDescent="0.25">
      <c r="B122" s="79" t="s">
        <v>149</v>
      </c>
      <c r="C122" s="76"/>
      <c r="D122" s="80"/>
      <c r="E122" s="80"/>
      <c r="F122" s="80"/>
      <c r="G122" s="78">
        <f t="shared" si="10"/>
        <v>0</v>
      </c>
      <c r="H122" s="81"/>
      <c r="I122" s="80"/>
      <c r="J122" s="82"/>
      <c r="K122" s="83"/>
    </row>
    <row r="123" spans="2:11" ht="15.75" hidden="1" x14ac:dyDescent="0.25">
      <c r="B123" s="79" t="s">
        <v>150</v>
      </c>
      <c r="C123" s="76"/>
      <c r="D123" s="80"/>
      <c r="E123" s="80"/>
      <c r="F123" s="80"/>
      <c r="G123" s="78">
        <f t="shared" si="10"/>
        <v>0</v>
      </c>
      <c r="H123" s="81"/>
      <c r="I123" s="80"/>
      <c r="J123" s="82"/>
      <c r="K123" s="83"/>
    </row>
    <row r="124" spans="2:11" ht="15.75" hidden="1" x14ac:dyDescent="0.25">
      <c r="B124" s="79" t="s">
        <v>151</v>
      </c>
      <c r="C124" s="76"/>
      <c r="D124" s="80"/>
      <c r="E124" s="80"/>
      <c r="F124" s="80"/>
      <c r="G124" s="78">
        <f t="shared" si="10"/>
        <v>0</v>
      </c>
      <c r="H124" s="81"/>
      <c r="I124" s="80"/>
      <c r="J124" s="82"/>
      <c r="K124" s="83"/>
    </row>
    <row r="125" spans="2:11" ht="15.75" hidden="1" x14ac:dyDescent="0.25">
      <c r="B125" s="79" t="s">
        <v>152</v>
      </c>
      <c r="C125" s="76"/>
      <c r="D125" s="80"/>
      <c r="E125" s="80"/>
      <c r="F125" s="80"/>
      <c r="G125" s="78">
        <f t="shared" si="10"/>
        <v>0</v>
      </c>
      <c r="H125" s="81"/>
      <c r="I125" s="80"/>
      <c r="J125" s="82"/>
      <c r="K125" s="83"/>
    </row>
    <row r="126" spans="2:11" ht="15.75" hidden="1" x14ac:dyDescent="0.25">
      <c r="B126" s="79" t="s">
        <v>153</v>
      </c>
      <c r="C126" s="84"/>
      <c r="D126" s="85"/>
      <c r="E126" s="85"/>
      <c r="F126" s="85"/>
      <c r="G126" s="78">
        <f t="shared" si="10"/>
        <v>0</v>
      </c>
      <c r="H126" s="86"/>
      <c r="I126" s="85"/>
      <c r="J126" s="87"/>
      <c r="K126" s="83"/>
    </row>
    <row r="127" spans="2:11" ht="15.75" hidden="1" x14ac:dyDescent="0.25">
      <c r="B127" s="79" t="s">
        <v>154</v>
      </c>
      <c r="C127" s="84"/>
      <c r="D127" s="85"/>
      <c r="E127" s="85"/>
      <c r="F127" s="85"/>
      <c r="G127" s="78">
        <f t="shared" si="10"/>
        <v>0</v>
      </c>
      <c r="H127" s="86"/>
      <c r="I127" s="85"/>
      <c r="J127" s="87"/>
      <c r="K127" s="83"/>
    </row>
    <row r="128" spans="2:11" ht="15.75" hidden="1" x14ac:dyDescent="0.25">
      <c r="C128" s="33" t="s">
        <v>26</v>
      </c>
      <c r="D128" s="8">
        <f>SUM(D120:D127)</f>
        <v>0</v>
      </c>
      <c r="E128" s="8">
        <f>SUM(E120:E127)</f>
        <v>0</v>
      </c>
      <c r="F128" s="8">
        <f>SUM(F120:F127)</f>
        <v>0</v>
      </c>
      <c r="G128" s="8">
        <f>SUM(G120:G127)</f>
        <v>0</v>
      </c>
      <c r="H128" s="7">
        <f>(H120*G120)+(H121*G121)+(H122*G122)+(H123*G123)+(H124*G124)+(H125*G125)+(H126*G126)+(H127*G127)</f>
        <v>0</v>
      </c>
      <c r="I128" s="7">
        <f>SUM(I120:I127)</f>
        <v>0</v>
      </c>
      <c r="J128" s="87"/>
      <c r="K128" s="25"/>
    </row>
    <row r="129" spans="2:11" ht="51" hidden="1" customHeight="1" x14ac:dyDescent="0.25">
      <c r="B129" s="59" t="s">
        <v>155</v>
      </c>
      <c r="C129" s="127"/>
      <c r="D129" s="127"/>
      <c r="E129" s="127"/>
      <c r="F129" s="127"/>
      <c r="G129" s="127"/>
      <c r="H129" s="127"/>
      <c r="I129" s="128"/>
      <c r="J129" s="127"/>
      <c r="K129" s="24"/>
    </row>
    <row r="130" spans="2:11" ht="15.75" hidden="1" x14ac:dyDescent="0.25">
      <c r="B130" s="79" t="s">
        <v>156</v>
      </c>
      <c r="C130" s="76"/>
      <c r="D130" s="80"/>
      <c r="E130" s="80"/>
      <c r="F130" s="80"/>
      <c r="G130" s="78">
        <f>SUM(D130:F130)</f>
        <v>0</v>
      </c>
      <c r="H130" s="81"/>
      <c r="I130" s="80"/>
      <c r="J130" s="82"/>
      <c r="K130" s="83"/>
    </row>
    <row r="131" spans="2:11" ht="15.75" hidden="1" x14ac:dyDescent="0.25">
      <c r="B131" s="79" t="s">
        <v>157</v>
      </c>
      <c r="C131" s="76"/>
      <c r="D131" s="80"/>
      <c r="E131" s="80"/>
      <c r="F131" s="80"/>
      <c r="G131" s="78">
        <f t="shared" ref="G131:G137" si="11">SUM(D131:F131)</f>
        <v>0</v>
      </c>
      <c r="H131" s="81"/>
      <c r="I131" s="80"/>
      <c r="J131" s="82"/>
      <c r="K131" s="83"/>
    </row>
    <row r="132" spans="2:11" ht="15.75" hidden="1" x14ac:dyDescent="0.25">
      <c r="B132" s="79" t="s">
        <v>158</v>
      </c>
      <c r="C132" s="76"/>
      <c r="D132" s="80"/>
      <c r="E132" s="80"/>
      <c r="F132" s="80"/>
      <c r="G132" s="78">
        <f t="shared" si="11"/>
        <v>0</v>
      </c>
      <c r="H132" s="81"/>
      <c r="I132" s="80"/>
      <c r="J132" s="82"/>
      <c r="K132" s="83"/>
    </row>
    <row r="133" spans="2:11" ht="15.75" hidden="1" x14ac:dyDescent="0.25">
      <c r="B133" s="79" t="s">
        <v>159</v>
      </c>
      <c r="C133" s="76"/>
      <c r="D133" s="80"/>
      <c r="E133" s="80"/>
      <c r="F133" s="80"/>
      <c r="G133" s="78">
        <f t="shared" si="11"/>
        <v>0</v>
      </c>
      <c r="H133" s="81"/>
      <c r="I133" s="80"/>
      <c r="J133" s="82"/>
      <c r="K133" s="83"/>
    </row>
    <row r="134" spans="2:11" ht="15.75" hidden="1" x14ac:dyDescent="0.25">
      <c r="B134" s="79" t="s">
        <v>160</v>
      </c>
      <c r="C134" s="76"/>
      <c r="D134" s="80"/>
      <c r="E134" s="80"/>
      <c r="F134" s="80"/>
      <c r="G134" s="78">
        <f t="shared" si="11"/>
        <v>0</v>
      </c>
      <c r="H134" s="81"/>
      <c r="I134" s="80"/>
      <c r="J134" s="82"/>
      <c r="K134" s="83"/>
    </row>
    <row r="135" spans="2:11" ht="15.75" hidden="1" x14ac:dyDescent="0.25">
      <c r="B135" s="79" t="s">
        <v>161</v>
      </c>
      <c r="C135" s="76"/>
      <c r="D135" s="80"/>
      <c r="E135" s="80"/>
      <c r="F135" s="80"/>
      <c r="G135" s="78">
        <f t="shared" si="11"/>
        <v>0</v>
      </c>
      <c r="H135" s="81"/>
      <c r="I135" s="80"/>
      <c r="J135" s="82"/>
      <c r="K135" s="83"/>
    </row>
    <row r="136" spans="2:11" ht="15.75" hidden="1" x14ac:dyDescent="0.25">
      <c r="B136" s="79" t="s">
        <v>162</v>
      </c>
      <c r="C136" s="84"/>
      <c r="D136" s="85"/>
      <c r="E136" s="85"/>
      <c r="F136" s="85"/>
      <c r="G136" s="78">
        <f t="shared" si="11"/>
        <v>0</v>
      </c>
      <c r="H136" s="86"/>
      <c r="I136" s="85"/>
      <c r="J136" s="87"/>
      <c r="K136" s="83"/>
    </row>
    <row r="137" spans="2:11" ht="15.75" hidden="1" x14ac:dyDescent="0.25">
      <c r="B137" s="79" t="s">
        <v>163</v>
      </c>
      <c r="C137" s="84"/>
      <c r="D137" s="85"/>
      <c r="E137" s="85"/>
      <c r="F137" s="85"/>
      <c r="G137" s="78">
        <f t="shared" si="11"/>
        <v>0</v>
      </c>
      <c r="H137" s="86"/>
      <c r="I137" s="85"/>
      <c r="J137" s="87"/>
      <c r="K137" s="83"/>
    </row>
    <row r="138" spans="2:11" ht="15.75" hidden="1" x14ac:dyDescent="0.25">
      <c r="C138" s="33" t="s">
        <v>26</v>
      </c>
      <c r="D138" s="7">
        <f>SUM(D130:D137)</f>
        <v>0</v>
      </c>
      <c r="E138" s="7">
        <f>SUM(E130:E137)</f>
        <v>0</v>
      </c>
      <c r="F138" s="7">
        <f>SUM(F130:F137)</f>
        <v>0</v>
      </c>
      <c r="G138" s="7">
        <f>SUM(G130:G137)</f>
        <v>0</v>
      </c>
      <c r="H138" s="7">
        <f>(H130*G130)+(H131*G131)+(H132*G132)+(H133*G133)+(H134*G134)+(H135*G135)+(H136*G136)+(H137*G137)</f>
        <v>0</v>
      </c>
      <c r="I138" s="7">
        <f>SUM(I130:I137)</f>
        <v>0</v>
      </c>
      <c r="J138" s="87"/>
      <c r="K138" s="25"/>
    </row>
    <row r="139" spans="2:11" ht="15.75" hidden="1" customHeight="1" x14ac:dyDescent="0.25">
      <c r="B139" s="3"/>
      <c r="C139" s="88"/>
      <c r="D139" s="91"/>
      <c r="E139" s="91"/>
      <c r="F139" s="91"/>
      <c r="G139" s="91"/>
      <c r="H139" s="91"/>
      <c r="I139" s="91"/>
      <c r="J139" s="92"/>
      <c r="K139" s="2"/>
    </row>
    <row r="140" spans="2:11" ht="51" hidden="1" customHeight="1" x14ac:dyDescent="0.25">
      <c r="B140" s="33" t="s">
        <v>164</v>
      </c>
      <c r="C140" s="129"/>
      <c r="D140" s="129"/>
      <c r="E140" s="129"/>
      <c r="F140" s="129"/>
      <c r="G140" s="129"/>
      <c r="H140" s="129"/>
      <c r="I140" s="130"/>
      <c r="J140" s="129"/>
      <c r="K140" s="6"/>
    </row>
    <row r="141" spans="2:11" ht="51" hidden="1" customHeight="1" x14ac:dyDescent="0.25">
      <c r="B141" s="32" t="s">
        <v>165</v>
      </c>
      <c r="C141" s="127"/>
      <c r="D141" s="127"/>
      <c r="E141" s="127"/>
      <c r="F141" s="127"/>
      <c r="G141" s="127"/>
      <c r="H141" s="127"/>
      <c r="I141" s="128"/>
      <c r="J141" s="127"/>
      <c r="K141" s="24"/>
    </row>
    <row r="142" spans="2:11" ht="15.75" hidden="1" x14ac:dyDescent="0.25">
      <c r="B142" s="79" t="s">
        <v>166</v>
      </c>
      <c r="C142" s="76"/>
      <c r="D142" s="80"/>
      <c r="E142" s="80"/>
      <c r="F142" s="80"/>
      <c r="G142" s="78">
        <f>SUM(D142:F142)</f>
        <v>0</v>
      </c>
      <c r="H142" s="81"/>
      <c r="I142" s="80"/>
      <c r="J142" s="82"/>
      <c r="K142" s="83"/>
    </row>
    <row r="143" spans="2:11" ht="15.75" hidden="1" x14ac:dyDescent="0.25">
      <c r="B143" s="79" t="s">
        <v>167</v>
      </c>
      <c r="C143" s="76"/>
      <c r="D143" s="80"/>
      <c r="E143" s="80"/>
      <c r="F143" s="80"/>
      <c r="G143" s="78">
        <f t="shared" ref="G143:G149" si="12">SUM(D143:F143)</f>
        <v>0</v>
      </c>
      <c r="H143" s="81"/>
      <c r="I143" s="80"/>
      <c r="J143" s="82"/>
      <c r="K143" s="83"/>
    </row>
    <row r="144" spans="2:11" ht="15.75" hidden="1" x14ac:dyDescent="0.25">
      <c r="B144" s="79" t="s">
        <v>168</v>
      </c>
      <c r="C144" s="76"/>
      <c r="D144" s="80"/>
      <c r="E144" s="80"/>
      <c r="F144" s="80"/>
      <c r="G144" s="78">
        <f t="shared" si="12"/>
        <v>0</v>
      </c>
      <c r="H144" s="81"/>
      <c r="I144" s="80"/>
      <c r="J144" s="82"/>
      <c r="K144" s="83"/>
    </row>
    <row r="145" spans="2:11" ht="15.75" hidden="1" x14ac:dyDescent="0.25">
      <c r="B145" s="79" t="s">
        <v>169</v>
      </c>
      <c r="C145" s="76"/>
      <c r="D145" s="80"/>
      <c r="E145" s="80"/>
      <c r="F145" s="80"/>
      <c r="G145" s="78">
        <f t="shared" si="12"/>
        <v>0</v>
      </c>
      <c r="H145" s="81"/>
      <c r="I145" s="80"/>
      <c r="J145" s="82"/>
      <c r="K145" s="83"/>
    </row>
    <row r="146" spans="2:11" ht="15.75" hidden="1" x14ac:dyDescent="0.25">
      <c r="B146" s="79" t="s">
        <v>170</v>
      </c>
      <c r="C146" s="76"/>
      <c r="D146" s="80"/>
      <c r="E146" s="80"/>
      <c r="F146" s="80"/>
      <c r="G146" s="78">
        <f t="shared" si="12"/>
        <v>0</v>
      </c>
      <c r="H146" s="81"/>
      <c r="I146" s="80"/>
      <c r="J146" s="82"/>
      <c r="K146" s="83"/>
    </row>
    <row r="147" spans="2:11" ht="15.75" hidden="1" x14ac:dyDescent="0.25">
      <c r="B147" s="79" t="s">
        <v>171</v>
      </c>
      <c r="C147" s="76"/>
      <c r="D147" s="80"/>
      <c r="E147" s="80"/>
      <c r="F147" s="80"/>
      <c r="G147" s="78">
        <f t="shared" si="12"/>
        <v>0</v>
      </c>
      <c r="H147" s="81"/>
      <c r="I147" s="80"/>
      <c r="J147" s="82"/>
      <c r="K147" s="83"/>
    </row>
    <row r="148" spans="2:11" ht="15.75" hidden="1" x14ac:dyDescent="0.25">
      <c r="B148" s="79" t="s">
        <v>172</v>
      </c>
      <c r="C148" s="84"/>
      <c r="D148" s="85"/>
      <c r="E148" s="85"/>
      <c r="F148" s="85"/>
      <c r="G148" s="78">
        <f t="shared" si="12"/>
        <v>0</v>
      </c>
      <c r="H148" s="86"/>
      <c r="I148" s="85"/>
      <c r="J148" s="87"/>
      <c r="K148" s="83"/>
    </row>
    <row r="149" spans="2:11" ht="15.75" hidden="1" x14ac:dyDescent="0.25">
      <c r="B149" s="79" t="s">
        <v>173</v>
      </c>
      <c r="C149" s="84"/>
      <c r="D149" s="85"/>
      <c r="E149" s="85"/>
      <c r="F149" s="85"/>
      <c r="G149" s="78">
        <f t="shared" si="12"/>
        <v>0</v>
      </c>
      <c r="H149" s="86"/>
      <c r="I149" s="85"/>
      <c r="J149" s="87"/>
      <c r="K149" s="83"/>
    </row>
    <row r="150" spans="2:11" ht="15.75" hidden="1" x14ac:dyDescent="0.25">
      <c r="C150" s="33" t="s">
        <v>26</v>
      </c>
      <c r="D150" s="7">
        <f>SUM(D142:D149)</f>
        <v>0</v>
      </c>
      <c r="E150" s="7">
        <f>SUM(E142:E149)</f>
        <v>0</v>
      </c>
      <c r="F150" s="7">
        <f>SUM(F142:F149)</f>
        <v>0</v>
      </c>
      <c r="G150" s="8">
        <f>SUM(G142:G149)</f>
        <v>0</v>
      </c>
      <c r="H150" s="7">
        <f>(H142*G142)+(H143*G143)+(H144*G144)+(H145*G145)+(H146*G146)+(H147*G147)+(H148*G148)+(H149*G149)</f>
        <v>0</v>
      </c>
      <c r="I150" s="7">
        <f>SUM(I142:I149)</f>
        <v>0</v>
      </c>
      <c r="J150" s="87"/>
      <c r="K150" s="25"/>
    </row>
    <row r="151" spans="2:11" ht="51" hidden="1" customHeight="1" x14ac:dyDescent="0.25">
      <c r="B151" s="32" t="s">
        <v>174</v>
      </c>
      <c r="C151" s="127"/>
      <c r="D151" s="127"/>
      <c r="E151" s="127"/>
      <c r="F151" s="127"/>
      <c r="G151" s="127"/>
      <c r="H151" s="127"/>
      <c r="I151" s="128"/>
      <c r="J151" s="127"/>
      <c r="K151" s="24"/>
    </row>
    <row r="152" spans="2:11" ht="15.75" hidden="1" x14ac:dyDescent="0.25">
      <c r="B152" s="79" t="s">
        <v>175</v>
      </c>
      <c r="C152" s="76"/>
      <c r="D152" s="80"/>
      <c r="E152" s="80"/>
      <c r="F152" s="80"/>
      <c r="G152" s="78">
        <f>SUM(D152:F152)</f>
        <v>0</v>
      </c>
      <c r="H152" s="81"/>
      <c r="I152" s="80"/>
      <c r="J152" s="82"/>
      <c r="K152" s="83"/>
    </row>
    <row r="153" spans="2:11" ht="15.75" hidden="1" x14ac:dyDescent="0.25">
      <c r="B153" s="79" t="s">
        <v>176</v>
      </c>
      <c r="C153" s="76"/>
      <c r="D153" s="80"/>
      <c r="E153" s="80"/>
      <c r="F153" s="80"/>
      <c r="G153" s="78">
        <f t="shared" ref="G153:G159" si="13">SUM(D153:F153)</f>
        <v>0</v>
      </c>
      <c r="H153" s="81"/>
      <c r="I153" s="80"/>
      <c r="J153" s="82"/>
      <c r="K153" s="83"/>
    </row>
    <row r="154" spans="2:11" ht="15.75" hidden="1" x14ac:dyDescent="0.25">
      <c r="B154" s="79" t="s">
        <v>177</v>
      </c>
      <c r="C154" s="76"/>
      <c r="D154" s="80"/>
      <c r="E154" s="80"/>
      <c r="F154" s="80"/>
      <c r="G154" s="78">
        <f t="shared" si="13"/>
        <v>0</v>
      </c>
      <c r="H154" s="81"/>
      <c r="I154" s="80"/>
      <c r="J154" s="82"/>
      <c r="K154" s="83"/>
    </row>
    <row r="155" spans="2:11" ht="15.75" hidden="1" x14ac:dyDescent="0.25">
      <c r="B155" s="79" t="s">
        <v>178</v>
      </c>
      <c r="C155" s="76"/>
      <c r="D155" s="80"/>
      <c r="E155" s="80"/>
      <c r="F155" s="80"/>
      <c r="G155" s="78">
        <f t="shared" si="13"/>
        <v>0</v>
      </c>
      <c r="H155" s="81"/>
      <c r="I155" s="80"/>
      <c r="J155" s="82"/>
      <c r="K155" s="83"/>
    </row>
    <row r="156" spans="2:11" ht="15.75" hidden="1" x14ac:dyDescent="0.25">
      <c r="B156" s="79" t="s">
        <v>179</v>
      </c>
      <c r="C156" s="76"/>
      <c r="D156" s="80"/>
      <c r="E156" s="80"/>
      <c r="F156" s="80"/>
      <c r="G156" s="78">
        <f t="shared" si="13"/>
        <v>0</v>
      </c>
      <c r="H156" s="81"/>
      <c r="I156" s="80"/>
      <c r="J156" s="82"/>
      <c r="K156" s="83"/>
    </row>
    <row r="157" spans="2:11" ht="15.75" hidden="1" x14ac:dyDescent="0.25">
      <c r="B157" s="79" t="s">
        <v>180</v>
      </c>
      <c r="C157" s="76"/>
      <c r="D157" s="80"/>
      <c r="E157" s="80"/>
      <c r="F157" s="80"/>
      <c r="G157" s="78">
        <f t="shared" si="13"/>
        <v>0</v>
      </c>
      <c r="H157" s="81"/>
      <c r="I157" s="80"/>
      <c r="J157" s="82"/>
      <c r="K157" s="83"/>
    </row>
    <row r="158" spans="2:11" ht="15.75" hidden="1" x14ac:dyDescent="0.25">
      <c r="B158" s="79" t="s">
        <v>181</v>
      </c>
      <c r="C158" s="84"/>
      <c r="D158" s="85"/>
      <c r="E158" s="85"/>
      <c r="F158" s="85"/>
      <c r="G158" s="78">
        <f t="shared" si="13"/>
        <v>0</v>
      </c>
      <c r="H158" s="86"/>
      <c r="I158" s="85"/>
      <c r="J158" s="87"/>
      <c r="K158" s="83"/>
    </row>
    <row r="159" spans="2:11" ht="15.75" hidden="1" x14ac:dyDescent="0.25">
      <c r="B159" s="79" t="s">
        <v>182</v>
      </c>
      <c r="C159" s="84"/>
      <c r="D159" s="85"/>
      <c r="E159" s="85"/>
      <c r="F159" s="85"/>
      <c r="G159" s="78">
        <f t="shared" si="13"/>
        <v>0</v>
      </c>
      <c r="H159" s="86"/>
      <c r="I159" s="85"/>
      <c r="J159" s="87"/>
      <c r="K159" s="83"/>
    </row>
    <row r="160" spans="2:11" ht="15.75" hidden="1" x14ac:dyDescent="0.25">
      <c r="C160" s="33" t="s">
        <v>26</v>
      </c>
      <c r="D160" s="8">
        <f>SUM(D152:D159)</f>
        <v>0</v>
      </c>
      <c r="E160" s="8">
        <f>SUM(E152:E159)</f>
        <v>0</v>
      </c>
      <c r="F160" s="8">
        <f>SUM(F152:F159)</f>
        <v>0</v>
      </c>
      <c r="G160" s="8">
        <f>SUM(G152:G159)</f>
        <v>0</v>
      </c>
      <c r="H160" s="7">
        <f>(H152*G152)+(H153*G153)+(H154*G154)+(H155*G155)+(H156*G156)+(H157*G157)+(H158*G158)+(H159*G159)</f>
        <v>0</v>
      </c>
      <c r="I160" s="7">
        <f>SUM(I152:I159)</f>
        <v>0</v>
      </c>
      <c r="J160" s="87"/>
      <c r="K160" s="25"/>
    </row>
    <row r="161" spans="2:11" ht="51" hidden="1" customHeight="1" x14ac:dyDescent="0.25">
      <c r="B161" s="32" t="s">
        <v>183</v>
      </c>
      <c r="C161" s="127"/>
      <c r="D161" s="127"/>
      <c r="E161" s="127"/>
      <c r="F161" s="127"/>
      <c r="G161" s="127"/>
      <c r="H161" s="127"/>
      <c r="I161" s="128"/>
      <c r="J161" s="127"/>
      <c r="K161" s="24"/>
    </row>
    <row r="162" spans="2:11" ht="15.75" hidden="1" x14ac:dyDescent="0.25">
      <c r="B162" s="79" t="s">
        <v>184</v>
      </c>
      <c r="C162" s="76"/>
      <c r="D162" s="80"/>
      <c r="E162" s="80"/>
      <c r="F162" s="80"/>
      <c r="G162" s="78">
        <f>SUM(D162:F162)</f>
        <v>0</v>
      </c>
      <c r="H162" s="81"/>
      <c r="I162" s="80"/>
      <c r="J162" s="82"/>
      <c r="K162" s="83"/>
    </row>
    <row r="163" spans="2:11" ht="15.75" hidden="1" x14ac:dyDescent="0.25">
      <c r="B163" s="79" t="s">
        <v>185</v>
      </c>
      <c r="C163" s="76"/>
      <c r="D163" s="80"/>
      <c r="E163" s="80"/>
      <c r="F163" s="80"/>
      <c r="G163" s="78">
        <f t="shared" ref="G163:G169" si="14">SUM(D163:F163)</f>
        <v>0</v>
      </c>
      <c r="H163" s="81"/>
      <c r="I163" s="80"/>
      <c r="J163" s="82"/>
      <c r="K163" s="83"/>
    </row>
    <row r="164" spans="2:11" ht="15.75" hidden="1" x14ac:dyDescent="0.25">
      <c r="B164" s="79" t="s">
        <v>186</v>
      </c>
      <c r="C164" s="76"/>
      <c r="D164" s="80"/>
      <c r="E164" s="80"/>
      <c r="F164" s="80"/>
      <c r="G164" s="78">
        <f t="shared" si="14"/>
        <v>0</v>
      </c>
      <c r="H164" s="81"/>
      <c r="I164" s="80"/>
      <c r="J164" s="82"/>
      <c r="K164" s="83"/>
    </row>
    <row r="165" spans="2:11" ht="15.75" hidden="1" x14ac:dyDescent="0.25">
      <c r="B165" s="79" t="s">
        <v>187</v>
      </c>
      <c r="C165" s="76"/>
      <c r="D165" s="80"/>
      <c r="E165" s="80"/>
      <c r="F165" s="80"/>
      <c r="G165" s="78">
        <f t="shared" si="14"/>
        <v>0</v>
      </c>
      <c r="H165" s="81"/>
      <c r="I165" s="80"/>
      <c r="J165" s="82"/>
      <c r="K165" s="83"/>
    </row>
    <row r="166" spans="2:11" ht="15.75" hidden="1" x14ac:dyDescent="0.25">
      <c r="B166" s="79" t="s">
        <v>188</v>
      </c>
      <c r="C166" s="76"/>
      <c r="D166" s="80"/>
      <c r="E166" s="80"/>
      <c r="F166" s="80"/>
      <c r="G166" s="78">
        <f t="shared" si="14"/>
        <v>0</v>
      </c>
      <c r="H166" s="81"/>
      <c r="I166" s="80"/>
      <c r="J166" s="82"/>
      <c r="K166" s="83"/>
    </row>
    <row r="167" spans="2:11" ht="15.75" hidden="1" x14ac:dyDescent="0.25">
      <c r="B167" s="79" t="s">
        <v>189</v>
      </c>
      <c r="C167" s="76"/>
      <c r="D167" s="80"/>
      <c r="E167" s="80"/>
      <c r="F167" s="80"/>
      <c r="G167" s="78">
        <f t="shared" si="14"/>
        <v>0</v>
      </c>
      <c r="H167" s="81"/>
      <c r="I167" s="80"/>
      <c r="J167" s="82"/>
      <c r="K167" s="83"/>
    </row>
    <row r="168" spans="2:11" ht="15.75" hidden="1" x14ac:dyDescent="0.25">
      <c r="B168" s="79" t="s">
        <v>190</v>
      </c>
      <c r="C168" s="84"/>
      <c r="D168" s="85"/>
      <c r="E168" s="85"/>
      <c r="F168" s="85"/>
      <c r="G168" s="78">
        <f t="shared" si="14"/>
        <v>0</v>
      </c>
      <c r="H168" s="86"/>
      <c r="I168" s="85"/>
      <c r="J168" s="87"/>
      <c r="K168" s="83"/>
    </row>
    <row r="169" spans="2:11" ht="15.75" hidden="1" x14ac:dyDescent="0.25">
      <c r="B169" s="79" t="s">
        <v>191</v>
      </c>
      <c r="C169" s="84"/>
      <c r="D169" s="85"/>
      <c r="E169" s="85"/>
      <c r="F169" s="85"/>
      <c r="G169" s="78">
        <f t="shared" si="14"/>
        <v>0</v>
      </c>
      <c r="H169" s="86"/>
      <c r="I169" s="85"/>
      <c r="J169" s="87"/>
      <c r="K169" s="83"/>
    </row>
    <row r="170" spans="2:11" ht="15.75" hidden="1" x14ac:dyDescent="0.25">
      <c r="C170" s="33" t="s">
        <v>26</v>
      </c>
      <c r="D170" s="8">
        <f>SUM(D162:D169)</f>
        <v>0</v>
      </c>
      <c r="E170" s="8">
        <f>SUM(E162:E169)</f>
        <v>0</v>
      </c>
      <c r="F170" s="8">
        <f>SUM(F162:F169)</f>
        <v>0</v>
      </c>
      <c r="G170" s="8">
        <f>SUM(G162:G169)</f>
        <v>0</v>
      </c>
      <c r="H170" s="7">
        <f>(H162*G162)+(H163*G163)+(H164*G164)+(H165*G165)+(H166*G166)+(H167*G167)+(H168*G168)+(H169*G169)</f>
        <v>0</v>
      </c>
      <c r="I170" s="7">
        <f>SUM(I162:I169)</f>
        <v>0</v>
      </c>
      <c r="J170" s="87"/>
      <c r="K170" s="25"/>
    </row>
    <row r="171" spans="2:11" ht="51" hidden="1" customHeight="1" x14ac:dyDescent="0.25">
      <c r="B171" s="32" t="s">
        <v>192</v>
      </c>
      <c r="C171" s="127"/>
      <c r="D171" s="127"/>
      <c r="E171" s="127"/>
      <c r="F171" s="127"/>
      <c r="G171" s="127"/>
      <c r="H171" s="127"/>
      <c r="I171" s="128"/>
      <c r="J171" s="127"/>
      <c r="K171" s="24"/>
    </row>
    <row r="172" spans="2:11" ht="15.75" hidden="1" x14ac:dyDescent="0.25">
      <c r="B172" s="79" t="s">
        <v>193</v>
      </c>
      <c r="C172" s="76"/>
      <c r="D172" s="80"/>
      <c r="E172" s="80"/>
      <c r="F172" s="80"/>
      <c r="G172" s="78">
        <f>SUM(D172:F172)</f>
        <v>0</v>
      </c>
      <c r="H172" s="81"/>
      <c r="I172" s="80"/>
      <c r="J172" s="82"/>
      <c r="K172" s="83"/>
    </row>
    <row r="173" spans="2:11" ht="15.75" hidden="1" x14ac:dyDescent="0.25">
      <c r="B173" s="79" t="s">
        <v>194</v>
      </c>
      <c r="C173" s="76"/>
      <c r="D173" s="80"/>
      <c r="E173" s="80"/>
      <c r="F173" s="80"/>
      <c r="G173" s="78">
        <f t="shared" ref="G173:G179" si="15">SUM(D173:F173)</f>
        <v>0</v>
      </c>
      <c r="H173" s="81"/>
      <c r="I173" s="80"/>
      <c r="J173" s="82"/>
      <c r="K173" s="83"/>
    </row>
    <row r="174" spans="2:11" ht="15.75" hidden="1" x14ac:dyDescent="0.25">
      <c r="B174" s="79" t="s">
        <v>195</v>
      </c>
      <c r="C174" s="76"/>
      <c r="D174" s="80"/>
      <c r="E174" s="80"/>
      <c r="F174" s="80"/>
      <c r="G174" s="78">
        <f t="shared" si="15"/>
        <v>0</v>
      </c>
      <c r="H174" s="81"/>
      <c r="I174" s="80"/>
      <c r="J174" s="82"/>
      <c r="K174" s="83"/>
    </row>
    <row r="175" spans="2:11" ht="15.75" hidden="1" x14ac:dyDescent="0.25">
      <c r="B175" s="79" t="s">
        <v>196</v>
      </c>
      <c r="C175" s="76"/>
      <c r="D175" s="80"/>
      <c r="E175" s="80"/>
      <c r="F175" s="80"/>
      <c r="G175" s="78">
        <f t="shared" si="15"/>
        <v>0</v>
      </c>
      <c r="H175" s="81"/>
      <c r="I175" s="80"/>
      <c r="J175" s="82"/>
      <c r="K175" s="83"/>
    </row>
    <row r="176" spans="2:11" ht="15.75" hidden="1" x14ac:dyDescent="0.25">
      <c r="B176" s="79" t="s">
        <v>197</v>
      </c>
      <c r="C176" s="76"/>
      <c r="D176" s="80"/>
      <c r="E176" s="80"/>
      <c r="F176" s="80"/>
      <c r="G176" s="78">
        <f>SUM(D176:F176)</f>
        <v>0</v>
      </c>
      <c r="H176" s="81"/>
      <c r="I176" s="80"/>
      <c r="J176" s="82"/>
      <c r="K176" s="83"/>
    </row>
    <row r="177" spans="2:11" ht="15.75" hidden="1" x14ac:dyDescent="0.25">
      <c r="B177" s="79" t="s">
        <v>198</v>
      </c>
      <c r="C177" s="76"/>
      <c r="D177" s="80"/>
      <c r="E177" s="80"/>
      <c r="F177" s="80"/>
      <c r="G177" s="78">
        <f t="shared" si="15"/>
        <v>0</v>
      </c>
      <c r="H177" s="81"/>
      <c r="I177" s="80"/>
      <c r="J177" s="82"/>
      <c r="K177" s="83"/>
    </row>
    <row r="178" spans="2:11" ht="15.75" hidden="1" x14ac:dyDescent="0.25">
      <c r="B178" s="79" t="s">
        <v>199</v>
      </c>
      <c r="C178" s="84"/>
      <c r="D178" s="85"/>
      <c r="E178" s="85"/>
      <c r="F178" s="85"/>
      <c r="G178" s="78">
        <f t="shared" si="15"/>
        <v>0</v>
      </c>
      <c r="H178" s="86"/>
      <c r="I178" s="85"/>
      <c r="J178" s="87"/>
      <c r="K178" s="83"/>
    </row>
    <row r="179" spans="2:11" ht="15.75" hidden="1" x14ac:dyDescent="0.25">
      <c r="B179" s="79" t="s">
        <v>200</v>
      </c>
      <c r="C179" s="84"/>
      <c r="D179" s="85"/>
      <c r="E179" s="85"/>
      <c r="F179" s="85"/>
      <c r="G179" s="78">
        <f t="shared" si="15"/>
        <v>0</v>
      </c>
      <c r="H179" s="86"/>
      <c r="I179" s="85"/>
      <c r="J179" s="87"/>
      <c r="K179" s="83"/>
    </row>
    <row r="180" spans="2:11" ht="15.75" hidden="1" x14ac:dyDescent="0.25">
      <c r="C180" s="33" t="s">
        <v>26</v>
      </c>
      <c r="D180" s="7">
        <f>SUM(D172:D179)</f>
        <v>0</v>
      </c>
      <c r="E180" s="7">
        <f>SUM(E172:E179)</f>
        <v>0</v>
      </c>
      <c r="F180" s="7">
        <f>SUM(F172:F179)</f>
        <v>0</v>
      </c>
      <c r="G180" s="7">
        <f>SUM(G172:G179)</f>
        <v>0</v>
      </c>
      <c r="H180" s="7">
        <f>(H172*G172)+(H173*G173)+(H174*G174)+(H175*G175)+(H176*G176)+(H177*G177)+(H178*G178)+(H179*G179)</f>
        <v>0</v>
      </c>
      <c r="I180" s="7">
        <f>SUM(I172:I179)</f>
        <v>0</v>
      </c>
      <c r="J180" s="87"/>
      <c r="K180" s="25"/>
    </row>
    <row r="181" spans="2:11" ht="15.75" customHeight="1" x14ac:dyDescent="0.25">
      <c r="B181" s="3"/>
      <c r="C181" s="88"/>
      <c r="D181" s="91"/>
      <c r="E181" s="91"/>
      <c r="F181" s="91"/>
      <c r="G181" s="91"/>
      <c r="H181" s="91"/>
      <c r="I181" s="91"/>
      <c r="J181" s="88"/>
      <c r="K181" s="2"/>
    </row>
    <row r="182" spans="2:11" ht="15.75" customHeight="1" x14ac:dyDescent="0.25">
      <c r="B182" s="3"/>
      <c r="C182" s="88"/>
      <c r="D182" s="91"/>
      <c r="E182" s="91"/>
      <c r="F182" s="91"/>
      <c r="G182" s="91"/>
      <c r="H182" s="91"/>
      <c r="I182" s="91"/>
      <c r="J182" s="88"/>
      <c r="K182" s="2"/>
    </row>
    <row r="183" spans="2:11" ht="63.75" customHeight="1" x14ac:dyDescent="0.25">
      <c r="B183" s="33" t="s">
        <v>201</v>
      </c>
      <c r="C183" s="93"/>
      <c r="D183" s="94"/>
      <c r="E183" s="94"/>
      <c r="F183" s="94"/>
      <c r="G183" s="95">
        <f>SUM(D183:F183)</f>
        <v>0</v>
      </c>
      <c r="H183" s="96"/>
      <c r="I183" s="94"/>
      <c r="J183" s="97"/>
      <c r="K183" s="25"/>
    </row>
    <row r="184" spans="2:11" ht="69.75" customHeight="1" x14ac:dyDescent="0.25">
      <c r="B184" s="33" t="s">
        <v>202</v>
      </c>
      <c r="C184" s="93"/>
      <c r="D184" s="94">
        <v>50000</v>
      </c>
      <c r="E184" s="94"/>
      <c r="F184" s="94"/>
      <c r="G184" s="95">
        <f>SUM(D184:F184)</f>
        <v>50000</v>
      </c>
      <c r="H184" s="96"/>
      <c r="I184" s="94">
        <v>38926.720000000001</v>
      </c>
      <c r="J184" s="97"/>
      <c r="K184" s="25"/>
    </row>
    <row r="185" spans="2:11" ht="57" customHeight="1" x14ac:dyDescent="0.25">
      <c r="B185" s="33" t="s">
        <v>203</v>
      </c>
      <c r="C185" s="98"/>
      <c r="D185" s="94">
        <v>20000</v>
      </c>
      <c r="E185" s="94"/>
      <c r="F185" s="94"/>
      <c r="G185" s="95">
        <f>SUM(D185:F185)</f>
        <v>20000</v>
      </c>
      <c r="H185" s="96"/>
      <c r="I185" s="94">
        <v>11853.45</v>
      </c>
      <c r="J185" s="97"/>
      <c r="K185" s="25"/>
    </row>
    <row r="186" spans="2:11" ht="65.25" customHeight="1" x14ac:dyDescent="0.25">
      <c r="B186" s="47" t="s">
        <v>204</v>
      </c>
      <c r="C186" s="93"/>
      <c r="D186" s="94">
        <v>30000</v>
      </c>
      <c r="E186" s="94"/>
      <c r="F186" s="94"/>
      <c r="G186" s="95">
        <f>SUM(D186:F186)</f>
        <v>30000</v>
      </c>
      <c r="H186" s="96"/>
      <c r="I186" s="94"/>
      <c r="J186" s="97"/>
      <c r="K186" s="25"/>
    </row>
    <row r="187" spans="2:11" ht="38.25" customHeight="1" thickBot="1" x14ac:dyDescent="0.3">
      <c r="B187" s="3"/>
      <c r="C187" s="48" t="s">
        <v>205</v>
      </c>
      <c r="D187" s="51">
        <f>SUM(D183:D186)</f>
        <v>100000</v>
      </c>
      <c r="E187" s="51">
        <f>SUM(E183:E186)</f>
        <v>0</v>
      </c>
      <c r="F187" s="51">
        <f>SUM(F183:F186)</f>
        <v>0</v>
      </c>
      <c r="G187" s="51">
        <f>SUM(G183:G186)</f>
        <v>100000</v>
      </c>
      <c r="H187" s="7">
        <f>(H183*G183)+(H184*G184)+(H185*G185)+(H186*G186)</f>
        <v>0</v>
      </c>
      <c r="I187" s="7">
        <f>SUM(I183:I186)</f>
        <v>50780.17</v>
      </c>
      <c r="J187" s="93"/>
      <c r="K187" s="5"/>
    </row>
    <row r="188" spans="2:11" ht="15.75" hidden="1" customHeight="1" x14ac:dyDescent="0.25">
      <c r="B188" s="3"/>
      <c r="C188" s="88"/>
      <c r="D188" s="91"/>
      <c r="E188" s="91"/>
      <c r="F188" s="91"/>
      <c r="G188" s="91"/>
      <c r="H188" s="91"/>
      <c r="I188" s="91"/>
      <c r="J188" s="88"/>
      <c r="K188" s="5"/>
    </row>
    <row r="189" spans="2:11" ht="15.75" hidden="1" customHeight="1" x14ac:dyDescent="0.25">
      <c r="B189" s="3"/>
      <c r="C189" s="88"/>
      <c r="D189" s="91"/>
      <c r="E189" s="91"/>
      <c r="F189" s="91"/>
      <c r="G189" s="91"/>
      <c r="H189" s="91"/>
      <c r="I189" s="91"/>
      <c r="J189" s="88"/>
      <c r="K189" s="5"/>
    </row>
    <row r="190" spans="2:11" ht="15.75" hidden="1" customHeight="1" x14ac:dyDescent="0.25">
      <c r="B190" s="3"/>
      <c r="C190" s="88"/>
      <c r="D190" s="91"/>
      <c r="E190" s="91"/>
      <c r="F190" s="91"/>
      <c r="G190" s="91"/>
      <c r="H190" s="91"/>
      <c r="I190" s="91"/>
      <c r="J190" s="88"/>
      <c r="K190" s="5"/>
    </row>
    <row r="191" spans="2:11" ht="15.75" hidden="1" customHeight="1" x14ac:dyDescent="0.25">
      <c r="B191" s="3"/>
      <c r="C191" s="88"/>
      <c r="D191" s="91"/>
      <c r="E191" s="91"/>
      <c r="F191" s="91"/>
      <c r="G191" s="91"/>
      <c r="H191" s="91"/>
      <c r="I191" s="91"/>
      <c r="J191" s="88"/>
      <c r="K191" s="5"/>
    </row>
    <row r="192" spans="2:11" ht="15.75" hidden="1" customHeight="1" x14ac:dyDescent="0.25">
      <c r="B192" s="3"/>
      <c r="C192" s="88"/>
      <c r="D192" s="91"/>
      <c r="E192" s="91"/>
      <c r="F192" s="91"/>
      <c r="G192" s="91"/>
      <c r="H192" s="91"/>
      <c r="I192" s="91"/>
      <c r="J192" s="88"/>
      <c r="K192" s="5"/>
    </row>
    <row r="193" spans="2:11" ht="15.75" hidden="1" customHeight="1" x14ac:dyDescent="0.25">
      <c r="B193" s="3"/>
      <c r="C193" s="88"/>
      <c r="D193" s="91"/>
      <c r="E193" s="91"/>
      <c r="F193" s="91"/>
      <c r="G193" s="91"/>
      <c r="H193" s="91"/>
      <c r="I193" s="91"/>
      <c r="J193" s="88"/>
      <c r="K193" s="5"/>
    </row>
    <row r="194" spans="2:11" ht="15.75" hidden="1" customHeight="1" thickBot="1" x14ac:dyDescent="0.3">
      <c r="B194" s="3"/>
      <c r="C194" s="88"/>
      <c r="D194" s="91"/>
      <c r="E194" s="91"/>
      <c r="F194" s="91"/>
      <c r="G194" s="91"/>
      <c r="H194" s="91"/>
      <c r="I194" s="91"/>
      <c r="J194" s="88"/>
      <c r="K194" s="5"/>
    </row>
    <row r="195" spans="2:11" ht="16.5" thickBot="1" x14ac:dyDescent="0.3">
      <c r="B195" s="3"/>
      <c r="C195" s="158" t="s">
        <v>206</v>
      </c>
      <c r="D195" s="159"/>
      <c r="E195" s="159"/>
      <c r="F195" s="159"/>
      <c r="G195" s="160"/>
      <c r="H195" s="109"/>
      <c r="I195" s="107"/>
      <c r="J195" s="5"/>
    </row>
    <row r="196" spans="2:11" ht="40.5" customHeight="1" thickBot="1" x14ac:dyDescent="0.3">
      <c r="B196" s="3"/>
      <c r="C196" s="148"/>
      <c r="D196" s="7" t="s">
        <v>207</v>
      </c>
      <c r="E196" s="7" t="s">
        <v>208</v>
      </c>
      <c r="F196" s="7" t="s">
        <v>209</v>
      </c>
      <c r="G196" s="150" t="s">
        <v>9</v>
      </c>
      <c r="H196" s="110"/>
      <c r="I196" s="112" t="s">
        <v>565</v>
      </c>
      <c r="J196" s="5"/>
    </row>
    <row r="197" spans="2:11" ht="24.75" customHeight="1" thickBot="1" x14ac:dyDescent="0.3">
      <c r="B197" s="3"/>
      <c r="C197" s="149"/>
      <c r="D197" s="44">
        <f>D13</f>
        <v>0</v>
      </c>
      <c r="E197" s="44">
        <f>E13</f>
        <v>0</v>
      </c>
      <c r="F197" s="44">
        <f>F13</f>
        <v>0</v>
      </c>
      <c r="G197" s="151"/>
      <c r="H197" s="110"/>
      <c r="I197" s="108"/>
      <c r="J197" s="5"/>
    </row>
    <row r="198" spans="2:11" ht="41.25" customHeight="1" thickBot="1" x14ac:dyDescent="0.3">
      <c r="B198" s="99"/>
      <c r="C198" s="100" t="s">
        <v>210</v>
      </c>
      <c r="D198" s="101">
        <f>SUM(D24,D34,D44,D54,D66,D76,D86,D96,D108,D118,D128,D138,D150,D160,D170,D180,D183,D184,D185,D186)</f>
        <v>720000</v>
      </c>
      <c r="E198" s="101">
        <f>SUM(E24,E34,E44,E54,E66,E76,E86,E96,E108,E118,E128,E138,E150,E160,E170,E180,E183,E184,E185,E186)</f>
        <v>0</v>
      </c>
      <c r="F198" s="101">
        <f>SUM(F24,F34,F44,F54,F66,F76,F86,F96,F108,F118,F128,F138,F150,F160,F170,F180,F183,F184,F185,F186)</f>
        <v>0</v>
      </c>
      <c r="G198" s="102">
        <f>SUM(D198:F198)</f>
        <v>720000</v>
      </c>
      <c r="H198" s="110"/>
      <c r="I198" s="105">
        <f>+I211</f>
        <v>431816.91000000003</v>
      </c>
      <c r="J198" s="99"/>
    </row>
    <row r="199" spans="2:11" ht="51.75" customHeight="1" thickBot="1" x14ac:dyDescent="0.3">
      <c r="B199" s="103"/>
      <c r="C199" s="100" t="s">
        <v>211</v>
      </c>
      <c r="D199" s="101">
        <f>D198*0.07</f>
        <v>50400.000000000007</v>
      </c>
      <c r="E199" s="101">
        <f>E198*0.07</f>
        <v>0</v>
      </c>
      <c r="F199" s="101">
        <f>F198*0.07</f>
        <v>0</v>
      </c>
      <c r="G199" s="102">
        <f>G198*0.07</f>
        <v>50400.000000000007</v>
      </c>
      <c r="H199" s="110"/>
      <c r="I199" s="106">
        <f>+I198*7%</f>
        <v>30227.183700000005</v>
      </c>
      <c r="J199" s="104"/>
    </row>
    <row r="200" spans="2:11" ht="51.75" customHeight="1" thickBot="1" x14ac:dyDescent="0.3">
      <c r="B200" s="103"/>
      <c r="C200" s="10" t="s">
        <v>9</v>
      </c>
      <c r="D200" s="38">
        <f>SUM(D198:D199)</f>
        <v>770400</v>
      </c>
      <c r="E200" s="38">
        <f>SUM(E198:E199)</f>
        <v>0</v>
      </c>
      <c r="F200" s="38">
        <f>SUM(F198:F199)</f>
        <v>0</v>
      </c>
      <c r="G200" s="46">
        <f>SUM(G198:G199)</f>
        <v>770400</v>
      </c>
      <c r="H200" s="110"/>
      <c r="I200" s="111">
        <f>+I198+I199</f>
        <v>462044.09370000003</v>
      </c>
      <c r="J200" s="104"/>
    </row>
    <row r="201" spans="2:11" ht="42" customHeight="1" x14ac:dyDescent="0.25">
      <c r="B201" s="103"/>
      <c r="J201" s="2"/>
      <c r="K201" s="104"/>
    </row>
    <row r="202" spans="2:11" s="16" customFormat="1" ht="29.25" customHeight="1" thickBot="1" x14ac:dyDescent="0.3">
      <c r="B202" s="88"/>
      <c r="C202" s="3"/>
      <c r="D202" s="11"/>
      <c r="E202" s="11"/>
      <c r="F202" s="11"/>
      <c r="G202" s="11"/>
      <c r="H202" s="11"/>
      <c r="I202" s="63"/>
      <c r="J202" s="5"/>
      <c r="K202" s="99"/>
    </row>
    <row r="203" spans="2:11" ht="23.25" customHeight="1" x14ac:dyDescent="0.25">
      <c r="B203" s="104"/>
      <c r="C203" s="142" t="s">
        <v>212</v>
      </c>
      <c r="D203" s="143"/>
      <c r="E203" s="144"/>
      <c r="F203" s="144"/>
      <c r="G203" s="144"/>
      <c r="H203" s="145"/>
      <c r="I203" s="64"/>
      <c r="J203" s="104"/>
    </row>
    <row r="204" spans="2:11" ht="41.25" customHeight="1" x14ac:dyDescent="0.25">
      <c r="B204" s="104"/>
      <c r="C204" s="34"/>
      <c r="D204" s="7" t="s">
        <v>207</v>
      </c>
      <c r="E204" s="7" t="s">
        <v>208</v>
      </c>
      <c r="F204" s="7" t="s">
        <v>209</v>
      </c>
      <c r="G204" s="152" t="s">
        <v>9</v>
      </c>
      <c r="H204" s="154" t="s">
        <v>213</v>
      </c>
      <c r="I204" s="64"/>
      <c r="J204" s="104"/>
    </row>
    <row r="205" spans="2:11" ht="27.75" customHeight="1" x14ac:dyDescent="0.25">
      <c r="B205" s="104"/>
      <c r="C205" s="34"/>
      <c r="D205" s="35">
        <f>D13</f>
        <v>0</v>
      </c>
      <c r="E205" s="35">
        <f>E13</f>
        <v>0</v>
      </c>
      <c r="F205" s="35">
        <f>F13</f>
        <v>0</v>
      </c>
      <c r="G205" s="153"/>
      <c r="H205" s="155"/>
      <c r="I205" s="64"/>
      <c r="J205" s="104"/>
    </row>
    <row r="206" spans="2:11" ht="55.5" customHeight="1" x14ac:dyDescent="0.25">
      <c r="B206" s="104"/>
      <c r="C206" s="9" t="s">
        <v>214</v>
      </c>
      <c r="D206" s="36">
        <f>$D$200*H206</f>
        <v>539280</v>
      </c>
      <c r="E206" s="37">
        <f>$E$200*H206</f>
        <v>0</v>
      </c>
      <c r="F206" s="37">
        <f>$F$200*H206</f>
        <v>0</v>
      </c>
      <c r="G206" s="37">
        <f>SUM(D206:F206)</f>
        <v>539280</v>
      </c>
      <c r="H206" s="52">
        <v>0.7</v>
      </c>
      <c r="I206" s="61"/>
      <c r="J206" s="104"/>
    </row>
    <row r="207" spans="2:11" ht="57.75" customHeight="1" x14ac:dyDescent="0.25">
      <c r="B207" s="141"/>
      <c r="C207" s="49" t="s">
        <v>215</v>
      </c>
      <c r="D207" s="36">
        <f>$D$200*H207</f>
        <v>231120</v>
      </c>
      <c r="E207" s="37">
        <f>$E$200*H207</f>
        <v>0</v>
      </c>
      <c r="F207" s="37">
        <f>$F$200*H207</f>
        <v>0</v>
      </c>
      <c r="G207" s="50">
        <f>SUM(D207:F207)</f>
        <v>231120</v>
      </c>
      <c r="H207" s="53">
        <v>0.3</v>
      </c>
      <c r="I207" s="61"/>
    </row>
    <row r="208" spans="2:11" ht="57.75" customHeight="1" x14ac:dyDescent="0.25">
      <c r="B208" s="141"/>
      <c r="C208" s="49" t="s">
        <v>216</v>
      </c>
      <c r="D208" s="36">
        <f>$D$200*H208</f>
        <v>0</v>
      </c>
      <c r="E208" s="37">
        <f>$E$200*H208</f>
        <v>0</v>
      </c>
      <c r="F208" s="37">
        <f>$F$200*H208</f>
        <v>0</v>
      </c>
      <c r="G208" s="50">
        <f>SUM(D208:F208)</f>
        <v>0</v>
      </c>
      <c r="H208" s="54">
        <v>0</v>
      </c>
      <c r="I208" s="65"/>
    </row>
    <row r="209" spans="2:11" ht="38.25" customHeight="1" thickBot="1" x14ac:dyDescent="0.3">
      <c r="B209" s="141"/>
      <c r="C209" s="10" t="s">
        <v>9</v>
      </c>
      <c r="D209" s="38">
        <f>SUM(D206:D208)</f>
        <v>770400</v>
      </c>
      <c r="E209" s="38">
        <f>SUM(E206:E208)</f>
        <v>0</v>
      </c>
      <c r="F209" s="38">
        <f>SUM(F206:F208)</f>
        <v>0</v>
      </c>
      <c r="G209" s="38">
        <f>SUM(G206:G208)</f>
        <v>770400</v>
      </c>
      <c r="H209" s="39">
        <f>SUM(H206:H208)</f>
        <v>1</v>
      </c>
      <c r="I209" s="66"/>
    </row>
    <row r="210" spans="2:11" ht="21.75" customHeight="1" thickBot="1" x14ac:dyDescent="0.3">
      <c r="B210" s="141"/>
      <c r="C210" s="1"/>
      <c r="D210" s="4"/>
      <c r="E210" s="4"/>
      <c r="F210" s="4"/>
      <c r="G210" s="4"/>
      <c r="H210" s="4"/>
      <c r="I210" s="67"/>
    </row>
    <row r="211" spans="2:11" ht="49.5" customHeight="1" x14ac:dyDescent="0.25">
      <c r="B211" s="141"/>
      <c r="C211" s="40" t="s">
        <v>217</v>
      </c>
      <c r="D211" s="41">
        <f>SUM(H24,H34,H44,H54,H66,H76,H86,H96,H108,H118,H128,H138,H150,H160,H170,H180,H187)*1.07</f>
        <v>0</v>
      </c>
      <c r="E211" s="11"/>
      <c r="F211" s="11"/>
      <c r="G211" s="11"/>
      <c r="H211" s="72" t="s">
        <v>218</v>
      </c>
      <c r="I211" s="73">
        <f>SUM(I187,I180,I170,I160,I150,I138,I128,I118,I108,I96,I86,I76,I66,I54,I44,I34,I24)</f>
        <v>431816.91000000003</v>
      </c>
    </row>
    <row r="212" spans="2:11" ht="28.5" customHeight="1" thickBot="1" x14ac:dyDescent="0.3">
      <c r="B212" s="141"/>
      <c r="C212" s="42" t="s">
        <v>219</v>
      </c>
      <c r="D212" s="60">
        <f>D211/G200</f>
        <v>0</v>
      </c>
      <c r="E212" s="20"/>
      <c r="F212" s="20"/>
      <c r="G212" s="20"/>
      <c r="H212" s="74" t="s">
        <v>220</v>
      </c>
      <c r="I212" s="75">
        <f>I211/G198</f>
        <v>0.5997457083333334</v>
      </c>
    </row>
    <row r="213" spans="2:11" ht="28.5" customHeight="1" x14ac:dyDescent="0.25">
      <c r="B213" s="141"/>
      <c r="C213" s="156"/>
      <c r="D213" s="157"/>
      <c r="E213" s="21"/>
      <c r="F213" s="21"/>
      <c r="G213" s="21"/>
    </row>
    <row r="214" spans="2:11" ht="28.5" customHeight="1" x14ac:dyDescent="0.25">
      <c r="B214" s="141"/>
      <c r="C214" s="42" t="s">
        <v>221</v>
      </c>
      <c r="D214" s="43">
        <f>SUM(D185:F186)*1.07</f>
        <v>53500</v>
      </c>
      <c r="E214" s="22"/>
      <c r="F214" s="22"/>
      <c r="G214" s="22"/>
    </row>
    <row r="215" spans="2:11" ht="23.25" customHeight="1" x14ac:dyDescent="0.25">
      <c r="B215" s="141"/>
      <c r="C215" s="42" t="s">
        <v>222</v>
      </c>
      <c r="D215" s="60">
        <f>D214/G200</f>
        <v>6.9444444444444448E-2</v>
      </c>
      <c r="E215" s="22"/>
      <c r="F215" s="22"/>
      <c r="G215" s="22"/>
    </row>
    <row r="216" spans="2:11" ht="66.75" customHeight="1" thickBot="1" x14ac:dyDescent="0.3">
      <c r="B216" s="141"/>
      <c r="C216" s="146" t="s">
        <v>223</v>
      </c>
      <c r="D216" s="147"/>
      <c r="E216" s="12"/>
      <c r="F216" s="12"/>
      <c r="G216" s="12"/>
      <c r="I216" s="68"/>
    </row>
    <row r="217" spans="2:11" ht="55.5" customHeight="1" x14ac:dyDescent="0.25">
      <c r="B217" s="141"/>
      <c r="K217" s="16"/>
    </row>
    <row r="218" spans="2:11" ht="42.75" customHeight="1" x14ac:dyDescent="0.25">
      <c r="B218" s="141"/>
    </row>
    <row r="219" spans="2:11" ht="21.75" customHeight="1" x14ac:dyDescent="0.25">
      <c r="B219" s="141"/>
    </row>
    <row r="220" spans="2:11" ht="21.75" customHeight="1" x14ac:dyDescent="0.25">
      <c r="B220" s="141"/>
    </row>
    <row r="221" spans="2:11" ht="23.25" customHeight="1" x14ac:dyDescent="0.25">
      <c r="B221" s="141"/>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15" t="s">
        <v>224</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3" priority="46" operator="lessThan">
      <formula>0.15</formula>
    </cfRule>
  </conditionalFormatting>
  <conditionalFormatting sqref="D215">
    <cfRule type="cellIs" dxfId="2" priority="44" operator="lessThan">
      <formula>0.05</formula>
    </cfRule>
  </conditionalFormatting>
  <conditionalFormatting sqref="H209:I209">
    <cfRule type="cellIs" dxfId="1"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owBreaks count="1" manualBreakCount="1">
    <brk id="6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29ED2-9E82-4052-90BF-03A3BA5D21C4}">
  <sheetPr>
    <tabColor theme="0"/>
  </sheetPr>
  <dimension ref="A2:K270"/>
  <sheetViews>
    <sheetView tabSelected="1" topLeftCell="B195" zoomScale="80" zoomScaleNormal="80" workbookViewId="0">
      <selection activeCell="I191" sqref="I191"/>
    </sheetView>
  </sheetViews>
  <sheetFormatPr defaultColWidth="9.140625" defaultRowHeight="15" x14ac:dyDescent="0.25"/>
  <cols>
    <col min="1" max="1" width="0" style="15" hidden="1" customWidth="1"/>
    <col min="2" max="2" width="30.7109375" style="15" customWidth="1"/>
    <col min="3" max="3" width="42.7109375" style="15" customWidth="1"/>
    <col min="4" max="6" width="23.140625" style="15" hidden="1" customWidth="1"/>
    <col min="7" max="7" width="31.28515625" style="15" customWidth="1"/>
    <col min="8" max="8" width="34.140625" style="15" customWidth="1"/>
    <col min="9" max="9" width="33" style="62" customWidth="1"/>
    <col min="10" max="10" width="30.28515625" style="15" customWidth="1"/>
    <col min="11" max="11" width="18.85546875" style="15" customWidth="1"/>
    <col min="12" max="12" width="9.140625" style="15"/>
    <col min="13" max="13" width="17.7109375" style="15" customWidth="1"/>
    <col min="14" max="14" width="26.42578125" style="15" customWidth="1"/>
    <col min="15" max="15" width="22.42578125" style="15" customWidth="1"/>
    <col min="16" max="16" width="29.7109375" style="15" customWidth="1"/>
    <col min="17" max="17" width="23.42578125" style="15" customWidth="1"/>
    <col min="18" max="18" width="18.42578125" style="15" customWidth="1"/>
    <col min="19" max="19" width="17.42578125" style="15" customWidth="1"/>
    <col min="20" max="20" width="25.140625" style="15" customWidth="1"/>
    <col min="21" max="16384" width="9.140625" style="15"/>
  </cols>
  <sheetData>
    <row r="2" spans="2:11" x14ac:dyDescent="0.25">
      <c r="B2" s="161" t="s">
        <v>568</v>
      </c>
      <c r="C2" s="161"/>
      <c r="D2" s="161"/>
      <c r="E2" s="161"/>
      <c r="F2" s="161"/>
      <c r="G2" s="161"/>
      <c r="H2" s="161"/>
    </row>
    <row r="3" spans="2:11" x14ac:dyDescent="0.25">
      <c r="B3" s="120" t="s">
        <v>566</v>
      </c>
      <c r="C3" s="120"/>
      <c r="D3" s="120"/>
      <c r="E3" s="120"/>
      <c r="F3" s="119"/>
      <c r="G3" s="121"/>
      <c r="H3" s="122"/>
    </row>
    <row r="4" spans="2:11" x14ac:dyDescent="0.25">
      <c r="B4" s="162" t="s">
        <v>3</v>
      </c>
      <c r="C4" s="162"/>
      <c r="D4" s="162"/>
      <c r="E4" s="162"/>
      <c r="F4" s="162"/>
      <c r="G4" s="162"/>
      <c r="H4" s="162"/>
    </row>
    <row r="5" spans="2:11" ht="25.5" customHeight="1" x14ac:dyDescent="0.25">
      <c r="D5" s="19"/>
      <c r="E5" s="19"/>
      <c r="F5" s="19"/>
      <c r="G5" s="19"/>
      <c r="I5" s="68"/>
      <c r="J5" s="16"/>
      <c r="K5" s="16"/>
    </row>
    <row r="6" spans="2:11" ht="126.75" customHeight="1" x14ac:dyDescent="0.25">
      <c r="B6" s="35" t="s">
        <v>4</v>
      </c>
      <c r="C6" s="35" t="s">
        <v>5</v>
      </c>
      <c r="D6" s="35" t="s">
        <v>6</v>
      </c>
      <c r="E6" s="35" t="s">
        <v>7</v>
      </c>
      <c r="F6" s="35" t="s">
        <v>8</v>
      </c>
      <c r="G6" s="35" t="s">
        <v>6</v>
      </c>
      <c r="H6" s="35" t="s">
        <v>10</v>
      </c>
      <c r="I6" s="35" t="s">
        <v>11</v>
      </c>
      <c r="J6" s="35" t="s">
        <v>12</v>
      </c>
      <c r="K6" s="23"/>
    </row>
    <row r="7" spans="2:11" ht="18.75" hidden="1" customHeight="1" x14ac:dyDescent="0.25">
      <c r="B7" s="77"/>
      <c r="C7" s="77"/>
      <c r="D7" s="26"/>
      <c r="E7" s="26"/>
      <c r="F7" s="26"/>
      <c r="G7" s="35"/>
      <c r="H7" s="77"/>
      <c r="I7" s="78"/>
      <c r="J7" s="77"/>
      <c r="K7" s="23"/>
    </row>
    <row r="8" spans="2:11" ht="51" customHeight="1" x14ac:dyDescent="0.25">
      <c r="B8" s="32" t="s">
        <v>13</v>
      </c>
      <c r="C8" s="131" t="s">
        <v>14</v>
      </c>
      <c r="D8" s="131"/>
      <c r="E8" s="131"/>
      <c r="F8" s="131"/>
      <c r="G8" s="131"/>
      <c r="H8" s="131"/>
      <c r="I8" s="130"/>
      <c r="J8" s="131"/>
      <c r="K8" s="6"/>
    </row>
    <row r="9" spans="2:11" ht="51" customHeight="1" x14ac:dyDescent="0.25">
      <c r="B9" s="32" t="s">
        <v>15</v>
      </c>
      <c r="C9" s="140" t="s">
        <v>16</v>
      </c>
      <c r="D9" s="140"/>
      <c r="E9" s="140"/>
      <c r="F9" s="140"/>
      <c r="G9" s="140"/>
      <c r="H9" s="140"/>
      <c r="I9" s="128"/>
      <c r="J9" s="140"/>
      <c r="K9" s="24"/>
    </row>
    <row r="10" spans="2:11" ht="31.5" x14ac:dyDescent="0.25">
      <c r="B10" s="79" t="s">
        <v>17</v>
      </c>
      <c r="C10" s="76" t="s">
        <v>18</v>
      </c>
      <c r="D10" s="80"/>
      <c r="E10" s="80"/>
      <c r="F10" s="80"/>
      <c r="G10" s="78">
        <f>SUM(D10:F10)</f>
        <v>0</v>
      </c>
      <c r="H10" s="81"/>
      <c r="I10" s="80"/>
      <c r="J10" s="82"/>
      <c r="K10" s="83"/>
    </row>
    <row r="11" spans="2:11" ht="15.75" x14ac:dyDescent="0.25">
      <c r="B11" s="79" t="s">
        <v>19</v>
      </c>
      <c r="C11" s="76"/>
      <c r="D11" s="80"/>
      <c r="E11" s="80"/>
      <c r="F11" s="80"/>
      <c r="G11" s="78">
        <f t="shared" ref="G11:G17" si="0">SUM(D11:F11)</f>
        <v>0</v>
      </c>
      <c r="H11" s="81"/>
      <c r="I11" s="80"/>
      <c r="J11" s="82"/>
      <c r="K11" s="83"/>
    </row>
    <row r="12" spans="2:11" ht="15.75" hidden="1" x14ac:dyDescent="0.25">
      <c r="B12" s="79" t="s">
        <v>20</v>
      </c>
      <c r="C12" s="76"/>
      <c r="D12" s="80"/>
      <c r="E12" s="80"/>
      <c r="F12" s="80"/>
      <c r="G12" s="78">
        <f t="shared" si="0"/>
        <v>0</v>
      </c>
      <c r="H12" s="81"/>
      <c r="I12" s="80"/>
      <c r="J12" s="82"/>
      <c r="K12" s="83"/>
    </row>
    <row r="13" spans="2:11" ht="15.75" hidden="1" x14ac:dyDescent="0.25">
      <c r="B13" s="79" t="s">
        <v>21</v>
      </c>
      <c r="C13" s="76"/>
      <c r="D13" s="80"/>
      <c r="E13" s="80"/>
      <c r="F13" s="80"/>
      <c r="G13" s="78">
        <f t="shared" si="0"/>
        <v>0</v>
      </c>
      <c r="H13" s="81"/>
      <c r="I13" s="80"/>
      <c r="J13" s="82"/>
      <c r="K13" s="83"/>
    </row>
    <row r="14" spans="2:11" ht="15.75" hidden="1" x14ac:dyDescent="0.25">
      <c r="B14" s="79" t="s">
        <v>22</v>
      </c>
      <c r="C14" s="76"/>
      <c r="D14" s="80"/>
      <c r="E14" s="80"/>
      <c r="F14" s="80"/>
      <c r="G14" s="78">
        <f t="shared" si="0"/>
        <v>0</v>
      </c>
      <c r="H14" s="81"/>
      <c r="I14" s="80"/>
      <c r="J14" s="82"/>
      <c r="K14" s="83"/>
    </row>
    <row r="15" spans="2:11" ht="15.75" hidden="1" x14ac:dyDescent="0.25">
      <c r="B15" s="79" t="s">
        <v>23</v>
      </c>
      <c r="C15" s="76"/>
      <c r="D15" s="80"/>
      <c r="E15" s="80"/>
      <c r="F15" s="80"/>
      <c r="G15" s="78">
        <f t="shared" si="0"/>
        <v>0</v>
      </c>
      <c r="H15" s="81"/>
      <c r="I15" s="80"/>
      <c r="J15" s="82"/>
      <c r="K15" s="83"/>
    </row>
    <row r="16" spans="2:11" ht="15.75" hidden="1" x14ac:dyDescent="0.25">
      <c r="B16" s="79" t="s">
        <v>24</v>
      </c>
      <c r="C16" s="84"/>
      <c r="D16" s="85"/>
      <c r="E16" s="85"/>
      <c r="F16" s="85"/>
      <c r="G16" s="78">
        <f t="shared" si="0"/>
        <v>0</v>
      </c>
      <c r="H16" s="86"/>
      <c r="I16" s="85"/>
      <c r="J16" s="87"/>
      <c r="K16" s="83"/>
    </row>
    <row r="17" spans="1:11" ht="15.75" x14ac:dyDescent="0.25">
      <c r="A17" s="16"/>
      <c r="B17" s="79" t="s">
        <v>25</v>
      </c>
      <c r="C17" s="84"/>
      <c r="D17" s="85"/>
      <c r="E17" s="85"/>
      <c r="F17" s="85"/>
      <c r="G17" s="78">
        <f t="shared" si="0"/>
        <v>0</v>
      </c>
      <c r="H17" s="86"/>
      <c r="I17" s="85"/>
      <c r="J17" s="87"/>
    </row>
    <row r="18" spans="1:11" ht="15.75" x14ac:dyDescent="0.25">
      <c r="A18" s="16"/>
      <c r="C18" s="33" t="s">
        <v>26</v>
      </c>
      <c r="D18" s="7">
        <f>SUM(D10:D17)</f>
        <v>0</v>
      </c>
      <c r="E18" s="7">
        <f>SUM(E10:E17)</f>
        <v>0</v>
      </c>
      <c r="F18" s="7">
        <f>SUM(F10:F17)</f>
        <v>0</v>
      </c>
      <c r="G18" s="7">
        <f>SUM(G10:G17)</f>
        <v>0</v>
      </c>
      <c r="H18" s="7">
        <f>(H10*G10)+(H11*G11)+(H12*G12)+(H13*G13)+(H14*G14)+(H15*G15)+(H16*G16)+(H17*G17)</f>
        <v>0</v>
      </c>
      <c r="I18" s="7">
        <f>SUM(I10:I17)</f>
        <v>0</v>
      </c>
      <c r="J18" s="87"/>
      <c r="K18" s="25"/>
    </row>
    <row r="19" spans="1:11" ht="51" customHeight="1" x14ac:dyDescent="0.25">
      <c r="A19" s="16"/>
      <c r="B19" s="32" t="s">
        <v>27</v>
      </c>
      <c r="C19" s="127" t="s">
        <v>28</v>
      </c>
      <c r="D19" s="127"/>
      <c r="E19" s="127"/>
      <c r="F19" s="127"/>
      <c r="G19" s="127"/>
      <c r="H19" s="127"/>
      <c r="I19" s="128"/>
      <c r="J19" s="127"/>
      <c r="K19" s="24"/>
    </row>
    <row r="20" spans="1:11" ht="141.75" x14ac:dyDescent="0.25">
      <c r="A20" s="16"/>
      <c r="B20" s="79" t="s">
        <v>29</v>
      </c>
      <c r="C20" s="76" t="s">
        <v>30</v>
      </c>
      <c r="D20" s="80">
        <v>160000</v>
      </c>
      <c r="E20" s="80"/>
      <c r="F20" s="80"/>
      <c r="G20" s="78">
        <f>SUM(D20:F20)</f>
        <v>160000</v>
      </c>
      <c r="H20" s="81"/>
      <c r="I20" s="80">
        <v>36603.32</v>
      </c>
      <c r="J20" s="82"/>
      <c r="K20" s="83"/>
    </row>
    <row r="21" spans="1:11" ht="63" x14ac:dyDescent="0.25">
      <c r="A21" s="16"/>
      <c r="B21" s="79" t="s">
        <v>31</v>
      </c>
      <c r="C21" s="76" t="s">
        <v>32</v>
      </c>
      <c r="D21" s="80"/>
      <c r="E21" s="80"/>
      <c r="F21" s="80"/>
      <c r="G21" s="78">
        <f t="shared" ref="G21:G27" si="1">SUM(D21:F21)</f>
        <v>0</v>
      </c>
      <c r="H21" s="81"/>
      <c r="I21" s="80"/>
      <c r="J21" s="82"/>
      <c r="K21" s="83"/>
    </row>
    <row r="22" spans="1:11" ht="47.25" x14ac:dyDescent="0.25">
      <c r="A22" s="16"/>
      <c r="B22" s="79" t="s">
        <v>33</v>
      </c>
      <c r="C22" s="76" t="s">
        <v>34</v>
      </c>
      <c r="D22" s="80"/>
      <c r="E22" s="80"/>
      <c r="F22" s="80"/>
      <c r="G22" s="78">
        <f t="shared" si="1"/>
        <v>0</v>
      </c>
      <c r="H22" s="81"/>
      <c r="I22" s="80"/>
      <c r="J22" s="82"/>
      <c r="K22" s="83"/>
    </row>
    <row r="23" spans="1:11" ht="142.9" customHeight="1" x14ac:dyDescent="0.25">
      <c r="A23" s="16"/>
      <c r="B23" s="79" t="s">
        <v>35</v>
      </c>
      <c r="C23" s="76" t="s">
        <v>36</v>
      </c>
      <c r="D23" s="80"/>
      <c r="E23" s="80"/>
      <c r="F23" s="80"/>
      <c r="G23" s="78">
        <f t="shared" si="1"/>
        <v>0</v>
      </c>
      <c r="H23" s="81"/>
      <c r="I23" s="80"/>
      <c r="J23" s="82"/>
      <c r="K23" s="83"/>
    </row>
    <row r="24" spans="1:11" ht="78.75" x14ac:dyDescent="0.25">
      <c r="A24" s="16"/>
      <c r="B24" s="79" t="s">
        <v>37</v>
      </c>
      <c r="C24" s="76" t="s">
        <v>38</v>
      </c>
      <c r="D24" s="80"/>
      <c r="E24" s="80"/>
      <c r="F24" s="80"/>
      <c r="G24" s="78">
        <f t="shared" si="1"/>
        <v>0</v>
      </c>
      <c r="H24" s="81"/>
      <c r="I24" s="80"/>
      <c r="J24" s="82"/>
      <c r="K24" s="83"/>
    </row>
    <row r="25" spans="1:11" ht="15.75" hidden="1" x14ac:dyDescent="0.25">
      <c r="A25" s="16"/>
      <c r="B25" s="79" t="s">
        <v>39</v>
      </c>
      <c r="C25" s="76"/>
      <c r="D25" s="80"/>
      <c r="E25" s="80"/>
      <c r="F25" s="80"/>
      <c r="G25" s="78">
        <f t="shared" si="1"/>
        <v>0</v>
      </c>
      <c r="H25" s="81"/>
      <c r="I25" s="80"/>
      <c r="J25" s="82"/>
      <c r="K25" s="83"/>
    </row>
    <row r="26" spans="1:11" ht="15.75" hidden="1" x14ac:dyDescent="0.25">
      <c r="A26" s="16"/>
      <c r="B26" s="79" t="s">
        <v>40</v>
      </c>
      <c r="C26" s="84"/>
      <c r="D26" s="85"/>
      <c r="E26" s="85"/>
      <c r="F26" s="85"/>
      <c r="G26" s="78">
        <f t="shared" si="1"/>
        <v>0</v>
      </c>
      <c r="H26" s="86"/>
      <c r="I26" s="85"/>
      <c r="J26" s="87"/>
      <c r="K26" s="83"/>
    </row>
    <row r="27" spans="1:11" ht="15.75" x14ac:dyDescent="0.25">
      <c r="A27" s="16"/>
      <c r="B27" s="79" t="s">
        <v>41</v>
      </c>
      <c r="C27" s="84"/>
      <c r="D27" s="85"/>
      <c r="E27" s="85"/>
      <c r="F27" s="85"/>
      <c r="G27" s="78">
        <f t="shared" si="1"/>
        <v>0</v>
      </c>
      <c r="H27" s="86"/>
      <c r="I27" s="85"/>
      <c r="J27" s="87"/>
      <c r="K27" s="83"/>
    </row>
    <row r="28" spans="1:11" ht="15.75" x14ac:dyDescent="0.25">
      <c r="A28" s="16"/>
      <c r="C28" s="33" t="s">
        <v>26</v>
      </c>
      <c r="D28" s="8">
        <f>SUM(D20:D27)</f>
        <v>160000</v>
      </c>
      <c r="E28" s="8">
        <f>SUM(E20:E27)</f>
        <v>0</v>
      </c>
      <c r="F28" s="8">
        <f>SUM(F20:F27)</f>
        <v>0</v>
      </c>
      <c r="G28" s="8">
        <f>SUM(G20:G27)</f>
        <v>160000</v>
      </c>
      <c r="H28" s="7">
        <f>(H20*G20)+(H21*G21)+(H22*G22)+(H23*G23)+(H24*G24)+(H25*G25)+(H26*G26)+(H27*G27)</f>
        <v>0</v>
      </c>
      <c r="I28" s="7">
        <f>SUM(I20:I27)</f>
        <v>36603.32</v>
      </c>
      <c r="J28" s="87"/>
      <c r="K28" s="25"/>
    </row>
    <row r="29" spans="1:11" ht="51" customHeight="1" x14ac:dyDescent="0.25">
      <c r="A29" s="16"/>
      <c r="B29" s="32" t="s">
        <v>42</v>
      </c>
      <c r="C29" s="127" t="s">
        <v>43</v>
      </c>
      <c r="D29" s="127"/>
      <c r="E29" s="127"/>
      <c r="F29" s="127"/>
      <c r="G29" s="127"/>
      <c r="H29" s="127"/>
      <c r="I29" s="128"/>
      <c r="J29" s="127"/>
      <c r="K29" s="24"/>
    </row>
    <row r="30" spans="1:11" ht="63" x14ac:dyDescent="0.25">
      <c r="A30" s="16"/>
      <c r="B30" s="79" t="s">
        <v>44</v>
      </c>
      <c r="C30" s="76" t="s">
        <v>45</v>
      </c>
      <c r="D30" s="80">
        <v>160000</v>
      </c>
      <c r="E30" s="80"/>
      <c r="F30" s="80"/>
      <c r="G30" s="78">
        <f>SUM(D30:F30)</f>
        <v>160000</v>
      </c>
      <c r="H30" s="81"/>
      <c r="I30" s="80">
        <v>160000</v>
      </c>
      <c r="J30" s="82"/>
      <c r="K30" s="83"/>
    </row>
    <row r="31" spans="1:11" ht="110.25" x14ac:dyDescent="0.25">
      <c r="A31" s="16"/>
      <c r="B31" s="79" t="s">
        <v>46</v>
      </c>
      <c r="C31" s="76" t="s">
        <v>47</v>
      </c>
      <c r="D31" s="80"/>
      <c r="E31" s="80"/>
      <c r="F31" s="80"/>
      <c r="G31" s="78">
        <f t="shared" ref="G31:G37" si="2">SUM(D31:F31)</f>
        <v>0</v>
      </c>
      <c r="H31" s="81"/>
      <c r="I31" s="80"/>
      <c r="J31" s="82"/>
      <c r="K31" s="83"/>
    </row>
    <row r="32" spans="1:11" ht="173.25" x14ac:dyDescent="0.25">
      <c r="A32" s="16"/>
      <c r="B32" s="79" t="s">
        <v>48</v>
      </c>
      <c r="C32" s="76" t="s">
        <v>49</v>
      </c>
      <c r="D32" s="80"/>
      <c r="E32" s="80"/>
      <c r="F32" s="80"/>
      <c r="G32" s="78">
        <f t="shared" si="2"/>
        <v>0</v>
      </c>
      <c r="H32" s="81"/>
      <c r="I32" s="80"/>
      <c r="J32" s="82"/>
      <c r="K32" s="83"/>
    </row>
    <row r="33" spans="1:11" ht="78.75" x14ac:dyDescent="0.25">
      <c r="A33" s="16"/>
      <c r="B33" s="79" t="s">
        <v>50</v>
      </c>
      <c r="C33" s="76" t="s">
        <v>51</v>
      </c>
      <c r="D33" s="80"/>
      <c r="E33" s="80"/>
      <c r="F33" s="80"/>
      <c r="G33" s="78">
        <f t="shared" si="2"/>
        <v>0</v>
      </c>
      <c r="H33" s="81"/>
      <c r="I33" s="80"/>
      <c r="J33" s="82"/>
      <c r="K33" s="83"/>
    </row>
    <row r="34" spans="1:11" s="16" customFormat="1" ht="94.5" x14ac:dyDescent="0.25">
      <c r="B34" s="79" t="s">
        <v>52</v>
      </c>
      <c r="C34" s="76" t="s">
        <v>53</v>
      </c>
      <c r="D34" s="80"/>
      <c r="E34" s="80"/>
      <c r="F34" s="80"/>
      <c r="G34" s="78">
        <f t="shared" si="2"/>
        <v>0</v>
      </c>
      <c r="H34" s="81"/>
      <c r="I34" s="80"/>
      <c r="J34" s="82"/>
      <c r="K34" s="83"/>
    </row>
    <row r="35" spans="1:11" s="16" customFormat="1" ht="126" x14ac:dyDescent="0.25">
      <c r="B35" s="79" t="s">
        <v>54</v>
      </c>
      <c r="C35" s="76" t="s">
        <v>55</v>
      </c>
      <c r="D35" s="80"/>
      <c r="E35" s="80"/>
      <c r="F35" s="80"/>
      <c r="G35" s="78">
        <f t="shared" si="2"/>
        <v>0</v>
      </c>
      <c r="H35" s="81"/>
      <c r="I35" s="80"/>
      <c r="J35" s="82"/>
      <c r="K35" s="83"/>
    </row>
    <row r="36" spans="1:11" s="16" customFormat="1" ht="15.75" x14ac:dyDescent="0.25">
      <c r="A36" s="15"/>
      <c r="B36" s="79" t="s">
        <v>56</v>
      </c>
      <c r="C36" s="84"/>
      <c r="D36" s="85"/>
      <c r="E36" s="85"/>
      <c r="F36" s="85"/>
      <c r="G36" s="78">
        <f t="shared" si="2"/>
        <v>0</v>
      </c>
      <c r="H36" s="86"/>
      <c r="I36" s="85"/>
      <c r="J36" s="87"/>
      <c r="K36" s="83"/>
    </row>
    <row r="37" spans="1:11" ht="15.75" x14ac:dyDescent="0.25">
      <c r="B37" s="79" t="s">
        <v>57</v>
      </c>
      <c r="C37" s="84"/>
      <c r="D37" s="85"/>
      <c r="E37" s="85"/>
      <c r="F37" s="85"/>
      <c r="G37" s="78">
        <f t="shared" si="2"/>
        <v>0</v>
      </c>
      <c r="H37" s="86"/>
      <c r="I37" s="85"/>
      <c r="J37" s="87"/>
      <c r="K37" s="83"/>
    </row>
    <row r="38" spans="1:11" ht="15.75" x14ac:dyDescent="0.25">
      <c r="C38" s="33" t="s">
        <v>26</v>
      </c>
      <c r="D38" s="8">
        <f>SUM(D30:D37)</f>
        <v>160000</v>
      </c>
      <c r="E38" s="8">
        <f>SUM(E30:E37)</f>
        <v>0</v>
      </c>
      <c r="F38" s="8">
        <f>SUM(F30:F37)</f>
        <v>0</v>
      </c>
      <c r="G38" s="8">
        <f>SUM(G30:G37)</f>
        <v>160000</v>
      </c>
      <c r="H38" s="7">
        <f>(H30*G30)+(H31*G31)+(H32*G32)+(H33*G33)+(H34*G34)+(H35*G35)+(H36*G36)+(H37*G37)</f>
        <v>0</v>
      </c>
      <c r="I38" s="7">
        <f>SUM(I30:I37)</f>
        <v>160000</v>
      </c>
      <c r="J38" s="87"/>
      <c r="K38" s="25"/>
    </row>
    <row r="39" spans="1:11" ht="51" customHeight="1" x14ac:dyDescent="0.25">
      <c r="B39" s="32" t="s">
        <v>58</v>
      </c>
      <c r="C39" s="127" t="s">
        <v>59</v>
      </c>
      <c r="D39" s="127"/>
      <c r="E39" s="127"/>
      <c r="F39" s="127"/>
      <c r="G39" s="127"/>
      <c r="H39" s="127"/>
      <c r="I39" s="128"/>
      <c r="J39" s="127"/>
      <c r="K39" s="24"/>
    </row>
    <row r="40" spans="1:11" ht="157.5" x14ac:dyDescent="0.25">
      <c r="B40" s="79" t="s">
        <v>60</v>
      </c>
      <c r="C40" s="76" t="s">
        <v>61</v>
      </c>
      <c r="D40" s="80">
        <v>70000</v>
      </c>
      <c r="E40" s="80"/>
      <c r="F40" s="80"/>
      <c r="G40" s="78">
        <f>SUM(D40:F40)</f>
        <v>70000</v>
      </c>
      <c r="H40" s="81"/>
      <c r="I40" s="80">
        <v>63051.91</v>
      </c>
      <c r="J40" s="82"/>
      <c r="K40" s="83"/>
    </row>
    <row r="41" spans="1:11" ht="110.25" x14ac:dyDescent="0.25">
      <c r="B41" s="79" t="s">
        <v>62</v>
      </c>
      <c r="C41" s="76" t="s">
        <v>63</v>
      </c>
      <c r="D41" s="80"/>
      <c r="E41" s="80"/>
      <c r="F41" s="80"/>
      <c r="G41" s="78">
        <f t="shared" ref="G41:G47" si="3">SUM(D41:F41)</f>
        <v>0</v>
      </c>
      <c r="H41" s="81"/>
      <c r="I41" s="80"/>
      <c r="J41" s="82"/>
      <c r="K41" s="83"/>
    </row>
    <row r="42" spans="1:11" ht="94.5" x14ac:dyDescent="0.25">
      <c r="B42" s="79" t="s">
        <v>64</v>
      </c>
      <c r="C42" s="76" t="s">
        <v>65</v>
      </c>
      <c r="D42" s="80"/>
      <c r="E42" s="80"/>
      <c r="F42" s="80"/>
      <c r="G42" s="78">
        <f t="shared" si="3"/>
        <v>0</v>
      </c>
      <c r="H42" s="81"/>
      <c r="I42" s="80"/>
      <c r="J42" s="82"/>
      <c r="K42" s="83"/>
    </row>
    <row r="43" spans="1:11" ht="63" x14ac:dyDescent="0.25">
      <c r="B43" s="79" t="s">
        <v>66</v>
      </c>
      <c r="C43" s="76" t="s">
        <v>67</v>
      </c>
      <c r="D43" s="80"/>
      <c r="E43" s="80"/>
      <c r="F43" s="80"/>
      <c r="G43" s="78">
        <f t="shared" si="3"/>
        <v>0</v>
      </c>
      <c r="H43" s="81"/>
      <c r="I43" s="80"/>
      <c r="J43" s="82"/>
      <c r="K43" s="83"/>
    </row>
    <row r="44" spans="1:11" ht="126" x14ac:dyDescent="0.25">
      <c r="B44" s="79" t="s">
        <v>68</v>
      </c>
      <c r="C44" s="76" t="s">
        <v>69</v>
      </c>
      <c r="D44" s="80"/>
      <c r="E44" s="80"/>
      <c r="F44" s="80"/>
      <c r="G44" s="78">
        <f t="shared" si="3"/>
        <v>0</v>
      </c>
      <c r="H44" s="81"/>
      <c r="I44" s="80"/>
      <c r="J44" s="82"/>
      <c r="K44" s="83"/>
    </row>
    <row r="45" spans="1:11" ht="94.5" x14ac:dyDescent="0.25">
      <c r="A45" s="16"/>
      <c r="B45" s="79" t="s">
        <v>70</v>
      </c>
      <c r="C45" s="76" t="s">
        <v>71</v>
      </c>
      <c r="D45" s="80"/>
      <c r="E45" s="80"/>
      <c r="F45" s="80"/>
      <c r="G45" s="78">
        <f t="shared" si="3"/>
        <v>0</v>
      </c>
      <c r="H45" s="81"/>
      <c r="I45" s="80"/>
      <c r="J45" s="82"/>
      <c r="K45" s="83"/>
    </row>
    <row r="46" spans="1:11" s="16" customFormat="1" ht="110.25" x14ac:dyDescent="0.25">
      <c r="A46" s="15"/>
      <c r="B46" s="79" t="s">
        <v>72</v>
      </c>
      <c r="C46" s="84" t="s">
        <v>73</v>
      </c>
      <c r="D46" s="85"/>
      <c r="E46" s="85"/>
      <c r="F46" s="85"/>
      <c r="G46" s="78">
        <f t="shared" si="3"/>
        <v>0</v>
      </c>
      <c r="H46" s="86"/>
      <c r="I46" s="85"/>
      <c r="J46" s="87"/>
      <c r="K46" s="83"/>
    </row>
    <row r="47" spans="1:11" ht="15.75" x14ac:dyDescent="0.25">
      <c r="B47" s="79" t="s">
        <v>74</v>
      </c>
      <c r="C47" s="84"/>
      <c r="D47" s="85"/>
      <c r="E47" s="85"/>
      <c r="F47" s="85"/>
      <c r="G47" s="78">
        <f t="shared" si="3"/>
        <v>0</v>
      </c>
      <c r="H47" s="86"/>
      <c r="I47" s="85"/>
      <c r="J47" s="87"/>
      <c r="K47" s="83"/>
    </row>
    <row r="48" spans="1:11" ht="15.75" x14ac:dyDescent="0.25">
      <c r="C48" s="33" t="s">
        <v>26</v>
      </c>
      <c r="D48" s="7">
        <f>SUM(D40:D47)</f>
        <v>70000</v>
      </c>
      <c r="E48" s="7">
        <f>SUM(E40:E47)</f>
        <v>0</v>
      </c>
      <c r="F48" s="7">
        <f>SUM(F40:F47)</f>
        <v>0</v>
      </c>
      <c r="G48" s="7">
        <f>SUM(G40:G47)</f>
        <v>70000</v>
      </c>
      <c r="H48" s="7">
        <f>(H40*G40)+(H41*G41)+(H42*G42)+(H43*G43)+(H44*G44)+(H45*G45)+(H46*G46)+(H47*G47)</f>
        <v>0</v>
      </c>
      <c r="I48" s="7">
        <f>SUM(I40:I47)</f>
        <v>63051.91</v>
      </c>
      <c r="J48" s="87"/>
      <c r="K48" s="25"/>
    </row>
    <row r="49" spans="1:11" ht="15.75" x14ac:dyDescent="0.25">
      <c r="B49" s="88"/>
      <c r="C49" s="89"/>
      <c r="D49" s="90"/>
      <c r="E49" s="90"/>
      <c r="F49" s="90"/>
      <c r="G49" s="90"/>
      <c r="H49" s="90"/>
      <c r="I49" s="90"/>
      <c r="J49" s="90"/>
      <c r="K49" s="83"/>
    </row>
    <row r="50" spans="1:11" ht="51" customHeight="1" x14ac:dyDescent="0.25">
      <c r="B50" s="33" t="s">
        <v>75</v>
      </c>
      <c r="C50" s="129" t="s">
        <v>76</v>
      </c>
      <c r="D50" s="129"/>
      <c r="E50" s="129"/>
      <c r="F50" s="129"/>
      <c r="G50" s="129"/>
      <c r="H50" s="129"/>
      <c r="I50" s="130"/>
      <c r="J50" s="129"/>
      <c r="K50" s="6"/>
    </row>
    <row r="51" spans="1:11" ht="51" customHeight="1" x14ac:dyDescent="0.25">
      <c r="B51" s="32" t="s">
        <v>77</v>
      </c>
      <c r="C51" s="127" t="s">
        <v>78</v>
      </c>
      <c r="D51" s="127"/>
      <c r="E51" s="127"/>
      <c r="F51" s="127"/>
      <c r="G51" s="127"/>
      <c r="H51" s="127"/>
      <c r="I51" s="128"/>
      <c r="J51" s="127"/>
      <c r="K51" s="24"/>
    </row>
    <row r="52" spans="1:11" ht="126" x14ac:dyDescent="0.25">
      <c r="B52" s="79" t="s">
        <v>79</v>
      </c>
      <c r="C52" s="76" t="s">
        <v>80</v>
      </c>
      <c r="D52" s="80">
        <v>160000</v>
      </c>
      <c r="E52" s="80"/>
      <c r="F52" s="80"/>
      <c r="G52" s="78">
        <f>SUM(D52:F52)</f>
        <v>160000</v>
      </c>
      <c r="H52" s="81"/>
      <c r="I52" s="80">
        <v>160000</v>
      </c>
      <c r="J52" s="82"/>
      <c r="K52" s="83"/>
    </row>
    <row r="53" spans="1:11" ht="126" x14ac:dyDescent="0.25">
      <c r="B53" s="79" t="s">
        <v>81</v>
      </c>
      <c r="C53" s="76" t="s">
        <v>82</v>
      </c>
      <c r="D53" s="80"/>
      <c r="E53" s="80"/>
      <c r="F53" s="80"/>
      <c r="G53" s="78">
        <f t="shared" ref="G53:G59" si="4">SUM(D53:F53)</f>
        <v>0</v>
      </c>
      <c r="H53" s="81"/>
      <c r="I53" s="80"/>
      <c r="J53" s="82"/>
      <c r="K53" s="83"/>
    </row>
    <row r="54" spans="1:11" ht="189" x14ac:dyDescent="0.25">
      <c r="B54" s="79" t="s">
        <v>83</v>
      </c>
      <c r="C54" s="76" t="s">
        <v>84</v>
      </c>
      <c r="D54" s="80"/>
      <c r="E54" s="80"/>
      <c r="F54" s="80"/>
      <c r="G54" s="78">
        <f t="shared" si="4"/>
        <v>0</v>
      </c>
      <c r="H54" s="81"/>
      <c r="I54" s="80"/>
      <c r="J54" s="82"/>
      <c r="K54" s="83"/>
    </row>
    <row r="55" spans="1:11" ht="94.5" x14ac:dyDescent="0.25">
      <c r="B55" s="79" t="s">
        <v>85</v>
      </c>
      <c r="C55" s="76" t="s">
        <v>86</v>
      </c>
      <c r="D55" s="80"/>
      <c r="E55" s="80"/>
      <c r="F55" s="80"/>
      <c r="G55" s="78">
        <f t="shared" si="4"/>
        <v>0</v>
      </c>
      <c r="H55" s="81"/>
      <c r="I55" s="80"/>
      <c r="J55" s="82"/>
      <c r="K55" s="83"/>
    </row>
    <row r="56" spans="1:11" ht="63" x14ac:dyDescent="0.25">
      <c r="B56" s="79" t="s">
        <v>87</v>
      </c>
      <c r="C56" s="76" t="s">
        <v>88</v>
      </c>
      <c r="D56" s="80"/>
      <c r="E56" s="80"/>
      <c r="F56" s="80"/>
      <c r="G56" s="78">
        <f t="shared" si="4"/>
        <v>0</v>
      </c>
      <c r="H56" s="81"/>
      <c r="I56" s="80"/>
      <c r="J56" s="82"/>
      <c r="K56" s="83"/>
    </row>
    <row r="57" spans="1:11" ht="94.5" x14ac:dyDescent="0.25">
      <c r="B57" s="79" t="s">
        <v>89</v>
      </c>
      <c r="C57" s="76" t="s">
        <v>90</v>
      </c>
      <c r="D57" s="80"/>
      <c r="E57" s="80"/>
      <c r="F57" s="80"/>
      <c r="G57" s="78">
        <f t="shared" si="4"/>
        <v>0</v>
      </c>
      <c r="H57" s="81"/>
      <c r="I57" s="80"/>
      <c r="J57" s="82"/>
      <c r="K57" s="83"/>
    </row>
    <row r="58" spans="1:11" ht="15.75" x14ac:dyDescent="0.25">
      <c r="A58" s="16"/>
      <c r="B58" s="79" t="s">
        <v>91</v>
      </c>
      <c r="C58" s="84"/>
      <c r="D58" s="85"/>
      <c r="E58" s="85"/>
      <c r="F58" s="85"/>
      <c r="G58" s="78">
        <f t="shared" si="4"/>
        <v>0</v>
      </c>
      <c r="H58" s="86"/>
      <c r="I58" s="85"/>
      <c r="J58" s="87"/>
      <c r="K58" s="83"/>
    </row>
    <row r="59" spans="1:11" s="16" customFormat="1" ht="15.75" x14ac:dyDescent="0.25">
      <c r="B59" s="79" t="s">
        <v>92</v>
      </c>
      <c r="C59" s="84"/>
      <c r="D59" s="85"/>
      <c r="E59" s="85"/>
      <c r="F59" s="85"/>
      <c r="G59" s="78">
        <f t="shared" si="4"/>
        <v>0</v>
      </c>
      <c r="H59" s="86"/>
      <c r="I59" s="85"/>
      <c r="J59" s="87"/>
      <c r="K59" s="83"/>
    </row>
    <row r="60" spans="1:11" s="16" customFormat="1" ht="15.75" x14ac:dyDescent="0.25">
      <c r="A60" s="15"/>
      <c r="B60" s="15"/>
      <c r="C60" s="33" t="s">
        <v>26</v>
      </c>
      <c r="D60" s="7">
        <f>SUM(D52:D59)</f>
        <v>160000</v>
      </c>
      <c r="E60" s="7">
        <f>SUM(E52:E59)</f>
        <v>0</v>
      </c>
      <c r="F60" s="7">
        <f>SUM(F52:F59)</f>
        <v>0</v>
      </c>
      <c r="G60" s="8">
        <f>SUM(G52:G59)</f>
        <v>160000</v>
      </c>
      <c r="H60" s="7">
        <f>(H52*G52)+(H53*G53)+(H54*G54)+(H55*G55)+(H56*G56)+(H57*G57)+(H58*G58)+(H59*G59)</f>
        <v>0</v>
      </c>
      <c r="I60" s="7">
        <f>SUM(I52:I59)</f>
        <v>160000</v>
      </c>
      <c r="J60" s="87"/>
      <c r="K60" s="25"/>
    </row>
    <row r="61" spans="1:11" ht="51" customHeight="1" x14ac:dyDescent="0.25">
      <c r="B61" s="32" t="s">
        <v>93</v>
      </c>
      <c r="C61" s="127" t="s">
        <v>94</v>
      </c>
      <c r="D61" s="127"/>
      <c r="E61" s="127"/>
      <c r="F61" s="127"/>
      <c r="G61" s="127"/>
      <c r="H61" s="127"/>
      <c r="I61" s="128"/>
      <c r="J61" s="127"/>
      <c r="K61" s="24"/>
    </row>
    <row r="62" spans="1:11" ht="94.5" x14ac:dyDescent="0.25">
      <c r="B62" s="79" t="s">
        <v>95</v>
      </c>
      <c r="C62" s="76" t="s">
        <v>96</v>
      </c>
      <c r="D62" s="80"/>
      <c r="E62" s="80"/>
      <c r="F62" s="80"/>
      <c r="G62" s="78">
        <f>SUM(D62:F62)</f>
        <v>0</v>
      </c>
      <c r="H62" s="81"/>
      <c r="I62" s="80"/>
      <c r="J62" s="82"/>
      <c r="K62" s="83"/>
    </row>
    <row r="63" spans="1:11" ht="63" x14ac:dyDescent="0.25">
      <c r="B63" s="79" t="s">
        <v>97</v>
      </c>
      <c r="C63" s="76" t="s">
        <v>98</v>
      </c>
      <c r="D63" s="80">
        <v>70000</v>
      </c>
      <c r="E63" s="80"/>
      <c r="F63" s="80"/>
      <c r="G63" s="78">
        <f t="shared" ref="G63:G69" si="5">SUM(D63:F63)</f>
        <v>70000</v>
      </c>
      <c r="H63" s="81"/>
      <c r="I63" s="80">
        <v>73690.14</v>
      </c>
      <c r="J63" s="82"/>
      <c r="K63" s="83"/>
    </row>
    <row r="64" spans="1:11" ht="63" x14ac:dyDescent="0.25">
      <c r="B64" s="79" t="s">
        <v>99</v>
      </c>
      <c r="C64" s="76" t="s">
        <v>100</v>
      </c>
      <c r="D64" s="80"/>
      <c r="E64" s="80"/>
      <c r="F64" s="80"/>
      <c r="G64" s="78">
        <f t="shared" si="5"/>
        <v>0</v>
      </c>
      <c r="H64" s="81"/>
      <c r="I64" s="80"/>
      <c r="J64" s="82"/>
      <c r="K64" s="83"/>
    </row>
    <row r="65" spans="1:11" ht="94.5" x14ac:dyDescent="0.25">
      <c r="B65" s="79" t="s">
        <v>101</v>
      </c>
      <c r="C65" s="76" t="s">
        <v>102</v>
      </c>
      <c r="D65" s="80"/>
      <c r="E65" s="80"/>
      <c r="F65" s="80"/>
      <c r="G65" s="78">
        <f t="shared" si="5"/>
        <v>0</v>
      </c>
      <c r="H65" s="81"/>
      <c r="I65" s="80"/>
      <c r="J65" s="82"/>
      <c r="K65" s="83"/>
    </row>
    <row r="66" spans="1:11" ht="94.5" x14ac:dyDescent="0.25">
      <c r="B66" s="79" t="s">
        <v>103</v>
      </c>
      <c r="C66" s="76" t="s">
        <v>104</v>
      </c>
      <c r="D66" s="80"/>
      <c r="E66" s="80"/>
      <c r="F66" s="80"/>
      <c r="G66" s="78">
        <f t="shared" si="5"/>
        <v>0</v>
      </c>
      <c r="H66" s="81"/>
      <c r="I66" s="80"/>
      <c r="J66" s="82"/>
      <c r="K66" s="83"/>
    </row>
    <row r="67" spans="1:11" ht="47.25" x14ac:dyDescent="0.25">
      <c r="B67" s="79" t="s">
        <v>105</v>
      </c>
      <c r="C67" s="76" t="s">
        <v>106</v>
      </c>
      <c r="D67" s="80"/>
      <c r="E67" s="80"/>
      <c r="F67" s="80"/>
      <c r="G67" s="78">
        <f t="shared" si="5"/>
        <v>0</v>
      </c>
      <c r="H67" s="81"/>
      <c r="I67" s="80"/>
      <c r="J67" s="82"/>
      <c r="K67" s="83"/>
    </row>
    <row r="68" spans="1:11" ht="15.75" x14ac:dyDescent="0.25">
      <c r="B68" s="79" t="s">
        <v>107</v>
      </c>
      <c r="C68" s="84"/>
      <c r="D68" s="85"/>
      <c r="E68" s="85"/>
      <c r="F68" s="85"/>
      <c r="G68" s="78">
        <f t="shared" si="5"/>
        <v>0</v>
      </c>
      <c r="H68" s="86"/>
      <c r="I68" s="85"/>
      <c r="J68" s="87"/>
      <c r="K68" s="83"/>
    </row>
    <row r="69" spans="1:11" ht="15.75" x14ac:dyDescent="0.25">
      <c r="B69" s="79" t="s">
        <v>108</v>
      </c>
      <c r="C69" s="84"/>
      <c r="D69" s="85"/>
      <c r="E69" s="85"/>
      <c r="F69" s="85"/>
      <c r="G69" s="78">
        <f t="shared" si="5"/>
        <v>0</v>
      </c>
      <c r="H69" s="86"/>
      <c r="I69" s="85"/>
      <c r="J69" s="87"/>
      <c r="K69" s="83"/>
    </row>
    <row r="70" spans="1:11" ht="15.75" x14ac:dyDescent="0.25">
      <c r="C70" s="33" t="s">
        <v>26</v>
      </c>
      <c r="D70" s="8">
        <f>SUM(D62:D69)</f>
        <v>70000</v>
      </c>
      <c r="E70" s="8">
        <f>SUM(E62:E69)</f>
        <v>0</v>
      </c>
      <c r="F70" s="8">
        <f>SUM(F62:F69)</f>
        <v>0</v>
      </c>
      <c r="G70" s="8">
        <f>SUM(G62:G69)</f>
        <v>70000</v>
      </c>
      <c r="H70" s="7">
        <f>(H62*G62)+(H63*G63)+(H64*G64)+(H65*G65)+(H66*G66)+(H67*G67)+(H68*G68)+(H69*G69)</f>
        <v>0</v>
      </c>
      <c r="I70" s="7">
        <f>SUM(I62:I69)</f>
        <v>73690.14</v>
      </c>
      <c r="J70" s="87"/>
      <c r="K70" s="25"/>
    </row>
    <row r="71" spans="1:11" ht="51" hidden="1" customHeight="1" x14ac:dyDescent="0.25">
      <c r="B71" s="32" t="s">
        <v>109</v>
      </c>
      <c r="C71" s="127"/>
      <c r="D71" s="127"/>
      <c r="E71" s="127"/>
      <c r="F71" s="127"/>
      <c r="G71" s="127"/>
      <c r="H71" s="127"/>
      <c r="I71" s="128"/>
      <c r="J71" s="127"/>
      <c r="K71" s="24"/>
    </row>
    <row r="72" spans="1:11" ht="15.75" hidden="1" x14ac:dyDescent="0.25">
      <c r="B72" s="79" t="s">
        <v>110</v>
      </c>
      <c r="C72" s="76"/>
      <c r="D72" s="80"/>
      <c r="E72" s="80"/>
      <c r="F72" s="80"/>
      <c r="G72" s="78">
        <f>SUM(D72:F72)</f>
        <v>0</v>
      </c>
      <c r="H72" s="81"/>
      <c r="I72" s="80"/>
      <c r="J72" s="82"/>
      <c r="K72" s="83"/>
    </row>
    <row r="73" spans="1:11" ht="15.75" hidden="1" x14ac:dyDescent="0.25">
      <c r="B73" s="79" t="s">
        <v>111</v>
      </c>
      <c r="C73" s="76"/>
      <c r="D73" s="80"/>
      <c r="E73" s="80"/>
      <c r="F73" s="80"/>
      <c r="G73" s="78">
        <f t="shared" ref="G73:G79" si="6">SUM(D73:F73)</f>
        <v>0</v>
      </c>
      <c r="H73" s="81"/>
      <c r="I73" s="80"/>
      <c r="J73" s="82"/>
      <c r="K73" s="83"/>
    </row>
    <row r="74" spans="1:11" ht="15.75" hidden="1" x14ac:dyDescent="0.25">
      <c r="B74" s="79" t="s">
        <v>112</v>
      </c>
      <c r="C74" s="76"/>
      <c r="D74" s="80"/>
      <c r="E74" s="80"/>
      <c r="F74" s="80"/>
      <c r="G74" s="78">
        <f t="shared" si="6"/>
        <v>0</v>
      </c>
      <c r="H74" s="81"/>
      <c r="I74" s="80"/>
      <c r="J74" s="82"/>
      <c r="K74" s="83"/>
    </row>
    <row r="75" spans="1:11" ht="15.75" hidden="1" x14ac:dyDescent="0.25">
      <c r="A75" s="16"/>
      <c r="B75" s="79" t="s">
        <v>113</v>
      </c>
      <c r="C75" s="76"/>
      <c r="D75" s="80"/>
      <c r="E75" s="80"/>
      <c r="F75" s="80"/>
      <c r="G75" s="78">
        <f t="shared" si="6"/>
        <v>0</v>
      </c>
      <c r="H75" s="81"/>
      <c r="I75" s="80"/>
      <c r="J75" s="82"/>
      <c r="K75" s="83"/>
    </row>
    <row r="76" spans="1:11" s="16" customFormat="1" ht="15.75" hidden="1" x14ac:dyDescent="0.25">
      <c r="A76" s="15"/>
      <c r="B76" s="79" t="s">
        <v>114</v>
      </c>
      <c r="C76" s="76"/>
      <c r="D76" s="80"/>
      <c r="E76" s="80"/>
      <c r="F76" s="80"/>
      <c r="G76" s="78">
        <f t="shared" si="6"/>
        <v>0</v>
      </c>
      <c r="H76" s="81"/>
      <c r="I76" s="80"/>
      <c r="J76" s="82"/>
      <c r="K76" s="83"/>
    </row>
    <row r="77" spans="1:11" ht="15.75" hidden="1" x14ac:dyDescent="0.25">
      <c r="B77" s="79" t="s">
        <v>115</v>
      </c>
      <c r="C77" s="76"/>
      <c r="D77" s="80"/>
      <c r="E77" s="80"/>
      <c r="F77" s="80"/>
      <c r="G77" s="78">
        <f t="shared" si="6"/>
        <v>0</v>
      </c>
      <c r="H77" s="81"/>
      <c r="I77" s="80"/>
      <c r="J77" s="82"/>
      <c r="K77" s="83"/>
    </row>
    <row r="78" spans="1:11" ht="15.75" hidden="1" x14ac:dyDescent="0.25">
      <c r="B78" s="79" t="s">
        <v>116</v>
      </c>
      <c r="C78" s="84"/>
      <c r="D78" s="85"/>
      <c r="E78" s="85"/>
      <c r="F78" s="85"/>
      <c r="G78" s="78">
        <f t="shared" si="6"/>
        <v>0</v>
      </c>
      <c r="H78" s="86"/>
      <c r="I78" s="85"/>
      <c r="J78" s="87"/>
      <c r="K78" s="83"/>
    </row>
    <row r="79" spans="1:11" ht="15.75" hidden="1" x14ac:dyDescent="0.25">
      <c r="B79" s="79" t="s">
        <v>117</v>
      </c>
      <c r="C79" s="84"/>
      <c r="D79" s="85"/>
      <c r="E79" s="85"/>
      <c r="F79" s="85"/>
      <c r="G79" s="78">
        <f t="shared" si="6"/>
        <v>0</v>
      </c>
      <c r="H79" s="86"/>
      <c r="I79" s="85"/>
      <c r="J79" s="87"/>
      <c r="K79" s="83"/>
    </row>
    <row r="80" spans="1:11" ht="15.75" hidden="1" x14ac:dyDescent="0.25">
      <c r="C80" s="33" t="s">
        <v>26</v>
      </c>
      <c r="D80" s="8">
        <f>SUM(D72:D79)</f>
        <v>0</v>
      </c>
      <c r="E80" s="8">
        <f>SUM(E72:E79)</f>
        <v>0</v>
      </c>
      <c r="F80" s="8">
        <f>SUM(F72:F79)</f>
        <v>0</v>
      </c>
      <c r="G80" s="8">
        <f>SUM(G72:G79)</f>
        <v>0</v>
      </c>
      <c r="H80" s="7">
        <f>(H72*G72)+(H73*G73)+(H74*G74)+(H75*G75)+(H76*G76)+(H77*G77)+(H78*G78)+(H79*G79)</f>
        <v>0</v>
      </c>
      <c r="I80" s="7">
        <f>SUM(I72:I79)</f>
        <v>0</v>
      </c>
      <c r="J80" s="87"/>
      <c r="K80" s="25"/>
    </row>
    <row r="81" spans="2:11" ht="51" hidden="1" customHeight="1" x14ac:dyDescent="0.25">
      <c r="B81" s="32" t="s">
        <v>118</v>
      </c>
      <c r="C81" s="127"/>
      <c r="D81" s="127"/>
      <c r="E81" s="127"/>
      <c r="F81" s="127"/>
      <c r="G81" s="127"/>
      <c r="H81" s="127"/>
      <c r="I81" s="128"/>
      <c r="J81" s="127"/>
      <c r="K81" s="24"/>
    </row>
    <row r="82" spans="2:11" ht="15.75" hidden="1" x14ac:dyDescent="0.25">
      <c r="B82" s="79" t="s">
        <v>119</v>
      </c>
      <c r="C82" s="76"/>
      <c r="D82" s="80"/>
      <c r="E82" s="80"/>
      <c r="F82" s="80"/>
      <c r="G82" s="78">
        <f>SUM(D82:F82)</f>
        <v>0</v>
      </c>
      <c r="H82" s="81"/>
      <c r="I82" s="80"/>
      <c r="J82" s="82"/>
      <c r="K82" s="83"/>
    </row>
    <row r="83" spans="2:11" ht="15.75" hidden="1" x14ac:dyDescent="0.25">
      <c r="B83" s="79" t="s">
        <v>120</v>
      </c>
      <c r="C83" s="76"/>
      <c r="D83" s="80"/>
      <c r="E83" s="80"/>
      <c r="F83" s="80"/>
      <c r="G83" s="78">
        <f t="shared" ref="G83:G89" si="7">SUM(D83:F83)</f>
        <v>0</v>
      </c>
      <c r="H83" s="81"/>
      <c r="I83" s="80"/>
      <c r="J83" s="82"/>
      <c r="K83" s="83"/>
    </row>
    <row r="84" spans="2:11" ht="15.75" hidden="1" x14ac:dyDescent="0.25">
      <c r="B84" s="79" t="s">
        <v>121</v>
      </c>
      <c r="C84" s="76"/>
      <c r="D84" s="80"/>
      <c r="E84" s="80"/>
      <c r="F84" s="80"/>
      <c r="G84" s="78">
        <f t="shared" si="7"/>
        <v>0</v>
      </c>
      <c r="H84" s="81"/>
      <c r="I84" s="80"/>
      <c r="J84" s="82"/>
      <c r="K84" s="83"/>
    </row>
    <row r="85" spans="2:11" ht="15.75" hidden="1" x14ac:dyDescent="0.25">
      <c r="B85" s="79" t="s">
        <v>122</v>
      </c>
      <c r="C85" s="76"/>
      <c r="D85" s="80"/>
      <c r="E85" s="80"/>
      <c r="F85" s="80"/>
      <c r="G85" s="78">
        <f t="shared" si="7"/>
        <v>0</v>
      </c>
      <c r="H85" s="81"/>
      <c r="I85" s="80"/>
      <c r="J85" s="82"/>
      <c r="K85" s="83"/>
    </row>
    <row r="86" spans="2:11" ht="15.75" hidden="1" x14ac:dyDescent="0.25">
      <c r="B86" s="79" t="s">
        <v>123</v>
      </c>
      <c r="C86" s="76"/>
      <c r="D86" s="80"/>
      <c r="E86" s="80"/>
      <c r="F86" s="80"/>
      <c r="G86" s="78">
        <f t="shared" si="7"/>
        <v>0</v>
      </c>
      <c r="H86" s="81"/>
      <c r="I86" s="80"/>
      <c r="J86" s="82"/>
      <c r="K86" s="83"/>
    </row>
    <row r="87" spans="2:11" ht="15.75" hidden="1" x14ac:dyDescent="0.25">
      <c r="B87" s="79" t="s">
        <v>124</v>
      </c>
      <c r="C87" s="76"/>
      <c r="D87" s="80"/>
      <c r="E87" s="80"/>
      <c r="F87" s="80"/>
      <c r="G87" s="78">
        <f t="shared" si="7"/>
        <v>0</v>
      </c>
      <c r="H87" s="81"/>
      <c r="I87" s="80"/>
      <c r="J87" s="82"/>
      <c r="K87" s="83"/>
    </row>
    <row r="88" spans="2:11" ht="15.75" hidden="1" x14ac:dyDescent="0.25">
      <c r="B88" s="79" t="s">
        <v>125</v>
      </c>
      <c r="C88" s="84"/>
      <c r="D88" s="85"/>
      <c r="E88" s="85"/>
      <c r="F88" s="85"/>
      <c r="G88" s="78">
        <f t="shared" si="7"/>
        <v>0</v>
      </c>
      <c r="H88" s="86"/>
      <c r="I88" s="85"/>
      <c r="J88" s="87"/>
      <c r="K88" s="83"/>
    </row>
    <row r="89" spans="2:11" ht="15.75" hidden="1" x14ac:dyDescent="0.25">
      <c r="B89" s="79" t="s">
        <v>126</v>
      </c>
      <c r="C89" s="84"/>
      <c r="D89" s="85"/>
      <c r="E89" s="85"/>
      <c r="F89" s="85"/>
      <c r="G89" s="78">
        <f t="shared" si="7"/>
        <v>0</v>
      </c>
      <c r="H89" s="86"/>
      <c r="I89" s="85"/>
      <c r="J89" s="87"/>
      <c r="K89" s="83"/>
    </row>
    <row r="90" spans="2:11" ht="15.75" hidden="1" x14ac:dyDescent="0.25">
      <c r="C90" s="33" t="s">
        <v>26</v>
      </c>
      <c r="D90" s="7">
        <f>SUM(D82:D89)</f>
        <v>0</v>
      </c>
      <c r="E90" s="7">
        <f>SUM(E82:E89)</f>
        <v>0</v>
      </c>
      <c r="F90" s="7">
        <f>SUM(F82:F89)</f>
        <v>0</v>
      </c>
      <c r="G90" s="7">
        <f>SUM(G82:G89)</f>
        <v>0</v>
      </c>
      <c r="H90" s="7">
        <f>(H82*G82)+(H83*G83)+(H84*G84)+(H85*G85)+(H86*G86)+(H87*G87)+(H88*G88)+(H89*G89)</f>
        <v>0</v>
      </c>
      <c r="I90" s="7">
        <f>SUM(I82:I89)</f>
        <v>0</v>
      </c>
      <c r="J90" s="87"/>
      <c r="K90" s="25"/>
    </row>
    <row r="91" spans="2:11" ht="15.75" hidden="1" customHeight="1" x14ac:dyDescent="0.25">
      <c r="B91" s="3"/>
      <c r="C91" s="88"/>
      <c r="D91" s="91"/>
      <c r="E91" s="91"/>
      <c r="F91" s="91"/>
      <c r="G91" s="91"/>
      <c r="H91" s="91"/>
      <c r="I91" s="91"/>
      <c r="J91" s="88"/>
      <c r="K91" s="2"/>
    </row>
    <row r="92" spans="2:11" ht="51" hidden="1" customHeight="1" x14ac:dyDescent="0.25">
      <c r="B92" s="33" t="s">
        <v>127</v>
      </c>
      <c r="C92" s="129"/>
      <c r="D92" s="129"/>
      <c r="E92" s="129"/>
      <c r="F92" s="129"/>
      <c r="G92" s="129"/>
      <c r="H92" s="129"/>
      <c r="I92" s="130"/>
      <c r="J92" s="129"/>
      <c r="K92" s="6"/>
    </row>
    <row r="93" spans="2:11" ht="51" hidden="1" customHeight="1" x14ac:dyDescent="0.25">
      <c r="B93" s="32" t="s">
        <v>128</v>
      </c>
      <c r="C93" s="127"/>
      <c r="D93" s="127"/>
      <c r="E93" s="127"/>
      <c r="F93" s="127"/>
      <c r="G93" s="127"/>
      <c r="H93" s="127"/>
      <c r="I93" s="128"/>
      <c r="J93" s="127"/>
      <c r="K93" s="24"/>
    </row>
    <row r="94" spans="2:11" ht="15.75" hidden="1" x14ac:dyDescent="0.25">
      <c r="B94" s="79" t="s">
        <v>129</v>
      </c>
      <c r="C94" s="76"/>
      <c r="D94" s="80"/>
      <c r="E94" s="80"/>
      <c r="F94" s="80"/>
      <c r="G94" s="78">
        <f>SUM(D94:F94)</f>
        <v>0</v>
      </c>
      <c r="H94" s="81"/>
      <c r="I94" s="80"/>
      <c r="J94" s="82"/>
      <c r="K94" s="83"/>
    </row>
    <row r="95" spans="2:11" ht="15.75" hidden="1" x14ac:dyDescent="0.25">
      <c r="B95" s="79" t="s">
        <v>130</v>
      </c>
      <c r="C95" s="76"/>
      <c r="D95" s="80"/>
      <c r="E95" s="80"/>
      <c r="F95" s="80"/>
      <c r="G95" s="78">
        <f t="shared" ref="G95:G101" si="8">SUM(D95:F95)</f>
        <v>0</v>
      </c>
      <c r="H95" s="81"/>
      <c r="I95" s="80"/>
      <c r="J95" s="82"/>
      <c r="K95" s="83"/>
    </row>
    <row r="96" spans="2:11" ht="15.75" hidden="1" x14ac:dyDescent="0.25">
      <c r="B96" s="79" t="s">
        <v>131</v>
      </c>
      <c r="C96" s="76"/>
      <c r="D96" s="80"/>
      <c r="E96" s="80"/>
      <c r="F96" s="80"/>
      <c r="G96" s="78">
        <f t="shared" si="8"/>
        <v>0</v>
      </c>
      <c r="H96" s="81"/>
      <c r="I96" s="80"/>
      <c r="J96" s="82"/>
      <c r="K96" s="83"/>
    </row>
    <row r="97" spans="2:11" ht="15.75" hidden="1" x14ac:dyDescent="0.25">
      <c r="B97" s="79" t="s">
        <v>132</v>
      </c>
      <c r="C97" s="76"/>
      <c r="D97" s="80"/>
      <c r="E97" s="80"/>
      <c r="F97" s="80"/>
      <c r="G97" s="78">
        <f t="shared" si="8"/>
        <v>0</v>
      </c>
      <c r="H97" s="81"/>
      <c r="I97" s="80"/>
      <c r="J97" s="82"/>
      <c r="K97" s="83"/>
    </row>
    <row r="98" spans="2:11" ht="15.75" hidden="1" x14ac:dyDescent="0.25">
      <c r="B98" s="79" t="s">
        <v>133</v>
      </c>
      <c r="C98" s="76"/>
      <c r="D98" s="80"/>
      <c r="E98" s="80"/>
      <c r="F98" s="80"/>
      <c r="G98" s="78">
        <f t="shared" si="8"/>
        <v>0</v>
      </c>
      <c r="H98" s="81"/>
      <c r="I98" s="80"/>
      <c r="J98" s="82"/>
      <c r="K98" s="83"/>
    </row>
    <row r="99" spans="2:11" ht="15.75" hidden="1" x14ac:dyDescent="0.25">
      <c r="B99" s="79" t="s">
        <v>134</v>
      </c>
      <c r="C99" s="76"/>
      <c r="D99" s="80"/>
      <c r="E99" s="80"/>
      <c r="F99" s="80"/>
      <c r="G99" s="78">
        <f t="shared" si="8"/>
        <v>0</v>
      </c>
      <c r="H99" s="81"/>
      <c r="I99" s="80"/>
      <c r="J99" s="82"/>
      <c r="K99" s="83"/>
    </row>
    <row r="100" spans="2:11" ht="15.75" hidden="1" x14ac:dyDescent="0.25">
      <c r="B100" s="79" t="s">
        <v>135</v>
      </c>
      <c r="C100" s="84"/>
      <c r="D100" s="85"/>
      <c r="E100" s="85"/>
      <c r="F100" s="85"/>
      <c r="G100" s="78">
        <f t="shared" si="8"/>
        <v>0</v>
      </c>
      <c r="H100" s="86"/>
      <c r="I100" s="85"/>
      <c r="J100" s="87"/>
      <c r="K100" s="83"/>
    </row>
    <row r="101" spans="2:11" ht="15.75" hidden="1" x14ac:dyDescent="0.25">
      <c r="B101" s="79" t="s">
        <v>136</v>
      </c>
      <c r="C101" s="84"/>
      <c r="D101" s="85"/>
      <c r="E101" s="85"/>
      <c r="F101" s="85"/>
      <c r="G101" s="78">
        <f t="shared" si="8"/>
        <v>0</v>
      </c>
      <c r="H101" s="86"/>
      <c r="I101" s="85"/>
      <c r="J101" s="87"/>
      <c r="K101" s="83"/>
    </row>
    <row r="102" spans="2:11" ht="15.75" hidden="1" x14ac:dyDescent="0.25">
      <c r="C102" s="33" t="s">
        <v>26</v>
      </c>
      <c r="D102" s="7">
        <f>SUM(D94:D101)</f>
        <v>0</v>
      </c>
      <c r="E102" s="7">
        <f>SUM(E94:E101)</f>
        <v>0</v>
      </c>
      <c r="F102" s="7">
        <f>SUM(F94:F101)</f>
        <v>0</v>
      </c>
      <c r="G102" s="8">
        <f>SUM(G94:G101)</f>
        <v>0</v>
      </c>
      <c r="H102" s="7">
        <f>(H94*G94)+(H95*G95)+(H96*G96)+(H97*G97)+(H98*G98)+(H99*G99)+(H100*G100)+(H101*G101)</f>
        <v>0</v>
      </c>
      <c r="I102" s="7">
        <f>SUM(I94:I101)</f>
        <v>0</v>
      </c>
      <c r="J102" s="87"/>
      <c r="K102" s="25"/>
    </row>
    <row r="103" spans="2:11" ht="51" hidden="1" customHeight="1" x14ac:dyDescent="0.25">
      <c r="B103" s="32" t="s">
        <v>137</v>
      </c>
      <c r="C103" s="127"/>
      <c r="D103" s="127"/>
      <c r="E103" s="127"/>
      <c r="F103" s="127"/>
      <c r="G103" s="127"/>
      <c r="H103" s="127"/>
      <c r="I103" s="128"/>
      <c r="J103" s="127"/>
      <c r="K103" s="24"/>
    </row>
    <row r="104" spans="2:11" ht="15.75" hidden="1" x14ac:dyDescent="0.25">
      <c r="B104" s="79" t="s">
        <v>138</v>
      </c>
      <c r="C104" s="76"/>
      <c r="D104" s="80"/>
      <c r="E104" s="80"/>
      <c r="F104" s="80"/>
      <c r="G104" s="78">
        <f>SUM(D104:F104)</f>
        <v>0</v>
      </c>
      <c r="H104" s="81"/>
      <c r="I104" s="80"/>
      <c r="J104" s="82"/>
      <c r="K104" s="83"/>
    </row>
    <row r="105" spans="2:11" ht="15.75" hidden="1" x14ac:dyDescent="0.25">
      <c r="B105" s="79" t="s">
        <v>139</v>
      </c>
      <c r="C105" s="76"/>
      <c r="D105" s="80"/>
      <c r="E105" s="80"/>
      <c r="F105" s="80"/>
      <c r="G105" s="78">
        <f t="shared" ref="G105:G111" si="9">SUM(D105:F105)</f>
        <v>0</v>
      </c>
      <c r="H105" s="81"/>
      <c r="I105" s="80"/>
      <c r="J105" s="82"/>
      <c r="K105" s="83"/>
    </row>
    <row r="106" spans="2:11" ht="15.75" hidden="1" x14ac:dyDescent="0.25">
      <c r="B106" s="79" t="s">
        <v>140</v>
      </c>
      <c r="C106" s="76"/>
      <c r="D106" s="80"/>
      <c r="E106" s="80"/>
      <c r="F106" s="80"/>
      <c r="G106" s="78">
        <f t="shared" si="9"/>
        <v>0</v>
      </c>
      <c r="H106" s="81"/>
      <c r="I106" s="80"/>
      <c r="J106" s="82"/>
      <c r="K106" s="83"/>
    </row>
    <row r="107" spans="2:11" ht="15.75" hidden="1" x14ac:dyDescent="0.25">
      <c r="B107" s="79" t="s">
        <v>141</v>
      </c>
      <c r="C107" s="76"/>
      <c r="D107" s="80"/>
      <c r="E107" s="80"/>
      <c r="F107" s="80"/>
      <c r="G107" s="78">
        <f t="shared" si="9"/>
        <v>0</v>
      </c>
      <c r="H107" s="81"/>
      <c r="I107" s="80"/>
      <c r="J107" s="82"/>
      <c r="K107" s="83"/>
    </row>
    <row r="108" spans="2:11" ht="15.75" hidden="1" x14ac:dyDescent="0.25">
      <c r="B108" s="79" t="s">
        <v>142</v>
      </c>
      <c r="C108" s="76"/>
      <c r="D108" s="80"/>
      <c r="E108" s="80"/>
      <c r="F108" s="80"/>
      <c r="G108" s="78">
        <f t="shared" si="9"/>
        <v>0</v>
      </c>
      <c r="H108" s="81"/>
      <c r="I108" s="80"/>
      <c r="J108" s="82"/>
      <c r="K108" s="83"/>
    </row>
    <row r="109" spans="2:11" ht="15.75" hidden="1" x14ac:dyDescent="0.25">
      <c r="B109" s="79" t="s">
        <v>143</v>
      </c>
      <c r="C109" s="76"/>
      <c r="D109" s="80"/>
      <c r="E109" s="80"/>
      <c r="F109" s="80"/>
      <c r="G109" s="78">
        <f t="shared" si="9"/>
        <v>0</v>
      </c>
      <c r="H109" s="81"/>
      <c r="I109" s="80"/>
      <c r="J109" s="82"/>
      <c r="K109" s="83"/>
    </row>
    <row r="110" spans="2:11" ht="15.75" hidden="1" x14ac:dyDescent="0.25">
      <c r="B110" s="79" t="s">
        <v>144</v>
      </c>
      <c r="C110" s="84"/>
      <c r="D110" s="85"/>
      <c r="E110" s="85"/>
      <c r="F110" s="85"/>
      <c r="G110" s="78">
        <f t="shared" si="9"/>
        <v>0</v>
      </c>
      <c r="H110" s="86"/>
      <c r="I110" s="85"/>
      <c r="J110" s="87"/>
      <c r="K110" s="83"/>
    </row>
    <row r="111" spans="2:11" ht="15.75" hidden="1" x14ac:dyDescent="0.25">
      <c r="B111" s="79" t="s">
        <v>145</v>
      </c>
      <c r="C111" s="84"/>
      <c r="D111" s="85"/>
      <c r="E111" s="85"/>
      <c r="F111" s="85"/>
      <c r="G111" s="78">
        <f t="shared" si="9"/>
        <v>0</v>
      </c>
      <c r="H111" s="86"/>
      <c r="I111" s="85"/>
      <c r="J111" s="87"/>
      <c r="K111" s="83"/>
    </row>
    <row r="112" spans="2:11" ht="15.75" hidden="1" x14ac:dyDescent="0.25">
      <c r="C112" s="33" t="s">
        <v>26</v>
      </c>
      <c r="D112" s="8">
        <f>SUM(D104:D111)</f>
        <v>0</v>
      </c>
      <c r="E112" s="8">
        <f>SUM(E104:E111)</f>
        <v>0</v>
      </c>
      <c r="F112" s="8">
        <f>SUM(F104:F111)</f>
        <v>0</v>
      </c>
      <c r="G112" s="8">
        <f>SUM(G104:G111)</f>
        <v>0</v>
      </c>
      <c r="H112" s="7">
        <f>(H104*G104)+(H105*G105)+(H106*G106)+(H107*G107)+(H108*G108)+(H109*G109)+(H110*G110)+(H111*G111)</f>
        <v>0</v>
      </c>
      <c r="I112" s="7">
        <f>SUM(I104:I111)</f>
        <v>0</v>
      </c>
      <c r="J112" s="87"/>
      <c r="K112" s="25"/>
    </row>
    <row r="113" spans="2:11" ht="51" hidden="1" customHeight="1" x14ac:dyDescent="0.25">
      <c r="B113" s="59" t="s">
        <v>146</v>
      </c>
      <c r="C113" s="127"/>
      <c r="D113" s="127"/>
      <c r="E113" s="127"/>
      <c r="F113" s="127"/>
      <c r="G113" s="127"/>
      <c r="H113" s="127"/>
      <c r="I113" s="128"/>
      <c r="J113" s="127"/>
      <c r="K113" s="24"/>
    </row>
    <row r="114" spans="2:11" ht="15.75" hidden="1" x14ac:dyDescent="0.25">
      <c r="B114" s="79" t="s">
        <v>147</v>
      </c>
      <c r="C114" s="76"/>
      <c r="D114" s="80"/>
      <c r="E114" s="80"/>
      <c r="F114" s="80"/>
      <c r="G114" s="78">
        <f>SUM(D114:F114)</f>
        <v>0</v>
      </c>
      <c r="H114" s="81"/>
      <c r="I114" s="80"/>
      <c r="J114" s="82"/>
      <c r="K114" s="83"/>
    </row>
    <row r="115" spans="2:11" ht="15.75" hidden="1" x14ac:dyDescent="0.25">
      <c r="B115" s="79" t="s">
        <v>148</v>
      </c>
      <c r="C115" s="76"/>
      <c r="D115" s="80"/>
      <c r="E115" s="80"/>
      <c r="F115" s="80"/>
      <c r="G115" s="78">
        <f t="shared" ref="G115:G121" si="10">SUM(D115:F115)</f>
        <v>0</v>
      </c>
      <c r="H115" s="81"/>
      <c r="I115" s="80"/>
      <c r="J115" s="82"/>
      <c r="K115" s="83"/>
    </row>
    <row r="116" spans="2:11" ht="15.75" hidden="1" x14ac:dyDescent="0.25">
      <c r="B116" s="79" t="s">
        <v>149</v>
      </c>
      <c r="C116" s="76"/>
      <c r="D116" s="80"/>
      <c r="E116" s="80"/>
      <c r="F116" s="80"/>
      <c r="G116" s="78">
        <f t="shared" si="10"/>
        <v>0</v>
      </c>
      <c r="H116" s="81"/>
      <c r="I116" s="80"/>
      <c r="J116" s="82"/>
      <c r="K116" s="83"/>
    </row>
    <row r="117" spans="2:11" ht="15.75" hidden="1" x14ac:dyDescent="0.25">
      <c r="B117" s="79" t="s">
        <v>150</v>
      </c>
      <c r="C117" s="76"/>
      <c r="D117" s="80"/>
      <c r="E117" s="80"/>
      <c r="F117" s="80"/>
      <c r="G117" s="78">
        <f t="shared" si="10"/>
        <v>0</v>
      </c>
      <c r="H117" s="81"/>
      <c r="I117" s="80"/>
      <c r="J117" s="82"/>
      <c r="K117" s="83"/>
    </row>
    <row r="118" spans="2:11" ht="15.75" hidden="1" x14ac:dyDescent="0.25">
      <c r="B118" s="79" t="s">
        <v>151</v>
      </c>
      <c r="C118" s="76"/>
      <c r="D118" s="80"/>
      <c r="E118" s="80"/>
      <c r="F118" s="80"/>
      <c r="G118" s="78">
        <f t="shared" si="10"/>
        <v>0</v>
      </c>
      <c r="H118" s="81"/>
      <c r="I118" s="80"/>
      <c r="J118" s="82"/>
      <c r="K118" s="83"/>
    </row>
    <row r="119" spans="2:11" ht="15.75" hidden="1" x14ac:dyDescent="0.25">
      <c r="B119" s="79" t="s">
        <v>152</v>
      </c>
      <c r="C119" s="76"/>
      <c r="D119" s="80"/>
      <c r="E119" s="80"/>
      <c r="F119" s="80"/>
      <c r="G119" s="78">
        <f t="shared" si="10"/>
        <v>0</v>
      </c>
      <c r="H119" s="81"/>
      <c r="I119" s="80"/>
      <c r="J119" s="82"/>
      <c r="K119" s="83"/>
    </row>
    <row r="120" spans="2:11" ht="15.75" hidden="1" x14ac:dyDescent="0.25">
      <c r="B120" s="79" t="s">
        <v>153</v>
      </c>
      <c r="C120" s="84"/>
      <c r="D120" s="85"/>
      <c r="E120" s="85"/>
      <c r="F120" s="85"/>
      <c r="G120" s="78">
        <f t="shared" si="10"/>
        <v>0</v>
      </c>
      <c r="H120" s="86"/>
      <c r="I120" s="85"/>
      <c r="J120" s="87"/>
      <c r="K120" s="83"/>
    </row>
    <row r="121" spans="2:11" ht="15.75" hidden="1" x14ac:dyDescent="0.25">
      <c r="B121" s="79" t="s">
        <v>154</v>
      </c>
      <c r="C121" s="84"/>
      <c r="D121" s="85"/>
      <c r="E121" s="85"/>
      <c r="F121" s="85"/>
      <c r="G121" s="78">
        <f t="shared" si="10"/>
        <v>0</v>
      </c>
      <c r="H121" s="86"/>
      <c r="I121" s="85"/>
      <c r="J121" s="87"/>
      <c r="K121" s="83"/>
    </row>
    <row r="122" spans="2:11" ht="15.75" hidden="1" x14ac:dyDescent="0.25">
      <c r="C122" s="33" t="s">
        <v>26</v>
      </c>
      <c r="D122" s="8">
        <f>SUM(D114:D121)</f>
        <v>0</v>
      </c>
      <c r="E122" s="8">
        <f>SUM(E114:E121)</f>
        <v>0</v>
      </c>
      <c r="F122" s="8">
        <f>SUM(F114:F121)</f>
        <v>0</v>
      </c>
      <c r="G122" s="8">
        <f>SUM(G114:G121)</f>
        <v>0</v>
      </c>
      <c r="H122" s="7">
        <f>(H114*G114)+(H115*G115)+(H116*G116)+(H117*G117)+(H118*G118)+(H119*G119)+(H120*G120)+(H121*G121)</f>
        <v>0</v>
      </c>
      <c r="I122" s="7">
        <f>SUM(I114:I121)</f>
        <v>0</v>
      </c>
      <c r="J122" s="87"/>
      <c r="K122" s="25"/>
    </row>
    <row r="123" spans="2:11" ht="51" hidden="1" customHeight="1" x14ac:dyDescent="0.25">
      <c r="B123" s="59" t="s">
        <v>155</v>
      </c>
      <c r="C123" s="127"/>
      <c r="D123" s="127"/>
      <c r="E123" s="127"/>
      <c r="F123" s="127"/>
      <c r="G123" s="127"/>
      <c r="H123" s="127"/>
      <c r="I123" s="128"/>
      <c r="J123" s="127"/>
      <c r="K123" s="24"/>
    </row>
    <row r="124" spans="2:11" ht="15.75" hidden="1" x14ac:dyDescent="0.25">
      <c r="B124" s="79" t="s">
        <v>156</v>
      </c>
      <c r="C124" s="76"/>
      <c r="D124" s="80"/>
      <c r="E124" s="80"/>
      <c r="F124" s="80"/>
      <c r="G124" s="78">
        <f>SUM(D124:F124)</f>
        <v>0</v>
      </c>
      <c r="H124" s="81"/>
      <c r="I124" s="80"/>
      <c r="J124" s="82"/>
      <c r="K124" s="83"/>
    </row>
    <row r="125" spans="2:11" ht="15.75" hidden="1" x14ac:dyDescent="0.25">
      <c r="B125" s="79" t="s">
        <v>157</v>
      </c>
      <c r="C125" s="76"/>
      <c r="D125" s="80"/>
      <c r="E125" s="80"/>
      <c r="F125" s="80"/>
      <c r="G125" s="78">
        <f t="shared" ref="G125:G131" si="11">SUM(D125:F125)</f>
        <v>0</v>
      </c>
      <c r="H125" s="81"/>
      <c r="I125" s="80"/>
      <c r="J125" s="82"/>
      <c r="K125" s="83"/>
    </row>
    <row r="126" spans="2:11" ht="15.75" hidden="1" x14ac:dyDescent="0.25">
      <c r="B126" s="79" t="s">
        <v>158</v>
      </c>
      <c r="C126" s="76"/>
      <c r="D126" s="80"/>
      <c r="E126" s="80"/>
      <c r="F126" s="80"/>
      <c r="G126" s="78">
        <f t="shared" si="11"/>
        <v>0</v>
      </c>
      <c r="H126" s="81"/>
      <c r="I126" s="80"/>
      <c r="J126" s="82"/>
      <c r="K126" s="83"/>
    </row>
    <row r="127" spans="2:11" ht="15.75" hidden="1" x14ac:dyDescent="0.25">
      <c r="B127" s="79" t="s">
        <v>159</v>
      </c>
      <c r="C127" s="76"/>
      <c r="D127" s="80"/>
      <c r="E127" s="80"/>
      <c r="F127" s="80"/>
      <c r="G127" s="78">
        <f t="shared" si="11"/>
        <v>0</v>
      </c>
      <c r="H127" s="81"/>
      <c r="I127" s="80"/>
      <c r="J127" s="82"/>
      <c r="K127" s="83"/>
    </row>
    <row r="128" spans="2:11" ht="15.75" hidden="1" x14ac:dyDescent="0.25">
      <c r="B128" s="79" t="s">
        <v>160</v>
      </c>
      <c r="C128" s="76"/>
      <c r="D128" s="80"/>
      <c r="E128" s="80"/>
      <c r="F128" s="80"/>
      <c r="G128" s="78">
        <f t="shared" si="11"/>
        <v>0</v>
      </c>
      <c r="H128" s="81"/>
      <c r="I128" s="80"/>
      <c r="J128" s="82"/>
      <c r="K128" s="83"/>
    </row>
    <row r="129" spans="2:11" ht="15.75" hidden="1" x14ac:dyDescent="0.25">
      <c r="B129" s="79" t="s">
        <v>161</v>
      </c>
      <c r="C129" s="76"/>
      <c r="D129" s="80"/>
      <c r="E129" s="80"/>
      <c r="F129" s="80"/>
      <c r="G129" s="78">
        <f t="shared" si="11"/>
        <v>0</v>
      </c>
      <c r="H129" s="81"/>
      <c r="I129" s="80"/>
      <c r="J129" s="82"/>
      <c r="K129" s="83"/>
    </row>
    <row r="130" spans="2:11" ht="15.75" hidden="1" x14ac:dyDescent="0.25">
      <c r="B130" s="79" t="s">
        <v>162</v>
      </c>
      <c r="C130" s="84"/>
      <c r="D130" s="85"/>
      <c r="E130" s="85"/>
      <c r="F130" s="85"/>
      <c r="G130" s="78">
        <f t="shared" si="11"/>
        <v>0</v>
      </c>
      <c r="H130" s="86"/>
      <c r="I130" s="85"/>
      <c r="J130" s="87"/>
      <c r="K130" s="83"/>
    </row>
    <row r="131" spans="2:11" ht="15.75" hidden="1" x14ac:dyDescent="0.25">
      <c r="B131" s="79" t="s">
        <v>163</v>
      </c>
      <c r="C131" s="84"/>
      <c r="D131" s="85"/>
      <c r="E131" s="85"/>
      <c r="F131" s="85"/>
      <c r="G131" s="78">
        <f t="shared" si="11"/>
        <v>0</v>
      </c>
      <c r="H131" s="86"/>
      <c r="I131" s="85"/>
      <c r="J131" s="87"/>
      <c r="K131" s="83"/>
    </row>
    <row r="132" spans="2:11" ht="15.75" hidden="1" x14ac:dyDescent="0.25">
      <c r="C132" s="33" t="s">
        <v>26</v>
      </c>
      <c r="D132" s="7">
        <f>SUM(D124:D131)</f>
        <v>0</v>
      </c>
      <c r="E132" s="7">
        <f>SUM(E124:E131)</f>
        <v>0</v>
      </c>
      <c r="F132" s="7">
        <f>SUM(F124:F131)</f>
        <v>0</v>
      </c>
      <c r="G132" s="7">
        <f>SUM(G124:G131)</f>
        <v>0</v>
      </c>
      <c r="H132" s="7">
        <f>(H124*G124)+(H125*G125)+(H126*G126)+(H127*G127)+(H128*G128)+(H129*G129)+(H130*G130)+(H131*G131)</f>
        <v>0</v>
      </c>
      <c r="I132" s="7">
        <f>SUM(I124:I131)</f>
        <v>0</v>
      </c>
      <c r="J132" s="87"/>
      <c r="K132" s="25"/>
    </row>
    <row r="133" spans="2:11" ht="15.75" hidden="1" customHeight="1" x14ac:dyDescent="0.25">
      <c r="B133" s="3"/>
      <c r="C133" s="88"/>
      <c r="D133" s="91"/>
      <c r="E133" s="91"/>
      <c r="F133" s="91"/>
      <c r="G133" s="91"/>
      <c r="H133" s="91"/>
      <c r="I133" s="91"/>
      <c r="J133" s="92"/>
      <c r="K133" s="2"/>
    </row>
    <row r="134" spans="2:11" ht="51" hidden="1" customHeight="1" x14ac:dyDescent="0.25">
      <c r="B134" s="33" t="s">
        <v>164</v>
      </c>
      <c r="C134" s="129"/>
      <c r="D134" s="129"/>
      <c r="E134" s="129"/>
      <c r="F134" s="129"/>
      <c r="G134" s="129"/>
      <c r="H134" s="129"/>
      <c r="I134" s="130"/>
      <c r="J134" s="129"/>
      <c r="K134" s="6"/>
    </row>
    <row r="135" spans="2:11" ht="51" hidden="1" customHeight="1" x14ac:dyDescent="0.25">
      <c r="B135" s="32" t="s">
        <v>165</v>
      </c>
      <c r="C135" s="127"/>
      <c r="D135" s="127"/>
      <c r="E135" s="127"/>
      <c r="F135" s="127"/>
      <c r="G135" s="127"/>
      <c r="H135" s="127"/>
      <c r="I135" s="128"/>
      <c r="J135" s="127"/>
      <c r="K135" s="24"/>
    </row>
    <row r="136" spans="2:11" ht="15.75" hidden="1" x14ac:dyDescent="0.25">
      <c r="B136" s="79" t="s">
        <v>166</v>
      </c>
      <c r="C136" s="76"/>
      <c r="D136" s="80"/>
      <c r="E136" s="80"/>
      <c r="F136" s="80"/>
      <c r="G136" s="78">
        <f>SUM(D136:F136)</f>
        <v>0</v>
      </c>
      <c r="H136" s="81"/>
      <c r="I136" s="80"/>
      <c r="J136" s="82"/>
      <c r="K136" s="83"/>
    </row>
    <row r="137" spans="2:11" ht="15.75" hidden="1" x14ac:dyDescent="0.25">
      <c r="B137" s="79" t="s">
        <v>167</v>
      </c>
      <c r="C137" s="76"/>
      <c r="D137" s="80"/>
      <c r="E137" s="80"/>
      <c r="F137" s="80"/>
      <c r="G137" s="78">
        <f t="shared" ref="G137:G143" si="12">SUM(D137:F137)</f>
        <v>0</v>
      </c>
      <c r="H137" s="81"/>
      <c r="I137" s="80"/>
      <c r="J137" s="82"/>
      <c r="K137" s="83"/>
    </row>
    <row r="138" spans="2:11" ht="15.75" hidden="1" x14ac:dyDescent="0.25">
      <c r="B138" s="79" t="s">
        <v>168</v>
      </c>
      <c r="C138" s="76"/>
      <c r="D138" s="80"/>
      <c r="E138" s="80"/>
      <c r="F138" s="80"/>
      <c r="G138" s="78">
        <f t="shared" si="12"/>
        <v>0</v>
      </c>
      <c r="H138" s="81"/>
      <c r="I138" s="80"/>
      <c r="J138" s="82"/>
      <c r="K138" s="83"/>
    </row>
    <row r="139" spans="2:11" ht="15.75" hidden="1" x14ac:dyDescent="0.25">
      <c r="B139" s="79" t="s">
        <v>169</v>
      </c>
      <c r="C139" s="76"/>
      <c r="D139" s="80"/>
      <c r="E139" s="80"/>
      <c r="F139" s="80"/>
      <c r="G139" s="78">
        <f t="shared" si="12"/>
        <v>0</v>
      </c>
      <c r="H139" s="81"/>
      <c r="I139" s="80"/>
      <c r="J139" s="82"/>
      <c r="K139" s="83"/>
    </row>
    <row r="140" spans="2:11" ht="15.75" hidden="1" x14ac:dyDescent="0.25">
      <c r="B140" s="79" t="s">
        <v>170</v>
      </c>
      <c r="C140" s="76"/>
      <c r="D140" s="80"/>
      <c r="E140" s="80"/>
      <c r="F140" s="80"/>
      <c r="G140" s="78">
        <f t="shared" si="12"/>
        <v>0</v>
      </c>
      <c r="H140" s="81"/>
      <c r="I140" s="80"/>
      <c r="J140" s="82"/>
      <c r="K140" s="83"/>
    </row>
    <row r="141" spans="2:11" ht="15.75" hidden="1" x14ac:dyDescent="0.25">
      <c r="B141" s="79" t="s">
        <v>171</v>
      </c>
      <c r="C141" s="76"/>
      <c r="D141" s="80"/>
      <c r="E141" s="80"/>
      <c r="F141" s="80"/>
      <c r="G141" s="78">
        <f t="shared" si="12"/>
        <v>0</v>
      </c>
      <c r="H141" s="81"/>
      <c r="I141" s="80"/>
      <c r="J141" s="82"/>
      <c r="K141" s="83"/>
    </row>
    <row r="142" spans="2:11" ht="15.75" hidden="1" x14ac:dyDescent="0.25">
      <c r="B142" s="79" t="s">
        <v>172</v>
      </c>
      <c r="C142" s="84"/>
      <c r="D142" s="85"/>
      <c r="E142" s="85"/>
      <c r="F142" s="85"/>
      <c r="G142" s="78">
        <f t="shared" si="12"/>
        <v>0</v>
      </c>
      <c r="H142" s="86"/>
      <c r="I142" s="85"/>
      <c r="J142" s="87"/>
      <c r="K142" s="83"/>
    </row>
    <row r="143" spans="2:11" ht="15.75" hidden="1" x14ac:dyDescent="0.25">
      <c r="B143" s="79" t="s">
        <v>173</v>
      </c>
      <c r="C143" s="84"/>
      <c r="D143" s="85"/>
      <c r="E143" s="85"/>
      <c r="F143" s="85"/>
      <c r="G143" s="78">
        <f t="shared" si="12"/>
        <v>0</v>
      </c>
      <c r="H143" s="86"/>
      <c r="I143" s="85"/>
      <c r="J143" s="87"/>
      <c r="K143" s="83"/>
    </row>
    <row r="144" spans="2:11" ht="15.75" hidden="1" x14ac:dyDescent="0.25">
      <c r="C144" s="33" t="s">
        <v>26</v>
      </c>
      <c r="D144" s="7">
        <f>SUM(D136:D143)</f>
        <v>0</v>
      </c>
      <c r="E144" s="7">
        <f>SUM(E136:E143)</f>
        <v>0</v>
      </c>
      <c r="F144" s="7">
        <f>SUM(F136:F143)</f>
        <v>0</v>
      </c>
      <c r="G144" s="8">
        <f>SUM(G136:G143)</f>
        <v>0</v>
      </c>
      <c r="H144" s="7">
        <f>(H136*G136)+(H137*G137)+(H138*G138)+(H139*G139)+(H140*G140)+(H141*G141)+(H142*G142)+(H143*G143)</f>
        <v>0</v>
      </c>
      <c r="I144" s="7">
        <f>SUM(I136:I143)</f>
        <v>0</v>
      </c>
      <c r="J144" s="87"/>
      <c r="K144" s="25"/>
    </row>
    <row r="145" spans="2:11" ht="51" hidden="1" customHeight="1" x14ac:dyDescent="0.25">
      <c r="B145" s="32" t="s">
        <v>174</v>
      </c>
      <c r="C145" s="127"/>
      <c r="D145" s="127"/>
      <c r="E145" s="127"/>
      <c r="F145" s="127"/>
      <c r="G145" s="127"/>
      <c r="H145" s="127"/>
      <c r="I145" s="128"/>
      <c r="J145" s="127"/>
      <c r="K145" s="24"/>
    </row>
    <row r="146" spans="2:11" ht="15.75" hidden="1" x14ac:dyDescent="0.25">
      <c r="B146" s="79" t="s">
        <v>175</v>
      </c>
      <c r="C146" s="76"/>
      <c r="D146" s="80"/>
      <c r="E146" s="80"/>
      <c r="F146" s="80"/>
      <c r="G146" s="78">
        <f>SUM(D146:F146)</f>
        <v>0</v>
      </c>
      <c r="H146" s="81"/>
      <c r="I146" s="80"/>
      <c r="J146" s="82"/>
      <c r="K146" s="83"/>
    </row>
    <row r="147" spans="2:11" ht="15.75" hidden="1" x14ac:dyDescent="0.25">
      <c r="B147" s="79" t="s">
        <v>176</v>
      </c>
      <c r="C147" s="76"/>
      <c r="D147" s="80"/>
      <c r="E147" s="80"/>
      <c r="F147" s="80"/>
      <c r="G147" s="78">
        <f t="shared" ref="G147:G153" si="13">SUM(D147:F147)</f>
        <v>0</v>
      </c>
      <c r="H147" s="81"/>
      <c r="I147" s="80"/>
      <c r="J147" s="82"/>
      <c r="K147" s="83"/>
    </row>
    <row r="148" spans="2:11" ht="15.75" hidden="1" x14ac:dyDescent="0.25">
      <c r="B148" s="79" t="s">
        <v>177</v>
      </c>
      <c r="C148" s="76"/>
      <c r="D148" s="80"/>
      <c r="E148" s="80"/>
      <c r="F148" s="80"/>
      <c r="G148" s="78">
        <f t="shared" si="13"/>
        <v>0</v>
      </c>
      <c r="H148" s="81"/>
      <c r="I148" s="80"/>
      <c r="J148" s="82"/>
      <c r="K148" s="83"/>
    </row>
    <row r="149" spans="2:11" ht="15.75" hidden="1" x14ac:dyDescent="0.25">
      <c r="B149" s="79" t="s">
        <v>178</v>
      </c>
      <c r="C149" s="76"/>
      <c r="D149" s="80"/>
      <c r="E149" s="80"/>
      <c r="F149" s="80"/>
      <c r="G149" s="78">
        <f t="shared" si="13"/>
        <v>0</v>
      </c>
      <c r="H149" s="81"/>
      <c r="I149" s="80"/>
      <c r="J149" s="82"/>
      <c r="K149" s="83"/>
    </row>
    <row r="150" spans="2:11" ht="15.75" hidden="1" x14ac:dyDescent="0.25">
      <c r="B150" s="79" t="s">
        <v>179</v>
      </c>
      <c r="C150" s="76"/>
      <c r="D150" s="80"/>
      <c r="E150" s="80"/>
      <c r="F150" s="80"/>
      <c r="G150" s="78">
        <f t="shared" si="13"/>
        <v>0</v>
      </c>
      <c r="H150" s="81"/>
      <c r="I150" s="80"/>
      <c r="J150" s="82"/>
      <c r="K150" s="83"/>
    </row>
    <row r="151" spans="2:11" ht="15.75" hidden="1" x14ac:dyDescent="0.25">
      <c r="B151" s="79" t="s">
        <v>180</v>
      </c>
      <c r="C151" s="76"/>
      <c r="D151" s="80"/>
      <c r="E151" s="80"/>
      <c r="F151" s="80"/>
      <c r="G151" s="78">
        <f t="shared" si="13"/>
        <v>0</v>
      </c>
      <c r="H151" s="81"/>
      <c r="I151" s="80"/>
      <c r="J151" s="82"/>
      <c r="K151" s="83"/>
    </row>
    <row r="152" spans="2:11" ht="15.75" hidden="1" x14ac:dyDescent="0.25">
      <c r="B152" s="79" t="s">
        <v>181</v>
      </c>
      <c r="C152" s="84"/>
      <c r="D152" s="85"/>
      <c r="E152" s="85"/>
      <c r="F152" s="85"/>
      <c r="G152" s="78">
        <f t="shared" si="13"/>
        <v>0</v>
      </c>
      <c r="H152" s="86"/>
      <c r="I152" s="85"/>
      <c r="J152" s="87"/>
      <c r="K152" s="83"/>
    </row>
    <row r="153" spans="2:11" ht="15.75" hidden="1" x14ac:dyDescent="0.25">
      <c r="B153" s="79" t="s">
        <v>182</v>
      </c>
      <c r="C153" s="84"/>
      <c r="D153" s="85"/>
      <c r="E153" s="85"/>
      <c r="F153" s="85"/>
      <c r="G153" s="78">
        <f t="shared" si="13"/>
        <v>0</v>
      </c>
      <c r="H153" s="86"/>
      <c r="I153" s="85"/>
      <c r="J153" s="87"/>
      <c r="K153" s="83"/>
    </row>
    <row r="154" spans="2:11" ht="15.75" hidden="1" x14ac:dyDescent="0.25">
      <c r="C154" s="33" t="s">
        <v>26</v>
      </c>
      <c r="D154" s="8">
        <f>SUM(D146:D153)</f>
        <v>0</v>
      </c>
      <c r="E154" s="8">
        <f>SUM(E146:E153)</f>
        <v>0</v>
      </c>
      <c r="F154" s="8">
        <f>SUM(F146:F153)</f>
        <v>0</v>
      </c>
      <c r="G154" s="8">
        <f>SUM(G146:G153)</f>
        <v>0</v>
      </c>
      <c r="H154" s="7">
        <f>(H146*G146)+(H147*G147)+(H148*G148)+(H149*G149)+(H150*G150)+(H151*G151)+(H152*G152)+(H153*G153)</f>
        <v>0</v>
      </c>
      <c r="I154" s="7">
        <f>SUM(I146:I153)</f>
        <v>0</v>
      </c>
      <c r="J154" s="87"/>
      <c r="K154" s="25"/>
    </row>
    <row r="155" spans="2:11" ht="51" hidden="1" customHeight="1" x14ac:dyDescent="0.25">
      <c r="B155" s="32" t="s">
        <v>183</v>
      </c>
      <c r="C155" s="127"/>
      <c r="D155" s="127"/>
      <c r="E155" s="127"/>
      <c r="F155" s="127"/>
      <c r="G155" s="127"/>
      <c r="H155" s="127"/>
      <c r="I155" s="128"/>
      <c r="J155" s="127"/>
      <c r="K155" s="24"/>
    </row>
    <row r="156" spans="2:11" ht="15.75" hidden="1" x14ac:dyDescent="0.25">
      <c r="B156" s="79" t="s">
        <v>184</v>
      </c>
      <c r="C156" s="76"/>
      <c r="D156" s="80"/>
      <c r="E156" s="80"/>
      <c r="F156" s="80"/>
      <c r="G156" s="78">
        <f>SUM(D156:F156)</f>
        <v>0</v>
      </c>
      <c r="H156" s="81"/>
      <c r="I156" s="80"/>
      <c r="J156" s="82"/>
      <c r="K156" s="83"/>
    </row>
    <row r="157" spans="2:11" ht="15.75" hidden="1" x14ac:dyDescent="0.25">
      <c r="B157" s="79" t="s">
        <v>185</v>
      </c>
      <c r="C157" s="76"/>
      <c r="D157" s="80"/>
      <c r="E157" s="80"/>
      <c r="F157" s="80"/>
      <c r="G157" s="78">
        <f t="shared" ref="G157:G163" si="14">SUM(D157:F157)</f>
        <v>0</v>
      </c>
      <c r="H157" s="81"/>
      <c r="I157" s="80"/>
      <c r="J157" s="82"/>
      <c r="K157" s="83"/>
    </row>
    <row r="158" spans="2:11" ht="15.75" hidden="1" x14ac:dyDescent="0.25">
      <c r="B158" s="79" t="s">
        <v>186</v>
      </c>
      <c r="C158" s="76"/>
      <c r="D158" s="80"/>
      <c r="E158" s="80"/>
      <c r="F158" s="80"/>
      <c r="G158" s="78">
        <f t="shared" si="14"/>
        <v>0</v>
      </c>
      <c r="H158" s="81"/>
      <c r="I158" s="80"/>
      <c r="J158" s="82"/>
      <c r="K158" s="83"/>
    </row>
    <row r="159" spans="2:11" ht="15.75" hidden="1" x14ac:dyDescent="0.25">
      <c r="B159" s="79" t="s">
        <v>187</v>
      </c>
      <c r="C159" s="76"/>
      <c r="D159" s="80"/>
      <c r="E159" s="80"/>
      <c r="F159" s="80"/>
      <c r="G159" s="78">
        <f t="shared" si="14"/>
        <v>0</v>
      </c>
      <c r="H159" s="81"/>
      <c r="I159" s="80"/>
      <c r="J159" s="82"/>
      <c r="K159" s="83"/>
    </row>
    <row r="160" spans="2:11" ht="15.75" hidden="1" x14ac:dyDescent="0.25">
      <c r="B160" s="79" t="s">
        <v>188</v>
      </c>
      <c r="C160" s="76"/>
      <c r="D160" s="80"/>
      <c r="E160" s="80"/>
      <c r="F160" s="80"/>
      <c r="G160" s="78">
        <f t="shared" si="14"/>
        <v>0</v>
      </c>
      <c r="H160" s="81"/>
      <c r="I160" s="80"/>
      <c r="J160" s="82"/>
      <c r="K160" s="83"/>
    </row>
    <row r="161" spans="2:11" ht="15.75" hidden="1" x14ac:dyDescent="0.25">
      <c r="B161" s="79" t="s">
        <v>189</v>
      </c>
      <c r="C161" s="76"/>
      <c r="D161" s="80"/>
      <c r="E161" s="80"/>
      <c r="F161" s="80"/>
      <c r="G161" s="78">
        <f t="shared" si="14"/>
        <v>0</v>
      </c>
      <c r="H161" s="81"/>
      <c r="I161" s="80"/>
      <c r="J161" s="82"/>
      <c r="K161" s="83"/>
    </row>
    <row r="162" spans="2:11" ht="15.75" hidden="1" x14ac:dyDescent="0.25">
      <c r="B162" s="79" t="s">
        <v>190</v>
      </c>
      <c r="C162" s="84"/>
      <c r="D162" s="85"/>
      <c r="E162" s="85"/>
      <c r="F162" s="85"/>
      <c r="G162" s="78">
        <f t="shared" si="14"/>
        <v>0</v>
      </c>
      <c r="H162" s="86"/>
      <c r="I162" s="85"/>
      <c r="J162" s="87"/>
      <c r="K162" s="83"/>
    </row>
    <row r="163" spans="2:11" ht="15.75" hidden="1" x14ac:dyDescent="0.25">
      <c r="B163" s="79" t="s">
        <v>191</v>
      </c>
      <c r="C163" s="84"/>
      <c r="D163" s="85"/>
      <c r="E163" s="85"/>
      <c r="F163" s="85"/>
      <c r="G163" s="78">
        <f t="shared" si="14"/>
        <v>0</v>
      </c>
      <c r="H163" s="86"/>
      <c r="I163" s="85"/>
      <c r="J163" s="87"/>
      <c r="K163" s="83"/>
    </row>
    <row r="164" spans="2:11" ht="15.75" hidden="1" x14ac:dyDescent="0.25">
      <c r="C164" s="33" t="s">
        <v>26</v>
      </c>
      <c r="D164" s="8">
        <f>SUM(D156:D163)</f>
        <v>0</v>
      </c>
      <c r="E164" s="8">
        <f>SUM(E156:E163)</f>
        <v>0</v>
      </c>
      <c r="F164" s="8">
        <f>SUM(F156:F163)</f>
        <v>0</v>
      </c>
      <c r="G164" s="8">
        <f>SUM(G156:G163)</f>
        <v>0</v>
      </c>
      <c r="H164" s="7">
        <f>(H156*G156)+(H157*G157)+(H158*G158)+(H159*G159)+(H160*G160)+(H161*G161)+(H162*G162)+(H163*G163)</f>
        <v>0</v>
      </c>
      <c r="I164" s="7">
        <f>SUM(I156:I163)</f>
        <v>0</v>
      </c>
      <c r="J164" s="87"/>
      <c r="K164" s="25"/>
    </row>
    <row r="165" spans="2:11" ht="51" hidden="1" customHeight="1" x14ac:dyDescent="0.25">
      <c r="B165" s="32" t="s">
        <v>192</v>
      </c>
      <c r="C165" s="127"/>
      <c r="D165" s="127"/>
      <c r="E165" s="127"/>
      <c r="F165" s="127"/>
      <c r="G165" s="127"/>
      <c r="H165" s="127"/>
      <c r="I165" s="128"/>
      <c r="J165" s="127"/>
      <c r="K165" s="24"/>
    </row>
    <row r="166" spans="2:11" ht="15.75" hidden="1" x14ac:dyDescent="0.25">
      <c r="B166" s="79" t="s">
        <v>193</v>
      </c>
      <c r="C166" s="76"/>
      <c r="D166" s="80"/>
      <c r="E166" s="80"/>
      <c r="F166" s="80"/>
      <c r="G166" s="78">
        <f>SUM(D166:F166)</f>
        <v>0</v>
      </c>
      <c r="H166" s="81"/>
      <c r="I166" s="80"/>
      <c r="J166" s="82"/>
      <c r="K166" s="83"/>
    </row>
    <row r="167" spans="2:11" ht="15.75" hidden="1" x14ac:dyDescent="0.25">
      <c r="B167" s="79" t="s">
        <v>194</v>
      </c>
      <c r="C167" s="76"/>
      <c r="D167" s="80"/>
      <c r="E167" s="80"/>
      <c r="F167" s="80"/>
      <c r="G167" s="78">
        <f t="shared" ref="G167:G173" si="15">SUM(D167:F167)</f>
        <v>0</v>
      </c>
      <c r="H167" s="81"/>
      <c r="I167" s="80"/>
      <c r="J167" s="82"/>
      <c r="K167" s="83"/>
    </row>
    <row r="168" spans="2:11" ht="15.75" hidden="1" x14ac:dyDescent="0.25">
      <c r="B168" s="79" t="s">
        <v>195</v>
      </c>
      <c r="C168" s="76"/>
      <c r="D168" s="80"/>
      <c r="E168" s="80"/>
      <c r="F168" s="80"/>
      <c r="G168" s="78">
        <f t="shared" si="15"/>
        <v>0</v>
      </c>
      <c r="H168" s="81"/>
      <c r="I168" s="80"/>
      <c r="J168" s="82"/>
      <c r="K168" s="83"/>
    </row>
    <row r="169" spans="2:11" ht="15.75" hidden="1" x14ac:dyDescent="0.25">
      <c r="B169" s="79" t="s">
        <v>196</v>
      </c>
      <c r="C169" s="76"/>
      <c r="D169" s="80"/>
      <c r="E169" s="80"/>
      <c r="F169" s="80"/>
      <c r="G169" s="78">
        <f t="shared" si="15"/>
        <v>0</v>
      </c>
      <c r="H169" s="81"/>
      <c r="I169" s="80"/>
      <c r="J169" s="82"/>
      <c r="K169" s="83"/>
    </row>
    <row r="170" spans="2:11" ht="15.75" hidden="1" x14ac:dyDescent="0.25">
      <c r="B170" s="79" t="s">
        <v>197</v>
      </c>
      <c r="C170" s="76"/>
      <c r="D170" s="80"/>
      <c r="E170" s="80"/>
      <c r="F170" s="80"/>
      <c r="G170" s="78">
        <f>SUM(D170:F170)</f>
        <v>0</v>
      </c>
      <c r="H170" s="81"/>
      <c r="I170" s="80"/>
      <c r="J170" s="82"/>
      <c r="K170" s="83"/>
    </row>
    <row r="171" spans="2:11" ht="15.75" hidden="1" x14ac:dyDescent="0.25">
      <c r="B171" s="79" t="s">
        <v>198</v>
      </c>
      <c r="C171" s="76"/>
      <c r="D171" s="80"/>
      <c r="E171" s="80"/>
      <c r="F171" s="80"/>
      <c r="G171" s="78">
        <f t="shared" si="15"/>
        <v>0</v>
      </c>
      <c r="H171" s="81"/>
      <c r="I171" s="80"/>
      <c r="J171" s="82"/>
      <c r="K171" s="83"/>
    </row>
    <row r="172" spans="2:11" ht="15.75" hidden="1" x14ac:dyDescent="0.25">
      <c r="B172" s="79" t="s">
        <v>199</v>
      </c>
      <c r="C172" s="84"/>
      <c r="D172" s="85"/>
      <c r="E172" s="85"/>
      <c r="F172" s="85"/>
      <c r="G172" s="78">
        <f t="shared" si="15"/>
        <v>0</v>
      </c>
      <c r="H172" s="86"/>
      <c r="I172" s="85"/>
      <c r="J172" s="87"/>
      <c r="K172" s="83"/>
    </row>
    <row r="173" spans="2:11" ht="15.75" hidden="1" x14ac:dyDescent="0.25">
      <c r="B173" s="79" t="s">
        <v>200</v>
      </c>
      <c r="C173" s="84"/>
      <c r="D173" s="85"/>
      <c r="E173" s="85"/>
      <c r="F173" s="85"/>
      <c r="G173" s="78">
        <f t="shared" si="15"/>
        <v>0</v>
      </c>
      <c r="H173" s="86"/>
      <c r="I173" s="85"/>
      <c r="J173" s="87"/>
      <c r="K173" s="83"/>
    </row>
    <row r="174" spans="2:11" ht="15.75" hidden="1" x14ac:dyDescent="0.25">
      <c r="C174" s="33" t="s">
        <v>26</v>
      </c>
      <c r="D174" s="7">
        <f>SUM(D166:D173)</f>
        <v>0</v>
      </c>
      <c r="E174" s="7">
        <f>SUM(E166:E173)</f>
        <v>0</v>
      </c>
      <c r="F174" s="7">
        <f>SUM(F166:F173)</f>
        <v>0</v>
      </c>
      <c r="G174" s="7">
        <f>SUM(G166:G173)</f>
        <v>0</v>
      </c>
      <c r="H174" s="7">
        <f>(H166*G166)+(H167*G167)+(H168*G168)+(H169*G169)+(H170*G170)+(H171*G171)+(H172*G172)+(H173*G173)</f>
        <v>0</v>
      </c>
      <c r="I174" s="7">
        <f>SUM(I166:I173)</f>
        <v>0</v>
      </c>
      <c r="J174" s="87"/>
      <c r="K174" s="25"/>
    </row>
    <row r="175" spans="2:11" ht="15.75" customHeight="1" x14ac:dyDescent="0.25">
      <c r="B175" s="3"/>
      <c r="C175" s="88"/>
      <c r="D175" s="91"/>
      <c r="E175" s="91"/>
      <c r="F175" s="91"/>
      <c r="G175" s="91"/>
      <c r="H175" s="91"/>
      <c r="I175" s="91"/>
      <c r="J175" s="88"/>
      <c r="K175" s="2"/>
    </row>
    <row r="176" spans="2:11" ht="15.75" customHeight="1" x14ac:dyDescent="0.25">
      <c r="B176" s="3"/>
      <c r="C176" s="88"/>
      <c r="D176" s="91"/>
      <c r="E176" s="91"/>
      <c r="F176" s="91"/>
      <c r="G176" s="91"/>
      <c r="H176" s="91"/>
      <c r="I176" s="91"/>
      <c r="J176" s="88"/>
      <c r="K176" s="2"/>
    </row>
    <row r="177" spans="2:11" ht="63.75" customHeight="1" x14ac:dyDescent="0.25">
      <c r="B177" s="33" t="s">
        <v>201</v>
      </c>
      <c r="C177" s="93"/>
      <c r="D177" s="94"/>
      <c r="E177" s="94"/>
      <c r="F177" s="94"/>
      <c r="G177" s="95">
        <f>SUM(D177:F177)</f>
        <v>0</v>
      </c>
      <c r="H177" s="96"/>
      <c r="I177" s="94"/>
      <c r="J177" s="97"/>
      <c r="K177" s="25"/>
    </row>
    <row r="178" spans="2:11" ht="69.75" customHeight="1" x14ac:dyDescent="0.25">
      <c r="B178" s="33" t="s">
        <v>202</v>
      </c>
      <c r="C178" s="93"/>
      <c r="D178" s="94">
        <v>50000</v>
      </c>
      <c r="E178" s="94"/>
      <c r="F178" s="94"/>
      <c r="G178" s="95">
        <f>SUM(D178:F178)</f>
        <v>50000</v>
      </c>
      <c r="H178" s="96"/>
      <c r="I178" s="94">
        <f>53655.68-209.85</f>
        <v>53445.83</v>
      </c>
      <c r="J178" s="97"/>
      <c r="K178" s="25"/>
    </row>
    <row r="179" spans="2:11" ht="57" customHeight="1" x14ac:dyDescent="0.25">
      <c r="B179" s="33" t="s">
        <v>203</v>
      </c>
      <c r="C179" s="98"/>
      <c r="D179" s="94">
        <v>20000</v>
      </c>
      <c r="E179" s="94"/>
      <c r="F179" s="94"/>
      <c r="G179" s="95">
        <f>SUM(D179:F179)</f>
        <v>20000</v>
      </c>
      <c r="H179" s="96"/>
      <c r="I179" s="94">
        <v>14847.96</v>
      </c>
      <c r="J179" s="97"/>
      <c r="K179" s="25"/>
    </row>
    <row r="180" spans="2:11" ht="65.25" customHeight="1" x14ac:dyDescent="0.25">
      <c r="B180" s="47" t="s">
        <v>204</v>
      </c>
      <c r="C180" s="93"/>
      <c r="D180" s="94">
        <v>30000</v>
      </c>
      <c r="E180" s="94"/>
      <c r="F180" s="94"/>
      <c r="G180" s="95">
        <f>SUM(D180:F180)</f>
        <v>30000</v>
      </c>
      <c r="H180" s="96"/>
      <c r="I180" s="94"/>
      <c r="J180" s="97"/>
      <c r="K180" s="25"/>
    </row>
    <row r="181" spans="2:11" s="16" customFormat="1" ht="38.25" customHeight="1" thickBot="1" x14ac:dyDescent="0.3">
      <c r="B181" s="118" t="s">
        <v>205</v>
      </c>
      <c r="D181" s="113">
        <f>SUM(D177:D180)</f>
        <v>100000</v>
      </c>
      <c r="E181" s="113">
        <f>SUM(E177:E180)</f>
        <v>0</v>
      </c>
      <c r="F181" s="113">
        <f>SUM(F177:F180)</f>
        <v>0</v>
      </c>
      <c r="G181" s="113">
        <f>SUM(G177:G180)</f>
        <v>100000</v>
      </c>
      <c r="H181" s="114">
        <f>(H177*G177)+(H178*G178)+(H179*G179)+(H180*G180)</f>
        <v>0</v>
      </c>
      <c r="I181" s="114">
        <f>SUM(I177:I180)</f>
        <v>68293.790000000008</v>
      </c>
      <c r="J181" s="93"/>
      <c r="K181" s="5"/>
    </row>
    <row r="182" spans="2:11" ht="15.75" hidden="1" customHeight="1" thickBot="1" x14ac:dyDescent="0.3">
      <c r="B182" s="3"/>
      <c r="C182" s="88"/>
      <c r="D182" s="91"/>
      <c r="E182" s="91"/>
      <c r="F182" s="91"/>
      <c r="G182" s="91"/>
      <c r="H182" s="91"/>
      <c r="I182" s="91"/>
      <c r="J182" s="88"/>
      <c r="K182" s="5"/>
    </row>
    <row r="183" spans="2:11" ht="15.75" hidden="1" customHeight="1" thickBot="1" x14ac:dyDescent="0.3">
      <c r="B183" s="3"/>
      <c r="C183" s="88"/>
      <c r="D183" s="91"/>
      <c r="E183" s="91"/>
      <c r="F183" s="91"/>
      <c r="G183" s="91"/>
      <c r="H183" s="91"/>
      <c r="I183" s="91"/>
      <c r="J183" s="88"/>
      <c r="K183" s="5"/>
    </row>
    <row r="184" spans="2:11" ht="15.75" hidden="1" customHeight="1" thickBot="1" x14ac:dyDescent="0.3">
      <c r="B184" s="3"/>
      <c r="C184" s="88"/>
      <c r="D184" s="91"/>
      <c r="E184" s="91"/>
      <c r="F184" s="91"/>
      <c r="G184" s="91"/>
      <c r="H184" s="91"/>
      <c r="I184" s="91"/>
      <c r="J184" s="88"/>
      <c r="K184" s="5"/>
    </row>
    <row r="185" spans="2:11" ht="15.75" hidden="1" customHeight="1" thickBot="1" x14ac:dyDescent="0.3">
      <c r="B185" s="3"/>
      <c r="C185" s="88"/>
      <c r="D185" s="91"/>
      <c r="E185" s="91"/>
      <c r="F185" s="91"/>
      <c r="G185" s="91"/>
      <c r="H185" s="91"/>
      <c r="I185" s="91"/>
      <c r="J185" s="88"/>
      <c r="K185" s="5"/>
    </row>
    <row r="186" spans="2:11" ht="15.75" hidden="1" customHeight="1" thickBot="1" x14ac:dyDescent="0.3">
      <c r="B186" s="3"/>
      <c r="C186" s="88"/>
      <c r="D186" s="91"/>
      <c r="E186" s="91"/>
      <c r="F186" s="91"/>
      <c r="G186" s="91"/>
      <c r="H186" s="91"/>
      <c r="I186" s="91"/>
      <c r="J186" s="88"/>
      <c r="K186" s="5"/>
    </row>
    <row r="187" spans="2:11" ht="15.75" hidden="1" customHeight="1" thickBot="1" x14ac:dyDescent="0.3">
      <c r="B187" s="3"/>
      <c r="C187" s="88"/>
      <c r="D187" s="91"/>
      <c r="E187" s="91"/>
      <c r="F187" s="91"/>
      <c r="G187" s="91"/>
      <c r="H187" s="91"/>
      <c r="I187" s="91"/>
      <c r="J187" s="88"/>
      <c r="K187" s="5"/>
    </row>
    <row r="188" spans="2:11" ht="15.75" hidden="1" customHeight="1" thickBot="1" x14ac:dyDescent="0.3">
      <c r="B188" s="3"/>
      <c r="C188" s="88"/>
      <c r="D188" s="91"/>
      <c r="E188" s="91"/>
      <c r="F188" s="91"/>
      <c r="G188" s="91"/>
      <c r="H188" s="91"/>
      <c r="I188" s="91"/>
      <c r="J188" s="88"/>
      <c r="K188" s="5"/>
    </row>
    <row r="189" spans="2:11" ht="41.25" customHeight="1" thickBot="1" x14ac:dyDescent="0.3">
      <c r="B189" s="100" t="s">
        <v>210</v>
      </c>
      <c r="C189" s="115"/>
      <c r="D189" s="101">
        <f>SUM(D18,D28,D38,D48,D60,D70,D80,D90,D102,D112,D122,D132,D144,D154,D164,D174,D177,D178,D179,D180)</f>
        <v>720000</v>
      </c>
      <c r="E189" s="101">
        <f>SUM(E18,E28,E38,E48,E60,E70,E80,E90,E102,E112,E122,E132,E144,E154,E164,E174,E177,E178,E179,E180)</f>
        <v>0</v>
      </c>
      <c r="F189" s="101">
        <f>SUM(F18,F28,F38,F48,F60,F70,F80,F90,F102,F112,F122,F132,F144,F154,F164,F174,F177,F178,F179,F180)</f>
        <v>0</v>
      </c>
      <c r="G189" s="102">
        <f>SUM(D189:F189)</f>
        <v>720000</v>
      </c>
      <c r="H189" s="110"/>
      <c r="I189" s="102">
        <f>+I181+I70+I60+I48+I38+I28</f>
        <v>561639.15999999992</v>
      </c>
      <c r="J189" s="99"/>
    </row>
    <row r="190" spans="2:11" ht="51.75" customHeight="1" thickBot="1" x14ac:dyDescent="0.3">
      <c r="B190" s="100" t="s">
        <v>211</v>
      </c>
      <c r="C190" s="116"/>
      <c r="D190" s="101">
        <f>D189*0.07</f>
        <v>50400.000000000007</v>
      </c>
      <c r="E190" s="101">
        <f>E189*0.07</f>
        <v>0</v>
      </c>
      <c r="F190" s="101">
        <f>F189*0.07</f>
        <v>0</v>
      </c>
      <c r="G190" s="102">
        <f>G189*0.07</f>
        <v>50400.000000000007</v>
      </c>
      <c r="H190" s="110"/>
      <c r="I190" s="124">
        <f>+I189*7%</f>
        <v>39314.741199999997</v>
      </c>
      <c r="J190" s="104"/>
    </row>
    <row r="191" spans="2:11" ht="51.75" customHeight="1" thickBot="1" x14ac:dyDescent="0.3">
      <c r="B191" s="10" t="s">
        <v>9</v>
      </c>
      <c r="C191" s="117"/>
      <c r="D191" s="38">
        <f>SUM(D189:D190)</f>
        <v>770400</v>
      </c>
      <c r="E191" s="38">
        <f>SUM(E189:E190)</f>
        <v>0</v>
      </c>
      <c r="F191" s="38">
        <f>SUM(F189:F190)</f>
        <v>0</v>
      </c>
      <c r="G191" s="46">
        <f>SUM(G189:G190)</f>
        <v>770400</v>
      </c>
      <c r="H191" s="110"/>
      <c r="I191" s="123">
        <f>+I189+I190</f>
        <v>600953.90119999996</v>
      </c>
      <c r="J191" s="104"/>
    </row>
    <row r="192" spans="2:11" ht="27.4" customHeight="1" thickBot="1" x14ac:dyDescent="0.3">
      <c r="B192" s="103"/>
      <c r="J192" s="2"/>
      <c r="K192" s="104"/>
    </row>
    <row r="193" spans="2:11" ht="23.25" customHeight="1" x14ac:dyDescent="0.25">
      <c r="B193" s="104"/>
      <c r="C193" s="142" t="s">
        <v>212</v>
      </c>
      <c r="D193" s="143"/>
      <c r="E193" s="144"/>
      <c r="F193" s="144"/>
      <c r="G193" s="144"/>
      <c r="H193" s="145"/>
      <c r="I193" s="64"/>
      <c r="J193" s="104"/>
    </row>
    <row r="194" spans="2:11" ht="28.15" customHeight="1" x14ac:dyDescent="0.25">
      <c r="B194" s="104"/>
      <c r="C194" s="34"/>
      <c r="D194" s="7" t="s">
        <v>207</v>
      </c>
      <c r="E194" s="7" t="s">
        <v>208</v>
      </c>
      <c r="F194" s="7" t="s">
        <v>209</v>
      </c>
      <c r="G194" s="152" t="s">
        <v>567</v>
      </c>
      <c r="H194" s="154" t="s">
        <v>213</v>
      </c>
      <c r="I194" s="64"/>
      <c r="J194" s="104"/>
    </row>
    <row r="195" spans="2:11" ht="27.75" customHeight="1" x14ac:dyDescent="0.25">
      <c r="B195" s="104"/>
      <c r="C195" s="34"/>
      <c r="D195" s="35">
        <f>D7</f>
        <v>0</v>
      </c>
      <c r="E195" s="35">
        <f>E7</f>
        <v>0</v>
      </c>
      <c r="F195" s="35">
        <f>F7</f>
        <v>0</v>
      </c>
      <c r="G195" s="153"/>
      <c r="H195" s="155"/>
      <c r="I195" s="64"/>
      <c r="J195" s="104"/>
    </row>
    <row r="196" spans="2:11" ht="28.9" customHeight="1" x14ac:dyDescent="0.25">
      <c r="B196" s="104"/>
      <c r="C196" s="9" t="s">
        <v>214</v>
      </c>
      <c r="D196" s="36">
        <f>$D$191*H196</f>
        <v>539280</v>
      </c>
      <c r="E196" s="37">
        <f>$E$191*H196</f>
        <v>0</v>
      </c>
      <c r="F196" s="37">
        <f>$F$191*H196</f>
        <v>0</v>
      </c>
      <c r="G196" s="37">
        <f>SUM(D196:F196)</f>
        <v>539280</v>
      </c>
      <c r="H196" s="125">
        <v>0.7</v>
      </c>
      <c r="I196" s="61"/>
      <c r="J196" s="104"/>
    </row>
    <row r="197" spans="2:11" ht="23.65" customHeight="1" x14ac:dyDescent="0.25">
      <c r="B197" s="141"/>
      <c r="C197" s="49" t="s">
        <v>215</v>
      </c>
      <c r="D197" s="36">
        <f>$D$191*H197</f>
        <v>231120</v>
      </c>
      <c r="E197" s="37">
        <f>$E$191*H197</f>
        <v>0</v>
      </c>
      <c r="F197" s="37">
        <f>$F$191*H197</f>
        <v>0</v>
      </c>
      <c r="G197" s="50">
        <f>SUM(D197:F197)</f>
        <v>231120</v>
      </c>
      <c r="H197" s="126">
        <v>0.3</v>
      </c>
      <c r="I197" s="61"/>
    </row>
    <row r="198" spans="2:11" ht="38.25" customHeight="1" thickBot="1" x14ac:dyDescent="0.3">
      <c r="B198" s="141"/>
      <c r="C198" s="10" t="s">
        <v>9</v>
      </c>
      <c r="D198" s="38">
        <f>SUM(D196:D197)</f>
        <v>770400</v>
      </c>
      <c r="E198" s="38">
        <f>SUM(E196:E197)</f>
        <v>0</v>
      </c>
      <c r="F198" s="38">
        <f>SUM(F196:F197)</f>
        <v>0</v>
      </c>
      <c r="G198" s="38">
        <f>SUM(G196:G197)</f>
        <v>770400</v>
      </c>
      <c r="H198" s="39">
        <f>SUM(H196:H197)</f>
        <v>1</v>
      </c>
      <c r="I198" s="66"/>
    </row>
    <row r="199" spans="2:11" ht="21.75" customHeight="1" thickBot="1" x14ac:dyDescent="0.3">
      <c r="B199" s="141"/>
      <c r="C199" s="1"/>
      <c r="D199" s="4"/>
      <c r="E199" s="4"/>
      <c r="F199" s="4"/>
      <c r="G199" s="4"/>
      <c r="H199" s="4"/>
      <c r="I199" s="67"/>
    </row>
    <row r="200" spans="2:11" ht="49.5" customHeight="1" x14ac:dyDescent="0.25">
      <c r="B200" s="141"/>
      <c r="E200" s="11"/>
      <c r="F200" s="11"/>
      <c r="G200" s="11"/>
      <c r="H200" s="72" t="s">
        <v>218</v>
      </c>
      <c r="I200" s="73">
        <f>I191</f>
        <v>600953.90119999996</v>
      </c>
    </row>
    <row r="201" spans="2:11" ht="28.5" customHeight="1" thickBot="1" x14ac:dyDescent="0.3">
      <c r="B201" s="141"/>
      <c r="E201" s="20"/>
      <c r="F201" s="20"/>
      <c r="G201" s="20"/>
      <c r="H201" s="74" t="s">
        <v>220</v>
      </c>
      <c r="I201" s="75">
        <f>I200/G198</f>
        <v>0.78005438888888889</v>
      </c>
    </row>
    <row r="202" spans="2:11" ht="28.5" customHeight="1" x14ac:dyDescent="0.25">
      <c r="B202" s="141"/>
      <c r="E202" s="21"/>
      <c r="F202" s="21"/>
      <c r="G202" s="21"/>
    </row>
    <row r="203" spans="2:11" ht="28.5" customHeight="1" x14ac:dyDescent="0.25">
      <c r="B203" s="141"/>
      <c r="E203" s="22"/>
      <c r="F203" s="22"/>
      <c r="G203" s="22"/>
    </row>
    <row r="204" spans="2:11" ht="23.25" customHeight="1" x14ac:dyDescent="0.25">
      <c r="B204" s="141"/>
      <c r="E204" s="22"/>
      <c r="F204" s="22"/>
      <c r="G204" s="22"/>
    </row>
    <row r="205" spans="2:11" ht="66.75" customHeight="1" x14ac:dyDescent="0.25">
      <c r="B205" s="141"/>
      <c r="E205" s="12"/>
      <c r="F205" s="12"/>
      <c r="G205" s="12"/>
      <c r="I205" s="68"/>
    </row>
    <row r="206" spans="2:11" ht="55.5" customHeight="1" x14ac:dyDescent="0.25">
      <c r="B206" s="141"/>
      <c r="K206" s="16"/>
    </row>
    <row r="207" spans="2:11" ht="42.75" customHeight="1" x14ac:dyDescent="0.25">
      <c r="B207" s="141"/>
    </row>
    <row r="208" spans="2:11" ht="21.75" customHeight="1" x14ac:dyDescent="0.25">
      <c r="B208" s="141"/>
    </row>
    <row r="209" spans="2:2" ht="21.75" customHeight="1" x14ac:dyDescent="0.25">
      <c r="B209" s="141"/>
    </row>
    <row r="210" spans="2:2" ht="23.25" customHeight="1" x14ac:dyDescent="0.25">
      <c r="B210" s="141"/>
    </row>
    <row r="211" spans="2:2" ht="23.25" customHeight="1" x14ac:dyDescent="0.25"/>
    <row r="212" spans="2:2" ht="21.75" customHeight="1" x14ac:dyDescent="0.25"/>
    <row r="213" spans="2:2" ht="16.5" customHeight="1" x14ac:dyDescent="0.25"/>
    <row r="214" spans="2:2" ht="29.25" customHeight="1" x14ac:dyDescent="0.25"/>
    <row r="215" spans="2:2" ht="24.75" customHeight="1" x14ac:dyDescent="0.25"/>
    <row r="216" spans="2:2" ht="33" customHeight="1" x14ac:dyDescent="0.25"/>
    <row r="218" spans="2:2" ht="15" customHeight="1" x14ac:dyDescent="0.25"/>
    <row r="219" spans="2:2" ht="25.5" customHeight="1" x14ac:dyDescent="0.25"/>
    <row r="270" spans="1:1" x14ac:dyDescent="0.25">
      <c r="A270" s="15" t="s">
        <v>224</v>
      </c>
    </row>
  </sheetData>
  <mergeCells count="26">
    <mergeCell ref="C93:J93"/>
    <mergeCell ref="C51:J51"/>
    <mergeCell ref="C71:J71"/>
    <mergeCell ref="C9:J9"/>
    <mergeCell ref="C193:H193"/>
    <mergeCell ref="C135:J135"/>
    <mergeCell ref="C145:J145"/>
    <mergeCell ref="C155:J155"/>
    <mergeCell ref="C165:J165"/>
    <mergeCell ref="H194:H195"/>
    <mergeCell ref="B197:B210"/>
    <mergeCell ref="B2:H2"/>
    <mergeCell ref="B4:H4"/>
    <mergeCell ref="C81:J81"/>
    <mergeCell ref="C92:J92"/>
    <mergeCell ref="C103:J103"/>
    <mergeCell ref="C113:J113"/>
    <mergeCell ref="C123:J123"/>
    <mergeCell ref="C134:J134"/>
    <mergeCell ref="C8:J8"/>
    <mergeCell ref="C19:J19"/>
    <mergeCell ref="C29:J29"/>
    <mergeCell ref="C39:J39"/>
    <mergeCell ref="C50:J50"/>
    <mergeCell ref="C61:J61"/>
    <mergeCell ref="G194:G195"/>
  </mergeCells>
  <conditionalFormatting sqref="H198:I198">
    <cfRule type="cellIs" dxfId="0" priority="1" operator="greaterThan">
      <formula>1</formula>
    </cfRule>
  </conditionalFormatting>
  <dataValidations count="7">
    <dataValidation allowBlank="1" showInputMessage="1" showErrorMessage="1" prompt="Insert name of recipient agency here _x000a_" sqref="D7:G7" xr:uid="{7FF1890D-2180-47C3-80E0-49249EAD5E20}"/>
    <dataValidation allowBlank="1" showInputMessage="1" showErrorMessage="1" prompt="Insert *text* description of Activity here" sqref="C10 C20 C30 C40 C52 C62 C72 C82 C94 C104 C114 C124 C136 C146 C156 C166" xr:uid="{D68910EE-3846-4721-8885-234F9A0C97AC}"/>
    <dataValidation allowBlank="1" showInputMessage="1" showErrorMessage="1" prompt="Insert *text* description of Output here" sqref="C9 C19 C29 C39 C51 C61 C71 C81 C93 C103 C113 C123 C135 C145 C155 C165" xr:uid="{435BF8B7-C17C-4EB2-A8EB-DB73A7E80FA6}"/>
    <dataValidation allowBlank="1" showInputMessage="1" showErrorMessage="1" prompt="Insert *text* description of Outcome here" sqref="C8:J8 C50:J50 C92:J92 C134:J134" xr:uid="{0536D98C-E090-4189-95C2-B7F1C5806162}"/>
    <dataValidation allowBlank="1" showErrorMessage="1" prompt="% Towards Gender Equality and Women's Empowerment Must be Higher than 15%_x000a_" sqref="E203:G203" xr:uid="{EDD822D2-6A31-428B-9D13-26CACAB6DA59}"/>
    <dataValidation allowBlank="1" showInputMessage="1" showErrorMessage="1" prompt="M&amp;E Budget Cannot be Less than 5%_x000a_" sqref="E204:G204" xr:uid="{0B718A76-6569-4528-AB5D-DAD093C69264}"/>
    <dataValidation allowBlank="1" showInputMessage="1" showErrorMessage="1" prompt="% Towards Gender Equality and Women's Empowerment Must be Higher than 15%_x000a_" sqref="E201:G201" xr:uid="{27BADA93-DC5F-48CA-8421-F925C61E2035}"/>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55">
        <v>0</v>
      </c>
    </row>
    <row r="2" spans="1:1" x14ac:dyDescent="0.25">
      <c r="A2" s="55">
        <v>0.2</v>
      </c>
    </row>
    <row r="3" spans="1:1" x14ac:dyDescent="0.25">
      <c r="A3" s="55">
        <v>0.4</v>
      </c>
    </row>
    <row r="4" spans="1:1" x14ac:dyDescent="0.25">
      <c r="A4" s="55">
        <v>0.6</v>
      </c>
    </row>
    <row r="5" spans="1:1" x14ac:dyDescent="0.25">
      <c r="A5" s="55">
        <v>0.8</v>
      </c>
    </row>
    <row r="6" spans="1:1" x14ac:dyDescent="0.25">
      <c r="A6" s="55">
        <v>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27" t="s">
        <v>225</v>
      </c>
      <c r="B1" s="28" t="s">
        <v>226</v>
      </c>
    </row>
    <row r="2" spans="1:2" x14ac:dyDescent="0.25">
      <c r="A2" s="29" t="s">
        <v>227</v>
      </c>
      <c r="B2" s="30" t="s">
        <v>228</v>
      </c>
    </row>
    <row r="3" spans="1:2" x14ac:dyDescent="0.25">
      <c r="A3" s="29" t="s">
        <v>229</v>
      </c>
      <c r="B3" s="30" t="s">
        <v>230</v>
      </c>
    </row>
    <row r="4" spans="1:2" x14ac:dyDescent="0.25">
      <c r="A4" s="29" t="s">
        <v>231</v>
      </c>
      <c r="B4" s="30" t="s">
        <v>232</v>
      </c>
    </row>
    <row r="5" spans="1:2" x14ac:dyDescent="0.25">
      <c r="A5" s="29" t="s">
        <v>233</v>
      </c>
      <c r="B5" s="30" t="s">
        <v>234</v>
      </c>
    </row>
    <row r="6" spans="1:2" x14ac:dyDescent="0.25">
      <c r="A6" s="29" t="s">
        <v>235</v>
      </c>
      <c r="B6" s="30" t="s">
        <v>236</v>
      </c>
    </row>
    <row r="7" spans="1:2" x14ac:dyDescent="0.25">
      <c r="A7" s="29" t="s">
        <v>237</v>
      </c>
      <c r="B7" s="30" t="s">
        <v>238</v>
      </c>
    </row>
    <row r="8" spans="1:2" x14ac:dyDescent="0.25">
      <c r="A8" s="29" t="s">
        <v>239</v>
      </c>
      <c r="B8" s="30" t="s">
        <v>240</v>
      </c>
    </row>
    <row r="9" spans="1:2" x14ac:dyDescent="0.25">
      <c r="A9" s="29" t="s">
        <v>241</v>
      </c>
      <c r="B9" s="30" t="s">
        <v>242</v>
      </c>
    </row>
    <row r="10" spans="1:2" x14ac:dyDescent="0.25">
      <c r="A10" s="29" t="s">
        <v>243</v>
      </c>
      <c r="B10" s="30" t="s">
        <v>244</v>
      </c>
    </row>
    <row r="11" spans="1:2" x14ac:dyDescent="0.25">
      <c r="A11" s="29" t="s">
        <v>245</v>
      </c>
      <c r="B11" s="30" t="s">
        <v>246</v>
      </c>
    </row>
    <row r="12" spans="1:2" x14ac:dyDescent="0.25">
      <c r="A12" s="29" t="s">
        <v>247</v>
      </c>
      <c r="B12" s="30" t="s">
        <v>248</v>
      </c>
    </row>
    <row r="13" spans="1:2" x14ac:dyDescent="0.25">
      <c r="A13" s="29" t="s">
        <v>249</v>
      </c>
      <c r="B13" s="30" t="s">
        <v>250</v>
      </c>
    </row>
    <row r="14" spans="1:2" x14ac:dyDescent="0.25">
      <c r="A14" s="29" t="s">
        <v>251</v>
      </c>
      <c r="B14" s="30" t="s">
        <v>252</v>
      </c>
    </row>
    <row r="15" spans="1:2" x14ac:dyDescent="0.25">
      <c r="A15" s="29" t="s">
        <v>253</v>
      </c>
      <c r="B15" s="30" t="s">
        <v>254</v>
      </c>
    </row>
    <row r="16" spans="1:2" x14ac:dyDescent="0.25">
      <c r="A16" s="29" t="s">
        <v>255</v>
      </c>
      <c r="B16" s="30" t="s">
        <v>256</v>
      </c>
    </row>
    <row r="17" spans="1:2" x14ac:dyDescent="0.25">
      <c r="A17" s="29" t="s">
        <v>257</v>
      </c>
      <c r="B17" s="30" t="s">
        <v>258</v>
      </c>
    </row>
    <row r="18" spans="1:2" x14ac:dyDescent="0.25">
      <c r="A18" s="29" t="s">
        <v>259</v>
      </c>
      <c r="B18" s="30" t="s">
        <v>260</v>
      </c>
    </row>
    <row r="19" spans="1:2" x14ac:dyDescent="0.25">
      <c r="A19" s="29" t="s">
        <v>261</v>
      </c>
      <c r="B19" s="30" t="s">
        <v>262</v>
      </c>
    </row>
    <row r="20" spans="1:2" x14ac:dyDescent="0.25">
      <c r="A20" s="29" t="s">
        <v>263</v>
      </c>
      <c r="B20" s="30" t="s">
        <v>264</v>
      </c>
    </row>
    <row r="21" spans="1:2" x14ac:dyDescent="0.25">
      <c r="A21" s="29" t="s">
        <v>265</v>
      </c>
      <c r="B21" s="30" t="s">
        <v>266</v>
      </c>
    </row>
    <row r="22" spans="1:2" x14ac:dyDescent="0.25">
      <c r="A22" s="29" t="s">
        <v>267</v>
      </c>
      <c r="B22" s="30" t="s">
        <v>268</v>
      </c>
    </row>
    <row r="23" spans="1:2" x14ac:dyDescent="0.25">
      <c r="A23" s="29" t="s">
        <v>269</v>
      </c>
      <c r="B23" s="30" t="s">
        <v>270</v>
      </c>
    </row>
    <row r="24" spans="1:2" x14ac:dyDescent="0.25">
      <c r="A24" s="29" t="s">
        <v>271</v>
      </c>
      <c r="B24" s="30" t="s">
        <v>272</v>
      </c>
    </row>
    <row r="25" spans="1:2" x14ac:dyDescent="0.25">
      <c r="A25" s="29" t="s">
        <v>273</v>
      </c>
      <c r="B25" s="30" t="s">
        <v>274</v>
      </c>
    </row>
    <row r="26" spans="1:2" x14ac:dyDescent="0.25">
      <c r="A26" s="29" t="s">
        <v>275</v>
      </c>
      <c r="B26" s="30" t="s">
        <v>276</v>
      </c>
    </row>
    <row r="27" spans="1:2" x14ac:dyDescent="0.25">
      <c r="A27" s="29" t="s">
        <v>277</v>
      </c>
      <c r="B27" s="30" t="s">
        <v>278</v>
      </c>
    </row>
    <row r="28" spans="1:2" x14ac:dyDescent="0.25">
      <c r="A28" s="29" t="s">
        <v>279</v>
      </c>
      <c r="B28" s="30" t="s">
        <v>280</v>
      </c>
    </row>
    <row r="29" spans="1:2" x14ac:dyDescent="0.25">
      <c r="A29" s="29" t="s">
        <v>281</v>
      </c>
      <c r="B29" s="30" t="s">
        <v>282</v>
      </c>
    </row>
    <row r="30" spans="1:2" x14ac:dyDescent="0.25">
      <c r="A30" s="29" t="s">
        <v>283</v>
      </c>
      <c r="B30" s="30" t="s">
        <v>284</v>
      </c>
    </row>
    <row r="31" spans="1:2" x14ac:dyDescent="0.25">
      <c r="A31" s="29" t="s">
        <v>285</v>
      </c>
      <c r="B31" s="30" t="s">
        <v>286</v>
      </c>
    </row>
    <row r="32" spans="1:2" x14ac:dyDescent="0.25">
      <c r="A32" s="29" t="s">
        <v>287</v>
      </c>
      <c r="B32" s="30" t="s">
        <v>288</v>
      </c>
    </row>
    <row r="33" spans="1:2" x14ac:dyDescent="0.25">
      <c r="A33" s="29" t="s">
        <v>289</v>
      </c>
      <c r="B33" s="30" t="s">
        <v>290</v>
      </c>
    </row>
    <row r="34" spans="1:2" x14ac:dyDescent="0.25">
      <c r="A34" s="29" t="s">
        <v>291</v>
      </c>
      <c r="B34" s="30" t="s">
        <v>292</v>
      </c>
    </row>
    <row r="35" spans="1:2" x14ac:dyDescent="0.25">
      <c r="A35" s="29" t="s">
        <v>293</v>
      </c>
      <c r="B35" s="30" t="s">
        <v>294</v>
      </c>
    </row>
    <row r="36" spans="1:2" x14ac:dyDescent="0.25">
      <c r="A36" s="29" t="s">
        <v>295</v>
      </c>
      <c r="B36" s="30" t="s">
        <v>296</v>
      </c>
    </row>
    <row r="37" spans="1:2" x14ac:dyDescent="0.25">
      <c r="A37" s="29" t="s">
        <v>297</v>
      </c>
      <c r="B37" s="30" t="s">
        <v>298</v>
      </c>
    </row>
    <row r="38" spans="1:2" x14ac:dyDescent="0.25">
      <c r="A38" s="29" t="s">
        <v>299</v>
      </c>
      <c r="B38" s="30" t="s">
        <v>300</v>
      </c>
    </row>
    <row r="39" spans="1:2" x14ac:dyDescent="0.25">
      <c r="A39" s="29" t="s">
        <v>301</v>
      </c>
      <c r="B39" s="30" t="s">
        <v>302</v>
      </c>
    </row>
    <row r="40" spans="1:2" x14ac:dyDescent="0.25">
      <c r="A40" s="29" t="s">
        <v>303</v>
      </c>
      <c r="B40" s="30" t="s">
        <v>304</v>
      </c>
    </row>
    <row r="41" spans="1:2" x14ac:dyDescent="0.25">
      <c r="A41" s="29" t="s">
        <v>305</v>
      </c>
      <c r="B41" s="30" t="s">
        <v>306</v>
      </c>
    </row>
    <row r="42" spans="1:2" x14ac:dyDescent="0.25">
      <c r="A42" s="29" t="s">
        <v>307</v>
      </c>
      <c r="B42" s="30" t="s">
        <v>308</v>
      </c>
    </row>
    <row r="43" spans="1:2" x14ac:dyDescent="0.25">
      <c r="A43" s="29" t="s">
        <v>309</v>
      </c>
      <c r="B43" s="30" t="s">
        <v>310</v>
      </c>
    </row>
    <row r="44" spans="1:2" x14ac:dyDescent="0.25">
      <c r="A44" s="29" t="s">
        <v>311</v>
      </c>
      <c r="B44" s="30" t="s">
        <v>312</v>
      </c>
    </row>
    <row r="45" spans="1:2" x14ac:dyDescent="0.25">
      <c r="A45" s="29" t="s">
        <v>313</v>
      </c>
      <c r="B45" s="30" t="s">
        <v>314</v>
      </c>
    </row>
    <row r="46" spans="1:2" x14ac:dyDescent="0.25">
      <c r="A46" s="29" t="s">
        <v>315</v>
      </c>
      <c r="B46" s="30" t="s">
        <v>316</v>
      </c>
    </row>
    <row r="47" spans="1:2" x14ac:dyDescent="0.25">
      <c r="A47" s="29" t="s">
        <v>317</v>
      </c>
      <c r="B47" s="30" t="s">
        <v>318</v>
      </c>
    </row>
    <row r="48" spans="1:2" x14ac:dyDescent="0.25">
      <c r="A48" s="29" t="s">
        <v>319</v>
      </c>
      <c r="B48" s="30" t="s">
        <v>320</v>
      </c>
    </row>
    <row r="49" spans="1:2" x14ac:dyDescent="0.25">
      <c r="A49" s="29" t="s">
        <v>321</v>
      </c>
      <c r="B49" s="30" t="s">
        <v>322</v>
      </c>
    </row>
    <row r="50" spans="1:2" x14ac:dyDescent="0.25">
      <c r="A50" s="29" t="s">
        <v>323</v>
      </c>
      <c r="B50" s="30" t="s">
        <v>324</v>
      </c>
    </row>
    <row r="51" spans="1:2" x14ac:dyDescent="0.25">
      <c r="A51" s="29" t="s">
        <v>325</v>
      </c>
      <c r="B51" s="30" t="s">
        <v>326</v>
      </c>
    </row>
    <row r="52" spans="1:2" x14ac:dyDescent="0.25">
      <c r="A52" s="29" t="s">
        <v>327</v>
      </c>
      <c r="B52" s="30" t="s">
        <v>328</v>
      </c>
    </row>
    <row r="53" spans="1:2" x14ac:dyDescent="0.25">
      <c r="A53" s="29" t="s">
        <v>329</v>
      </c>
      <c r="B53" s="30" t="s">
        <v>330</v>
      </c>
    </row>
    <row r="54" spans="1:2" x14ac:dyDescent="0.25">
      <c r="A54" s="29" t="s">
        <v>331</v>
      </c>
      <c r="B54" s="30" t="s">
        <v>332</v>
      </c>
    </row>
    <row r="55" spans="1:2" x14ac:dyDescent="0.25">
      <c r="A55" s="29" t="s">
        <v>333</v>
      </c>
      <c r="B55" s="30" t="s">
        <v>334</v>
      </c>
    </row>
    <row r="56" spans="1:2" x14ac:dyDescent="0.25">
      <c r="A56" s="29" t="s">
        <v>335</v>
      </c>
      <c r="B56" s="30" t="s">
        <v>336</v>
      </c>
    </row>
    <row r="57" spans="1:2" x14ac:dyDescent="0.25">
      <c r="A57" s="29" t="s">
        <v>337</v>
      </c>
      <c r="B57" s="30" t="s">
        <v>338</v>
      </c>
    </row>
    <row r="58" spans="1:2" x14ac:dyDescent="0.25">
      <c r="A58" s="29" t="s">
        <v>339</v>
      </c>
      <c r="B58" s="30" t="s">
        <v>340</v>
      </c>
    </row>
    <row r="59" spans="1:2" x14ac:dyDescent="0.25">
      <c r="A59" s="29" t="s">
        <v>341</v>
      </c>
      <c r="B59" s="30" t="s">
        <v>342</v>
      </c>
    </row>
    <row r="60" spans="1:2" x14ac:dyDescent="0.25">
      <c r="A60" s="29" t="s">
        <v>343</v>
      </c>
      <c r="B60" s="30" t="s">
        <v>344</v>
      </c>
    </row>
    <row r="61" spans="1:2" x14ac:dyDescent="0.25">
      <c r="A61" s="29" t="s">
        <v>345</v>
      </c>
      <c r="B61" s="30" t="s">
        <v>346</v>
      </c>
    </row>
    <row r="62" spans="1:2" x14ac:dyDescent="0.25">
      <c r="A62" s="29" t="s">
        <v>347</v>
      </c>
      <c r="B62" s="30" t="s">
        <v>348</v>
      </c>
    </row>
    <row r="63" spans="1:2" x14ac:dyDescent="0.25">
      <c r="A63" s="29" t="s">
        <v>349</v>
      </c>
      <c r="B63" s="30" t="s">
        <v>350</v>
      </c>
    </row>
    <row r="64" spans="1:2" x14ac:dyDescent="0.25">
      <c r="A64" s="29" t="s">
        <v>351</v>
      </c>
      <c r="B64" s="30" t="s">
        <v>352</v>
      </c>
    </row>
    <row r="65" spans="1:2" x14ac:dyDescent="0.25">
      <c r="A65" s="29" t="s">
        <v>353</v>
      </c>
      <c r="B65" s="30" t="s">
        <v>354</v>
      </c>
    </row>
    <row r="66" spans="1:2" x14ac:dyDescent="0.25">
      <c r="A66" s="29" t="s">
        <v>355</v>
      </c>
      <c r="B66" s="30" t="s">
        <v>356</v>
      </c>
    </row>
    <row r="67" spans="1:2" x14ac:dyDescent="0.25">
      <c r="A67" s="29" t="s">
        <v>357</v>
      </c>
      <c r="B67" s="30" t="s">
        <v>358</v>
      </c>
    </row>
    <row r="68" spans="1:2" x14ac:dyDescent="0.25">
      <c r="A68" s="29" t="s">
        <v>359</v>
      </c>
      <c r="B68" s="30" t="s">
        <v>360</v>
      </c>
    </row>
    <row r="69" spans="1:2" x14ac:dyDescent="0.25">
      <c r="A69" s="29" t="s">
        <v>361</v>
      </c>
      <c r="B69" s="30" t="s">
        <v>362</v>
      </c>
    </row>
    <row r="70" spans="1:2" x14ac:dyDescent="0.25">
      <c r="A70" s="29" t="s">
        <v>363</v>
      </c>
      <c r="B70" s="30" t="s">
        <v>364</v>
      </c>
    </row>
    <row r="71" spans="1:2" x14ac:dyDescent="0.25">
      <c r="A71" s="29" t="s">
        <v>365</v>
      </c>
      <c r="B71" s="30" t="s">
        <v>366</v>
      </c>
    </row>
    <row r="72" spans="1:2" x14ac:dyDescent="0.25">
      <c r="A72" s="29" t="s">
        <v>367</v>
      </c>
      <c r="B72" s="30" t="s">
        <v>368</v>
      </c>
    </row>
    <row r="73" spans="1:2" x14ac:dyDescent="0.25">
      <c r="A73" s="29" t="s">
        <v>369</v>
      </c>
      <c r="B73" s="30" t="s">
        <v>370</v>
      </c>
    </row>
    <row r="74" spans="1:2" x14ac:dyDescent="0.25">
      <c r="A74" s="29" t="s">
        <v>371</v>
      </c>
      <c r="B74" s="30" t="s">
        <v>372</v>
      </c>
    </row>
    <row r="75" spans="1:2" x14ac:dyDescent="0.25">
      <c r="A75" s="29" t="s">
        <v>373</v>
      </c>
      <c r="B75" s="31" t="s">
        <v>374</v>
      </c>
    </row>
    <row r="76" spans="1:2" x14ac:dyDescent="0.25">
      <c r="A76" s="29" t="s">
        <v>375</v>
      </c>
      <c r="B76" s="31" t="s">
        <v>376</v>
      </c>
    </row>
    <row r="77" spans="1:2" x14ac:dyDescent="0.25">
      <c r="A77" s="29" t="s">
        <v>377</v>
      </c>
      <c r="B77" s="31" t="s">
        <v>378</v>
      </c>
    </row>
    <row r="78" spans="1:2" x14ac:dyDescent="0.25">
      <c r="A78" s="29" t="s">
        <v>379</v>
      </c>
      <c r="B78" s="31" t="s">
        <v>380</v>
      </c>
    </row>
    <row r="79" spans="1:2" x14ac:dyDescent="0.25">
      <c r="A79" s="29" t="s">
        <v>381</v>
      </c>
      <c r="B79" s="31" t="s">
        <v>382</v>
      </c>
    </row>
    <row r="80" spans="1:2" x14ac:dyDescent="0.25">
      <c r="A80" s="29" t="s">
        <v>383</v>
      </c>
      <c r="B80" s="31" t="s">
        <v>384</v>
      </c>
    </row>
    <row r="81" spans="1:2" x14ac:dyDescent="0.25">
      <c r="A81" s="29" t="s">
        <v>385</v>
      </c>
      <c r="B81" s="31" t="s">
        <v>386</v>
      </c>
    </row>
    <row r="82" spans="1:2" x14ac:dyDescent="0.25">
      <c r="A82" s="29" t="s">
        <v>387</v>
      </c>
      <c r="B82" s="31" t="s">
        <v>388</v>
      </c>
    </row>
    <row r="83" spans="1:2" x14ac:dyDescent="0.25">
      <c r="A83" s="29" t="s">
        <v>389</v>
      </c>
      <c r="B83" s="31" t="s">
        <v>390</v>
      </c>
    </row>
    <row r="84" spans="1:2" x14ac:dyDescent="0.25">
      <c r="A84" s="29" t="s">
        <v>391</v>
      </c>
      <c r="B84" s="31" t="s">
        <v>392</v>
      </c>
    </row>
    <row r="85" spans="1:2" x14ac:dyDescent="0.25">
      <c r="A85" s="29" t="s">
        <v>393</v>
      </c>
      <c r="B85" s="31" t="s">
        <v>394</v>
      </c>
    </row>
    <row r="86" spans="1:2" x14ac:dyDescent="0.25">
      <c r="A86" s="29" t="s">
        <v>395</v>
      </c>
      <c r="B86" s="31" t="s">
        <v>396</v>
      </c>
    </row>
    <row r="87" spans="1:2" x14ac:dyDescent="0.25">
      <c r="A87" s="29" t="s">
        <v>397</v>
      </c>
      <c r="B87" s="31" t="s">
        <v>398</v>
      </c>
    </row>
    <row r="88" spans="1:2" x14ac:dyDescent="0.25">
      <c r="A88" s="29" t="s">
        <v>399</v>
      </c>
      <c r="B88" s="31" t="s">
        <v>400</v>
      </c>
    </row>
    <row r="89" spans="1:2" x14ac:dyDescent="0.25">
      <c r="A89" s="29" t="s">
        <v>401</v>
      </c>
      <c r="B89" s="31" t="s">
        <v>402</v>
      </c>
    </row>
    <row r="90" spans="1:2" x14ac:dyDescent="0.25">
      <c r="A90" s="29" t="s">
        <v>403</v>
      </c>
      <c r="B90" s="31" t="s">
        <v>404</v>
      </c>
    </row>
    <row r="91" spans="1:2" x14ac:dyDescent="0.25">
      <c r="A91" s="29" t="s">
        <v>405</v>
      </c>
      <c r="B91" s="31" t="s">
        <v>406</v>
      </c>
    </row>
    <row r="92" spans="1:2" x14ac:dyDescent="0.25">
      <c r="A92" s="29" t="s">
        <v>407</v>
      </c>
      <c r="B92" s="31" t="s">
        <v>408</v>
      </c>
    </row>
    <row r="93" spans="1:2" x14ac:dyDescent="0.25">
      <c r="A93" s="29" t="s">
        <v>409</v>
      </c>
      <c r="B93" s="31" t="s">
        <v>410</v>
      </c>
    </row>
    <row r="94" spans="1:2" x14ac:dyDescent="0.25">
      <c r="A94" s="29" t="s">
        <v>411</v>
      </c>
      <c r="B94" s="31" t="s">
        <v>412</v>
      </c>
    </row>
    <row r="95" spans="1:2" x14ac:dyDescent="0.25">
      <c r="A95" s="29" t="s">
        <v>413</v>
      </c>
      <c r="B95" s="31" t="s">
        <v>414</v>
      </c>
    </row>
    <row r="96" spans="1:2" x14ac:dyDescent="0.25">
      <c r="A96" s="29" t="s">
        <v>415</v>
      </c>
      <c r="B96" s="31" t="s">
        <v>416</v>
      </c>
    </row>
    <row r="97" spans="1:2" x14ac:dyDescent="0.25">
      <c r="A97" s="29" t="s">
        <v>417</v>
      </c>
      <c r="B97" s="31" t="s">
        <v>418</v>
      </c>
    </row>
    <row r="98" spans="1:2" x14ac:dyDescent="0.25">
      <c r="A98" s="29" t="s">
        <v>419</v>
      </c>
      <c r="B98" s="31" t="s">
        <v>420</v>
      </c>
    </row>
    <row r="99" spans="1:2" x14ac:dyDescent="0.25">
      <c r="A99" s="29" t="s">
        <v>421</v>
      </c>
      <c r="B99" s="31" t="s">
        <v>422</v>
      </c>
    </row>
    <row r="100" spans="1:2" x14ac:dyDescent="0.25">
      <c r="A100" s="29" t="s">
        <v>423</v>
      </c>
      <c r="B100" s="31" t="s">
        <v>424</v>
      </c>
    </row>
    <row r="101" spans="1:2" x14ac:dyDescent="0.25">
      <c r="A101" s="29" t="s">
        <v>425</v>
      </c>
      <c r="B101" s="31" t="s">
        <v>426</v>
      </c>
    </row>
    <row r="102" spans="1:2" x14ac:dyDescent="0.25">
      <c r="A102" s="29" t="s">
        <v>427</v>
      </c>
      <c r="B102" s="31" t="s">
        <v>428</v>
      </c>
    </row>
    <row r="103" spans="1:2" x14ac:dyDescent="0.25">
      <c r="A103" s="29" t="s">
        <v>429</v>
      </c>
      <c r="B103" s="31" t="s">
        <v>430</v>
      </c>
    </row>
    <row r="104" spans="1:2" x14ac:dyDescent="0.25">
      <c r="A104" s="29" t="s">
        <v>431</v>
      </c>
      <c r="B104" s="31" t="s">
        <v>432</v>
      </c>
    </row>
    <row r="105" spans="1:2" x14ac:dyDescent="0.25">
      <c r="A105" s="29" t="s">
        <v>433</v>
      </c>
      <c r="B105" s="31" t="s">
        <v>434</v>
      </c>
    </row>
    <row r="106" spans="1:2" x14ac:dyDescent="0.25">
      <c r="A106" s="29" t="s">
        <v>435</v>
      </c>
      <c r="B106" s="31" t="s">
        <v>436</v>
      </c>
    </row>
    <row r="107" spans="1:2" x14ac:dyDescent="0.25">
      <c r="A107" s="29" t="s">
        <v>437</v>
      </c>
      <c r="B107" s="31" t="s">
        <v>438</v>
      </c>
    </row>
    <row r="108" spans="1:2" x14ac:dyDescent="0.25">
      <c r="A108" s="29" t="s">
        <v>439</v>
      </c>
      <c r="B108" s="31" t="s">
        <v>440</v>
      </c>
    </row>
    <row r="109" spans="1:2" x14ac:dyDescent="0.25">
      <c r="A109" s="29" t="s">
        <v>441</v>
      </c>
      <c r="B109" s="31" t="s">
        <v>442</v>
      </c>
    </row>
    <row r="110" spans="1:2" x14ac:dyDescent="0.25">
      <c r="A110" s="29" t="s">
        <v>443</v>
      </c>
      <c r="B110" s="31" t="s">
        <v>444</v>
      </c>
    </row>
    <row r="111" spans="1:2" x14ac:dyDescent="0.25">
      <c r="A111" s="29" t="s">
        <v>445</v>
      </c>
      <c r="B111" s="31" t="s">
        <v>446</v>
      </c>
    </row>
    <row r="112" spans="1:2" x14ac:dyDescent="0.25">
      <c r="A112" s="29" t="s">
        <v>447</v>
      </c>
      <c r="B112" s="31" t="s">
        <v>448</v>
      </c>
    </row>
    <row r="113" spans="1:2" x14ac:dyDescent="0.25">
      <c r="A113" s="29" t="s">
        <v>449</v>
      </c>
      <c r="B113" s="31" t="s">
        <v>450</v>
      </c>
    </row>
    <row r="114" spans="1:2" x14ac:dyDescent="0.25">
      <c r="A114" s="29" t="s">
        <v>451</v>
      </c>
      <c r="B114" s="31" t="s">
        <v>452</v>
      </c>
    </row>
    <row r="115" spans="1:2" x14ac:dyDescent="0.25">
      <c r="A115" s="29" t="s">
        <v>453</v>
      </c>
      <c r="B115" s="31" t="s">
        <v>454</v>
      </c>
    </row>
    <row r="116" spans="1:2" x14ac:dyDescent="0.25">
      <c r="A116" s="29" t="s">
        <v>455</v>
      </c>
      <c r="B116" s="31" t="s">
        <v>456</v>
      </c>
    </row>
    <row r="117" spans="1:2" x14ac:dyDescent="0.25">
      <c r="A117" s="29" t="s">
        <v>457</v>
      </c>
      <c r="B117" s="31" t="s">
        <v>458</v>
      </c>
    </row>
    <row r="118" spans="1:2" x14ac:dyDescent="0.25">
      <c r="A118" s="29" t="s">
        <v>459</v>
      </c>
      <c r="B118" s="31" t="s">
        <v>460</v>
      </c>
    </row>
    <row r="119" spans="1:2" x14ac:dyDescent="0.25">
      <c r="A119" s="29" t="s">
        <v>461</v>
      </c>
      <c r="B119" s="31" t="s">
        <v>462</v>
      </c>
    </row>
    <row r="120" spans="1:2" x14ac:dyDescent="0.25">
      <c r="A120" s="29" t="s">
        <v>463</v>
      </c>
      <c r="B120" s="31" t="s">
        <v>464</v>
      </c>
    </row>
    <row r="121" spans="1:2" x14ac:dyDescent="0.25">
      <c r="A121" s="29" t="s">
        <v>465</v>
      </c>
      <c r="B121" s="31" t="s">
        <v>466</v>
      </c>
    </row>
    <row r="122" spans="1:2" x14ac:dyDescent="0.25">
      <c r="A122" s="29" t="s">
        <v>467</v>
      </c>
      <c r="B122" s="31" t="s">
        <v>468</v>
      </c>
    </row>
    <row r="123" spans="1:2" x14ac:dyDescent="0.25">
      <c r="A123" s="29" t="s">
        <v>469</v>
      </c>
      <c r="B123" s="31" t="s">
        <v>470</v>
      </c>
    </row>
    <row r="124" spans="1:2" x14ac:dyDescent="0.25">
      <c r="A124" s="29" t="s">
        <v>471</v>
      </c>
      <c r="B124" s="31" t="s">
        <v>472</v>
      </c>
    </row>
    <row r="125" spans="1:2" x14ac:dyDescent="0.25">
      <c r="A125" s="29" t="s">
        <v>473</v>
      </c>
      <c r="B125" s="31" t="s">
        <v>474</v>
      </c>
    </row>
    <row r="126" spans="1:2" x14ac:dyDescent="0.25">
      <c r="A126" s="29" t="s">
        <v>475</v>
      </c>
      <c r="B126" s="31" t="s">
        <v>476</v>
      </c>
    </row>
    <row r="127" spans="1:2" x14ac:dyDescent="0.25">
      <c r="A127" s="29" t="s">
        <v>477</v>
      </c>
      <c r="B127" s="31" t="s">
        <v>478</v>
      </c>
    </row>
    <row r="128" spans="1:2" x14ac:dyDescent="0.25">
      <c r="A128" s="29" t="s">
        <v>479</v>
      </c>
      <c r="B128" s="31" t="s">
        <v>480</v>
      </c>
    </row>
    <row r="129" spans="1:2" x14ac:dyDescent="0.25">
      <c r="A129" s="29" t="s">
        <v>481</v>
      </c>
      <c r="B129" s="31" t="s">
        <v>482</v>
      </c>
    </row>
    <row r="130" spans="1:2" x14ac:dyDescent="0.25">
      <c r="A130" s="29" t="s">
        <v>483</v>
      </c>
      <c r="B130" s="31" t="s">
        <v>484</v>
      </c>
    </row>
    <row r="131" spans="1:2" x14ac:dyDescent="0.25">
      <c r="A131" s="29" t="s">
        <v>485</v>
      </c>
      <c r="B131" s="31" t="s">
        <v>486</v>
      </c>
    </row>
    <row r="132" spans="1:2" x14ac:dyDescent="0.25">
      <c r="A132" s="29" t="s">
        <v>487</v>
      </c>
      <c r="B132" s="31" t="s">
        <v>488</v>
      </c>
    </row>
    <row r="133" spans="1:2" x14ac:dyDescent="0.25">
      <c r="A133" s="29" t="s">
        <v>489</v>
      </c>
      <c r="B133" s="31" t="s">
        <v>490</v>
      </c>
    </row>
    <row r="134" spans="1:2" x14ac:dyDescent="0.25">
      <c r="A134" s="29" t="s">
        <v>491</v>
      </c>
      <c r="B134" s="31" t="s">
        <v>492</v>
      </c>
    </row>
    <row r="135" spans="1:2" x14ac:dyDescent="0.25">
      <c r="A135" s="29" t="s">
        <v>493</v>
      </c>
      <c r="B135" s="31" t="s">
        <v>494</v>
      </c>
    </row>
    <row r="136" spans="1:2" x14ac:dyDescent="0.25">
      <c r="A136" s="29" t="s">
        <v>495</v>
      </c>
      <c r="B136" s="31" t="s">
        <v>496</v>
      </c>
    </row>
    <row r="137" spans="1:2" x14ac:dyDescent="0.25">
      <c r="A137" s="29" t="s">
        <v>497</v>
      </c>
      <c r="B137" s="31" t="s">
        <v>498</v>
      </c>
    </row>
    <row r="138" spans="1:2" x14ac:dyDescent="0.25">
      <c r="A138" s="29" t="s">
        <v>499</v>
      </c>
      <c r="B138" s="31" t="s">
        <v>500</v>
      </c>
    </row>
    <row r="139" spans="1:2" x14ac:dyDescent="0.25">
      <c r="A139" s="29" t="s">
        <v>501</v>
      </c>
      <c r="B139" s="31" t="s">
        <v>502</v>
      </c>
    </row>
    <row r="140" spans="1:2" x14ac:dyDescent="0.25">
      <c r="A140" s="29" t="s">
        <v>503</v>
      </c>
      <c r="B140" s="31" t="s">
        <v>504</v>
      </c>
    </row>
    <row r="141" spans="1:2" x14ac:dyDescent="0.25">
      <c r="A141" s="29" t="s">
        <v>505</v>
      </c>
      <c r="B141" s="31" t="s">
        <v>506</v>
      </c>
    </row>
    <row r="142" spans="1:2" x14ac:dyDescent="0.25">
      <c r="A142" s="29" t="s">
        <v>507</v>
      </c>
      <c r="B142" s="31" t="s">
        <v>508</v>
      </c>
    </row>
    <row r="143" spans="1:2" x14ac:dyDescent="0.25">
      <c r="A143" s="29" t="s">
        <v>509</v>
      </c>
      <c r="B143" s="31" t="s">
        <v>510</v>
      </c>
    </row>
    <row r="144" spans="1:2" x14ac:dyDescent="0.25">
      <c r="A144" s="29" t="s">
        <v>511</v>
      </c>
      <c r="B144" s="31" t="s">
        <v>512</v>
      </c>
    </row>
    <row r="145" spans="1:2" x14ac:dyDescent="0.25">
      <c r="A145" s="29" t="s">
        <v>513</v>
      </c>
      <c r="B145" s="31" t="s">
        <v>514</v>
      </c>
    </row>
    <row r="146" spans="1:2" x14ac:dyDescent="0.25">
      <c r="A146" s="29" t="s">
        <v>515</v>
      </c>
      <c r="B146" s="31" t="s">
        <v>516</v>
      </c>
    </row>
    <row r="147" spans="1:2" x14ac:dyDescent="0.25">
      <c r="A147" s="29" t="s">
        <v>517</v>
      </c>
      <c r="B147" s="31" t="s">
        <v>518</v>
      </c>
    </row>
    <row r="148" spans="1:2" x14ac:dyDescent="0.25">
      <c r="A148" s="29" t="s">
        <v>519</v>
      </c>
      <c r="B148" s="31" t="s">
        <v>520</v>
      </c>
    </row>
    <row r="149" spans="1:2" x14ac:dyDescent="0.25">
      <c r="A149" s="29" t="s">
        <v>521</v>
      </c>
      <c r="B149" s="31" t="s">
        <v>522</v>
      </c>
    </row>
    <row r="150" spans="1:2" x14ac:dyDescent="0.25">
      <c r="A150" s="29" t="s">
        <v>523</v>
      </c>
      <c r="B150" s="31" t="s">
        <v>524</v>
      </c>
    </row>
    <row r="151" spans="1:2" x14ac:dyDescent="0.25">
      <c r="A151" s="29" t="s">
        <v>525</v>
      </c>
      <c r="B151" s="31" t="s">
        <v>526</v>
      </c>
    </row>
    <row r="152" spans="1:2" x14ac:dyDescent="0.25">
      <c r="A152" s="29" t="s">
        <v>527</v>
      </c>
      <c r="B152" s="31" t="s">
        <v>528</v>
      </c>
    </row>
    <row r="153" spans="1:2" x14ac:dyDescent="0.25">
      <c r="A153" s="29" t="s">
        <v>529</v>
      </c>
      <c r="B153" s="31" t="s">
        <v>530</v>
      </c>
    </row>
    <row r="154" spans="1:2" x14ac:dyDescent="0.25">
      <c r="A154" s="29" t="s">
        <v>531</v>
      </c>
      <c r="B154" s="31" t="s">
        <v>532</v>
      </c>
    </row>
    <row r="155" spans="1:2" x14ac:dyDescent="0.25">
      <c r="A155" s="29" t="s">
        <v>533</v>
      </c>
      <c r="B155" s="31" t="s">
        <v>534</v>
      </c>
    </row>
    <row r="156" spans="1:2" x14ac:dyDescent="0.25">
      <c r="A156" s="29" t="s">
        <v>535</v>
      </c>
      <c r="B156" s="31" t="s">
        <v>536</v>
      </c>
    </row>
    <row r="157" spans="1:2" x14ac:dyDescent="0.25">
      <c r="A157" s="29" t="s">
        <v>537</v>
      </c>
      <c r="B157" s="31" t="s">
        <v>538</v>
      </c>
    </row>
    <row r="158" spans="1:2" x14ac:dyDescent="0.25">
      <c r="A158" s="29" t="s">
        <v>539</v>
      </c>
      <c r="B158" s="31" t="s">
        <v>540</v>
      </c>
    </row>
    <row r="159" spans="1:2" x14ac:dyDescent="0.25">
      <c r="A159" s="29" t="s">
        <v>541</v>
      </c>
      <c r="B159" s="31" t="s">
        <v>542</v>
      </c>
    </row>
    <row r="160" spans="1:2" x14ac:dyDescent="0.25">
      <c r="A160" s="29" t="s">
        <v>543</v>
      </c>
      <c r="B160" s="31" t="s">
        <v>544</v>
      </c>
    </row>
    <row r="161" spans="1:2" x14ac:dyDescent="0.25">
      <c r="A161" s="29" t="s">
        <v>545</v>
      </c>
      <c r="B161" s="31" t="s">
        <v>546</v>
      </c>
    </row>
    <row r="162" spans="1:2" x14ac:dyDescent="0.25">
      <c r="A162" s="29" t="s">
        <v>547</v>
      </c>
      <c r="B162" s="31" t="s">
        <v>548</v>
      </c>
    </row>
    <row r="163" spans="1:2" x14ac:dyDescent="0.25">
      <c r="A163" s="29" t="s">
        <v>549</v>
      </c>
      <c r="B163" s="31" t="s">
        <v>550</v>
      </c>
    </row>
    <row r="164" spans="1:2" x14ac:dyDescent="0.25">
      <c r="A164" s="29" t="s">
        <v>551</v>
      </c>
      <c r="B164" s="31" t="s">
        <v>552</v>
      </c>
    </row>
    <row r="165" spans="1:2" x14ac:dyDescent="0.25">
      <c r="A165" s="29" t="s">
        <v>553</v>
      </c>
      <c r="B165" s="31" t="s">
        <v>554</v>
      </c>
    </row>
    <row r="166" spans="1:2" x14ac:dyDescent="0.25">
      <c r="A166" s="29" t="s">
        <v>555</v>
      </c>
      <c r="B166" s="31" t="s">
        <v>556</v>
      </c>
    </row>
    <row r="167" spans="1:2" x14ac:dyDescent="0.25">
      <c r="A167" s="29" t="s">
        <v>557</v>
      </c>
      <c r="B167" s="31" t="s">
        <v>558</v>
      </c>
    </row>
    <row r="168" spans="1:2" x14ac:dyDescent="0.25">
      <c r="A168" s="29" t="s">
        <v>559</v>
      </c>
      <c r="B168" s="31" t="s">
        <v>560</v>
      </c>
    </row>
    <row r="169" spans="1:2" x14ac:dyDescent="0.25">
      <c r="A169" s="29" t="s">
        <v>561</v>
      </c>
      <c r="B169" s="31" t="s">
        <v>562</v>
      </c>
    </row>
    <row r="170" spans="1:2" x14ac:dyDescent="0.25">
      <c r="A170" s="29" t="s">
        <v>563</v>
      </c>
      <c r="B170" s="31" t="s">
        <v>564</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MPTF_00006_00719</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80C6B2D5-1F28-48D0-9D4F-C6DBA1981D76}"/>
</file>

<file path=customXml/itemProps2.xml><?xml version="1.0" encoding="utf-8"?>
<ds:datastoreItem xmlns:ds="http://schemas.openxmlformats.org/officeDocument/2006/customXml" ds:itemID="{483FD719-C1C9-45D7-9BBA-0D33E52D1052}"/>
</file>

<file path=customXml/itemProps3.xml><?xml version="1.0" encoding="utf-8"?>
<ds:datastoreItem xmlns:ds="http://schemas.openxmlformats.org/officeDocument/2006/customXml" ds:itemID="{A5422D44-6FAB-42DF-9409-FD3B022B54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Tableau budgétaire 1</vt:lpstr>
      <vt:lpstr>Rapport financier</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Haiti_00120132_Finance Report_nov22.xlsx</dc:title>
  <dc:subject/>
  <dc:creator>Jelena Zelenovic</dc:creator>
  <cp:keywords/>
  <dc:description/>
  <cp:lastModifiedBy>Tony Kouemo</cp:lastModifiedBy>
  <cp:revision/>
  <dcterms:created xsi:type="dcterms:W3CDTF">2017-11-15T21:17:43Z</dcterms:created>
  <dcterms:modified xsi:type="dcterms:W3CDTF">2022-11-15T10:21:14Z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