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defaultThemeVersion="166925"/>
  <mc:AlternateContent xmlns:mc="http://schemas.openxmlformats.org/markup-compatibility/2006">
    <mc:Choice Requires="x15">
      <x15ac:absPath xmlns:x15ac="http://schemas.microsoft.com/office/spreadsheetml/2010/11/ac" url="/Users/mac/Documents/UNDP Orientation Decuments/PBF-A2J /PBF-Transitional Justice /TJ Reports/Annual Report-Nov 2022/Submitted Reports/"/>
    </mc:Choice>
  </mc:AlternateContent>
  <xr:revisionPtr revIDLastSave="0" documentId="8_{E0F8511F-43FE-3644-9DB7-2CE9E239E0B9}" xr6:coauthVersionLast="47" xr6:coauthVersionMax="47" xr10:uidLastSave="{00000000-0000-0000-0000-000000000000}"/>
  <bookViews>
    <workbookView xWindow="0" yWindow="460" windowWidth="25600" windowHeight="14580" firstSheet="1" activeTab="12" xr2:uid="{00000000-000D-0000-FFFF-FFFF00000000}"/>
  </bookViews>
  <sheets>
    <sheet name="Instructions" sheetId="9" r:id="rId1"/>
    <sheet name="1) Budget Table" sheetId="1" r:id="rId2"/>
    <sheet name="Sheet3" sheetId="13" state="hidden" r:id="rId3"/>
    <sheet name="Sheet5" sheetId="15" state="hidden" r:id="rId4"/>
    <sheet name="Sheet6" sheetId="16" state="hidden" r:id="rId5"/>
    <sheet name="Sheet7" sheetId="17" state="hidden" r:id="rId6"/>
    <sheet name="Sheet8" sheetId="18" state="hidden" r:id="rId7"/>
    <sheet name="Financial Report-Atlas " sheetId="12" state="hidden" r:id="rId8"/>
    <sheet name="2) By Category" sheetId="5" r:id="rId9"/>
    <sheet name="3) Explanatory Notes" sheetId="3" r:id="rId10"/>
    <sheet name="4) -For PBSO Use-" sheetId="6" r:id="rId11"/>
    <sheet name="5) -For MPTF Use-" sheetId="4" r:id="rId12"/>
    <sheet name="Reporting-Activity Based " sheetId="10" r:id="rId13"/>
    <sheet name="Reporting-Category Based" sheetId="11" r:id="rId14"/>
    <sheet name="Dropdowns" sheetId="8" state="hidden" r:id="rId15"/>
    <sheet name="Sheet2" sheetId="7" state="hidden" r:id="rId16"/>
  </sheets>
  <calcPr calcId="191029"/>
  <pivotCaches>
    <pivotCache cacheId="2"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9" i="10" l="1"/>
  <c r="J189" i="10"/>
  <c r="Y15" i="11"/>
  <c r="L201" i="10"/>
  <c r="L174" i="10"/>
  <c r="L59" i="10"/>
  <c r="L53" i="10"/>
  <c r="L49" i="10"/>
  <c r="L35" i="10"/>
  <c r="L28" i="10"/>
  <c r="L29" i="10"/>
  <c r="L30" i="10"/>
  <c r="L31" i="10"/>
  <c r="L32" i="10"/>
  <c r="L33" i="10"/>
  <c r="L34" i="10"/>
  <c r="L27" i="10"/>
  <c r="L17" i="10"/>
  <c r="L11" i="10"/>
  <c r="L25" i="10"/>
  <c r="S15" i="11"/>
  <c r="S9" i="11"/>
  <c r="F25" i="10"/>
  <c r="W18" i="11"/>
  <c r="L175" i="10"/>
  <c r="L176" i="10"/>
  <c r="L178" i="10" s="1"/>
  <c r="L177" i="10"/>
  <c r="L102" i="10"/>
  <c r="L103" i="10"/>
  <c r="L104" i="10"/>
  <c r="L105" i="10"/>
  <c r="L109" i="10" s="1"/>
  <c r="L106" i="10"/>
  <c r="L107" i="10"/>
  <c r="L108" i="10"/>
  <c r="L101" i="10"/>
  <c r="L92" i="10"/>
  <c r="L93" i="10"/>
  <c r="L94" i="10"/>
  <c r="L95" i="10"/>
  <c r="L96" i="10"/>
  <c r="L97" i="10"/>
  <c r="L98" i="10"/>
  <c r="L91" i="10"/>
  <c r="L66" i="10"/>
  <c r="L60" i="10"/>
  <c r="L61" i="10"/>
  <c r="L62" i="10"/>
  <c r="L63" i="10"/>
  <c r="L67" i="10" s="1"/>
  <c r="L64" i="10"/>
  <c r="L65" i="10"/>
  <c r="L50" i="10"/>
  <c r="L51" i="10"/>
  <c r="L52" i="10"/>
  <c r="L57" i="10"/>
  <c r="L18" i="10"/>
  <c r="L19" i="10"/>
  <c r="L20" i="10"/>
  <c r="L21" i="10"/>
  <c r="L22" i="10"/>
  <c r="L23" i="10"/>
  <c r="L24" i="10"/>
  <c r="L8" i="10"/>
  <c r="L9" i="10"/>
  <c r="L10" i="10"/>
  <c r="L12" i="10"/>
  <c r="L13" i="10"/>
  <c r="L7" i="10"/>
  <c r="W6" i="11"/>
  <c r="E11" i="11"/>
  <c r="G189" i="10"/>
  <c r="G190" i="10" s="1"/>
  <c r="G191" i="10" s="1"/>
  <c r="E190" i="10"/>
  <c r="E191" i="10" s="1"/>
  <c r="E189" i="10"/>
  <c r="D189" i="10"/>
  <c r="D178" i="10"/>
  <c r="E99" i="10"/>
  <c r="F99" i="10"/>
  <c r="G99" i="10"/>
  <c r="H99" i="10"/>
  <c r="H189" i="10" s="1"/>
  <c r="H190" i="10" s="1"/>
  <c r="I99" i="10"/>
  <c r="E67" i="10"/>
  <c r="F67" i="10"/>
  <c r="F190" i="10" s="1"/>
  <c r="G67" i="10"/>
  <c r="H67" i="10"/>
  <c r="I67" i="10"/>
  <c r="I57" i="10"/>
  <c r="E57" i="10"/>
  <c r="F57" i="10"/>
  <c r="G57" i="10"/>
  <c r="H57" i="10"/>
  <c r="E35" i="10"/>
  <c r="F35" i="10"/>
  <c r="G35" i="10"/>
  <c r="H35" i="10"/>
  <c r="I35" i="10"/>
  <c r="E25" i="10"/>
  <c r="G25" i="10"/>
  <c r="H25" i="10"/>
  <c r="I25" i="10"/>
  <c r="E15" i="10"/>
  <c r="F15" i="10"/>
  <c r="G15" i="10"/>
  <c r="H15" i="10"/>
  <c r="I15" i="10"/>
  <c r="D15" i="10"/>
  <c r="F109" i="10"/>
  <c r="E109" i="10"/>
  <c r="I178" i="10"/>
  <c r="G178" i="10"/>
  <c r="E178" i="10"/>
  <c r="M174" i="10"/>
  <c r="K178" i="10"/>
  <c r="G15" i="12"/>
  <c r="G12" i="12"/>
  <c r="H8" i="12"/>
  <c r="W7" i="11"/>
  <c r="W8" i="11"/>
  <c r="W9" i="11"/>
  <c r="W10" i="11"/>
  <c r="W11" i="11"/>
  <c r="W12" i="11"/>
  <c r="E13" i="11"/>
  <c r="X6" i="11"/>
  <c r="P11" i="11"/>
  <c r="P9" i="11"/>
  <c r="L15" i="10"/>
  <c r="G21" i="12"/>
  <c r="C14" i="11"/>
  <c r="D14" i="11"/>
  <c r="B14" i="11"/>
  <c r="B13" i="11"/>
  <c r="D13" i="11"/>
  <c r="C13" i="11"/>
  <c r="C10" i="11"/>
  <c r="C9" i="11"/>
  <c r="D9" i="11"/>
  <c r="D6" i="11"/>
  <c r="B6" i="11"/>
  <c r="D7" i="11"/>
  <c r="D8" i="11"/>
  <c r="D10" i="11"/>
  <c r="B10" i="11"/>
  <c r="T10" i="11"/>
  <c r="D11" i="11"/>
  <c r="D12" i="11"/>
  <c r="O9" i="11"/>
  <c r="U9" i="11"/>
  <c r="F13" i="11"/>
  <c r="X13" i="11" s="1"/>
  <c r="J13" i="11"/>
  <c r="J15" i="11"/>
  <c r="C7" i="11"/>
  <c r="U7" i="11"/>
  <c r="U10" i="11"/>
  <c r="C11" i="11"/>
  <c r="D201" i="10"/>
  <c r="G199" i="10"/>
  <c r="E199" i="10"/>
  <c r="L77" i="10"/>
  <c r="G109" i="10"/>
  <c r="H109" i="10"/>
  <c r="I109" i="10"/>
  <c r="E77" i="10"/>
  <c r="F77" i="10"/>
  <c r="G77" i="10"/>
  <c r="H77" i="10"/>
  <c r="I77" i="10"/>
  <c r="D67" i="10"/>
  <c r="D57" i="10"/>
  <c r="D204" i="10"/>
  <c r="K199" i="10"/>
  <c r="H194" i="10"/>
  <c r="F194" i="10"/>
  <c r="D194" i="10"/>
  <c r="H187" i="10"/>
  <c r="F187" i="10"/>
  <c r="D187" i="10"/>
  <c r="H178" i="10"/>
  <c r="F178" i="10"/>
  <c r="J177" i="10"/>
  <c r="J176" i="10"/>
  <c r="J175" i="10"/>
  <c r="J174" i="10"/>
  <c r="L171" i="10"/>
  <c r="H171" i="10"/>
  <c r="F171" i="10"/>
  <c r="D171" i="10"/>
  <c r="J170" i="10"/>
  <c r="J169" i="10"/>
  <c r="J168" i="10"/>
  <c r="J167" i="10"/>
  <c r="J166" i="10"/>
  <c r="J165" i="10"/>
  <c r="J164" i="10"/>
  <c r="J163" i="10"/>
  <c r="L161" i="10"/>
  <c r="H161" i="10"/>
  <c r="F161" i="10"/>
  <c r="D161" i="10"/>
  <c r="J160" i="10"/>
  <c r="J159" i="10"/>
  <c r="J158" i="10"/>
  <c r="J157" i="10"/>
  <c r="J156" i="10"/>
  <c r="J155" i="10"/>
  <c r="J154" i="10"/>
  <c r="J153" i="10"/>
  <c r="L151" i="10"/>
  <c r="H151" i="10"/>
  <c r="F151" i="10"/>
  <c r="D151" i="10"/>
  <c r="J150" i="10"/>
  <c r="J149" i="10"/>
  <c r="J148" i="10"/>
  <c r="J147" i="10"/>
  <c r="J146" i="10"/>
  <c r="J145" i="10"/>
  <c r="J144" i="10"/>
  <c r="J143" i="10"/>
  <c r="L141" i="10"/>
  <c r="H141" i="10"/>
  <c r="F141" i="10"/>
  <c r="D141" i="10"/>
  <c r="J140" i="10"/>
  <c r="J139" i="10"/>
  <c r="J138" i="10"/>
  <c r="J137" i="10"/>
  <c r="J136" i="10"/>
  <c r="J135" i="10"/>
  <c r="J134" i="10"/>
  <c r="J133" i="10"/>
  <c r="L129" i="10"/>
  <c r="H129" i="10"/>
  <c r="F129" i="10"/>
  <c r="D129" i="10"/>
  <c r="J128" i="10"/>
  <c r="J127" i="10"/>
  <c r="J126" i="10"/>
  <c r="J125" i="10"/>
  <c r="J124" i="10"/>
  <c r="J123" i="10"/>
  <c r="J122" i="10"/>
  <c r="J121" i="10"/>
  <c r="L119" i="10"/>
  <c r="H119" i="10"/>
  <c r="F119" i="10"/>
  <c r="D119" i="10"/>
  <c r="J118" i="10"/>
  <c r="J117" i="10"/>
  <c r="J116" i="10"/>
  <c r="J115" i="10"/>
  <c r="J114" i="10"/>
  <c r="J113" i="10"/>
  <c r="J112" i="10"/>
  <c r="J111" i="10"/>
  <c r="D109" i="10"/>
  <c r="J108" i="10"/>
  <c r="J107" i="10"/>
  <c r="J106" i="10"/>
  <c r="J105" i="10"/>
  <c r="J104" i="10"/>
  <c r="J103" i="10"/>
  <c r="J102" i="10"/>
  <c r="J109" i="10" s="1"/>
  <c r="J101" i="10"/>
  <c r="L99" i="10"/>
  <c r="D99" i="10"/>
  <c r="J98" i="10"/>
  <c r="J97" i="10"/>
  <c r="J96" i="10"/>
  <c r="J95" i="10"/>
  <c r="J94" i="10"/>
  <c r="J93" i="10"/>
  <c r="J92" i="10"/>
  <c r="J91" i="10"/>
  <c r="L87" i="10"/>
  <c r="H87" i="10"/>
  <c r="F87" i="10"/>
  <c r="D87" i="10"/>
  <c r="J86" i="10"/>
  <c r="J85" i="10"/>
  <c r="J84" i="10"/>
  <c r="J83" i="10"/>
  <c r="J82" i="10"/>
  <c r="J81" i="10"/>
  <c r="J80" i="10"/>
  <c r="J79" i="10"/>
  <c r="D77" i="10"/>
  <c r="J76" i="10"/>
  <c r="J75" i="10"/>
  <c r="J74" i="10"/>
  <c r="J73" i="10"/>
  <c r="J72" i="10"/>
  <c r="J71" i="10"/>
  <c r="J70" i="10"/>
  <c r="J69" i="10"/>
  <c r="J77" i="10"/>
  <c r="J66" i="10"/>
  <c r="J65" i="10"/>
  <c r="J64" i="10"/>
  <c r="J63" i="10"/>
  <c r="J62" i="10"/>
  <c r="J61" i="10"/>
  <c r="J59" i="10"/>
  <c r="J67" i="10" s="1"/>
  <c r="J60" i="10"/>
  <c r="J56" i="10"/>
  <c r="J55" i="10"/>
  <c r="J54" i="10"/>
  <c r="J53" i="10"/>
  <c r="J52" i="10"/>
  <c r="J51" i="10"/>
  <c r="J57" i="10"/>
  <c r="J50" i="10"/>
  <c r="J49" i="10"/>
  <c r="L45" i="10"/>
  <c r="H45" i="10"/>
  <c r="F45" i="10"/>
  <c r="D45" i="10"/>
  <c r="J44" i="10"/>
  <c r="J43" i="10"/>
  <c r="J42" i="10"/>
  <c r="J41" i="10"/>
  <c r="J40" i="10"/>
  <c r="J39" i="10"/>
  <c r="J38" i="10"/>
  <c r="J37" i="10"/>
  <c r="D35" i="10"/>
  <c r="J34" i="10"/>
  <c r="J33" i="10"/>
  <c r="J32" i="10"/>
  <c r="J31" i="10"/>
  <c r="J30" i="10"/>
  <c r="J29" i="10"/>
  <c r="J28" i="10"/>
  <c r="J27" i="10"/>
  <c r="D25" i="10"/>
  <c r="J24" i="10"/>
  <c r="J23" i="10"/>
  <c r="J22" i="10"/>
  <c r="J21" i="10"/>
  <c r="J20" i="10"/>
  <c r="J19" i="10"/>
  <c r="J18" i="10"/>
  <c r="J17" i="10"/>
  <c r="J25" i="10"/>
  <c r="J14" i="10"/>
  <c r="J13" i="10"/>
  <c r="J12" i="10"/>
  <c r="J11" i="10"/>
  <c r="J10" i="10"/>
  <c r="J9" i="10"/>
  <c r="J8" i="10"/>
  <c r="J15" i="10" s="1"/>
  <c r="J7" i="10"/>
  <c r="P6" i="11"/>
  <c r="O6" i="11"/>
  <c r="N7" i="11"/>
  <c r="N9" i="11"/>
  <c r="N10" i="11"/>
  <c r="N11" i="11"/>
  <c r="N12" i="11"/>
  <c r="N6" i="11"/>
  <c r="N13" i="11"/>
  <c r="P14" i="11"/>
  <c r="N14" i="11"/>
  <c r="Q13" i="11"/>
  <c r="Q14" i="11" s="1"/>
  <c r="S10" i="11"/>
  <c r="O14" i="11"/>
  <c r="H14" i="11"/>
  <c r="H7" i="11"/>
  <c r="H8" i="11"/>
  <c r="H9" i="11"/>
  <c r="H11" i="11"/>
  <c r="H12" i="11"/>
  <c r="C8" i="11"/>
  <c r="U8" i="11"/>
  <c r="C12" i="11"/>
  <c r="B8" i="11"/>
  <c r="T8" i="11"/>
  <c r="V8" i="11" s="1"/>
  <c r="B9" i="11"/>
  <c r="B12" i="11"/>
  <c r="P13" i="11"/>
  <c r="P7" i="11"/>
  <c r="P10" i="11"/>
  <c r="O10" i="11"/>
  <c r="P12" i="11"/>
  <c r="J7" i="11"/>
  <c r="J8" i="11"/>
  <c r="I8" i="11"/>
  <c r="I12" i="11"/>
  <c r="R13" i="11"/>
  <c r="R14" i="11"/>
  <c r="X12" i="11"/>
  <c r="O12" i="11"/>
  <c r="X11" i="11"/>
  <c r="O11" i="11"/>
  <c r="I11" i="11"/>
  <c r="X10" i="11"/>
  <c r="X9" i="11"/>
  <c r="I9" i="11"/>
  <c r="O7" i="11"/>
  <c r="I7" i="11"/>
  <c r="C6" i="11"/>
  <c r="C15" i="11"/>
  <c r="U12" i="11"/>
  <c r="T12" i="11"/>
  <c r="U11" i="11"/>
  <c r="T9" i="11"/>
  <c r="V9" i="11"/>
  <c r="H13" i="11"/>
  <c r="H15" i="11"/>
  <c r="D15" i="11"/>
  <c r="V12" i="11"/>
  <c r="V10" i="11"/>
  <c r="B11" i="11"/>
  <c r="T11" i="11"/>
  <c r="V11" i="11"/>
  <c r="B7" i="11"/>
  <c r="T7" i="11"/>
  <c r="V7" i="11"/>
  <c r="G6" i="11"/>
  <c r="G13" i="11" s="1"/>
  <c r="T6" i="11"/>
  <c r="J35" i="10"/>
  <c r="J99" i="10"/>
  <c r="J119" i="10"/>
  <c r="J141" i="10"/>
  <c r="J161" i="10"/>
  <c r="J178" i="10"/>
  <c r="K45" i="10"/>
  <c r="K141" i="10"/>
  <c r="K151" i="10"/>
  <c r="K161" i="10"/>
  <c r="K171" i="10"/>
  <c r="J45" i="10"/>
  <c r="J87" i="10"/>
  <c r="J129" i="10"/>
  <c r="J151" i="10"/>
  <c r="J171" i="10"/>
  <c r="S6" i="11"/>
  <c r="S12" i="11"/>
  <c r="S11" i="11"/>
  <c r="S7" i="11"/>
  <c r="P15" i="11"/>
  <c r="N15" i="11"/>
  <c r="I14" i="11"/>
  <c r="Y10" i="11"/>
  <c r="F14" i="11"/>
  <c r="I6" i="11"/>
  <c r="I13" i="11" s="1"/>
  <c r="O13" i="11"/>
  <c r="Y7" i="11"/>
  <c r="B15" i="11"/>
  <c r="X14" i="11"/>
  <c r="F15" i="11"/>
  <c r="X15" i="11" s="1"/>
  <c r="O15" i="11"/>
  <c r="Y12" i="11"/>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D205" i="1"/>
  <c r="G174" i="1"/>
  <c r="H200" i="1"/>
  <c r="D199" i="5"/>
  <c r="E205" i="5"/>
  <c r="D14" i="4"/>
  <c r="F205" i="5"/>
  <c r="E14" i="4"/>
  <c r="E204" i="5"/>
  <c r="D13" i="4"/>
  <c r="F204" i="5"/>
  <c r="E13" i="4"/>
  <c r="E203" i="5"/>
  <c r="F203" i="5"/>
  <c r="E12" i="4"/>
  <c r="E202" i="5"/>
  <c r="F202" i="5"/>
  <c r="E11" i="4"/>
  <c r="E201" i="5"/>
  <c r="F201" i="5"/>
  <c r="E200" i="5"/>
  <c r="D9" i="4"/>
  <c r="F200" i="5"/>
  <c r="E9" i="4"/>
  <c r="D201" i="5"/>
  <c r="C10" i="4"/>
  <c r="F10" i="4"/>
  <c r="D202" i="5"/>
  <c r="D203" i="5"/>
  <c r="C12" i="4"/>
  <c r="D204" i="5"/>
  <c r="D205" i="5"/>
  <c r="C14" i="4"/>
  <c r="D200" i="5"/>
  <c r="C9" i="4"/>
  <c r="E199" i="5"/>
  <c r="D8" i="4"/>
  <c r="F199" i="5"/>
  <c r="E8" i="4"/>
  <c r="D151" i="1"/>
  <c r="E151" i="1"/>
  <c r="E153" i="5"/>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9"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7"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c r="F178" i="1"/>
  <c r="F186" i="5"/>
  <c r="D178" i="1"/>
  <c r="D186" i="5"/>
  <c r="D12" i="4"/>
  <c r="D10" i="4"/>
  <c r="E10"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G172" i="5"/>
  <c r="G201" i="5"/>
  <c r="G150" i="5"/>
  <c r="G161" i="5"/>
  <c r="G138" i="5"/>
  <c r="G183" i="5"/>
  <c r="G93" i="5"/>
  <c r="G82" i="5"/>
  <c r="G48" i="5"/>
  <c r="E171" i="1"/>
  <c r="E175" i="5"/>
  <c r="F171" i="1"/>
  <c r="F175" i="5"/>
  <c r="E161" i="1"/>
  <c r="E164" i="5"/>
  <c r="F161" i="1"/>
  <c r="F164" i="5"/>
  <c r="F151" i="1"/>
  <c r="F153" i="5"/>
  <c r="E141" i="1"/>
  <c r="E142" i="5"/>
  <c r="F141" i="1"/>
  <c r="F142" i="5"/>
  <c r="E129" i="1"/>
  <c r="E130" i="5"/>
  <c r="F129" i="1"/>
  <c r="F130" i="5"/>
  <c r="E119" i="1"/>
  <c r="E119" i="5"/>
  <c r="F119" i="1"/>
  <c r="F119" i="5"/>
  <c r="E109" i="1"/>
  <c r="E108" i="5"/>
  <c r="F109" i="1"/>
  <c r="F108" i="5"/>
  <c r="E99" i="1"/>
  <c r="E97" i="5"/>
  <c r="F99" i="1"/>
  <c r="F97" i="5"/>
  <c r="E87" i="1"/>
  <c r="E85" i="5"/>
  <c r="F87" i="1"/>
  <c r="F85" i="5"/>
  <c r="E77" i="1"/>
  <c r="E74" i="5"/>
  <c r="F77" i="1"/>
  <c r="F74" i="5"/>
  <c r="E67" i="1"/>
  <c r="E63" i="5"/>
  <c r="F67" i="1"/>
  <c r="F63" i="5"/>
  <c r="E57" i="1"/>
  <c r="E52" i="5"/>
  <c r="F57" i="1"/>
  <c r="F52" i="5"/>
  <c r="E45" i="1"/>
  <c r="E40" i="5"/>
  <c r="F45" i="1"/>
  <c r="F40" i="5"/>
  <c r="E35" i="1"/>
  <c r="E29" i="5"/>
  <c r="F35" i="1"/>
  <c r="F29" i="5"/>
  <c r="E25" i="1"/>
  <c r="E18" i="5"/>
  <c r="F25" i="1"/>
  <c r="F18" i="5"/>
  <c r="D25" i="1"/>
  <c r="D18" i="5"/>
  <c r="F15" i="1"/>
  <c r="F7" i="5"/>
  <c r="E15" i="1"/>
  <c r="E7" i="5"/>
  <c r="D171" i="1"/>
  <c r="D175" i="5"/>
  <c r="D161" i="1"/>
  <c r="D164" i="5"/>
  <c r="D153" i="5"/>
  <c r="D141" i="1"/>
  <c r="D142" i="5"/>
  <c r="D129" i="1"/>
  <c r="D130" i="5"/>
  <c r="D119" i="1"/>
  <c r="D119" i="5"/>
  <c r="D109" i="1"/>
  <c r="D108" i="5"/>
  <c r="D99" i="1"/>
  <c r="D97" i="5"/>
  <c r="D87" i="1"/>
  <c r="D85" i="5"/>
  <c r="D77" i="1"/>
  <c r="D74" i="5"/>
  <c r="D67" i="1"/>
  <c r="D63" i="5"/>
  <c r="D57" i="1"/>
  <c r="D52" i="5"/>
  <c r="D45" i="1"/>
  <c r="D40" i="5"/>
  <c r="D35" i="1"/>
  <c r="D29" i="5"/>
  <c r="D15" i="1"/>
  <c r="H141" i="1"/>
  <c r="G151" i="1"/>
  <c r="I202" i="1"/>
  <c r="H171" i="1"/>
  <c r="G161" i="1"/>
  <c r="G171" i="1"/>
  <c r="G130" i="5"/>
  <c r="G141" i="1"/>
  <c r="H45" i="1"/>
  <c r="G87" i="1"/>
  <c r="H77" i="1"/>
  <c r="H161" i="1"/>
  <c r="G45" i="1"/>
  <c r="H151" i="1"/>
  <c r="H129" i="1"/>
  <c r="G142" i="5"/>
  <c r="C40" i="6"/>
  <c r="D43" i="6"/>
  <c r="H87" i="1"/>
  <c r="G175" i="5"/>
  <c r="G153" i="5"/>
  <c r="G74" i="5"/>
  <c r="G40" i="5"/>
  <c r="G164" i="5"/>
  <c r="G85" i="5"/>
  <c r="G116" i="5"/>
  <c r="G71" i="5"/>
  <c r="G60" i="5"/>
  <c r="F12" i="4"/>
  <c r="E15" i="4"/>
  <c r="E16" i="4"/>
  <c r="E17" i="4"/>
  <c r="F206" i="5"/>
  <c r="H109" i="1"/>
  <c r="F14" i="4"/>
  <c r="G194" i="5"/>
  <c r="G199" i="5"/>
  <c r="G127" i="5"/>
  <c r="G105" i="5"/>
  <c r="G37" i="5"/>
  <c r="G204" i="5"/>
  <c r="E206" i="5"/>
  <c r="E207" i="5"/>
  <c r="G26" i="5"/>
  <c r="F9" i="4"/>
  <c r="G202" i="5"/>
  <c r="D11" i="4"/>
  <c r="D15" i="4"/>
  <c r="D16" i="4"/>
  <c r="G203" i="5"/>
  <c r="C13" i="4"/>
  <c r="F13" i="4"/>
  <c r="G200" i="5"/>
  <c r="G205" i="5"/>
  <c r="C11" i="4"/>
  <c r="D206" i="5"/>
  <c r="D207" i="5"/>
  <c r="D208" i="5"/>
  <c r="G15" i="5"/>
  <c r="G57" i="1"/>
  <c r="G99" i="1"/>
  <c r="H119" i="1"/>
  <c r="G178" i="1"/>
  <c r="H57" i="1"/>
  <c r="H178" i="1"/>
  <c r="G109" i="1"/>
  <c r="H99" i="1"/>
  <c r="G35" i="1"/>
  <c r="G186" i="5"/>
  <c r="G119" i="5"/>
  <c r="G119" i="1"/>
  <c r="C29" i="6"/>
  <c r="D36" i="6"/>
  <c r="G108" i="5"/>
  <c r="G97" i="5"/>
  <c r="G67" i="1"/>
  <c r="G63" i="5"/>
  <c r="C18" i="6"/>
  <c r="D21" i="6"/>
  <c r="H67" i="1"/>
  <c r="G52" i="5"/>
  <c r="G29" i="5"/>
  <c r="H35" i="1"/>
  <c r="D189" i="1"/>
  <c r="D190" i="1"/>
  <c r="D191" i="1"/>
  <c r="E189" i="1"/>
  <c r="E190" i="1"/>
  <c r="G18" i="5"/>
  <c r="G25" i="1"/>
  <c r="H25" i="1"/>
  <c r="F189" i="1"/>
  <c r="H15" i="1"/>
  <c r="C7" i="6"/>
  <c r="D12" i="6"/>
  <c r="G15" i="1"/>
  <c r="D7" i="5"/>
  <c r="G7" i="5"/>
  <c r="C8" i="4"/>
  <c r="D45" i="6"/>
  <c r="D44" i="6"/>
  <c r="D47" i="6"/>
  <c r="D46" i="6"/>
  <c r="F207" i="5"/>
  <c r="F208" i="5"/>
  <c r="E208" i="5"/>
  <c r="D17" i="4"/>
  <c r="F11" i="4"/>
  <c r="G206" i="5"/>
  <c r="G207" i="5"/>
  <c r="G208" i="5"/>
  <c r="D34" i="6"/>
  <c r="D33" i="6"/>
  <c r="D32" i="6"/>
  <c r="D35" i="6"/>
  <c r="D25" i="6"/>
  <c r="D22" i="6"/>
  <c r="D24" i="6"/>
  <c r="D23" i="6"/>
  <c r="G189" i="1"/>
  <c r="G190" i="1"/>
  <c r="G191" i="1"/>
  <c r="E191" i="1"/>
  <c r="E197" i="1"/>
  <c r="D202" i="1"/>
  <c r="F190" i="1"/>
  <c r="F191" i="1"/>
  <c r="D14" i="6"/>
  <c r="D10" i="6"/>
  <c r="D13" i="6"/>
  <c r="D11" i="6"/>
  <c r="D198" i="1"/>
  <c r="D197" i="1"/>
  <c r="D199" i="1"/>
  <c r="F8" i="4"/>
  <c r="C15" i="4"/>
  <c r="C41" i="6"/>
  <c r="C19" i="6"/>
  <c r="C30" i="6"/>
  <c r="E198" i="1"/>
  <c r="D23" i="4"/>
  <c r="E199" i="1"/>
  <c r="D24" i="4"/>
  <c r="I203" i="1"/>
  <c r="F199" i="1"/>
  <c r="E24" i="4"/>
  <c r="F198" i="1"/>
  <c r="E23" i="4"/>
  <c r="F197" i="1"/>
  <c r="G197" i="1"/>
  <c r="C8" i="6"/>
  <c r="D22" i="4"/>
  <c r="D206" i="1"/>
  <c r="D203" i="1"/>
  <c r="C24" i="4"/>
  <c r="C22" i="4"/>
  <c r="D200" i="1"/>
  <c r="C25" i="4"/>
  <c r="C23" i="4"/>
  <c r="F15" i="4"/>
  <c r="C16" i="4"/>
  <c r="C17" i="4"/>
  <c r="G198" i="1"/>
  <c r="F23" i="4"/>
  <c r="G199" i="1"/>
  <c r="F24" i="4"/>
  <c r="E200" i="1"/>
  <c r="D25" i="4"/>
  <c r="E22" i="4"/>
  <c r="F200" i="1"/>
  <c r="E25" i="4"/>
  <c r="F22" i="4"/>
  <c r="F16" i="4"/>
  <c r="F17" i="4"/>
  <c r="G200" i="1"/>
  <c r="F25" i="4"/>
  <c r="R15" i="11" l="1"/>
  <c r="T13" i="11"/>
  <c r="T14" i="11" s="1"/>
  <c r="T15" i="11" s="1"/>
  <c r="Y8" i="11"/>
  <c r="S14" i="11"/>
  <c r="Y9" i="11"/>
  <c r="Y11" i="11"/>
  <c r="U13" i="11"/>
  <c r="I15" i="11"/>
  <c r="Y6" i="11"/>
  <c r="U6" i="11"/>
  <c r="V6" i="11" s="1"/>
  <c r="V13" i="11" s="1"/>
  <c r="W13" i="11"/>
  <c r="Y13" i="11" s="1"/>
  <c r="Q15" i="11"/>
  <c r="S13" i="11"/>
  <c r="E14" i="11"/>
  <c r="I189" i="10"/>
  <c r="I190" i="10" s="1"/>
  <c r="H191" i="10"/>
  <c r="J190" i="10"/>
  <c r="J191" i="10" s="1"/>
  <c r="D190" i="10"/>
  <c r="D191" i="10" s="1"/>
  <c r="F191" i="10"/>
  <c r="D197" i="10" l="1"/>
  <c r="D196" i="10"/>
  <c r="V14" i="11"/>
  <c r="V15" i="11" s="1"/>
  <c r="U14" i="11"/>
  <c r="U15" i="11"/>
  <c r="G14" i="11"/>
  <c r="W14" i="11"/>
  <c r="Y14" i="11" s="1"/>
  <c r="E15" i="11"/>
  <c r="W15" i="11" s="1"/>
  <c r="X18" i="11" s="1"/>
  <c r="I191" i="10"/>
  <c r="H196" i="10"/>
  <c r="H198" i="10"/>
  <c r="H197" i="10"/>
  <c r="D198" i="10"/>
  <c r="F196" i="10"/>
  <c r="F198" i="10"/>
  <c r="F197" i="10"/>
  <c r="D202" i="10"/>
  <c r="D205" i="10"/>
  <c r="D199" i="10" l="1"/>
  <c r="G15" i="11"/>
  <c r="J198" i="10"/>
  <c r="J197" i="10"/>
  <c r="H199" i="10"/>
  <c r="F199" i="10"/>
  <c r="J196" i="10"/>
  <c r="J199" i="10" l="1"/>
  <c r="L202" i="10" s="1"/>
</calcChain>
</file>

<file path=xl/sharedStrings.xml><?xml version="1.0" encoding="utf-8"?>
<sst xmlns="http://schemas.openxmlformats.org/spreadsheetml/2006/main" count="2050" uniqueCount="872">
  <si>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</si>
  <si>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</si>
  <si>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</si>
  <si>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</si>
  <si>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</si>
  <si>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</si>
  <si>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</si>
  <si>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</si>
  <si>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</si>
  <si>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</si>
  <si>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</si>
  <si>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</si>
  <si>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</si>
  <si>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</si>
  <si>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</si>
  <si>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 Towards GEWE</t>
  </si>
  <si>
    <t>% Towards M&amp;E</t>
  </si>
  <si>
    <t>5. Travel</t>
  </si>
  <si>
    <t>Totals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</si>
  <si>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</si>
  <si>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</si>
  <si>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</si>
  <si>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</si>
  <si>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</si>
  <si>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</si>
  <si>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</si>
  <si>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</si>
  <si>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</si>
  <si>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</si>
  <si>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</si>
  <si>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</si>
  <si>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</si>
  <si>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</si>
  <si>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</si>
  <si>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</si>
  <si>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</si>
  <si>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</si>
  <si>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</si>
  <si>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</si>
  <si>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</si>
  <si>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</si>
  <si>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</si>
  <si>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</si>
  <si>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</si>
  <si>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</si>
  <si>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</si>
  <si>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</si>
  <si>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</si>
  <si>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</si>
  <si>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</si>
  <si>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</si>
  <si>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</si>
  <si>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</si>
  <si>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</si>
  <si>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</si>
  <si>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</si>
  <si>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</si>
  <si>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</si>
  <si>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</si>
  <si>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</si>
  <si>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</si>
  <si>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</si>
  <si>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</si>
  <si>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</si>
  <si>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</si>
  <si>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</si>
  <si>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</si>
  <si>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</si>
  <si>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</si>
  <si>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</si>
  <si>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</si>
  <si>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</si>
  <si>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</si>
  <si>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</si>
  <si>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</si>
  <si>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</si>
  <si>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</si>
  <si>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</si>
  <si>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</si>
  <si>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</si>
  <si>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</si>
  <si>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</si>
  <si>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</si>
  <si>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</si>
  <si>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</si>
  <si>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</si>
  <si>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</si>
  <si>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</si>
  <si>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</si>
  <si>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</si>
  <si>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</si>
  <si>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</si>
  <si>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</si>
  <si>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</si>
  <si>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</si>
  <si>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</si>
  <si>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</si>
  <si>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</si>
  <si>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</si>
  <si>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</si>
  <si>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</si>
  <si>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</si>
  <si>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</si>
  <si>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</si>
  <si>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</si>
  <si>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</si>
  <si>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</si>
  <si>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</si>
  <si>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</si>
  <si>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</si>
  <si>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</si>
  <si>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</si>
  <si>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</si>
  <si>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</si>
  <si>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</si>
  <si>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</si>
  <si>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</si>
  <si>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</si>
  <si>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</si>
  <si>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</si>
  <si>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</si>
  <si>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</si>
  <si>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</si>
  <si>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</si>
  <si>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</si>
  <si>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</si>
  <si>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</si>
  <si>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</si>
  <si>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</si>
  <si>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</si>
  <si>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</si>
  <si>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</si>
  <si>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</si>
  <si>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</si>
  <si>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</si>
  <si>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</si>
  <si>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</si>
  <si>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</si>
  <si>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</si>
  <si>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</si>
  <si>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</si>
  <si>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</si>
  <si>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</si>
  <si>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</si>
  <si>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</si>
  <si>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</si>
  <si>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</si>
  <si>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</si>
  <si>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</si>
  <si>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</si>
  <si>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</si>
  <si>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</si>
  <si>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</si>
  <si>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</si>
  <si>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</si>
  <si>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</si>
  <si>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</si>
  <si>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</si>
  <si>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</si>
  <si>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</si>
  <si>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</si>
  <si>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</si>
  <si>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</si>
  <si>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</si>
  <si>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</si>
  <si>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</si>
  <si>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</si>
  <si>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</si>
  <si>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</si>
  <si>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</si>
  <si>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</si>
  <si>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</si>
  <si>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</si>
  <si>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</si>
  <si>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</si>
  <si>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</si>
  <si>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</si>
  <si>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</si>
  <si>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</si>
  <si>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</si>
  <si>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</si>
  <si>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</si>
  <si>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</si>
  <si>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</si>
  <si>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</si>
  <si>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</si>
  <si>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</si>
  <si>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</si>
  <si>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</si>
  <si>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</si>
  <si>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</si>
  <si>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</si>
  <si>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</si>
  <si>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</si>
  <si>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</si>
  <si>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</si>
  <si>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</si>
  <si>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</si>
  <si>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</si>
  <si>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</si>
  <si>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</si>
  <si>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</si>
  <si>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</si>
  <si>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</si>
  <si>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</si>
  <si>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</si>
  <si>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</si>
  <si>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</si>
  <si>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</si>
  <si>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</si>
  <si>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</si>
  <si>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</si>
  <si>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</si>
  <si>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</si>
  <si>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</si>
  <si>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</si>
  <si>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</si>
  <si>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</si>
  <si>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</si>
  <si>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</si>
  <si>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</si>
  <si>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</si>
  <si>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</si>
  <si>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</si>
  <si>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</si>
  <si>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</si>
  <si>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</si>
  <si>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</si>
  <si>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</si>
  <si>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</si>
  <si>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</si>
  <si>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</si>
  <si>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</si>
  <si>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</si>
  <si>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</si>
  <si>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</si>
  <si>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</si>
  <si>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</si>
  <si>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</si>
  <si>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</si>
  <si>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</si>
  <si>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</si>
  <si>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</si>
  <si>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</si>
  <si>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</si>
  <si>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</si>
  <si>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</si>
  <si>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</si>
  <si>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</si>
  <si>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</si>
  <si>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</si>
  <si>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</si>
  <si>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</si>
  <si>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</si>
  <si>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</si>
  <si>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</si>
  <si>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</si>
  <si>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</si>
  <si>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</si>
  <si>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</si>
  <si>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</si>
  <si>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</si>
  <si>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</si>
  <si>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</si>
  <si>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</si>
  <si>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</si>
  <si>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</si>
  <si>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</si>
  <si>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</si>
  <si>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</si>
  <si>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</si>
  <si>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</si>
  <si>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</si>
  <si>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</si>
  <si>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</si>
  <si>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</si>
  <si>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</si>
  <si>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</si>
  <si>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</si>
  <si>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</si>
  <si>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</si>
  <si>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</si>
  <si>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</si>
  <si>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</si>
  <si>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</si>
  <si>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</si>
  <si>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</si>
  <si>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</si>
  <si>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</si>
  <si>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</si>
  <si>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</si>
  <si>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</si>
  <si>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</si>
  <si>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</si>
  <si>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</si>
  <si>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</si>
  <si>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</si>
  <si>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</si>
  <si>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</si>
  <si>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</si>
  <si>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</si>
  <si>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</si>
  <si>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</si>
  <si>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</si>
  <si>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</si>
  <si>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</si>
  <si>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</si>
  <si>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</si>
  <si>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</si>
  <si>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</si>
  <si>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</si>
  <si>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</si>
  <si>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</si>
  <si>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</si>
  <si>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</si>
  <si>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</si>
  <si>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</si>
  <si>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</si>
  <si>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</si>
  <si>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</si>
  <si>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</si>
  <si>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</si>
  <si>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</si>
  <si>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</si>
  <si>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</si>
  <si>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</si>
  <si>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</si>
  <si>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</si>
  <si>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</si>
  <si>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</si>
  <si>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</si>
  <si>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</si>
  <si>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</si>
  <si>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</si>
  <si>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</si>
  <si>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</si>
  <si>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</si>
  <si>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</si>
  <si>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</si>
  <si>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</si>
  <si>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</si>
  <si>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</si>
  <si>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</si>
  <si>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</si>
  <si>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</si>
  <si>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</si>
  <si>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</si>
  <si>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</si>
  <si>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</si>
  <si>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</si>
  <si>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</si>
  <si>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</si>
  <si>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</si>
  <si>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</si>
  <si>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</si>
  <si>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</si>
  <si>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</si>
  <si>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</si>
  <si>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</si>
  <si>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</si>
  <si>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</si>
  <si>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</si>
  <si>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</si>
  <si>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</si>
  <si>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</si>
  <si>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</si>
  <si>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</si>
  <si>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</si>
  <si>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</si>
  <si>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</si>
  <si>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</si>
  <si>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</si>
  <si>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</si>
  <si>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</si>
  <si>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</si>
  <si>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</si>
  <si>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</si>
  <si>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</si>
  <si>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</si>
  <si>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</si>
  <si>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</si>
  <si>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</si>
  <si>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</si>
  <si>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</si>
  <si>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</si>
  <si>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</si>
  <si>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</si>
  <si>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</si>
  <si>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</si>
  <si>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</si>
  <si>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</si>
  <si>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</si>
  <si>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</si>
  <si>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</si>
  <si>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</si>
  <si>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</si>
  <si>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</si>
  <si>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</si>
  <si>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</si>
  <si>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</si>
  <si>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</si>
  <si>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</si>
  <si>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</si>
  <si>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</si>
  <si>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</si>
  <si>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</si>
  <si>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</si>
  <si>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</si>
  <si>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</si>
  <si>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</si>
  <si>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</si>
  <si>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</si>
  <si>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</si>
  <si>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</si>
  <si>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</si>
  <si>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</si>
  <si>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</si>
  <si>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</si>
  <si>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</si>
  <si>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</si>
  <si>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</si>
  <si>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</si>
  <si>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</si>
  <si>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</si>
  <si>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</si>
  <si>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</si>
  <si>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</si>
  <si>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</si>
  <si>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</si>
  <si>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</si>
  <si>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</si>
  <si>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</si>
  <si>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</si>
  <si>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</si>
  <si>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</si>
  <si>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</si>
  <si>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</si>
  <si>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</si>
  <si>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</si>
  <si>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</si>
  <si>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</si>
  <si>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</si>
  <si>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</si>
  <si>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</si>
  <si>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</si>
  <si>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</si>
  <si>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</si>
  <si>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</si>
  <si>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</si>
  <si>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</si>
  <si>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</si>
  <si>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</si>
  <si>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</si>
  <si>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</si>
  <si>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</si>
  <si>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</si>
  <si>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</si>
  <si>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</si>
  <si>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</si>
  <si>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</si>
  <si>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</si>
  <si>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</si>
  <si>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</si>
  <si>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</si>
  <si>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</si>
  <si>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</si>
  <si>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</si>
  <si>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</si>
  <si>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</si>
  <si>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</si>
  <si>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</si>
  <si>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</si>
  <si>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</si>
  <si>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</si>
  <si>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</si>
  <si>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</si>
  <si>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</si>
  <si>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</si>
  <si>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</si>
  <si>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</si>
  <si>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</si>
  <si>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</si>
  <si>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</si>
  <si>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</si>
  <si>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</si>
  <si>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</si>
  <si>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</si>
  <si>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</si>
  <si>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</si>
  <si>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</si>
  <si>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</si>
  <si>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</si>
  <si>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</si>
  <si>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</si>
  <si>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</si>
  <si>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</si>
  <si>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</si>
  <si>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</si>
  <si>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</si>
  <si>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</si>
  <si>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</si>
  <si>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</si>
  <si>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</si>
  <si>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</si>
  <si>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</si>
  <si>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</si>
  <si>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</si>
  <si>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</si>
  <si>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</si>
  <si>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</si>
  <si>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</si>
  <si>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</si>
  <si>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</si>
  <si>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</si>
  <si>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</si>
  <si>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</si>
  <si>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</si>
  <si>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</si>
  <si>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</si>
  <si>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</si>
  <si>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</si>
  <si>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</si>
  <si>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</si>
  <si>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</si>
  <si>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</si>
  <si>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</si>
  <si>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</si>
  <si>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</si>
  <si>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</si>
  <si>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</si>
  <si>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</si>
  <si>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</si>
  <si>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</si>
  <si>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</si>
  <si>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</si>
  <si>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</si>
  <si>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</si>
  <si>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</si>
  <si>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</si>
  <si>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</si>
  <si>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</si>
  <si>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</si>
  <si>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</si>
  <si>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</si>
  <si>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</si>
  <si>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</si>
  <si>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</si>
  <si>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</si>
  <si>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</si>
  <si>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</si>
  <si>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</si>
  <si>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</si>
  <si>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</si>
  <si>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</si>
  <si>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</si>
  <si>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</si>
  <si>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</si>
  <si>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</si>
  <si>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</si>
  <si>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</si>
  <si>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</si>
  <si>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</si>
  <si>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</si>
  <si>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t>Additional operational costs</t>
  </si>
  <si>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</si>
  <si>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</si>
  <si>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A comprehensive legal framework establishing the CTRH is developed and enacted.</t>
  </si>
  <si>
    <t>Recipient Organization 1(UNDP)</t>
  </si>
  <si>
    <t>Recipient Organization 2(OHCHR)</t>
  </si>
  <si>
    <t>Recipient Organization 3(UNHCR)</t>
  </si>
  <si>
    <t xml:space="preserve">Empower communities including representatives of displaced persons and host communities through capacity building to substantially contribute to the draft legal framework establishing the CRTH </t>
  </si>
  <si>
    <t xml:space="preserve">The CTRH is established and implements its mandate according to the law. </t>
  </si>
  <si>
    <t xml:space="preserve">Provide material and logistical support to operationalize CTRH – </t>
  </si>
  <si>
    <t xml:space="preserve">Support 5 community radios to cascade information and increase awareness. </t>
  </si>
  <si>
    <t xml:space="preserve">Creating opportunities for media to engage vulnerable groups/displaced persons on truth, reconciliation, and healing discussions through (talk shows, round tables etc.). </t>
  </si>
  <si>
    <t xml:space="preserve">Creating opportunities for displaced populations to participate in awareness raising through media engagement (talk shows, round tables etc) engagement with their communities and CSOs. </t>
  </si>
  <si>
    <t>M&amp;E, administrative support costs.</t>
  </si>
  <si>
    <t xml:space="preserve">Design, printing, and wide distribution of Truth, Reconciliation and Healing promotional materials </t>
  </si>
  <si>
    <t>Support validation of consolidated consultation report</t>
  </si>
  <si>
    <t xml:space="preserve">Support to R-TNLA and MoJCA (Task Force and Technical Committee) to undertake regional study visit </t>
  </si>
  <si>
    <t>Staff: P2/1 IUNV,1 consultant/P2,G6</t>
  </si>
  <si>
    <t xml:space="preserve">Ensure 2 females on Task Force participate and address gender sensitive discussions </t>
  </si>
  <si>
    <t xml:space="preserve">Recurit female national officers to provide secretarial support and ensure research inlcudes gender equality </t>
  </si>
  <si>
    <t xml:space="preserve">Ensure participation of females on the TC and Task Force; Planning meetings on the public consultations to address gender equality issues </t>
  </si>
  <si>
    <t xml:space="preserve">Public consultations will target women (50% of the public); raise issues of specific interest to them and gender concerns of all the issues  </t>
  </si>
  <si>
    <t xml:space="preserve">Synthess of consultation report includes chapters/themes on gender equality and mainstreams gender equality across all issues </t>
  </si>
  <si>
    <t xml:space="preserve">Validation ensures equal representation of women and men. Discussions review gender responsiveness of the report </t>
  </si>
  <si>
    <t xml:space="preserve">Advisory support and comparative expereinces includes gender equality </t>
  </si>
  <si>
    <t xml:space="preserve">International Consultancy, travel costs </t>
  </si>
  <si>
    <t xml:space="preserve">Workshop and travel costs </t>
  </si>
  <si>
    <t xml:space="preserve">Ensure equal representaion of women and men </t>
  </si>
  <si>
    <t xml:space="preserve">Support targets female members of CTRH </t>
  </si>
  <si>
    <t xml:space="preserve">Training includes session on gender equality and efforts will be made to ensure equal participation of women and men </t>
  </si>
  <si>
    <t xml:space="preserve">Website includes information on gender equality and women's equal participation </t>
  </si>
  <si>
    <t xml:space="preserve">Public hearings target women and include gender equalty </t>
  </si>
  <si>
    <t xml:space="preserve">Dialogues ensure female and male participation and include topics on gender equality </t>
  </si>
  <si>
    <t xml:space="preserve">Grants, workshops and travel costs </t>
  </si>
  <si>
    <t xml:space="preserve">Victim support groups to include women and address gender equality </t>
  </si>
  <si>
    <t>Grants, workshops, travel</t>
  </si>
  <si>
    <t>Grants, workshop and travel</t>
  </si>
  <si>
    <t xml:space="preserve">Grants, workshop, travel </t>
  </si>
  <si>
    <t>Materials and awareness programme targets women and includes information on gender equality that the CTRH will address</t>
  </si>
  <si>
    <t xml:space="preserve">Support youth and women led CSOs to carry out civic education and local outreaches on truth reconcilation and healing target 300 women and 300 youth  </t>
  </si>
  <si>
    <t xml:space="preserve">Support  5 CSOs to carry out community level outreaches and awareness on truth, reconcilation and healing </t>
  </si>
  <si>
    <t>Civic education materials and outreaches target women and young girls ; and include ifnormatoin on gender issues the CTRH will hear</t>
  </si>
  <si>
    <t>TA, workshop costs</t>
  </si>
  <si>
    <t xml:space="preserve">TA, Consultancy, travel costs </t>
  </si>
  <si>
    <t xml:space="preserve">TA, workshop and travel costs </t>
  </si>
  <si>
    <t xml:space="preserve">Travel, workshops, printing, supplies </t>
  </si>
  <si>
    <t xml:space="preserve">Consultancy, TA </t>
  </si>
  <si>
    <t xml:space="preserve">Printing and consultancy </t>
  </si>
  <si>
    <t xml:space="preserve">TA, consultancy </t>
  </si>
  <si>
    <t>TA, travel, consultanycy</t>
  </si>
  <si>
    <t>Equipment, furniture, stationary</t>
  </si>
  <si>
    <t>Consultancy, workshop, printing</t>
  </si>
  <si>
    <t xml:space="preserve">Consultancy </t>
  </si>
  <si>
    <t>Ensure participation of females as representaties of CSOs; Planning meetings on the public consultations with women CSOs and only women groups</t>
  </si>
  <si>
    <t xml:space="preserve">Support preparation of synthesized consultation report </t>
  </si>
  <si>
    <t>Ensure participation of women in the delegations selected to undertake regional study</t>
  </si>
  <si>
    <t>Travel costs, DSA, meetings</t>
  </si>
  <si>
    <t xml:space="preserve">Ensure equal representaion of women and men and equal praticipation in activities </t>
  </si>
  <si>
    <t xml:space="preserve">Support to National Human Rights Institutions, including the Ministry of Peace Building, the South Sudan Human Rights Commission (SSHRC), state-level Human Rights Commissions, the South Sudan,Human Rights Defenders Network (SSHRDN), the Human Rights Forum and CSO field monitoring and reporting visits in support to the Techical Committee and CTRH activities related to mapping, information gattering and mobilizing communities to engage with transitional justice process, including consultations,  and mechanisms. </t>
  </si>
  <si>
    <t xml:space="preserve">Grants, Travel costs, workshops, printing, supplies </t>
  </si>
  <si>
    <t>Supprt developing of radio programmes and outreach to ensure equal representation and involvmnet of women</t>
  </si>
  <si>
    <t>Civic education materials and outreaches target women and young girls ; and include informatoin on gender issues the CTRH will hear</t>
  </si>
  <si>
    <t xml:space="preserve">Translate, print and disseminate 2,500 copies of CTRH law </t>
  </si>
  <si>
    <t xml:space="preserve">Grants, workshops, travel </t>
  </si>
  <si>
    <t>TA, consultancy, workshops and travel costs</t>
  </si>
  <si>
    <t>Grants, Consultancy, Travel costs, DSA, meetings</t>
  </si>
  <si>
    <t xml:space="preserve">Grants, consultancy, workshops and travel costs </t>
  </si>
  <si>
    <t>Grants, consultancy, workshops, travel</t>
  </si>
  <si>
    <t>Consultancy and Printing cost</t>
  </si>
  <si>
    <t>The capacity building of CTRH Commissioners would focus on sensitizing on issues and needs of both female and male displaced population.</t>
  </si>
  <si>
    <t>Projects, workshops,</t>
  </si>
  <si>
    <t>UNHCR will endeavour that women will be part of the community representation or at least ensure the voice of women will be represented by the community leader.</t>
  </si>
  <si>
    <t>UNHCR will work with its partners to secure safe spaces and conductive environments for female displaced population to voice their concern and participate in the TRH process.</t>
  </si>
  <si>
    <t>UNHCR's dissemination of information and briefing to PoCs and host communities will be inclusive process targeting both women and men and without any gender discrimination.</t>
  </si>
  <si>
    <t>UNHCR's dissemination of information through community radio will be inclusive process targeting both women and men and without any gender discrimination.</t>
  </si>
  <si>
    <t>UNHCR will encourage and guide media to engage with both female and male groups from both displaced and host communities and try to secure equal participation of women and men in the talk shows and roundtables.</t>
  </si>
  <si>
    <t xml:space="preserve">Ensure that women and women led organisations receive the copies. </t>
  </si>
  <si>
    <t>Ensure women are part of the community representation and ensure the voice of women are represented by the community leader. Create safe spaces for female displaced population to voice their concern and participate in the TRH process.</t>
  </si>
  <si>
    <t xml:space="preserve">Ensure that the rules of procedure are gender sensitive and factor women and girls specific needs </t>
  </si>
  <si>
    <t xml:space="preserve">Ensure participation of females as representaties of the institutions and CSOs; Embed gender issues in the social, institutional and cultural environment research </t>
  </si>
  <si>
    <t>Training includes gender equality and ensure adequate female representation and participation</t>
  </si>
  <si>
    <t>Strengthen the capacity of the MOJCA, Task Force and Technical Committee to coordinate and implement on the workplans to set up the CTRH and to respond to the needs of marginalized populations, including women, youth and IDPs and refugees.</t>
  </si>
  <si>
    <t>The R-TGoNU establishes an inclusive, legitimate, gender responsive, and effectively functioning CTRH capable of uncovering the truth about past violations to promote national unity</t>
  </si>
  <si>
    <t xml:space="preserve">Facilitate planning and coordination meetings of Technical Committee </t>
  </si>
  <si>
    <t>Support coordination meetings of MOJCA Task Force</t>
  </si>
  <si>
    <t>Provide research/best practices/ secretariat support to the TC including introduction of focused methods to engage women, children and youth as well as victims/survivors and victim support groups to reflect their views in the national consultation process thereby ensuring gender sensitivity</t>
  </si>
  <si>
    <t xml:space="preserve">Support to CSOs, including women and youth CSOs, engagement with MOJCA, Taskforce &amp; Technical Committee </t>
  </si>
  <si>
    <t xml:space="preserve">Provide substantive and operational training activities to the Task Force and members of the Technical Committee on issues facing the groups to be consulted including women meaningful participation, gender sensitivity, issues related to the IDPs and refugees, etc. </t>
  </si>
  <si>
    <t xml:space="preserve"> </t>
  </si>
  <si>
    <t>Carry out inclusive public consultations to 10 states on the design of law including through women only forums and with particular focus on victims and witness protection</t>
  </si>
  <si>
    <t xml:space="preserve">Provide technical advice and comparative laws/experiences on CTRH laws </t>
  </si>
  <si>
    <t xml:space="preserve">Support to the R-TNLA to hold public consultations for adoption of the CTHR-enabling legislative framework in conformity with International Human Rights Standards </t>
  </si>
  <si>
    <t xml:space="preserve">Support the appointment process of CTRH ensuring 35% women’s representation </t>
  </si>
  <si>
    <t xml:space="preserve">Develop gender sensitive and victim-centered rules of procedure of the CTRH that are also aligned with human rights principles relating to confidentiality, informed consent and do no harm </t>
  </si>
  <si>
    <t xml:space="preserve">Train CTRH members &amp; staff on their role, functions and victim/gender sensitive approaches to ensures women and girls are heard and supported </t>
  </si>
  <si>
    <t xml:space="preserve">Develop a website for CTRH to communicate to the public progress and information on the processes managed by the Commission, and receive public feedback </t>
  </si>
  <si>
    <t>Support national and 10 sub-national CTRH led public hearings while adopting a gender-sensitive approach, including through women-only hearings, thematic hearings addressing gender-issues, and ensuring adequate representation of women’s experiences in the hearings.</t>
  </si>
  <si>
    <t xml:space="preserve">Support to Transitional Justice Working Group and Transitional Justice Forum CTRH mandate </t>
  </si>
  <si>
    <t>Stakeholders, including victims/survivors and affected communities, are empowered to share their views and raise their concerns on truth, reconciliation and healing process and meaningfully participate in consultation process for the establishment of the CTRH.</t>
  </si>
  <si>
    <t xml:space="preserve">CSOs, traditional and community leaders and representative of displaced populations, including women and youth leaders, substantively contribute to the process of establishing the CTRH.  </t>
  </si>
  <si>
    <t xml:space="preserve">Organize truth and reconciliation dialogues on CTRH for CSOs and community leaders, including women and youth leaders. </t>
  </si>
  <si>
    <t>Support to Disability Inclusion in the CTHR process</t>
  </si>
  <si>
    <t>Technical, financial and operation support to Transitional Justice Resource Centers</t>
  </si>
  <si>
    <t>Support the mobilization of community leaders, including women and youth leaders, and representatives of displaced populations</t>
  </si>
  <si>
    <t xml:space="preserve">Create safe spaces/conducive environments for displaced persons, including women and youth, who have been impacted by human rights violations to voice their concerns and participate in truth, reconciliation and healing. </t>
  </si>
  <si>
    <t>Victims of past violations, including women, children, youth, IDPs, refugees, returnees,  and host communities are adequately prepared and protected to engage in truth, reconciliation, and healing, including through support to and the expansion of the victim/survivor networks</t>
  </si>
  <si>
    <t xml:space="preserve">Support 20 Victim support groups for survivors of CRSV/SGBV </t>
  </si>
  <si>
    <t>CSOs to organize truth and reconciliation dialogues to empower youth and women victims through existing and newly developed victims/survivors networks (20 networks) and mobilization of transitional justice champions, including women and youth leaders/champions</t>
  </si>
  <si>
    <t>Support to capacity building and training for CSOs, Victim &amp; Survivor Networks</t>
  </si>
  <si>
    <t xml:space="preserve">Establish a gender sensitive system to cascade information and brief IDPs, refugees, returnees, host communities on upcoming truth, reconciliation and healing upcoming meetings, round tables etc. </t>
  </si>
  <si>
    <t xml:space="preserve">Communities and the public are empowered by enhanced access to information, including through the strengthened capacity of the media to increase awareness, understanding and support for truth and reconciliation processes. </t>
  </si>
  <si>
    <t>Enhanced capacity of the media to contribute to objective, well informed and gender sensitive reporting on the truth, reconciliation, and healing process including consultations and engagement with the CTRH</t>
  </si>
  <si>
    <t xml:space="preserve">Design civic education material and develop digestible information on transitional justice using jingles, advertisements etc. </t>
  </si>
  <si>
    <t>Train and support radio stations (20 community radios as well as UNMISS Radio Miraya) to conduct outreach and distribute information at national and local level to reach 3,500,000 people, including programming in local languages and programming targeting women, girls, IDPs and other marginalized groups.</t>
  </si>
  <si>
    <t xml:space="preserve">Support to CTRH to develop and implement a gender sensitive, victim-centered and youth focused public awareness programme.  </t>
  </si>
  <si>
    <t>Technical and operational support to civil society stakeholders to conduct extensive grassroot civic education on Truth, Reconciliation &amp; Healing. Support to extensive grassroot civic education on Truth, Reconciliation &amp; Healing</t>
  </si>
  <si>
    <t>To enhance publicity and public awareness on gender related peace building activities and initiatives.</t>
  </si>
  <si>
    <t>Develop a website for the Ministry of Justice and Constitutonal Affairs, to provide information and measures on progress on establisig CTRH</t>
  </si>
  <si>
    <t xml:space="preserve"> Enhanced public awareness and support to the truth, reconciliation and healing process, targeting groups including victims/ survivors of human rights violations, women, youth, refugees, and host communities.  </t>
  </si>
  <si>
    <t>Note: If this is a budget revision, insert extra columns to show budget changes.</t>
  </si>
  <si>
    <t>Table 2 - PBF project budget by UN cost category</t>
  </si>
  <si>
    <t>Category</t>
  </si>
  <si>
    <t>Amount Recipient  Agency - UNDP</t>
  </si>
  <si>
    <t>Overall Tranche 1 (70%)</t>
  </si>
  <si>
    <t>Overall Tranche 2 (30%)</t>
  </si>
  <si>
    <t>Overall       Totals</t>
  </si>
  <si>
    <t>Overall Expenses</t>
  </si>
  <si>
    <t>Overall PO</t>
  </si>
  <si>
    <t>Overall Del (%)</t>
  </si>
  <si>
    <t>Tranche 1 (70%)</t>
  </si>
  <si>
    <t>Tranche 2 (30%)</t>
  </si>
  <si>
    <t>Total Project</t>
  </si>
  <si>
    <t>Expenses</t>
  </si>
  <si>
    <t>PO</t>
  </si>
  <si>
    <t>Delivery l (%)</t>
  </si>
  <si>
    <t>Expense</t>
  </si>
  <si>
    <t>Delivery  (%)</t>
  </si>
  <si>
    <t xml:space="preserve">Amount Recipient Agency - OHCHR </t>
  </si>
  <si>
    <t xml:space="preserve">Amount Recipient Agency - UNHCR </t>
  </si>
  <si>
    <t>UNDP (Expenditure + Poed)</t>
  </si>
  <si>
    <t>OHCHR(Expenditure + Poed)</t>
  </si>
  <si>
    <t>UNHCR (Expenditure + Poed)</t>
  </si>
  <si>
    <t>Donor (Agency)</t>
  </si>
  <si>
    <t xml:space="preserve">Account </t>
  </si>
  <si>
    <t>(Multiple Items)</t>
  </si>
  <si>
    <t>Sum of USD Amount</t>
  </si>
  <si>
    <t>Accounting Date</t>
  </si>
  <si>
    <t>Project Id</t>
  </si>
  <si>
    <t>Activity Id</t>
  </si>
  <si>
    <t>Description</t>
  </si>
  <si>
    <t>Qtr2</t>
  </si>
  <si>
    <t>Grand Total</t>
  </si>
  <si>
    <t>ACTIVITY5_9_15</t>
  </si>
  <si>
    <t>LVG/00127551/ONE TRANCHE</t>
  </si>
  <si>
    <t>LVG/P 127551/FULLPAY</t>
  </si>
  <si>
    <t>TRANSITIONAL/JUSTICE/MECHANISI</t>
  </si>
  <si>
    <t>UNDP GMS May 2022 - Run2 - Journal 2</t>
  </si>
  <si>
    <t>ACTIVITY5_9_15 Total</t>
  </si>
  <si>
    <t>ACTIVITY5_9_16</t>
  </si>
  <si>
    <t>ACTIVITY5_9_16 Total</t>
  </si>
  <si>
    <t>ACTIVITY5_9_17</t>
  </si>
  <si>
    <t>LVG/P 121453/1ST TRANCHE</t>
  </si>
  <si>
    <t>LVG/TRANSITIONAL/JUSTICE</t>
  </si>
  <si>
    <t>UNDP GMS June 2022 - Run2 - Journal 2</t>
  </si>
  <si>
    <t>ACTIVITY5_9_17 Total</t>
  </si>
  <si>
    <t>ACTIVITY5_9_4</t>
  </si>
  <si>
    <t>2 VEHICLES HIRE FOR 12 DAYS (6</t>
  </si>
  <si>
    <t xml:space="preserve">2 VEHICLES HIRE FOR 14 DAYS   </t>
  </si>
  <si>
    <t>2 VEHICLES HIRE IN WARRAP STAT</t>
  </si>
  <si>
    <t>600 SODA   600 WATER FOR TC ME</t>
  </si>
  <si>
    <t>DSA (Standard)</t>
  </si>
  <si>
    <t>EXPENSE DISTRIBUTION</t>
  </si>
  <si>
    <t>HALL HIRE FOR 12 DAYS ( 6 IN W</t>
  </si>
  <si>
    <t xml:space="preserve">HALL HIRE FOR 15 DAYS IN WES  </t>
  </si>
  <si>
    <t>HALL HIRE FOR 9 DAYS IN WS   A</t>
  </si>
  <si>
    <t>REFUND FROM VOUCHER#00098150</t>
  </si>
  <si>
    <t>SODA   WATER FOR 50 PAX FOR 12</t>
  </si>
  <si>
    <t>SODA   WATER FOR CTRH CONSULTA</t>
  </si>
  <si>
    <t>TC -DSA-ST_AAS</t>
  </si>
  <si>
    <t>UNDP GMS April 2022 - Run2 - Journal 3</t>
  </si>
  <si>
    <t>UNDP GMS June 2022 - Run1 - Journal 2</t>
  </si>
  <si>
    <t>UNDP GMS May 2022 - Run1 - Journal 2</t>
  </si>
  <si>
    <t>ACTIVITY5_9_4 Total</t>
  </si>
  <si>
    <t>121453 Total</t>
  </si>
  <si>
    <t>GMS</t>
  </si>
  <si>
    <t>Transaction Type</t>
  </si>
  <si>
    <t>Transaction Id</t>
  </si>
  <si>
    <t>Date Posted</t>
  </si>
  <si>
    <t>GL Business Unit</t>
  </si>
  <si>
    <t>Account Description</t>
  </si>
  <si>
    <t>Operating Unit</t>
  </si>
  <si>
    <t>Fund</t>
  </si>
  <si>
    <t>Department</t>
  </si>
  <si>
    <t>Implementing Agent</t>
  </si>
  <si>
    <t>PC Business Unit</t>
  </si>
  <si>
    <t>Analysis Type</t>
  </si>
  <si>
    <t>Open Item Key</t>
  </si>
  <si>
    <t>Vendor Id</t>
  </si>
  <si>
    <t>Vendor Name</t>
  </si>
  <si>
    <t>Related Voucher</t>
  </si>
  <si>
    <t>Description2</t>
  </si>
  <si>
    <t>Journal Ref</t>
  </si>
  <si>
    <t>Journal ID</t>
  </si>
  <si>
    <t>Journal Line No</t>
  </si>
  <si>
    <t>Journal Date</t>
  </si>
  <si>
    <t>Local Curr Amount</t>
  </si>
  <si>
    <t>Local Curr</t>
  </si>
  <si>
    <t>USD Amount</t>
  </si>
  <si>
    <t>Journal Source</t>
  </si>
  <si>
    <t>Fiscal Year</t>
  </si>
  <si>
    <t>Accounting Period</t>
  </si>
  <si>
    <t>Voucher</t>
  </si>
  <si>
    <t>SSD10-00098875-1-1-ACCR-DST</t>
  </si>
  <si>
    <t>UNDP1</t>
  </si>
  <si>
    <t>OTHER L.T.S.H.</t>
  </si>
  <si>
    <t>SSD</t>
  </si>
  <si>
    <t>SSD10</t>
  </si>
  <si>
    <t>ACT</t>
  </si>
  <si>
    <t>ROSE COMPANY LTD</t>
  </si>
  <si>
    <t>AP09496660</t>
  </si>
  <si>
    <t>USD</t>
  </si>
  <si>
    <t>AP</t>
  </si>
  <si>
    <t>SSD10-00098893-1-1-ACCR-DST</t>
  </si>
  <si>
    <t>RUMBEK SMART HOTEL</t>
  </si>
  <si>
    <t>AP09498543</t>
  </si>
  <si>
    <t>SSD10-00098592-1-1-ACCR-DST</t>
  </si>
  <si>
    <t>VOLCANO INVESTMENT COMPANY LIMITED</t>
  </si>
  <si>
    <t>AP09471699</t>
  </si>
  <si>
    <t>SSD10-00098875-3-1-ACCR-DST</t>
  </si>
  <si>
    <t>LEARNING COSTS</t>
  </si>
  <si>
    <t>Expense Jrnl</t>
  </si>
  <si>
    <t>UNDP1-0000775978-1-1</t>
  </si>
  <si>
    <t>Daily Subsistence Allow-Intl</t>
  </si>
  <si>
    <t>X000054992</t>
  </si>
  <si>
    <t>Amos Odhiambo Agiro</t>
  </si>
  <si>
    <t>Expense Accrual</t>
  </si>
  <si>
    <t>EX09472207</t>
  </si>
  <si>
    <t>EX</t>
  </si>
  <si>
    <t>SSD10-00098891-1-1-ACCR-DST</t>
  </si>
  <si>
    <t>KUSH GENERAL TRADING CO. LTD</t>
  </si>
  <si>
    <t>KGT-COLTD-082</t>
  </si>
  <si>
    <t>AP09498541</t>
  </si>
  <si>
    <t>SSD10-00098442-1-1-ACCR-DST</t>
  </si>
  <si>
    <t>MAINT, OPER OF TRANSPORT EQUIP</t>
  </si>
  <si>
    <t>LUQMAN PETROLEUM CO LTD</t>
  </si>
  <si>
    <t>LP/2022/04/293</t>
  </si>
  <si>
    <t>AP09458426</t>
  </si>
  <si>
    <t>SSD10-00098875-2-1-ACCR-DST</t>
  </si>
  <si>
    <t>SSD10-00098893-2-1-ACCR-DST</t>
  </si>
  <si>
    <t>SSD10-00098592-2-1-ACCR-DST</t>
  </si>
  <si>
    <t>Misc Deposits</t>
  </si>
  <si>
    <t>SSD10-11473-1-1</t>
  </si>
  <si>
    <t>Travel - Other</t>
  </si>
  <si>
    <t>DJA</t>
  </si>
  <si>
    <t>AR09464790</t>
  </si>
  <si>
    <t>AR</t>
  </si>
  <si>
    <t>SSD10-11472-1-1</t>
  </si>
  <si>
    <t>AR09464789</t>
  </si>
  <si>
    <t>SSD10-00098592-3-1-ACCR-DST</t>
  </si>
  <si>
    <t>SSD10-00098893-3-1-ACCR-DST</t>
  </si>
  <si>
    <t>SSD10-00098150-1-1-ACCR-DST</t>
  </si>
  <si>
    <t>TRAVEL - OTHER</t>
  </si>
  <si>
    <t>ECOBANK SOUTH SUDAN LIMITED</t>
  </si>
  <si>
    <t>TC -DSA-ST_AAs</t>
  </si>
  <si>
    <t>AP09441396</t>
  </si>
  <si>
    <t>Projects Jrnl</t>
  </si>
  <si>
    <t>UNDP1-0009459478-30-APR-2022-1963</t>
  </si>
  <si>
    <t>Facilities &amp; Admin - Implement</t>
  </si>
  <si>
    <t>SFA</t>
  </si>
  <si>
    <t>2022 FNA Debit</t>
  </si>
  <si>
    <t>PC</t>
  </si>
  <si>
    <t>UNDP1-0009497910-12-JUN-2022-633</t>
  </si>
  <si>
    <t>UNDP1-0009514690-26-JUN-2022-862</t>
  </si>
  <si>
    <t>UNDP1-0009466482-21-MAY-2022-985</t>
  </si>
  <si>
    <t>UNDP1-0009466482-21-MAY-2022-984</t>
  </si>
  <si>
    <t>UNDP1-0009497901-31-MAY-2022-5661</t>
  </si>
  <si>
    <t>UNDP1-0009497901-31-MAY-2022-5669</t>
  </si>
  <si>
    <t>Total GMS</t>
  </si>
  <si>
    <t xml:space="preserve">Total Project </t>
  </si>
  <si>
    <t>SSD10-00098645-1-1-ACCR-DST</t>
  </si>
  <si>
    <t>GRANTS TO INSTIT   OTHER BENEF</t>
  </si>
  <si>
    <t>YOUTH EMPOWERMENT FOUNDATION YEF</t>
  </si>
  <si>
    <t>LVG/00127551/One Tranche</t>
  </si>
  <si>
    <t>AP09476189</t>
  </si>
  <si>
    <t>SSD10-00098655-1-1-ACCR-DST</t>
  </si>
  <si>
    <t>NARRATIVE HUB</t>
  </si>
  <si>
    <t>LVG/P#127551/FullPay</t>
  </si>
  <si>
    <t>SSD10-00098658-1-1-ACCR-DST</t>
  </si>
  <si>
    <t>WOMEN PROGRESS ORGANIZATION</t>
  </si>
  <si>
    <t>LVG/P#127551/1Jun-21Nov22</t>
  </si>
  <si>
    <t>UNDP1-0009497901-31-MAY-2022-5671</t>
  </si>
  <si>
    <t>UNDP1-0009497901-31-MAY-2022-5670</t>
  </si>
  <si>
    <t>SSD10-00098649-1-1-ACCR-DST</t>
  </si>
  <si>
    <t>SOUTH SUDAN LAW SOCIETY</t>
  </si>
  <si>
    <t>UNDP1-0009497901-31-MAY-2022-5672</t>
  </si>
  <si>
    <t>SSD10-00098876-1-1-ACCR-DST</t>
  </si>
  <si>
    <t>TUKUL AFRICA</t>
  </si>
  <si>
    <t>LVG/P#121453/1st Tranche</t>
  </si>
  <si>
    <t>AP09497621</t>
  </si>
  <si>
    <t>SSD10-00098653-1-1-ACCR-DST</t>
  </si>
  <si>
    <t>FEDERATION OF WOMEN LAWYERS SOUTH SUDAN</t>
  </si>
  <si>
    <t>SSD10-00098781-1-1-ACCR-DST</t>
  </si>
  <si>
    <t>AFRICA PHYSIOTHERAPY AID</t>
  </si>
  <si>
    <t>LVG P#00121453</t>
  </si>
  <si>
    <t>AP09488311</t>
  </si>
  <si>
    <t>UNDP1-0009514690-26-JUN-2022-863</t>
  </si>
  <si>
    <t>UNDP1-0009497901-31-MAY-2022-5673</t>
  </si>
  <si>
    <t>GSM</t>
  </si>
  <si>
    <t>2 VEHICLES HIRE FOR 12 DAYS (6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</si>
</sst>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_);[Red]\(&quot;$&quot;#,##0\)"/>
    <numFmt numFmtId="165" formatCode="_(&quot;$&quot;* #,##0.00_);_(&quot;$&quot;* \(#,##0.00\);_(&quot;$&quot;* &quot;-&quot;??_);_(@_)"/>
    <numFmt numFmtId="166" formatCode="_(&quot;$&quot;* #,##0_);_(&quot;$&quot;* \(#,##0\);_(&quot;$&quot;* &quot;-&quot;??_);_(@_)"/>
    <numFmt numFmtId="167" formatCode="_(* #,##0_);_(* \(#,##0\);_(* &quot;-&quot;??_);_(@_)"/>
  </numFmts>
  <fonts count="32"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1"/>
      <color rgb="FF0070C0"/>
      <name val="Times New Roman"/>
      <family val="1"/>
    </font>
    <font>
      <sz val="12"/>
      <name val="Calibri"/>
      <family val="2"/>
      <scheme val="minor"/>
    </font>
    <font>
      <sz val="11"/>
      <color theme="1"/>
      <name val="Times New Roman"/>
      <family val="1"/>
    </font>
    <font>
      <sz val="8"/>
      <name val="Calibri"/>
      <family val="2"/>
      <scheme val="minor"/>
    </font>
    <font>
      <b/>
      <sz val="12"/>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6"/>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5" fontId="8" fillId="0" borderId="0" applyFont="0" applyFill="0" applyBorder="0" applyAlignment="0" applyProtection="0"/>
    <xf numFmtId="9" fontId="8" fillId="0" borderId="0" applyFont="0" applyFill="0" applyBorder="0" applyAlignment="0" applyProtection="0"/>
  </cellStyleXfs>
  <cellXfs count="374">
    <xf numFmtId="0" fontId="0" fillId="0" borderId="0" xfId="0"/>
    <xf numFmtId="0" fontId="9" fillId="0" borderId="0" xfId="0" applyFont="1" applyAlignment="1">
      <alignment vertical="center" wrapText="1"/>
    </xf>
    <xf numFmtId="0" fontId="6" fillId="0" borderId="0" xfId="0" applyFont="1" applyAlignment="1">
      <alignment vertical="center" wrapText="1"/>
    </xf>
    <xf numFmtId="0" fontId="6"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0" fontId="10" fillId="0" borderId="0" xfId="0" applyFont="1" applyAlignment="1">
      <alignment vertical="center" wrapText="1"/>
    </xf>
    <xf numFmtId="0" fontId="6" fillId="3" borderId="0" xfId="0" applyFont="1" applyFill="1" applyAlignment="1">
      <alignment vertical="center" wrapText="1"/>
    </xf>
    <xf numFmtId="165" fontId="6" fillId="0" borderId="0" xfId="0" applyNumberFormat="1" applyFont="1" applyAlignment="1">
      <alignment vertical="center" wrapText="1"/>
    </xf>
    <xf numFmtId="9" fontId="6" fillId="2" borderId="9" xfId="2" applyFont="1" applyFill="1" applyBorder="1" applyAlignment="1">
      <alignment vertical="center" wrapText="1"/>
    </xf>
    <xf numFmtId="0" fontId="6" fillId="2" borderId="12" xfId="0" applyFont="1" applyFill="1" applyBorder="1" applyAlignment="1">
      <alignment vertical="center" wrapText="1"/>
    </xf>
    <xf numFmtId="165" fontId="9" fillId="3" borderId="0" xfId="1" applyFont="1" applyFill="1" applyBorder="1" applyAlignment="1" applyProtection="1">
      <alignment horizontal="center" vertical="center" wrapText="1"/>
      <protection locked="0"/>
    </xf>
    <xf numFmtId="0" fontId="9" fillId="3" borderId="0" xfId="0" applyFont="1" applyFill="1" applyAlignment="1" applyProtection="1">
      <alignment vertical="center" wrapText="1"/>
      <protection locked="0"/>
    </xf>
    <xf numFmtId="0" fontId="9" fillId="3" borderId="0" xfId="0" applyFont="1" applyFill="1" applyAlignment="1" applyProtection="1">
      <alignment horizontal="left" vertical="top" wrapText="1"/>
      <protection locked="0"/>
    </xf>
    <xf numFmtId="0" fontId="9" fillId="3" borderId="0" xfId="0" applyFont="1" applyFill="1" applyAlignment="1">
      <alignment horizontal="center" vertical="center" wrapText="1"/>
    </xf>
    <xf numFmtId="0" fontId="6" fillId="3" borderId="0" xfId="0" applyFont="1" applyFill="1" applyAlignment="1" applyProtection="1">
      <alignment vertical="center" wrapText="1"/>
      <protection locked="0"/>
    </xf>
    <xf numFmtId="0" fontId="9" fillId="3" borderId="0" xfId="0" applyFont="1" applyFill="1" applyAlignment="1">
      <alignment vertical="center" wrapText="1"/>
    </xf>
    <xf numFmtId="0" fontId="9" fillId="3" borderId="3" xfId="0" applyFont="1" applyFill="1" applyBorder="1" applyAlignment="1" applyProtection="1">
      <alignment vertical="center" wrapText="1"/>
      <protection locked="0"/>
    </xf>
    <xf numFmtId="0" fontId="9" fillId="0" borderId="3" xfId="0" applyFont="1" applyBorder="1" applyAlignment="1" applyProtection="1">
      <alignment horizontal="left" vertical="top" wrapText="1"/>
      <protection locked="0"/>
    </xf>
    <xf numFmtId="165" fontId="14" fillId="0" borderId="0" xfId="1" applyFont="1" applyFill="1" applyBorder="1" applyAlignment="1" applyProtection="1">
      <alignment vertical="center" wrapText="1"/>
    </xf>
    <xf numFmtId="165" fontId="9" fillId="0" borderId="3" xfId="1" applyFont="1" applyBorder="1" applyAlignment="1" applyProtection="1">
      <alignment horizontal="center" vertical="center" wrapText="1"/>
      <protection locked="0"/>
    </xf>
    <xf numFmtId="165" fontId="9" fillId="3" borderId="3" xfId="1" applyFont="1" applyFill="1" applyBorder="1" applyAlignment="1" applyProtection="1">
      <alignment horizontal="center" vertical="center" wrapText="1"/>
      <protection locked="0"/>
    </xf>
    <xf numFmtId="165" fontId="6" fillId="2" borderId="3" xfId="1" applyFont="1" applyFill="1" applyBorder="1" applyAlignment="1" applyProtection="1">
      <alignment horizontal="center" vertical="center" wrapText="1"/>
    </xf>
    <xf numFmtId="0" fontId="11" fillId="2" borderId="8" xfId="0" applyFont="1" applyFill="1" applyBorder="1" applyAlignment="1">
      <alignment vertical="center" wrapText="1"/>
    </xf>
    <xf numFmtId="165" fontId="11" fillId="3" borderId="0" xfId="1" applyFont="1" applyFill="1" applyBorder="1" applyAlignment="1" applyProtection="1">
      <alignment vertical="center" wrapText="1"/>
    </xf>
    <xf numFmtId="165" fontId="6" fillId="2" borderId="5" xfId="1" applyFont="1" applyFill="1" applyBorder="1" applyAlignment="1" applyProtection="1">
      <alignment horizontal="center" vertical="center" wrapText="1"/>
    </xf>
    <xf numFmtId="165" fontId="9" fillId="3" borderId="0" xfId="1" applyFont="1" applyFill="1" applyBorder="1" applyAlignment="1" applyProtection="1">
      <alignment vertical="center" wrapText="1"/>
    </xf>
    <xf numFmtId="165" fontId="9" fillId="3" borderId="0" xfId="1" applyFont="1" applyFill="1" applyBorder="1" applyAlignment="1" applyProtection="1">
      <alignment vertical="center" wrapText="1"/>
      <protection locked="0"/>
    </xf>
    <xf numFmtId="0" fontId="6" fillId="2" borderId="8" xfId="0" applyFont="1" applyFill="1" applyBorder="1" applyAlignment="1">
      <alignment vertical="center" wrapText="1"/>
    </xf>
    <xf numFmtId="165" fontId="9" fillId="0" borderId="3" xfId="1" applyFont="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165" fontId="6" fillId="3" borderId="0" xfId="0" applyNumberFormat="1" applyFont="1" applyFill="1" applyAlignment="1">
      <alignment vertical="center" wrapText="1"/>
    </xf>
    <xf numFmtId="0" fontId="0" fillId="3" borderId="0" xfId="0" applyFill="1" applyAlignment="1">
      <alignment horizontal="center" vertical="center" wrapText="1"/>
    </xf>
    <xf numFmtId="0" fontId="17" fillId="0" borderId="0" xfId="0" applyFont="1" applyAlignment="1">
      <alignment wrapText="1"/>
    </xf>
    <xf numFmtId="0" fontId="18" fillId="0" borderId="0" xfId="0" applyFont="1" applyAlignment="1">
      <alignment wrapText="1"/>
    </xf>
    <xf numFmtId="0" fontId="0" fillId="0" borderId="0" xfId="0" applyAlignment="1">
      <alignment wrapText="1"/>
    </xf>
    <xf numFmtId="0" fontId="0" fillId="3" borderId="0" xfId="0" applyFill="1" applyAlignment="1">
      <alignment wrapText="1"/>
    </xf>
    <xf numFmtId="0" fontId="6" fillId="0" borderId="0" xfId="0" applyFont="1" applyAlignment="1">
      <alignment horizontal="center" vertical="center" wrapText="1"/>
    </xf>
    <xf numFmtId="9" fontId="6" fillId="3" borderId="0" xfId="2" applyFont="1" applyFill="1" applyBorder="1" applyAlignment="1">
      <alignment wrapText="1"/>
    </xf>
    <xf numFmtId="0" fontId="7" fillId="3" borderId="0" xfId="0" applyFont="1" applyFill="1" applyAlignment="1">
      <alignment horizontal="center" vertical="center" wrapText="1"/>
    </xf>
    <xf numFmtId="165" fontId="6" fillId="3" borderId="0" xfId="2" applyNumberFormat="1" applyFont="1" applyFill="1" applyBorder="1" applyAlignment="1">
      <alignment wrapText="1"/>
    </xf>
    <xf numFmtId="0" fontId="9" fillId="3" borderId="3" xfId="0" applyFont="1" applyFill="1" applyBorder="1" applyAlignment="1" applyProtection="1">
      <alignment horizontal="left" vertical="top" wrapText="1"/>
      <protection locked="0"/>
    </xf>
    <xf numFmtId="0" fontId="13" fillId="0" borderId="0" xfId="0" applyFont="1" applyAlignment="1">
      <alignment horizontal="center" vertical="center" wrapText="1"/>
    </xf>
    <xf numFmtId="0" fontId="9" fillId="2" borderId="3" xfId="0" applyFont="1" applyFill="1" applyBorder="1" applyAlignment="1">
      <alignment horizontal="center" vertical="center" wrapText="1"/>
    </xf>
    <xf numFmtId="0" fontId="6" fillId="3" borderId="0" xfId="0" applyFont="1" applyFill="1" applyAlignment="1">
      <alignment horizontal="left" wrapText="1"/>
    </xf>
    <xf numFmtId="165" fontId="6" fillId="0" borderId="0" xfId="1" applyFont="1" applyFill="1" applyBorder="1" applyAlignment="1" applyProtection="1">
      <alignment vertical="center" wrapText="1"/>
    </xf>
    <xf numFmtId="165" fontId="9" fillId="0" borderId="0" xfId="1" applyFont="1" applyFill="1" applyBorder="1" applyAlignment="1" applyProtection="1">
      <alignment horizontal="center" vertical="center" wrapText="1"/>
    </xf>
    <xf numFmtId="165" fontId="6" fillId="0" borderId="0" xfId="1" applyFont="1" applyFill="1" applyBorder="1" applyAlignment="1" applyProtection="1">
      <alignment horizontal="center" vertical="center" wrapText="1"/>
    </xf>
    <xf numFmtId="0" fontId="10" fillId="2" borderId="3"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9" fillId="0" borderId="0" xfId="0" applyFont="1" applyAlignment="1">
      <alignment wrapText="1"/>
    </xf>
    <xf numFmtId="0" fontId="9" fillId="3" borderId="0" xfId="0" applyFont="1" applyFill="1" applyAlignment="1">
      <alignment wrapText="1"/>
    </xf>
    <xf numFmtId="165" fontId="6" fillId="4" borderId="3" xfId="1" applyFont="1" applyFill="1" applyBorder="1" applyAlignment="1" applyProtection="1">
      <alignment wrapText="1"/>
    </xf>
    <xf numFmtId="165" fontId="9" fillId="3" borderId="0" xfId="0" applyNumberFormat="1" applyFont="1" applyFill="1" applyAlignment="1">
      <alignment vertical="center" wrapText="1"/>
    </xf>
    <xf numFmtId="165" fontId="6" fillId="0" borderId="0" xfId="0" applyNumberFormat="1" applyFont="1" applyAlignment="1">
      <alignment wrapText="1"/>
    </xf>
    <xf numFmtId="165" fontId="10" fillId="0" borderId="0" xfId="1" applyFont="1" applyFill="1" applyBorder="1" applyAlignment="1">
      <alignment horizontal="right" vertical="center" wrapText="1"/>
    </xf>
    <xf numFmtId="165" fontId="6" fillId="2" borderId="3" xfId="0" applyNumberFormat="1" applyFont="1" applyFill="1" applyBorder="1" applyAlignment="1">
      <alignment wrapText="1"/>
    </xf>
    <xf numFmtId="0" fontId="10" fillId="2" borderId="39" xfId="0" applyFont="1" applyFill="1" applyBorder="1" applyAlignment="1">
      <alignment vertical="center" wrapText="1"/>
    </xf>
    <xf numFmtId="165" fontId="6" fillId="2" borderId="39" xfId="0" applyNumberFormat="1" applyFont="1" applyFill="1" applyBorder="1" applyAlignment="1">
      <alignment wrapText="1"/>
    </xf>
    <xf numFmtId="0" fontId="6" fillId="2" borderId="13" xfId="0" applyFont="1" applyFill="1" applyBorder="1" applyAlignment="1">
      <alignment horizontal="left" wrapText="1"/>
    </xf>
    <xf numFmtId="165" fontId="6" fillId="2" borderId="13" xfId="0" applyNumberFormat="1" applyFont="1" applyFill="1" applyBorder="1" applyAlignment="1">
      <alignment horizontal="center" wrapText="1"/>
    </xf>
    <xf numFmtId="165" fontId="6" fillId="2" borderId="13" xfId="0" applyNumberFormat="1" applyFont="1" applyFill="1" applyBorder="1" applyAlignment="1">
      <alignment wrapText="1"/>
    </xf>
    <xf numFmtId="165" fontId="6" fillId="4" borderId="3" xfId="1" applyFont="1" applyFill="1" applyBorder="1" applyAlignment="1">
      <alignment wrapText="1"/>
    </xf>
    <xf numFmtId="0" fontId="6" fillId="3" borderId="40" xfId="0" applyFont="1" applyFill="1" applyBorder="1" applyAlignment="1">
      <alignment horizontal="left" wrapText="1"/>
    </xf>
    <xf numFmtId="0" fontId="6" fillId="3" borderId="41" xfId="0" applyFont="1" applyFill="1" applyBorder="1" applyAlignment="1">
      <alignment horizontal="left" wrapText="1"/>
    </xf>
    <xf numFmtId="0" fontId="6" fillId="3" borderId="42" xfId="0" applyFont="1" applyFill="1" applyBorder="1" applyAlignment="1">
      <alignment horizontal="left" wrapText="1"/>
    </xf>
    <xf numFmtId="165" fontId="6" fillId="3" borderId="4" xfId="1" applyFont="1" applyFill="1" applyBorder="1" applyAlignment="1" applyProtection="1">
      <alignment wrapText="1"/>
    </xf>
    <xf numFmtId="165" fontId="6" fillId="3" borderId="1" xfId="1" applyFont="1" applyFill="1" applyBorder="1" applyAlignment="1">
      <alignment wrapText="1"/>
    </xf>
    <xf numFmtId="165" fontId="6" fillId="3" borderId="2" xfId="0" applyNumberFormat="1" applyFont="1" applyFill="1" applyBorder="1" applyAlignment="1">
      <alignment wrapText="1"/>
    </xf>
    <xf numFmtId="165" fontId="6" fillId="3" borderId="1" xfId="1" applyFont="1" applyFill="1" applyBorder="1" applyAlignment="1" applyProtection="1">
      <alignment wrapText="1"/>
    </xf>
    <xf numFmtId="0" fontId="9" fillId="3" borderId="1" xfId="0" applyFont="1" applyFill="1" applyBorder="1" applyAlignment="1" applyProtection="1">
      <alignment vertical="center" wrapText="1"/>
      <protection locked="0"/>
    </xf>
    <xf numFmtId="0" fontId="6" fillId="3" borderId="3" xfId="0" applyFont="1" applyFill="1" applyBorder="1" applyAlignment="1" applyProtection="1">
      <alignment horizontal="center" vertical="center" wrapText="1"/>
      <protection locked="0"/>
    </xf>
    <xf numFmtId="165" fontId="6" fillId="2" borderId="38" xfId="0" applyNumberFormat="1" applyFont="1" applyFill="1" applyBorder="1" applyAlignment="1">
      <alignment wrapText="1"/>
    </xf>
    <xf numFmtId="165" fontId="6" fillId="2" borderId="9" xfId="0" applyNumberFormat="1" applyFont="1" applyFill="1" applyBorder="1" applyAlignment="1">
      <alignment wrapText="1"/>
    </xf>
    <xf numFmtId="0" fontId="6" fillId="2" borderId="11" xfId="0" applyFont="1" applyFill="1" applyBorder="1" applyAlignment="1">
      <alignment horizontal="center" wrapText="1"/>
    </xf>
    <xf numFmtId="165" fontId="9" fillId="2" borderId="39" xfId="0" applyNumberFormat="1" applyFont="1" applyFill="1" applyBorder="1" applyAlignment="1">
      <alignment wrapText="1"/>
    </xf>
    <xf numFmtId="165" fontId="6" fillId="2" borderId="34" xfId="0" applyNumberFormat="1" applyFont="1" applyFill="1" applyBorder="1" applyAlignment="1">
      <alignment wrapText="1"/>
    </xf>
    <xf numFmtId="165" fontId="9" fillId="2" borderId="13" xfId="0" applyNumberFormat="1" applyFont="1" applyFill="1" applyBorder="1" applyAlignment="1">
      <alignment wrapText="1"/>
    </xf>
    <xf numFmtId="0" fontId="9" fillId="0" borderId="0" xfId="0" applyFont="1"/>
    <xf numFmtId="0" fontId="19" fillId="0" borderId="0" xfId="0" applyFo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0" fontId="7" fillId="2" borderId="10" xfId="0" applyFont="1" applyFill="1" applyBorder="1"/>
    <xf numFmtId="0" fontId="7" fillId="2" borderId="8" xfId="0" applyFont="1" applyFill="1" applyBorder="1"/>
    <xf numFmtId="0" fontId="7" fillId="2" borderId="3" xfId="0" applyFont="1" applyFill="1" applyBorder="1"/>
    <xf numFmtId="0" fontId="7"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165" fontId="9" fillId="0" borderId="39" xfId="0" applyNumberFormat="1" applyFont="1" applyBorder="1" applyAlignment="1" applyProtection="1">
      <alignment wrapText="1"/>
      <protection locked="0"/>
    </xf>
    <xf numFmtId="165" fontId="9" fillId="3" borderId="39" xfId="1" applyFont="1" applyFill="1" applyBorder="1" applyAlignment="1" applyProtection="1">
      <alignment horizontal="center" vertical="center" wrapText="1"/>
      <protection locked="0"/>
    </xf>
    <xf numFmtId="165" fontId="9" fillId="0" borderId="3" xfId="0" applyNumberFormat="1" applyFont="1" applyBorder="1" applyAlignment="1" applyProtection="1">
      <alignment wrapText="1"/>
      <protection locked="0"/>
    </xf>
    <xf numFmtId="0" fontId="6" fillId="2" borderId="3" xfId="0" applyFont="1" applyFill="1" applyBorder="1" applyAlignment="1">
      <alignment vertical="center" wrapText="1"/>
    </xf>
    <xf numFmtId="165" fontId="9" fillId="2" borderId="3" xfId="0" applyNumberFormat="1" applyFont="1" applyFill="1" applyBorder="1" applyAlignment="1">
      <alignment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165" fontId="6" fillId="2" borderId="3" xfId="1" applyFont="1" applyFill="1" applyBorder="1" applyAlignment="1" applyProtection="1">
      <alignment vertical="center" wrapText="1"/>
    </xf>
    <xf numFmtId="165" fontId="6" fillId="2" borderId="4" xfId="1" applyFont="1" applyFill="1" applyBorder="1" applyAlignment="1" applyProtection="1">
      <alignment vertical="center" wrapText="1"/>
    </xf>
    <xf numFmtId="165" fontId="6" fillId="2" borderId="13" xfId="1" applyFont="1" applyFill="1" applyBorder="1" applyAlignment="1" applyProtection="1">
      <alignment vertical="center" wrapText="1"/>
    </xf>
    <xf numFmtId="9" fontId="6" fillId="2" borderId="14" xfId="2" applyFont="1" applyFill="1" applyBorder="1" applyAlignment="1" applyProtection="1">
      <alignment vertical="center" wrapText="1"/>
    </xf>
    <xf numFmtId="0" fontId="7" fillId="2" borderId="28" xfId="0" applyFont="1" applyFill="1" applyBorder="1" applyAlignment="1">
      <alignment horizontal="left" vertical="center" wrapText="1"/>
    </xf>
    <xf numFmtId="165" fontId="6" fillId="2" borderId="16" xfId="0" applyNumberFormat="1" applyFont="1" applyFill="1" applyBorder="1" applyAlignment="1">
      <alignment vertical="center" wrapText="1"/>
    </xf>
    <xf numFmtId="0" fontId="7" fillId="2" borderId="8" xfId="0" applyFont="1" applyFill="1" applyBorder="1" applyAlignment="1">
      <alignment horizontal="left" vertical="center" wrapText="1"/>
    </xf>
    <xf numFmtId="165" fontId="6"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9" fillId="0" borderId="3" xfId="1" applyNumberFormat="1" applyFont="1" applyBorder="1" applyAlignment="1" applyProtection="1">
      <alignment horizontal="left" wrapText="1"/>
      <protection locked="0"/>
    </xf>
    <xf numFmtId="49" fontId="9" fillId="3" borderId="3" xfId="1" applyNumberFormat="1" applyFont="1" applyFill="1" applyBorder="1" applyAlignment="1" applyProtection="1">
      <alignment horizontal="left" wrapText="1"/>
      <protection locked="0"/>
    </xf>
    <xf numFmtId="165" fontId="9" fillId="2" borderId="3" xfId="1" applyFont="1" applyFill="1" applyBorder="1" applyAlignment="1" applyProtection="1">
      <alignment vertical="center" wrapText="1"/>
    </xf>
    <xf numFmtId="0" fontId="9" fillId="2" borderId="8" xfId="0" applyFont="1" applyFill="1" applyBorder="1" applyAlignment="1">
      <alignment vertical="center" wrapText="1"/>
    </xf>
    <xf numFmtId="165" fontId="9" fillId="2" borderId="9" xfId="0" applyNumberFormat="1" applyFont="1" applyFill="1" applyBorder="1" applyAlignment="1">
      <alignment vertical="center" wrapText="1"/>
    </xf>
    <xf numFmtId="165" fontId="6" fillId="2" borderId="14" xfId="1" applyFont="1" applyFill="1" applyBorder="1" applyAlignment="1" applyProtection="1">
      <alignment vertical="center" wrapText="1"/>
    </xf>
    <xf numFmtId="49" fontId="9" fillId="0" borderId="3" xfId="0" applyNumberFormat="1" applyFont="1" applyBorder="1" applyAlignment="1" applyProtection="1">
      <alignment horizontal="left" wrapText="1"/>
      <protection locked="0"/>
    </xf>
    <xf numFmtId="0" fontId="9" fillId="3" borderId="2" xfId="0" applyFont="1" applyFill="1" applyBorder="1" applyAlignment="1" applyProtection="1">
      <alignment vertical="center" wrapText="1"/>
      <protection locked="0"/>
    </xf>
    <xf numFmtId="0" fontId="6" fillId="2" borderId="39" xfId="0" applyFont="1" applyFill="1" applyBorder="1" applyAlignment="1">
      <alignment vertical="center" wrapText="1"/>
    </xf>
    <xf numFmtId="0" fontId="6" fillId="4" borderId="3" xfId="0" applyFont="1" applyFill="1" applyBorder="1" applyAlignment="1" applyProtection="1">
      <alignment vertical="center" wrapText="1"/>
      <protection locked="0"/>
    </xf>
    <xf numFmtId="0" fontId="6" fillId="2" borderId="35" xfId="0" applyFont="1" applyFill="1" applyBorder="1" applyAlignment="1">
      <alignment vertical="center" wrapText="1"/>
    </xf>
    <xf numFmtId="165" fontId="6" fillId="2" borderId="40" xfId="1" applyFont="1" applyFill="1" applyBorder="1" applyAlignment="1" applyProtection="1">
      <alignment vertical="center" wrapText="1"/>
    </xf>
    <xf numFmtId="9" fontId="9" fillId="0" borderId="3" xfId="2" applyFont="1" applyBorder="1" applyAlignment="1" applyProtection="1">
      <alignment horizontal="center" vertical="center" wrapText="1"/>
      <protection locked="0"/>
    </xf>
    <xf numFmtId="9" fontId="9" fillId="3" borderId="3" xfId="2" applyFont="1" applyFill="1" applyBorder="1" applyAlignment="1" applyProtection="1">
      <alignment horizontal="center" vertical="center" wrapText="1"/>
      <protection locked="0"/>
    </xf>
    <xf numFmtId="9" fontId="9" fillId="0" borderId="3" xfId="2" applyFont="1" applyBorder="1" applyAlignment="1" applyProtection="1">
      <alignment vertical="center" wrapText="1"/>
      <protection locked="0"/>
    </xf>
    <xf numFmtId="165" fontId="9" fillId="2" borderId="3" xfId="1" applyFont="1" applyFill="1" applyBorder="1" applyAlignment="1" applyProtection="1">
      <alignment horizontal="center" vertical="center" wrapText="1"/>
    </xf>
    <xf numFmtId="165" fontId="6" fillId="4" borderId="3" xfId="1" applyFont="1" applyFill="1" applyBorder="1" applyAlignment="1" applyProtection="1">
      <alignment vertical="center" wrapText="1"/>
    </xf>
    <xf numFmtId="165" fontId="6" fillId="2" borderId="4" xfId="0" applyNumberFormat="1" applyFont="1" applyFill="1" applyBorder="1" applyAlignment="1">
      <alignment wrapText="1"/>
    </xf>
    <xf numFmtId="165" fontId="6" fillId="3" borderId="1" xfId="0" applyNumberFormat="1" applyFont="1" applyFill="1" applyBorder="1" applyAlignment="1">
      <alignment wrapText="1"/>
    </xf>
    <xf numFmtId="165" fontId="9" fillId="2" borderId="3" xfId="0" applyNumberFormat="1" applyFont="1" applyFill="1" applyBorder="1" applyAlignment="1">
      <alignment wrapText="1"/>
    </xf>
    <xf numFmtId="165" fontId="9" fillId="2" borderId="3" xfId="1" applyFont="1" applyFill="1" applyBorder="1" applyAlignment="1">
      <alignment wrapText="1"/>
    </xf>
    <xf numFmtId="165" fontId="9" fillId="2" borderId="8" xfId="1" applyFont="1" applyFill="1" applyBorder="1" applyAlignment="1" applyProtection="1">
      <alignment wrapText="1"/>
    </xf>
    <xf numFmtId="165" fontId="9" fillId="2" borderId="9" xfId="0" applyNumberFormat="1" applyFont="1" applyFill="1" applyBorder="1" applyAlignment="1">
      <alignment wrapText="1"/>
    </xf>
    <xf numFmtId="0" fontId="6" fillId="2" borderId="32" xfId="0" applyFont="1" applyFill="1" applyBorder="1" applyAlignment="1">
      <alignment wrapText="1"/>
    </xf>
    <xf numFmtId="165" fontId="6" fillId="2" borderId="33" xfId="0" applyNumberFormat="1" applyFont="1" applyFill="1" applyBorder="1" applyAlignment="1">
      <alignment wrapText="1"/>
    </xf>
    <xf numFmtId="0" fontId="9" fillId="2" borderId="12" xfId="0" applyFont="1" applyFill="1" applyBorder="1" applyAlignment="1">
      <alignment wrapText="1"/>
    </xf>
    <xf numFmtId="165" fontId="9" fillId="2" borderId="14" xfId="0" applyNumberFormat="1" applyFont="1" applyFill="1" applyBorder="1" applyAlignment="1">
      <alignment wrapText="1"/>
    </xf>
    <xf numFmtId="9" fontId="6" fillId="3" borderId="9" xfId="2" applyFont="1" applyFill="1" applyBorder="1" applyAlignment="1" applyProtection="1">
      <alignment vertical="center" wrapText="1"/>
      <protection locked="0"/>
    </xf>
    <xf numFmtId="9" fontId="6" fillId="3" borderId="31" xfId="2" applyFont="1" applyFill="1" applyBorder="1" applyAlignment="1" applyProtection="1">
      <alignment vertical="center" wrapText="1"/>
      <protection locked="0"/>
    </xf>
    <xf numFmtId="9" fontId="6" fillId="3" borderId="31" xfId="2" applyFont="1" applyFill="1" applyBorder="1" applyAlignment="1" applyProtection="1">
      <alignment horizontal="right" vertical="center" wrapText="1"/>
      <protection locked="0"/>
    </xf>
    <xf numFmtId="9" fontId="0" fillId="0" borderId="0" xfId="2" applyFont="1"/>
    <xf numFmtId="0" fontId="7"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9" fillId="2" borderId="3" xfId="0" applyFont="1" applyFill="1" applyBorder="1" applyAlignment="1">
      <alignment vertical="center" wrapText="1"/>
    </xf>
    <xf numFmtId="0" fontId="11" fillId="2" borderId="12" xfId="0" applyFont="1" applyFill="1" applyBorder="1" applyAlignment="1">
      <alignment vertical="center" wrapText="1"/>
    </xf>
    <xf numFmtId="165" fontId="6" fillId="2" borderId="14" xfId="0" applyNumberFormat="1" applyFont="1" applyFill="1" applyBorder="1" applyAlignment="1">
      <alignment wrapText="1"/>
    </xf>
    <xf numFmtId="165" fontId="9" fillId="2" borderId="51" xfId="1" applyFont="1" applyFill="1" applyBorder="1" applyAlignment="1" applyProtection="1">
      <alignment wrapText="1"/>
    </xf>
    <xf numFmtId="165" fontId="6" fillId="2" borderId="52" xfId="1" applyFont="1" applyFill="1" applyBorder="1" applyAlignment="1">
      <alignment wrapText="1"/>
    </xf>
    <xf numFmtId="165" fontId="6" fillId="2" borderId="29" xfId="0" applyNumberFormat="1" applyFont="1" applyFill="1" applyBorder="1" applyAlignment="1">
      <alignment wrapText="1"/>
    </xf>
    <xf numFmtId="165" fontId="6" fillId="2" borderId="3" xfId="1" applyFont="1" applyFill="1" applyBorder="1" applyAlignment="1">
      <alignment wrapText="1"/>
    </xf>
    <xf numFmtId="165" fontId="6" fillId="2" borderId="12" xfId="1" applyFont="1" applyFill="1" applyBorder="1" applyAlignment="1" applyProtection="1">
      <alignment wrapText="1"/>
    </xf>
    <xf numFmtId="165" fontId="6" fillId="2" borderId="13" xfId="1" applyFont="1" applyFill="1" applyBorder="1" applyAlignment="1">
      <alignment wrapText="1"/>
    </xf>
    <xf numFmtId="10" fontId="6" fillId="2" borderId="9" xfId="2" applyNumberFormat="1" applyFont="1" applyFill="1" applyBorder="1" applyAlignment="1" applyProtection="1">
      <alignment wrapText="1"/>
    </xf>
    <xf numFmtId="165" fontId="18"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6" fillId="3" borderId="0" xfId="1" applyFont="1" applyFill="1" applyBorder="1" applyAlignment="1" applyProtection="1">
      <alignment vertical="center" wrapText="1"/>
      <protection locked="0"/>
    </xf>
    <xf numFmtId="165" fontId="9" fillId="0" borderId="0" xfId="1" applyFont="1" applyFill="1" applyBorder="1" applyAlignment="1" applyProtection="1">
      <alignment vertical="center" wrapText="1"/>
      <protection locked="0"/>
    </xf>
    <xf numFmtId="165" fontId="6" fillId="3" borderId="0" xfId="1" applyFont="1" applyFill="1" applyBorder="1" applyAlignment="1">
      <alignment vertical="center" wrapText="1"/>
    </xf>
    <xf numFmtId="165" fontId="6" fillId="3" borderId="0" xfId="1" applyFont="1" applyFill="1" applyBorder="1" applyAlignment="1" applyProtection="1">
      <alignment horizontal="right" vertical="center" wrapText="1"/>
      <protection locked="0"/>
    </xf>
    <xf numFmtId="165" fontId="6" fillId="0" borderId="0" xfId="1" applyFont="1" applyFill="1" applyBorder="1" applyAlignment="1">
      <alignment vertical="center" wrapText="1"/>
    </xf>
    <xf numFmtId="165" fontId="21" fillId="8" borderId="3" xfId="0" applyNumberFormat="1" applyFont="1" applyFill="1" applyBorder="1" applyAlignment="1">
      <alignment horizontal="center" vertical="center" wrapText="1"/>
    </xf>
    <xf numFmtId="165" fontId="6" fillId="3" borderId="0" xfId="1" applyFont="1" applyFill="1" applyBorder="1" applyAlignment="1" applyProtection="1">
      <alignment horizontal="center" vertical="center" wrapText="1"/>
    </xf>
    <xf numFmtId="165" fontId="6" fillId="3" borderId="0" xfId="1" applyFont="1" applyFill="1" applyBorder="1" applyAlignment="1" applyProtection="1">
      <alignment vertical="center" wrapText="1"/>
    </xf>
    <xf numFmtId="165" fontId="16" fillId="3" borderId="0" xfId="1" applyFont="1" applyFill="1" applyBorder="1" applyAlignment="1">
      <alignment horizontal="left" wrapText="1"/>
    </xf>
    <xf numFmtId="0" fontId="5" fillId="2" borderId="3" xfId="0" applyFont="1" applyFill="1" applyBorder="1" applyAlignment="1">
      <alignment horizontal="center" vertical="center" wrapText="1"/>
    </xf>
    <xf numFmtId="165" fontId="6"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5" fillId="0" borderId="3" xfId="1" applyFont="1" applyBorder="1" applyAlignment="1" applyProtection="1">
      <alignment horizontal="center" vertical="center" wrapText="1"/>
      <protection locked="0"/>
    </xf>
    <xf numFmtId="165" fontId="5" fillId="2" borderId="3" xfId="1" applyFont="1" applyFill="1" applyBorder="1" applyAlignment="1">
      <alignment vertical="center" wrapText="1"/>
    </xf>
    <xf numFmtId="165" fontId="7" fillId="2" borderId="13" xfId="0" applyNumberFormat="1" applyFont="1" applyFill="1" applyBorder="1"/>
    <xf numFmtId="165" fontId="6" fillId="2" borderId="4" xfId="2" applyNumberFormat="1" applyFont="1" applyFill="1" applyBorder="1" applyAlignment="1">
      <alignment vertical="center" wrapText="1"/>
    </xf>
    <xf numFmtId="165" fontId="7" fillId="2" borderId="53" xfId="0" applyNumberFormat="1" applyFont="1" applyFill="1" applyBorder="1"/>
    <xf numFmtId="0" fontId="9" fillId="2" borderId="16" xfId="0" applyFont="1" applyFill="1" applyBorder="1"/>
    <xf numFmtId="0" fontId="0" fillId="2" borderId="14" xfId="0" applyFill="1" applyBorder="1"/>
    <xf numFmtId="0" fontId="6" fillId="2" borderId="5" xfId="0" applyFont="1" applyFill="1" applyBorder="1" applyAlignment="1">
      <alignment horizontal="center" vertical="center" wrapText="1"/>
    </xf>
    <xf numFmtId="165" fontId="18" fillId="3" borderId="0" xfId="1" applyFont="1" applyFill="1" applyBorder="1" applyAlignment="1">
      <alignment wrapText="1"/>
    </xf>
    <xf numFmtId="165" fontId="0" fillId="3" borderId="0" xfId="1" applyFont="1" applyFill="1" applyBorder="1" applyAlignment="1">
      <alignment wrapText="1"/>
    </xf>
    <xf numFmtId="165" fontId="6" fillId="3" borderId="3" xfId="1" applyFont="1" applyFill="1" applyBorder="1" applyAlignment="1" applyProtection="1">
      <alignment horizontal="center" vertical="center" wrapText="1"/>
    </xf>
    <xf numFmtId="165" fontId="21" fillId="9" borderId="3" xfId="0" applyNumberFormat="1" applyFont="1" applyFill="1" applyBorder="1" applyAlignment="1">
      <alignment horizontal="center" vertical="center" wrapText="1"/>
    </xf>
    <xf numFmtId="165" fontId="5" fillId="3" borderId="3" xfId="1" applyFont="1" applyFill="1" applyBorder="1" applyAlignment="1" applyProtection="1">
      <alignment horizontal="center" vertical="center" wrapText="1"/>
      <protection locked="0"/>
    </xf>
    <xf numFmtId="165" fontId="9" fillId="3" borderId="3" xfId="1" applyFont="1" applyFill="1" applyBorder="1" applyAlignment="1" applyProtection="1">
      <alignment vertical="center" wrapText="1"/>
      <protection locked="0"/>
    </xf>
    <xf numFmtId="165" fontId="0" fillId="3" borderId="0" xfId="1" applyFont="1" applyFill="1" applyBorder="1" applyAlignment="1">
      <alignment vertical="center" wrapText="1"/>
    </xf>
    <xf numFmtId="9" fontId="0" fillId="3" borderId="0" xfId="2" applyFont="1" applyFill="1" applyBorder="1" applyAlignment="1">
      <alignment wrapText="1"/>
    </xf>
    <xf numFmtId="0" fontId="4" fillId="2" borderId="3" xfId="0" applyFont="1" applyFill="1" applyBorder="1" applyAlignment="1">
      <alignment horizontal="center" vertical="center" wrapText="1"/>
    </xf>
    <xf numFmtId="165" fontId="6" fillId="2" borderId="5" xfId="1" applyFont="1" applyFill="1" applyBorder="1" applyAlignment="1" applyProtection="1">
      <alignment horizontal="center" vertical="center" wrapText="1"/>
      <protection locked="0"/>
    </xf>
    <xf numFmtId="0" fontId="15" fillId="6" borderId="6" xfId="0" applyFont="1" applyFill="1" applyBorder="1" applyAlignment="1">
      <alignment vertical="top" wrapText="1"/>
    </xf>
    <xf numFmtId="0" fontId="6" fillId="0" borderId="0" xfId="0" applyFont="1" applyAlignment="1">
      <alignment wrapText="1"/>
    </xf>
    <xf numFmtId="0" fontId="22" fillId="0" borderId="0" xfId="0" applyFont="1" applyAlignment="1">
      <alignment wrapText="1"/>
    </xf>
    <xf numFmtId="165" fontId="4" fillId="3" borderId="39" xfId="1" applyFont="1" applyFill="1" applyBorder="1" applyAlignment="1" applyProtection="1">
      <alignment horizontal="center" vertical="center" wrapText="1"/>
      <protection locked="0"/>
    </xf>
    <xf numFmtId="0" fontId="4" fillId="0" borderId="3" xfId="0" applyFont="1" applyBorder="1" applyAlignment="1" applyProtection="1">
      <alignment horizontal="left" vertical="top" wrapText="1"/>
      <protection locked="0"/>
    </xf>
    <xf numFmtId="165" fontId="4" fillId="0" borderId="3" xfId="1" applyFont="1" applyBorder="1" applyAlignment="1" applyProtection="1">
      <alignment horizontal="center" vertical="center" wrapText="1"/>
      <protection locked="0"/>
    </xf>
    <xf numFmtId="0" fontId="4" fillId="3" borderId="3" xfId="0" applyFont="1" applyFill="1" applyBorder="1" applyAlignment="1" applyProtection="1">
      <alignment horizontal="left" vertical="top" wrapText="1"/>
      <protection locked="0"/>
    </xf>
    <xf numFmtId="0" fontId="4" fillId="3" borderId="3" xfId="0" applyFont="1" applyFill="1" applyBorder="1" applyAlignment="1" applyProtection="1">
      <alignment vertical="center" wrapText="1"/>
      <protection locked="0"/>
    </xf>
    <xf numFmtId="164" fontId="9" fillId="0" borderId="3" xfId="1" applyNumberFormat="1" applyFont="1" applyBorder="1" applyAlignment="1" applyProtection="1">
      <alignment vertical="center" wrapText="1"/>
      <protection locked="0"/>
    </xf>
    <xf numFmtId="164" fontId="27" fillId="0" borderId="0" xfId="0" applyNumberFormat="1" applyFont="1" applyProtection="1">
      <protection locked="0"/>
    </xf>
    <xf numFmtId="165" fontId="4" fillId="3" borderId="3" xfId="1" applyFont="1" applyFill="1" applyBorder="1" applyAlignment="1" applyProtection="1">
      <alignment horizontal="center" vertical="center" wrapText="1"/>
      <protection locked="0"/>
    </xf>
    <xf numFmtId="49" fontId="4" fillId="0" borderId="3" xfId="1" applyNumberFormat="1" applyFont="1" applyBorder="1" applyAlignment="1" applyProtection="1">
      <alignment horizontal="left" wrapText="1"/>
      <protection locked="0"/>
    </xf>
    <xf numFmtId="0" fontId="0" fillId="0" borderId="0" xfId="0" applyAlignment="1" applyProtection="1">
      <alignment vertical="top" wrapText="1"/>
      <protection locked="0"/>
    </xf>
    <xf numFmtId="49" fontId="4" fillId="3" borderId="3" xfId="1" applyNumberFormat="1" applyFont="1" applyFill="1" applyBorder="1" applyAlignment="1" applyProtection="1">
      <alignment horizontal="left" wrapText="1"/>
      <protection locked="0"/>
    </xf>
    <xf numFmtId="166" fontId="9" fillId="0" borderId="3" xfId="1" applyNumberFormat="1" applyFont="1" applyBorder="1" applyAlignment="1" applyProtection="1">
      <alignment vertical="center" wrapText="1"/>
      <protection locked="0"/>
    </xf>
    <xf numFmtId="166" fontId="28" fillId="0" borderId="3" xfId="1" applyNumberFormat="1" applyFont="1" applyFill="1" applyBorder="1" applyAlignment="1" applyProtection="1">
      <alignment horizontal="center" vertical="center" wrapText="1"/>
      <protection locked="0"/>
    </xf>
    <xf numFmtId="9" fontId="28" fillId="0" borderId="3" xfId="2" applyFont="1" applyBorder="1" applyAlignment="1" applyProtection="1">
      <alignment horizontal="center" vertical="center" wrapText="1"/>
      <protection locked="0"/>
    </xf>
    <xf numFmtId="166" fontId="28" fillId="3" borderId="3" xfId="1" applyNumberFormat="1" applyFont="1" applyFill="1" applyBorder="1" applyAlignment="1" applyProtection="1">
      <alignment horizontal="center" vertical="center" wrapText="1"/>
      <protection locked="0"/>
    </xf>
    <xf numFmtId="9" fontId="28" fillId="3" borderId="3" xfId="2" applyFont="1" applyFill="1" applyBorder="1" applyAlignment="1" applyProtection="1">
      <alignment horizontal="center" vertical="center" wrapText="1"/>
      <protection locked="0"/>
    </xf>
    <xf numFmtId="165" fontId="28" fillId="3" borderId="3" xfId="1" applyFont="1" applyFill="1" applyBorder="1" applyAlignment="1" applyProtection="1">
      <alignment horizontal="center" vertical="center" wrapText="1"/>
      <protection locked="0"/>
    </xf>
    <xf numFmtId="166" fontId="28" fillId="0" borderId="3" xfId="1" applyNumberFormat="1" applyFont="1" applyBorder="1" applyAlignment="1" applyProtection="1">
      <alignment vertical="center" wrapText="1"/>
      <protection locked="0"/>
    </xf>
    <xf numFmtId="164" fontId="28" fillId="0" borderId="3" xfId="1" applyNumberFormat="1" applyFont="1" applyBorder="1" applyAlignment="1" applyProtection="1">
      <alignment horizontal="right" vertical="center" wrapText="1"/>
      <protection locked="0"/>
    </xf>
    <xf numFmtId="166" fontId="28" fillId="0" borderId="3" xfId="1" applyNumberFormat="1" applyFont="1" applyBorder="1" applyAlignment="1" applyProtection="1">
      <alignment horizontal="center" vertical="center" wrapText="1"/>
      <protection locked="0"/>
    </xf>
    <xf numFmtId="9" fontId="4" fillId="0" borderId="3" xfId="2" applyFont="1" applyBorder="1" applyAlignment="1" applyProtection="1">
      <alignment horizontal="center" vertical="center" wrapText="1"/>
      <protection locked="0"/>
    </xf>
    <xf numFmtId="165" fontId="0" fillId="3" borderId="0" xfId="1" applyFont="1" applyFill="1" applyBorder="1" applyAlignment="1" applyProtection="1">
      <alignment wrapText="1"/>
      <protection locked="0"/>
    </xf>
    <xf numFmtId="9" fontId="4" fillId="3" borderId="3" xfId="2" applyFont="1" applyFill="1" applyBorder="1" applyAlignment="1" applyProtection="1">
      <alignment horizontal="center" vertical="center" wrapText="1"/>
      <protection locked="0"/>
    </xf>
    <xf numFmtId="0" fontId="0" fillId="0" borderId="52" xfId="0" applyBorder="1" applyAlignment="1" applyProtection="1">
      <alignment wrapText="1"/>
      <protection locked="0"/>
    </xf>
    <xf numFmtId="0" fontId="0" fillId="0" borderId="39" xfId="0" applyBorder="1" applyAlignment="1" applyProtection="1">
      <alignment wrapText="1"/>
      <protection locked="0"/>
    </xf>
    <xf numFmtId="0" fontId="9" fillId="3" borderId="3" xfId="0" applyFont="1" applyFill="1" applyBorder="1" applyAlignment="1">
      <alignment vertical="center" wrapText="1"/>
    </xf>
    <xf numFmtId="165" fontId="14" fillId="3" borderId="3" xfId="1" applyFont="1" applyFill="1" applyBorder="1" applyAlignment="1" applyProtection="1">
      <alignment horizontal="center" vertical="center" wrapText="1"/>
      <protection locked="0"/>
    </xf>
    <xf numFmtId="166" fontId="14" fillId="3" borderId="3" xfId="1" applyNumberFormat="1" applyFont="1" applyFill="1" applyBorder="1" applyAlignment="1" applyProtection="1">
      <alignment horizontal="center" vertical="center" wrapText="1"/>
      <protection locked="0"/>
    </xf>
    <xf numFmtId="165" fontId="28" fillId="3" borderId="3" xfId="1" applyFont="1" applyFill="1" applyBorder="1" applyAlignment="1" applyProtection="1">
      <alignment horizontal="center" vertical="center" wrapText="1"/>
    </xf>
    <xf numFmtId="165" fontId="9" fillId="3" borderId="0" xfId="1" applyFont="1" applyFill="1" applyBorder="1" applyAlignment="1" applyProtection="1">
      <alignment horizontal="center" vertical="center" wrapText="1"/>
    </xf>
    <xf numFmtId="49" fontId="28" fillId="3" borderId="3" xfId="1" applyNumberFormat="1" applyFont="1" applyFill="1" applyBorder="1" applyAlignment="1" applyProtection="1">
      <alignment horizontal="left" wrapText="1"/>
      <protection locked="0"/>
    </xf>
    <xf numFmtId="0" fontId="14" fillId="3" borderId="3" xfId="0" applyFont="1" applyFill="1" applyBorder="1" applyAlignment="1" applyProtection="1">
      <alignment horizontal="left" vertical="top" wrapText="1"/>
      <protection locked="0"/>
    </xf>
    <xf numFmtId="0" fontId="24" fillId="0" borderId="0" xfId="0" applyFont="1" applyAlignment="1">
      <alignment horizontal="left" vertical="top" wrapText="1"/>
    </xf>
    <xf numFmtId="165" fontId="6" fillId="2" borderId="39" xfId="1"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9" fontId="0" fillId="0" borderId="0" xfId="0" applyNumberFormat="1"/>
    <xf numFmtId="0" fontId="0" fillId="0" borderId="3" xfId="0" applyBorder="1"/>
    <xf numFmtId="9" fontId="0" fillId="0" borderId="3" xfId="0" applyNumberFormat="1" applyBorder="1"/>
    <xf numFmtId="43" fontId="0" fillId="0" borderId="3" xfId="0" applyNumberFormat="1" applyBorder="1"/>
    <xf numFmtId="0" fontId="0" fillId="10" borderId="3" xfId="0" applyFill="1" applyBorder="1"/>
    <xf numFmtId="9" fontId="0" fillId="10" borderId="3" xfId="0" applyNumberFormat="1" applyFill="1" applyBorder="1"/>
    <xf numFmtId="43" fontId="0" fillId="10" borderId="3" xfId="0" applyNumberFormat="1" applyFill="1" applyBorder="1"/>
    <xf numFmtId="0" fontId="0" fillId="11" borderId="3" xfId="0" applyFill="1" applyBorder="1"/>
    <xf numFmtId="9" fontId="0" fillId="11" borderId="3" xfId="0" applyNumberFormat="1" applyFill="1" applyBorder="1"/>
    <xf numFmtId="43" fontId="0" fillId="11" borderId="3" xfId="0" applyNumberFormat="1" applyFill="1" applyBorder="1"/>
    <xf numFmtId="0" fontId="0" fillId="12" borderId="3" xfId="0" applyFill="1" applyBorder="1"/>
    <xf numFmtId="9" fontId="0" fillId="12" borderId="3" xfId="0" applyNumberFormat="1" applyFill="1" applyBorder="1"/>
    <xf numFmtId="43" fontId="0" fillId="12" borderId="3" xfId="0" applyNumberFormat="1" applyFill="1" applyBorder="1"/>
    <xf numFmtId="164" fontId="9" fillId="0" borderId="0" xfId="1" applyNumberFormat="1" applyFont="1" applyBorder="1" applyAlignment="1" applyProtection="1">
      <alignment vertical="center" wrapText="1"/>
      <protection locked="0"/>
    </xf>
    <xf numFmtId="165" fontId="6" fillId="2" borderId="0" xfId="0" applyNumberFormat="1" applyFont="1" applyFill="1" applyAlignment="1">
      <alignment vertical="center" wrapText="1"/>
    </xf>
    <xf numFmtId="10" fontId="6" fillId="2" borderId="0" xfId="2" applyNumberFormat="1" applyFont="1" applyFill="1" applyBorder="1" applyAlignment="1" applyProtection="1">
      <alignment wrapText="1"/>
    </xf>
    <xf numFmtId="0" fontId="7" fillId="2" borderId="0" xfId="0" applyFont="1" applyFill="1" applyAlignment="1">
      <alignment horizontal="center" vertical="center" wrapText="1"/>
    </xf>
    <xf numFmtId="165" fontId="6" fillId="2" borderId="0" xfId="2" applyNumberFormat="1" applyFont="1" applyFill="1" applyBorder="1" applyAlignment="1" applyProtection="1">
      <alignment wrapText="1"/>
    </xf>
    <xf numFmtId="0" fontId="0" fillId="5" borderId="0" xfId="0" applyFill="1" applyAlignment="1">
      <alignment horizontal="center" vertical="center" wrapText="1"/>
    </xf>
    <xf numFmtId="0" fontId="22" fillId="0" borderId="0" xfId="0" applyFont="1" applyAlignment="1">
      <alignment horizontal="left" wrapText="1"/>
    </xf>
    <xf numFmtId="165" fontId="6" fillId="2" borderId="40" xfId="1" applyFont="1" applyFill="1" applyBorder="1" applyAlignment="1" applyProtection="1">
      <alignment horizontal="center" vertical="center" wrapText="1"/>
      <protection locked="0"/>
    </xf>
    <xf numFmtId="165" fontId="6" fillId="2" borderId="46" xfId="1" applyFont="1" applyFill="1" applyBorder="1" applyAlignment="1" applyProtection="1">
      <alignment horizontal="center" vertical="center" wrapText="1"/>
      <protection locked="0"/>
    </xf>
    <xf numFmtId="0" fontId="3" fillId="0" borderId="3" xfId="0" applyFont="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0" fillId="0" borderId="0" xfId="0" applyAlignment="1">
      <alignment horizontal="left"/>
    </xf>
    <xf numFmtId="15" fontId="0" fillId="0" borderId="0" xfId="0" applyNumberFormat="1"/>
    <xf numFmtId="43" fontId="0" fillId="0" borderId="0" xfId="0" applyNumberFormat="1"/>
    <xf numFmtId="0" fontId="0" fillId="0" borderId="0" xfId="0" pivotButton="1"/>
    <xf numFmtId="0" fontId="29" fillId="0" borderId="0" xfId="0" applyFont="1"/>
    <xf numFmtId="0" fontId="0" fillId="3" borderId="0" xfId="0" applyFill="1" applyAlignment="1">
      <alignment vertical="top" wrapText="1"/>
    </xf>
    <xf numFmtId="0" fontId="9" fillId="2" borderId="3" xfId="0" applyFont="1" applyFill="1" applyBorder="1" applyAlignment="1">
      <alignment vertical="top" wrapText="1"/>
    </xf>
    <xf numFmtId="165" fontId="9" fillId="0" borderId="3" xfId="1" applyFont="1" applyBorder="1" applyAlignment="1" applyProtection="1">
      <alignment horizontal="center" vertical="top" wrapText="1"/>
      <protection locked="0"/>
    </xf>
    <xf numFmtId="165" fontId="9" fillId="2" borderId="3" xfId="1" applyFont="1" applyFill="1" applyBorder="1" applyAlignment="1" applyProtection="1">
      <alignment horizontal="center" vertical="top" wrapText="1"/>
    </xf>
    <xf numFmtId="9" fontId="9" fillId="0" borderId="3" xfId="2" applyFont="1" applyBorder="1" applyAlignment="1" applyProtection="1">
      <alignment horizontal="center" vertical="top" wrapText="1"/>
      <protection locked="0"/>
    </xf>
    <xf numFmtId="165" fontId="4" fillId="3" borderId="3" xfId="1" applyFont="1" applyFill="1" applyBorder="1" applyAlignment="1" applyProtection="1">
      <alignment horizontal="center" vertical="top" wrapText="1"/>
      <protection locked="0"/>
    </xf>
    <xf numFmtId="49" fontId="4" fillId="0" borderId="3" xfId="1" applyNumberFormat="1" applyFont="1" applyBorder="1" applyAlignment="1" applyProtection="1">
      <alignment horizontal="left" vertical="top" wrapText="1"/>
      <protection locked="0"/>
    </xf>
    <xf numFmtId="165" fontId="9" fillId="0" borderId="0" xfId="1" applyFont="1" applyFill="1" applyBorder="1" applyAlignment="1" applyProtection="1">
      <alignment horizontal="center" vertical="top" wrapText="1"/>
    </xf>
    <xf numFmtId="0" fontId="0" fillId="0" borderId="0" xfId="0" applyAlignment="1">
      <alignment vertical="top" wrapText="1"/>
    </xf>
    <xf numFmtId="165" fontId="9" fillId="3" borderId="3" xfId="1" applyFont="1" applyFill="1" applyBorder="1" applyAlignment="1" applyProtection="1">
      <alignment horizontal="center" vertical="top" wrapText="1"/>
      <protection locked="0"/>
    </xf>
    <xf numFmtId="9" fontId="9" fillId="3" borderId="3" xfId="2" applyFont="1" applyFill="1" applyBorder="1" applyAlignment="1" applyProtection="1">
      <alignment horizontal="center" vertical="top" wrapText="1"/>
      <protection locked="0"/>
    </xf>
    <xf numFmtId="49" fontId="4" fillId="3" borderId="3" xfId="1" applyNumberFormat="1" applyFont="1" applyFill="1" applyBorder="1" applyAlignment="1" applyProtection="1">
      <alignment horizontal="left" vertical="top" wrapText="1"/>
      <protection locked="0"/>
    </xf>
    <xf numFmtId="43" fontId="7" fillId="10" borderId="0" xfId="0" applyNumberFormat="1" applyFont="1" applyFill="1"/>
    <xf numFmtId="43" fontId="0" fillId="10" borderId="0" xfId="0" applyNumberFormat="1" applyFill="1"/>
    <xf numFmtId="14" fontId="0" fillId="0" borderId="0" xfId="0" applyNumberFormat="1"/>
    <xf numFmtId="0" fontId="0" fillId="10" borderId="0" xfId="0" applyFill="1"/>
    <xf numFmtId="0" fontId="7" fillId="10" borderId="0" xfId="0" applyFont="1" applyFill="1"/>
    <xf numFmtId="43" fontId="7" fillId="0" borderId="3" xfId="0" applyNumberFormat="1" applyFont="1" applyBorder="1"/>
    <xf numFmtId="9" fontId="7" fillId="0" borderId="3" xfId="0" applyNumberFormat="1" applyFont="1" applyBorder="1"/>
    <xf numFmtId="165" fontId="2" fillId="0" borderId="3" xfId="1" applyFont="1" applyBorder="1" applyAlignment="1" applyProtection="1">
      <alignment horizontal="center" vertical="center" wrapText="1"/>
      <protection locked="0"/>
    </xf>
    <xf numFmtId="165" fontId="2" fillId="3" borderId="3" xfId="1" applyFont="1" applyFill="1" applyBorder="1" applyAlignment="1" applyProtection="1">
      <alignment horizontal="center" vertical="center" wrapText="1"/>
      <protection locked="0"/>
    </xf>
    <xf numFmtId="43" fontId="7" fillId="13" borderId="3" xfId="0" applyNumberFormat="1" applyFont="1" applyFill="1" applyBorder="1" applyAlignment="1">
      <alignment horizontal="left"/>
    </xf>
    <xf numFmtId="0" fontId="31" fillId="0" borderId="0" xfId="0" applyFont="1"/>
    <xf numFmtId="0" fontId="0" fillId="0" borderId="0" xfId="0" applyAlignment="1">
      <alignment horizontal="left" wrapText="1"/>
    </xf>
    <xf numFmtId="0" fontId="9" fillId="2" borderId="3" xfId="0" applyFont="1" applyFill="1" applyBorder="1" applyAlignment="1">
      <alignment horizontal="left" vertical="center" wrapText="1"/>
    </xf>
    <xf numFmtId="165" fontId="4" fillId="0" borderId="3" xfId="1" applyFont="1" applyBorder="1" applyAlignment="1" applyProtection="1">
      <alignment horizontal="left" vertical="center" wrapText="1"/>
      <protection locked="0"/>
    </xf>
    <xf numFmtId="165" fontId="9" fillId="0" borderId="3" xfId="1" applyFont="1" applyBorder="1" applyAlignment="1" applyProtection="1">
      <alignment horizontal="left" vertical="center" wrapText="1"/>
      <protection locked="0"/>
    </xf>
    <xf numFmtId="165" fontId="2" fillId="0" borderId="3" xfId="1" applyFont="1" applyBorder="1" applyAlignment="1" applyProtection="1">
      <alignment horizontal="left" vertical="center" wrapText="1"/>
      <protection locked="0"/>
    </xf>
    <xf numFmtId="165" fontId="9" fillId="2" borderId="3" xfId="1" applyFont="1" applyFill="1" applyBorder="1" applyAlignment="1" applyProtection="1">
      <alignment horizontal="left" vertical="center" wrapText="1"/>
    </xf>
    <xf numFmtId="9" fontId="9" fillId="0" borderId="3" xfId="2" applyFont="1" applyBorder="1" applyAlignment="1" applyProtection="1">
      <alignment horizontal="left" vertical="center" wrapText="1"/>
      <protection locked="0"/>
    </xf>
    <xf numFmtId="165" fontId="4" fillId="3" borderId="3" xfId="1" applyFont="1" applyFill="1" applyBorder="1" applyAlignment="1" applyProtection="1">
      <alignment horizontal="left" vertical="center" wrapText="1"/>
      <protection locked="0"/>
    </xf>
    <xf numFmtId="165" fontId="9" fillId="0" borderId="0" xfId="1" applyFont="1" applyFill="1" applyBorder="1" applyAlignment="1" applyProtection="1">
      <alignment horizontal="left" vertical="center" wrapText="1"/>
    </xf>
    <xf numFmtId="167" fontId="0" fillId="0" borderId="3" xfId="0" applyNumberFormat="1" applyBorder="1"/>
    <xf numFmtId="0" fontId="24" fillId="0" borderId="0" xfId="0" applyFont="1" applyAlignment="1">
      <alignment horizontal="left" vertical="top" wrapText="1"/>
    </xf>
    <xf numFmtId="0" fontId="6" fillId="2" borderId="5" xfId="0" applyFont="1" applyFill="1" applyBorder="1" applyAlignment="1" applyProtection="1">
      <alignment horizontal="center" vertical="center" wrapText="1"/>
      <protection locked="0"/>
    </xf>
    <xf numFmtId="0" fontId="6" fillId="2" borderId="39" xfId="0" applyFont="1" applyFill="1" applyBorder="1" applyAlignment="1" applyProtection="1">
      <alignment horizontal="center" vertical="center" wrapText="1"/>
      <protection locked="0"/>
    </xf>
    <xf numFmtId="0" fontId="22" fillId="0" borderId="55" xfId="0" applyFont="1" applyBorder="1" applyAlignment="1">
      <alignment horizontal="left" wrapText="1"/>
    </xf>
    <xf numFmtId="0" fontId="4" fillId="3" borderId="4" xfId="0" applyFont="1" applyFill="1" applyBorder="1" applyAlignment="1" applyProtection="1">
      <alignment horizontal="left" vertical="top" wrapText="1"/>
      <protection locked="0"/>
    </xf>
    <xf numFmtId="0" fontId="9" fillId="3" borderId="1" xfId="0" applyFont="1" applyFill="1" applyBorder="1" applyAlignment="1" applyProtection="1">
      <alignment horizontal="left" vertical="top" wrapText="1"/>
      <protection locked="0"/>
    </xf>
    <xf numFmtId="0" fontId="9" fillId="3" borderId="2" xfId="0" applyFont="1" applyFill="1" applyBorder="1" applyAlignment="1" applyProtection="1">
      <alignment horizontal="left" vertical="top" wrapText="1"/>
      <protection locked="0"/>
    </xf>
    <xf numFmtId="0" fontId="6" fillId="3" borderId="4" xfId="0" applyFont="1" applyFill="1" applyBorder="1" applyAlignment="1" applyProtection="1">
      <alignment horizontal="left" vertical="top" wrapText="1"/>
      <protection locked="0"/>
    </xf>
    <xf numFmtId="0" fontId="6" fillId="3" borderId="1" xfId="0" applyFont="1" applyFill="1" applyBorder="1" applyAlignment="1" applyProtection="1">
      <alignment horizontal="left" vertical="top" wrapText="1"/>
      <protection locked="0"/>
    </xf>
    <xf numFmtId="0" fontId="6" fillId="3" borderId="2" xfId="0" applyFont="1" applyFill="1" applyBorder="1" applyAlignment="1" applyProtection="1">
      <alignment horizontal="left" vertical="top" wrapText="1"/>
      <protection locked="0"/>
    </xf>
    <xf numFmtId="0" fontId="9" fillId="3" borderId="4" xfId="0" applyFont="1" applyFill="1" applyBorder="1" applyAlignment="1" applyProtection="1">
      <alignment horizontal="left" vertical="top" wrapText="1"/>
      <protection locked="0"/>
    </xf>
    <xf numFmtId="49" fontId="6" fillId="3" borderId="4" xfId="0"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49" fontId="6" fillId="3" borderId="2" xfId="0" applyNumberFormat="1" applyFont="1" applyFill="1" applyBorder="1" applyAlignment="1" applyProtection="1">
      <alignment horizontal="left" vertical="top" wrapText="1"/>
      <protection locked="0"/>
    </xf>
    <xf numFmtId="49" fontId="4" fillId="3" borderId="4" xfId="0" applyNumberFormat="1" applyFont="1" applyFill="1" applyBorder="1" applyAlignment="1" applyProtection="1">
      <alignment horizontal="left" vertical="top" wrapText="1"/>
      <protection locked="0"/>
    </xf>
    <xf numFmtId="49" fontId="9" fillId="3" borderId="1" xfId="0" applyNumberFormat="1" applyFont="1" applyFill="1" applyBorder="1" applyAlignment="1" applyProtection="1">
      <alignment horizontal="left" vertical="top" wrapText="1"/>
      <protection locked="0"/>
    </xf>
    <xf numFmtId="49" fontId="9" fillId="3" borderId="2" xfId="0" applyNumberFormat="1" applyFont="1" applyFill="1" applyBorder="1" applyAlignment="1" applyProtection="1">
      <alignment horizontal="left" vertical="top" wrapText="1"/>
      <protection locked="0"/>
    </xf>
    <xf numFmtId="0" fontId="6" fillId="0" borderId="0" xfId="0" applyFont="1" applyAlignment="1">
      <alignment horizontal="center" vertical="center" wrapText="1"/>
    </xf>
    <xf numFmtId="0" fontId="6" fillId="2" borderId="4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10" xfId="0" applyFont="1" applyFill="1" applyBorder="1" applyAlignment="1">
      <alignment horizontal="center" vertical="center" wrapText="1"/>
    </xf>
    <xf numFmtId="165" fontId="6" fillId="2" borderId="31" xfId="1" applyFont="1" applyFill="1" applyBorder="1" applyAlignment="1" applyProtection="1">
      <alignment horizontal="center" vertical="center" wrapText="1"/>
    </xf>
    <xf numFmtId="165" fontId="6" fillId="2" borderId="38" xfId="1" applyFont="1" applyFill="1" applyBorder="1" applyAlignment="1" applyProtection="1">
      <alignment horizontal="center" vertical="center" wrapText="1"/>
    </xf>
    <xf numFmtId="0" fontId="6" fillId="2" borderId="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6" fillId="4" borderId="45" xfId="0" applyFont="1" applyFill="1" applyBorder="1" applyAlignment="1">
      <alignment horizontal="center" vertical="center" wrapText="1"/>
    </xf>
    <xf numFmtId="165" fontId="6" fillId="2" borderId="5" xfId="1" applyFont="1" applyFill="1" applyBorder="1" applyAlignment="1" applyProtection="1">
      <alignment horizontal="center" vertical="center" wrapText="1"/>
      <protection locked="0"/>
    </xf>
    <xf numFmtId="165" fontId="6" fillId="2" borderId="39" xfId="1" applyFont="1" applyFill="1" applyBorder="1" applyAlignment="1" applyProtection="1">
      <alignment horizontal="center" vertical="center" wrapText="1"/>
      <protection locked="0"/>
    </xf>
    <xf numFmtId="0" fontId="6" fillId="2" borderId="54" xfId="0" applyFont="1" applyFill="1" applyBorder="1" applyAlignment="1" applyProtection="1">
      <alignment horizontal="center" wrapText="1"/>
      <protection locked="0"/>
    </xf>
    <xf numFmtId="0" fontId="6" fillId="2" borderId="39" xfId="0" applyFont="1" applyFill="1" applyBorder="1" applyAlignment="1" applyProtection="1">
      <alignment horizontal="center" wrapText="1"/>
      <protection locked="0"/>
    </xf>
    <xf numFmtId="0" fontId="6" fillId="2" borderId="4" xfId="0" applyFont="1" applyFill="1" applyBorder="1" applyAlignment="1">
      <alignment horizontal="left" wrapText="1"/>
    </xf>
    <xf numFmtId="0" fontId="6" fillId="2" borderId="1" xfId="0" applyFont="1" applyFill="1" applyBorder="1" applyAlignment="1">
      <alignment horizontal="left" wrapText="1"/>
    </xf>
    <xf numFmtId="0" fontId="6" fillId="2" borderId="2" xfId="0" applyFont="1" applyFill="1" applyBorder="1" applyAlignment="1">
      <alignment horizontal="left" wrapText="1"/>
    </xf>
    <xf numFmtId="0" fontId="6" fillId="2" borderId="29" xfId="0" applyFont="1" applyFill="1" applyBorder="1" applyAlignment="1">
      <alignment horizontal="center" vertical="center" wrapText="1"/>
    </xf>
    <xf numFmtId="0" fontId="6" fillId="2" borderId="26" xfId="0" applyFont="1" applyFill="1" applyBorder="1" applyAlignment="1">
      <alignment horizontal="center" wrapText="1"/>
    </xf>
    <xf numFmtId="0" fontId="6" fillId="2" borderId="27" xfId="0" applyFont="1" applyFill="1" applyBorder="1" applyAlignment="1">
      <alignment horizontal="center" wrapText="1"/>
    </xf>
    <xf numFmtId="0" fontId="6" fillId="2" borderId="21" xfId="0" applyFont="1" applyFill="1" applyBorder="1" applyAlignment="1">
      <alignment horizontal="center" wrapText="1"/>
    </xf>
    <xf numFmtId="165" fontId="7" fillId="2" borderId="4" xfId="0" applyNumberFormat="1" applyFont="1" applyFill="1" applyBorder="1" applyAlignment="1">
      <alignment horizontal="center"/>
    </xf>
    <xf numFmtId="165" fontId="7" fillId="2" borderId="36" xfId="0" applyNumberFormat="1" applyFont="1" applyFill="1" applyBorder="1" applyAlignment="1">
      <alignment horizontal="center"/>
    </xf>
    <xf numFmtId="165" fontId="7" fillId="2" borderId="46" xfId="0" applyNumberFormat="1" applyFont="1" applyFill="1" applyBorder="1" applyAlignment="1">
      <alignment horizontal="center"/>
    </xf>
    <xf numFmtId="165" fontId="7" fillId="2" borderId="47" xfId="0" applyNumberFormat="1" applyFont="1" applyFill="1" applyBorder="1" applyAlignment="1">
      <alignment horizontal="center"/>
    </xf>
    <xf numFmtId="0" fontId="7" fillId="2" borderId="43" xfId="0" applyFont="1" applyFill="1" applyBorder="1" applyAlignment="1">
      <alignment horizontal="left"/>
    </xf>
    <xf numFmtId="0" fontId="7" fillId="2" borderId="44" xfId="0" applyFont="1" applyFill="1" applyBorder="1" applyAlignment="1">
      <alignment horizontal="left"/>
    </xf>
    <xf numFmtId="0" fontId="7"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7" fillId="6" borderId="17" xfId="0" applyFont="1" applyFill="1" applyBorder="1" applyAlignment="1">
      <alignment horizontal="center" vertical="center"/>
    </xf>
    <xf numFmtId="0" fontId="7" fillId="6" borderId="15"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9" xfId="0" applyFont="1" applyFill="1" applyBorder="1" applyAlignment="1">
      <alignment horizontal="center" vertical="center"/>
    </xf>
    <xf numFmtId="0" fontId="7" fillId="6" borderId="25" xfId="0" applyFont="1" applyFill="1" applyBorder="1" applyAlignment="1">
      <alignment horizontal="center" vertical="center"/>
    </xf>
    <xf numFmtId="0" fontId="7" fillId="6" borderId="20" xfId="0" applyFont="1" applyFill="1" applyBorder="1" applyAlignment="1">
      <alignment horizontal="center" vertical="center"/>
    </xf>
    <xf numFmtId="0" fontId="6" fillId="6" borderId="17" xfId="0" applyFont="1" applyFill="1" applyBorder="1" applyAlignment="1">
      <alignment horizontal="center" vertical="center"/>
    </xf>
    <xf numFmtId="0" fontId="6" fillId="6" borderId="15" xfId="0" applyFont="1" applyFill="1" applyBorder="1" applyAlignment="1">
      <alignment horizontal="center" vertical="center"/>
    </xf>
    <xf numFmtId="0" fontId="6" fillId="6" borderId="18" xfId="0" applyFont="1" applyFill="1" applyBorder="1" applyAlignment="1">
      <alignment horizontal="center" vertical="center"/>
    </xf>
    <xf numFmtId="0" fontId="6" fillId="6" borderId="19" xfId="0" applyFont="1" applyFill="1" applyBorder="1" applyAlignment="1">
      <alignment horizontal="center" vertical="center"/>
    </xf>
    <xf numFmtId="0" fontId="6" fillId="6" borderId="25" xfId="0" applyFont="1" applyFill="1" applyBorder="1" applyAlignment="1">
      <alignment horizontal="center" vertical="center"/>
    </xf>
    <xf numFmtId="0" fontId="6" fillId="6" borderId="20" xfId="0" applyFont="1" applyFill="1" applyBorder="1" applyAlignment="1">
      <alignment horizontal="center" vertical="center"/>
    </xf>
    <xf numFmtId="0" fontId="6" fillId="2" borderId="54" xfId="0" applyFont="1" applyFill="1" applyBorder="1" applyAlignment="1">
      <alignment horizontal="center" wrapText="1"/>
    </xf>
    <xf numFmtId="0" fontId="6" fillId="2" borderId="39" xfId="0" applyFont="1" applyFill="1" applyBorder="1" applyAlignment="1">
      <alignment horizontal="center" wrapText="1"/>
    </xf>
    <xf numFmtId="0" fontId="6" fillId="2" borderId="28"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0" fillId="0" borderId="5" xfId="0" applyBorder="1" applyAlignment="1">
      <alignment horizontal="center" vertical="top"/>
    </xf>
    <xf numFmtId="0" fontId="0" fillId="0" borderId="39" xfId="0" applyBorder="1" applyAlignment="1">
      <alignment horizontal="center" vertical="top"/>
    </xf>
  </cellXfs>
  <cellStyles count="3">
    <cellStyle name="Currency" xfId="1" builtinId="4"/>
    <cellStyle name="Normal" xfId="0" builtinId="0"/>
    <cellStyle name="Per cent" xfId="2" builtinId="5"/>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dxf>
    <dxf>
      <font>
        <color theme="1"/>
      </font>
    </dxf>
    <dxf>
      <font>
        <color theme="1"/>
      </font>
    </dxf>
    <dxf>
      <font>
        <color theme="1"/>
      </font>
    </dxf>
    <dxf>
      <font>
        <color theme="1"/>
      </font>
    </dxf>
    <dxf>
      <font>
        <color theme="1"/>
      </font>
    </dxf>
    <dxf>
      <font>
        <color theme="1"/>
      </font>
    </dxf>
    <dxf>
      <font>
        <color rgb="FFFF0000"/>
      </font>
    </dxf>
    <dxf>
      <font>
        <color theme="1"/>
      </font>
    </dxf>
    <dxf>
      <font>
        <color rgb="FFFF0000"/>
      </font>
    </dxf>
    <dxf>
      <font>
        <color rgb="FFFF0000"/>
      </font>
    </dxf>
    <dxf>
      <font>
        <color rgb="FFFF0000"/>
      </font>
    </dxf>
    <dxf>
      <font>
        <color rgb="FFFF0000"/>
      </font>
    </dxf>
    <dxf>
      <font>
        <color rgb="FFFF0000"/>
      </font>
    </dxf>
    <dxf>
      <font>
        <color theme="1"/>
      </font>
    </dxf>
    <dxf>
      <font>
        <color rgb="FFFF0000"/>
      </font>
    </dxf>
    <dxf>
      <font>
        <color rgb="FFFF0000"/>
      </font>
    </dxf>
    <dxf>
      <font>
        <color rgb="FFFF0000"/>
      </font>
    </dxf>
    <dxf>
      <font>
        <color rgb="FFFF0000"/>
      </font>
    </dxf>
    <dxf>
      <font>
        <color rgb="FFFF0000"/>
      </font>
    </dxf>
    <dxf>
      <font>
        <color rgb="FFFF0000"/>
      </font>
    </dxf>
    <dxf>
      <font>
        <color rgb="FFFF0000"/>
      </font>
    </dxf>
    <dxf>
      <numFmt numFmtId="35" formatCode="_(* #,##0.00_);_(* \(#,##0.00\);_(* &quot;-&quot;??_);_(@_)"/>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numFmt numFmtId="19" formatCode="dd/mm/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callist.habaasa/Documents/Lenovo%20of%20UNESP/Document%20Files/UNDP/Juba/DGSU/A2J/2022%20Quarterly%20Reports/2022_Qtr2%20Reports/Combined.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llist Habaasa" refreshedDate="44771.433107291668" createdVersion="7" refreshedVersion="7" minRefreshableVersion="3" recordCount="2990" xr:uid="{89AD0906-B646-2648-8CF3-4E0D8749621F}">
  <cacheSource type="worksheet">
    <worksheetSource name="Table1" r:id="rId2"/>
  </cacheSource>
  <cacheFields count="32">
    <cacheField name="Transaction Type" numFmtId="0">
      <sharedItems count="9">
        <s v="GL Journal"/>
        <s v="Projects Jrnl"/>
        <s v="Voucher"/>
        <s v="Expense Jrnl"/>
        <s v="AP Jrnl Vchr"/>
        <s v="Payroll Jrnl"/>
        <s v="Misc Deposits"/>
        <s v="Contributions"/>
        <s v="Billing"/>
      </sharedItems>
    </cacheField>
    <cacheField name="Transaction Id" numFmtId="0">
      <sharedItems/>
    </cacheField>
    <cacheField name="Accounting Date" numFmtId="15">
      <sharedItems containsSemiMixedTypes="0" containsNonDate="0" containsDate="1" containsString="0" minDate="2022-01-01T00:00:00" maxDate="2022-07-01T00:00:00" count="130">
        <d v="2022-04-30T00:00:00"/>
        <d v="2022-05-15T00:00:00"/>
        <d v="2022-05-17T00:00:00"/>
        <d v="2022-05-31T00:00:00"/>
        <d v="2022-06-30T00:00:00"/>
        <d v="2022-05-18T00:00:00"/>
        <d v="2022-06-01T00:00:00"/>
        <d v="2022-03-01T00:00:00"/>
        <d v="2022-02-28T00:00:00"/>
        <d v="2022-03-31T00:00:00"/>
        <d v="2022-05-01T00:00:00"/>
        <d v="2022-06-10T00:00:00"/>
        <d v="2022-01-31T00:00:00"/>
        <d v="2022-05-30T00:00:00"/>
        <d v="2022-04-01T00:00:00"/>
        <d v="2022-01-03T00:00:00"/>
        <d v="2022-01-26T00:00:00"/>
        <d v="2022-02-23T00:00:00"/>
        <d v="2022-05-11T00:00:00"/>
        <d v="2022-06-09T00:00:00"/>
        <d v="2022-01-23T00:00:00"/>
        <d v="2022-01-29T00:00:00"/>
        <d v="2022-02-21T00:00:00"/>
        <d v="2022-03-20T00:00:00"/>
        <d v="2022-04-23T00:00:00"/>
        <d v="2022-05-21T00:00:00"/>
        <d v="2022-06-12T00:00:00"/>
        <d v="2022-01-01T00:00:00"/>
        <d v="2022-02-01T00:00:00"/>
        <d v="2022-04-06T00:00:00"/>
        <d v="2022-03-06T00:00:00"/>
        <d v="2022-03-18T00:00:00"/>
        <d v="2022-04-19T00:00:00"/>
        <d v="2022-05-06T00:00:00"/>
        <d v="2022-04-27T00:00:00"/>
        <d v="2022-04-07T00:00:00"/>
        <d v="2022-01-07T00:00:00"/>
        <d v="2022-01-02T00:00:00"/>
        <d v="2022-01-17T00:00:00"/>
        <d v="2022-01-21T00:00:00"/>
        <d v="2022-02-02T00:00:00"/>
        <d v="2022-02-03T00:00:00"/>
        <d v="2022-02-04T00:00:00"/>
        <d v="2022-02-08T00:00:00"/>
        <d v="2022-02-16T00:00:00"/>
        <d v="2022-03-12T00:00:00"/>
        <d v="2022-03-16T00:00:00"/>
        <d v="2022-04-12T00:00:00"/>
        <d v="2022-04-26T00:00:00"/>
        <d v="2022-05-05T00:00:00"/>
        <d v="2022-05-19T00:00:00"/>
        <d v="2022-06-03T00:00:00"/>
        <d v="2022-06-08T00:00:00"/>
        <d v="2022-06-22T00:00:00"/>
        <d v="2022-05-25T00:00:00"/>
        <d v="2022-06-26T00:00:00"/>
        <d v="2022-01-14T00:00:00"/>
        <d v="2022-06-15T00:00:00"/>
        <d v="2022-04-25T00:00:00"/>
        <d v="2022-04-28T00:00:00"/>
        <d v="2022-03-21T00:00:00"/>
        <d v="2022-02-07T00:00:00"/>
        <d v="2022-02-11T00:00:00"/>
        <d v="2022-03-03T00:00:00"/>
        <d v="2022-03-04T00:00:00"/>
        <d v="2022-03-17T00:00:00"/>
        <d v="2022-03-23T00:00:00"/>
        <d v="2022-04-04T00:00:00"/>
        <d v="2022-03-30T00:00:00"/>
        <d v="2022-05-10T00:00:00"/>
        <d v="2022-02-15T00:00:00"/>
        <d v="2022-02-18T00:00:00"/>
        <d v="2022-02-24T00:00:00"/>
        <d v="2022-02-25T00:00:00"/>
        <d v="2022-03-11T00:00:00"/>
        <d v="2022-03-14T00:00:00"/>
        <d v="2022-03-24T00:00:00"/>
        <d v="2022-04-11T00:00:00"/>
        <d v="2022-04-14T00:00:00"/>
        <d v="2022-04-20T00:00:00"/>
        <d v="2022-04-22T00:00:00"/>
        <d v="2022-05-09T00:00:00"/>
        <d v="2022-05-12T00:00:00"/>
        <d v="2022-05-16T00:00:00"/>
        <d v="2022-05-23T00:00:00"/>
        <d v="2022-05-24T00:00:00"/>
        <d v="2022-06-07T00:00:00"/>
        <d v="2022-06-13T00:00:00"/>
        <d v="2022-06-14T00:00:00"/>
        <d v="2022-06-21T00:00:00"/>
        <d v="2022-06-23T00:00:00"/>
        <d v="2022-06-24T00:00:00"/>
        <d v="2022-06-27T00:00:00"/>
        <d v="2022-01-20T00:00:00"/>
        <d v="2022-03-10T00:00:00"/>
        <d v="2022-05-27T00:00:00"/>
        <d v="2022-03-22T00:00:00"/>
        <d v="2022-05-26T00:00:00"/>
        <d v="2022-06-29T00:00:00"/>
        <d v="2022-05-13T00:00:00"/>
        <d v="2022-01-18T00:00:00"/>
        <d v="2022-01-25T00:00:00"/>
        <d v="2022-04-21T00:00:00"/>
        <d v="2022-01-12T00:00:00"/>
        <d v="2022-01-13T00:00:00"/>
        <d v="2022-01-27T00:00:00"/>
        <d v="2022-01-28T00:00:00"/>
        <d v="2022-02-17T00:00:00"/>
        <d v="2022-03-05T00:00:00"/>
        <d v="2022-03-09T00:00:00"/>
        <d v="2022-03-15T00:00:00"/>
        <d v="2022-04-15T00:00:00"/>
        <d v="2022-03-07T00:00:00"/>
        <d v="2022-01-10T00:00:00"/>
        <d v="2022-03-13T00:00:00"/>
        <d v="2022-03-28T00:00:00"/>
        <d v="2022-04-08T00:00:00"/>
        <d v="2022-04-13T00:00:00"/>
        <d v="2022-06-02T00:00:00"/>
        <d v="2022-06-04T00:00:00"/>
        <d v="2022-06-16T00:00:00"/>
        <d v="2022-03-29T00:00:00"/>
        <d v="2022-01-24T00:00:00"/>
        <d v="2022-03-02T00:00:00"/>
        <d v="2022-03-08T00:00:00"/>
        <d v="2022-03-25T00:00:00"/>
        <d v="2022-04-09T00:00:00"/>
        <d v="2022-05-22T00:00:00"/>
        <d v="2022-06-20T00:00:00"/>
        <d v="2022-04-29T00:00:00"/>
      </sharedItems>
      <fieldGroup base="2">
        <rangePr groupBy="quarters" startDate="2022-01-01T00:00:00" endDate="2022-07-01T00:00:00"/>
        <groupItems count="6">
          <s v="&lt;1/1/2022"/>
          <s v="Qtr1"/>
          <s v="Qtr2"/>
          <s v="Qtr3"/>
          <s v="Qtr4"/>
          <s v="&gt;7/1/2022"/>
        </groupItems>
      </fieldGroup>
    </cacheField>
    <cacheField name="Date Posted" numFmtId="15">
      <sharedItems containsSemiMixedTypes="0" containsNonDate="0" containsDate="1" containsString="0" minDate="2022-01-02T00:00:00" maxDate="2022-07-24T00:00:00"/>
    </cacheField>
    <cacheField name="GL Business Unit" numFmtId="0">
      <sharedItems/>
    </cacheField>
    <cacheField name="Account " numFmtId="0">
      <sharedItems containsSemiMixedTypes="0" containsString="0" containsNumber="1" containsInteger="1" minValue="14015" maxValue="77660" count="113">
        <n v="51035"/>
        <n v="75105"/>
        <n v="61305"/>
        <n v="18099"/>
        <n v="18660"/>
        <n v="77660"/>
        <n v="18160"/>
        <n v="71610"/>
        <n v="16065"/>
        <n v="75705"/>
        <n v="71205"/>
        <n v="73107"/>
        <n v="72401"/>
        <n v="72505"/>
        <n v="72402"/>
        <n v="21035"/>
        <n v="16005"/>
        <n v="76125"/>
        <n v="76135"/>
        <n v="72311"/>
        <n v="74225"/>
        <n v="71615"/>
        <n v="71305"/>
        <n v="62335"/>
        <n v="72415"/>
        <n v="71405"/>
        <n v="65135"/>
        <n v="61105"/>
        <n v="71470"/>
        <n v="71360"/>
        <n v="61310"/>
        <n v="62305"/>
        <n v="63365"/>
        <n v="63335"/>
        <n v="62315"/>
        <n v="63535"/>
        <n v="62340"/>
        <n v="62310"/>
        <n v="62320"/>
        <n v="63350"/>
        <n v="63330"/>
        <n v="65115"/>
        <n v="64310"/>
        <n v="63560"/>
        <n v="63555"/>
        <n v="63550"/>
        <n v="63545"/>
        <n v="63540"/>
        <n v="63530"/>
        <n v="74210"/>
        <n v="62115"/>
        <n v="62110"/>
        <n v="62120"/>
        <n v="62105"/>
        <n v="62140"/>
        <n v="71415"/>
        <n v="64110"/>
        <n v="71410"/>
        <n v="73115"/>
        <n v="71605"/>
        <n v="71530"/>
        <n v="71511"/>
        <n v="71211"/>
        <n v="71592"/>
        <n v="71540"/>
        <n v="71520"/>
        <n v="71545"/>
        <n v="71505"/>
        <n v="71550"/>
        <n v="71525"/>
        <n v="71560"/>
        <n v="71535"/>
        <n v="71591"/>
        <n v="18093"/>
        <n v="77345"/>
        <n v="51040"/>
        <n v="72715"/>
        <n v="71620"/>
        <n v="71635"/>
        <n v="72220"/>
        <n v="72605"/>
        <n v="74510"/>
        <n v="75709"/>
        <n v="71541"/>
        <n v="74525"/>
        <n v="72399"/>
        <n v="72210"/>
        <n v="55035"/>
        <n v="14081"/>
        <n v="51005"/>
        <n v="14015"/>
        <n v="73125"/>
        <n v="72510"/>
        <n v="63340"/>
        <n v="73440"/>
        <n v="72440"/>
        <n v="73120"/>
        <n v="73406"/>
        <n v="73410"/>
        <n v="73106"/>
        <n v="73104"/>
        <n v="73205"/>
        <n v="74725"/>
        <n v="18094"/>
        <n v="73101"/>
        <n v="73105"/>
        <n v="18130"/>
        <n v="77630"/>
        <n v="18630"/>
        <n v="71460"/>
        <n v="72105"/>
        <n v="72405"/>
        <n v="64399"/>
      </sharedItems>
    </cacheField>
    <cacheField name="Account Description" numFmtId="0">
      <sharedItems/>
    </cacheField>
    <cacheField name="Operating Unit" numFmtId="0">
      <sharedItems/>
    </cacheField>
    <cacheField name="Fund" numFmtId="0">
      <sharedItems containsSemiMixedTypes="0" containsString="0" containsNumber="1" containsInteger="1" minValue="4000" maxValue="32045"/>
    </cacheField>
    <cacheField name="Department" numFmtId="0">
      <sharedItems containsSemiMixedTypes="0" containsString="0" containsNumber="1" containsInteger="1" minValue="47101" maxValue="47108"/>
    </cacheField>
    <cacheField name="Implementing Agent" numFmtId="0">
      <sharedItems containsSemiMixedTypes="0" containsString="0" containsNumber="1" containsInteger="1" minValue="1981" maxValue="13347"/>
    </cacheField>
    <cacheField name="Donor (Agency)" numFmtId="0">
      <sharedItems containsSemiMixedTypes="0" containsString="0" containsNumber="1" containsInteger="1" minValue="12" maxValue="13645" count="24">
        <n v="11363"/>
        <n v="141"/>
        <n v="11710"/>
        <n v="182"/>
        <n v="551"/>
        <n v="117"/>
        <n v="10710"/>
        <n v="10182"/>
        <n v="10159"/>
        <n v="187"/>
        <n v="14"/>
        <n v="10281"/>
        <n v="560"/>
        <n v="10314"/>
        <n v="550"/>
        <n v="40"/>
        <n v="32"/>
        <n v="31"/>
        <n v="12"/>
        <n v="12711"/>
        <n v="248"/>
        <n v="13645"/>
        <n v="121"/>
        <n v="13281"/>
      </sharedItems>
    </cacheField>
    <cacheField name="PC Business Unit" numFmtId="0">
      <sharedItems/>
    </cacheField>
    <cacheField name="Project Id" numFmtId="0">
      <sharedItems containsSemiMixedTypes="0" containsString="0" containsNumber="1" containsInteger="1" minValue="88485" maxValue="130358" count="19">
        <n v="88485"/>
        <n v="88486"/>
        <n v="88487"/>
        <n v="88488"/>
        <n v="109341"/>
        <n v="109342"/>
        <n v="109344"/>
        <n v="116822"/>
        <n v="118229"/>
        <n v="118230"/>
        <n v="120728"/>
        <n v="121449"/>
        <n v="121450"/>
        <n v="121451"/>
        <n v="121452"/>
        <n v="121453"/>
        <n v="121950"/>
        <n v="126151"/>
        <n v="130358"/>
      </sharedItems>
    </cacheField>
    <cacheField name="Activity Id" numFmtId="0">
      <sharedItems count="106">
        <s v="ACTIVITY 1"/>
        <s v="ACTIVITY 3"/>
        <s v="ACTIVITY 4"/>
        <s v="ACTIVITY 5"/>
        <s v="ACTIVITY5"/>
        <s v=" "/>
        <s v="ACTIVITY1_1_1"/>
        <s v="SURGE19"/>
        <s v="ACTIVITY1_1"/>
        <s v="ACTIVITY3_2"/>
        <s v="ACTIVITY3_1"/>
        <s v="ACTIVITY2_2"/>
        <s v="ACTIVITY3_2_2"/>
        <s v="ACTIVITY6_4"/>
        <s v="ACTIVITY 2"/>
        <s v="ACTIVITY3_1_1"/>
        <s v="SURGE2_4"/>
        <s v="ACTIVITY4_1"/>
        <s v="ACTIVITY4_2"/>
        <s v="ACTIVITY2_4"/>
        <s v="SURGE1_2"/>
        <s v="SURGE2_1"/>
        <s v="ACTIVITY3_5"/>
        <s v="ACTIVITY5_2"/>
        <s v="ACTIVITY3_4"/>
        <s v="ACTIVITY3_6"/>
        <s v="ACTIVITY5_1"/>
        <s v="ACTIVITY1_1_1_!"/>
        <s v="ACTIVITY1_1_2_1"/>
        <s v="ACTIVITY3_3"/>
        <s v="ACTIVITY2_1"/>
        <s v="ACTIVITY13_3"/>
        <s v="ACTIVITY1_4_1"/>
        <s v="ACTIVITY1_6_1"/>
        <s v="ACTIVITY1_7_1"/>
        <s v="1.1.1"/>
        <s v="1.8.5"/>
        <s v="PBFCMP1_1_2"/>
        <s v="PBFCMP1_1_3"/>
        <s v="ACTIVITY1_4"/>
        <s v="ACTIVITY1_6_2"/>
        <s v="1.5.3"/>
        <s v="1.1.26"/>
        <s v="ACTIVITY7_1_1"/>
        <s v="ACTIVITY2_5_1"/>
        <s v="ACTIVITY2_1_1"/>
        <s v="ACTIVITY2_4_1"/>
        <s v="ACTIVITY EU_6.1"/>
        <s v="ACTIVITY EU_3.0"/>
        <s v="ACTIVITY EU_4.0"/>
        <s v="ACTIVITY EU_5.0"/>
        <s v="ACTIVITY EU_1.1"/>
        <s v="ACTIVITY EU_6.3"/>
        <s v="ACTIVITY EU_6.4"/>
        <s v="ACTIVITY2_4_3"/>
        <s v="FCDO2.6"/>
        <s v="ACTIVITY2_7_1"/>
        <s v="ACTIVITY2_2_2"/>
        <s v="FCDO4.1"/>
        <s v="ACTIVITY1"/>
        <s v="RSRTF_CONTSER 3"/>
        <s v="RSRTF_SUPLIES 1"/>
        <s v="RSRTF_CONTSER 5"/>
        <s v="ACTIVITY3_4_1"/>
        <s v="RSRTF_SUPLIES 2"/>
        <s v="RSRTF_TRAVEL 2"/>
        <s v="ACTIVITY3_3_1"/>
        <s v="RSRTF_CONTSER 4"/>
        <s v="3.2.1"/>
        <s v="RSRTF_TRAVEL 1"/>
        <s v="RSRTF_TRANSFER"/>
        <s v="ACTIVITY3_4_2"/>
        <s v="ACTIVITY3_6_2"/>
        <s v="RSRTF_CONTSER 2"/>
        <s v="RSRTF_STAFF 2"/>
        <s v="RSRTF_STAFF 1"/>
        <s v="RSRTF_SUPLIES 3"/>
        <s v="3.3.3"/>
        <s v="ACTIVITY6_1"/>
        <s v="ACTIVITY6_2"/>
        <s v="ACTIVITY5_2_2"/>
        <s v="ACTIVITY5_3_1"/>
        <s v="ACTIVITY5_6_1"/>
        <s v="ACTIVITY5_3_3"/>
        <s v="ACTIVITY5_1_1"/>
        <s v="ACTIVITY5_9_4"/>
        <s v="ACTIVITY5_7_2"/>
        <s v="ACTIVITY5_9_15"/>
        <s v="ACTIVITY5_9_16"/>
        <s v="ACTIVITY5_9_17"/>
        <s v="ACTIVITY5_4_1"/>
        <s v="ACTIVITY5_1_2"/>
        <s v="ACTIVITY5_2_1"/>
        <s v="ACTIVITY2_3_2_A"/>
        <s v="ACTIVITY2_3_1_A"/>
        <s v="ACTIVITY1_1_3_A"/>
        <s v="ACTIVITY2_2_5_A"/>
        <s v="ACTIVITY2_1_3_P"/>
        <s v="ACTIVITY2_2_4_P"/>
        <s v="ACTIVITY2_2_4_A"/>
        <s v="ACTIVITY1_3"/>
        <s v="ACTIVITY1_2"/>
        <s v="ACTIVITY2_6"/>
        <s v="ACTIVITY2_3"/>
        <s v="ACTIVITY2_7"/>
        <s v="1.3.1"/>
      </sharedItems>
    </cacheField>
    <cacheField name="Analysis Type" numFmtId="0">
      <sharedItems/>
    </cacheField>
    <cacheField name="Open Item Key" numFmtId="0">
      <sharedItems containsBlank="1" containsMixedTypes="1" containsNumber="1" containsInteger="1" minValue="811020" maxValue="895212"/>
    </cacheField>
    <cacheField name="Vendor Id" numFmtId="0">
      <sharedItems containsBlank="1" containsMixedTypes="1" containsNumber="1" containsInteger="1" minValue="204" maxValue="35420"/>
    </cacheField>
    <cacheField name="Vendor Name" numFmtId="0">
      <sharedItems containsBlank="1"/>
    </cacheField>
    <cacheField name="Related Voucher" numFmtId="0">
      <sharedItems containsBlank="1" containsMixedTypes="1" containsNumber="1" containsInteger="1" minValue="98152" maxValue="150335"/>
    </cacheField>
    <cacheField name="Description" numFmtId="0">
      <sharedItems containsMixedTypes="1" containsNumber="1" containsInteger="1" minValue="5200100219" maxValue="5200142154" count="368">
        <s v="Adjusting PBF cash resources within Old Outputs of  Access to Justice to help clear the deficit and posting the pending GMS"/>
        <s v="GMS Adjustment entries in Output 00088485 to match with 8% as required by UNDP Corporate standards."/>
        <s v="Transfer of resources within same donors between Outputs of A2J"/>
        <s v="CLEARING CS DEFICITS FOR A2J PROJECT AND TRANSFER OF FUND BALANCE FROM 11888(30084) FROM PACC TO STRATEGY PROJECT"/>
        <s v="UNDP GMS May 2022 - Run2 - Journal 1"/>
        <s v="SSDN10 TRANSFER OF SMALL BALANCES TO STRATEGY PROJECT TO CLOSE THE OLD A2J PROJECTS"/>
        <s v="CLEARING COST SHARING DEFICIT  OLD A2J PROJECTS"/>
        <s v="Recovery of GMS on Outputs 00088486, 00088487 and 00088488 to adjust the amount to 8% as required."/>
        <s v="SSD10 SMALL BALANCES BEING MOVED TO STRATEGY PROJECT UNDER FUND 30084"/>
        <s v="SSD10_TRANSFER_#4370,#4527,#4528,#4562,#938,#4505,#933,#937,#939,#4217,#4219,#4220,#4221,#4234,#4245,#4246,#4388,#4426,#4616_TRANSFERRING FROM DONOR ID 00182,00017,00137 TO DONOR ID 00555,12994,00012,00187_JOURNAL 1"/>
        <s v="UNDP GMS February 2022 - Run2 - Journal1"/>
        <s v="SSD10_TRANSFER_#4370,#4527,#4528,#4562,#938,#4505,#933,#937,#939,#4217,#4219,#4220,#4221,#4234,#4245,#4246,#4388,#4426,#4616_TRANSFERRING FROM DONOR ID 00182,00017,00137 TO DONOR ID 00555,12994,00012,00187_JOURNAL 2"/>
        <s v="UNDP GMS March 2022 - Run2 - Journal 1"/>
        <s v="SSD10_TRANSFER_#933,#937,#939,#4217,#4219,#4220,#4221 &amp; #4388_TRANSFERRING FROM PROJECT 00121453 TO PROJECT 00088488_JOURNAL 1"/>
        <s v="SSD10_TRANSFER_#933,#937,#939,#4217,#4219,#4220,#4221 &amp; #4388_TRANSFERRING FROM PROJECT 00121453 TO PROJECT 00088488_JOURNAL 2"/>
        <s v="SSD10_TRANSFER_#933, #937, #939, #4217, #4219, #4220, #4221, #4388_TRANSFERRING FROM PROJECT 00088488 TO PROJECT 00121453_JOURNAL 1"/>
        <s v="SSD10_TRANSFER_#933, #937, #939, #4217, #4219, #4220, #4221, #4388_TRANSFERRING FROM PROJECT 00088488 TO PROJECT 00121453_JOURNAL 2"/>
        <s v="Correction of error in GLJE 0009459817 instead of using 00141, 00014 was used."/>
        <s v="Depreciation Expense"/>
        <s v="Asset Adjustments &amp; Transfers"/>
        <s v="S) AIR TICKETS - DOMESTIC"/>
        <s v="PREPAYMENT_A2J A/C 2000484B"/>
        <s v="WATER"/>
        <s v="SODA"/>
        <s v="BISCUITS"/>
        <s v="S)IC INTL-TECHNICAL DAILY FEE"/>
        <s v="S) MEETING FACILITIES"/>
        <s v="S) CONFERENCE ORGANIZING SERVI"/>
        <s v="REPLENISHMENT/UNHAS/ACC"/>
        <s v="UPON SATISFACTORY COMPLETION"/>
        <s v="UNDP GMS January 2022 - Run1"/>
        <s v="UNDP GMS January 2022 - Run2"/>
        <s v="UNDP GMS January 2022 - Run3"/>
        <s v="UNDP GMS February 2022 - Run1 - Journal1"/>
        <s v="UNDP GMS March 2022 - Run1 - Journal 1"/>
        <s v="UNDP GMS March 2022 - Run2 - Journal 2"/>
        <s v="UNDP GMS April 2022 - Run1 - Journal 1"/>
        <s v="UNDP GMS April 2022 - Run2 - Journal 1"/>
        <s v="UNDP GMS May 2022 - Run1 - Journal 1"/>
        <s v="UNDP GMS June 2022 - Run1 - Journal 1"/>
        <s v="UNDP GMS June 2022 - Run3 - Journal 1"/>
        <s v="Reversal Dec 2021 RA"/>
        <s v="Jan 2022 Receipt Accrual"/>
        <s v="Reversal Jan 2022 RA"/>
        <s v="Feb 2022 Receipt Accrual"/>
        <s v="Reversal Feb 2022 RA"/>
        <s v="Mar 2022 Receipt Accrual"/>
        <s v="Reversal Mar 2022 RA"/>
        <s v="Apr 2022 Receipt Accrual"/>
        <s v="Reversal Apr 2022 RA"/>
        <s v="May 2022 Receipt Accrual"/>
        <s v="Reversal May 2022 RA"/>
        <s v="Jun 2022 Receipt Accrual"/>
        <s v="Correction of  deficit"/>
        <s v="REALIZED LOSS"/>
        <s v="REALIZED GAIN"/>
        <s v="UNDP FUEL COST NOV 2021"/>
        <s v="REVIEW PARALEGAL TRAINING MANU"/>
        <s v="REVIEW PARALEGAL HANDOUT DIV3_"/>
        <s v="Cost Sharing Deficit within Output due to PO expenditure that did not have sufficient resource budget"/>
        <s v="Balance Due to Traveler"/>
        <s v="S)IC SSE TO SUPPORT MINISTRY O"/>
        <s v="S)IC LOCAL-TECHNICAL DAILY FEE"/>
        <s v="DECEMBER 2021 DANGER PAY"/>
        <s v="S)IC  DRAFT FINAL REPORT ON TH"/>
        <s v="S)IC IC- SSE FOR THE MINISTRY"/>
        <s v="S)IC DRAFT FINAL REPORT ON THE"/>
        <s v="S)IC FINAL REPORT ON THE RESUL"/>
        <s v="S)IC SPECIAL SKILLS EXPERT (SS"/>
        <s v="S)IC ASSESSMENT DESIGN, METHOD"/>
        <s v="G) DIESEL FUEL"/>
        <s v="G) HP INK CARTRIDGE 973X HIGH"/>
        <s v="G) HP 89X HIGH YIELD BLACK LAS"/>
        <s v="S) PACKINGAIR FREIGHT AND DAP"/>
        <s v="S)IC IC -SSES FOR MINISTRY OF"/>
        <s v="S)IC  UPON COMPLETION OF ALL D"/>
        <s v="S)IC DSA FOR 100 DAYS   128 US"/>
        <s v="S)IC DOCUMENTS REVIEW AND STAK"/>
        <s v="S)IC IC- SSE FOR THE POLITICAL"/>
        <s v="S)IC  DOCUMENTS REVIEW AND STA"/>
        <s v="E) -FINALIZED AFFIRMATIVE ACT"/>
        <s v="E) -REPORTING AND MONITORING"/>
        <s v="S)IC FINALIZATION OF ASSESSMEN"/>
        <s v="S)IC  FINALIZATION OF ASSESSME"/>
        <s v="UNDP GMS February 2022 - Run2 - Journal2"/>
        <s v="CS deficits clearance for project ID 00118622 and 00118623 using 2022 project ID 00129613"/>
        <s v="UNDP GMS April 2022 - Run1 - Journal 2"/>
        <s v="UNDP GMS April 2022 - Run2 - Journal 2"/>
        <s v="Reversing Jan - Apr 2022 salary transactions from old GEMs and PaCC (KOICA) Projects to On-going Projects for 2022 activities."/>
        <s v="CorpSecRes IC for Jan2022"/>
        <s v="CorpSecRes IC for Feb2022"/>
        <s v="CorpSecRes IC for Apr2022"/>
        <s v="UNDP GMS May 2022 - Run2 - Journal 2"/>
        <s v="UNDP GMS June 2022 - Run2 - Journal 1"/>
        <s v="UNDP GMS June 2022 - Run3 - Journal 2"/>
        <s v="Payroll"/>
        <s v="VEHICLE HIRE FOR 30 WORKING DA"/>
        <s v="DISBURSEMENT Q2 22CONTRIBUTION"/>
        <s v="E) PUBLIC STRUCTURES"/>
        <s v="IC CONSULTANCY FEES"/>
        <s v="INTERNATIONAL FIRM LEVEL CONSU"/>
        <s v="R R LUMPSUM FOR SEPTEMBER 2021"/>
        <s v="ENTRY LUMPSUM"/>
        <s v="EXPENSE DISTRIBUTION"/>
        <s v="VOUCHER 00152350"/>
        <s v="UNDP GMS March 2022 - Run2 - Journal 3"/>
        <s v="ASSORTED TOOLS AND EQUIPMENT,"/>
        <s v="1. LIVING ALLOWANCE - 180 DAYS"/>
        <s v="S) UPON SUPERSTRUCTURE   ROOFI"/>
        <s v="S) UPON FITTING AND FINISHING"/>
        <s v="S) RENOVATION OF MALAKAL VTC."/>
        <s v="E) LOCAL CONSULTANTS-TECHNICAL"/>
        <s v="DELIVERABLES 1   2 AS PER CONT"/>
        <s v="TOTAL FEES PAID UPON COMPLETIO"/>
        <s v="E) INTL CONSULTANTS-TECHNICAL"/>
        <s v="UNDP GMS February 2022 - Run1 - Journal2"/>
        <s v="UNDP GMS March 2022 - Run1 - Journal 2"/>
        <s v="Reversing transaction from asset to expense accounts"/>
        <s v="REVERSAL FOR PAYROLL COSTS WRONGLY CHARGED UNDER JAPAN PROJECT"/>
        <s v="To transfer unspent balance 00120728/32045/00141 of Refunds to Donors account based on CO request"/>
        <s v="CVD19-15.12.21/DSA_JUBA_9.1.22"/>
        <s v="CONFERENCE SERVICES FOR SSPDF"/>
        <s v="CRSV WORKSHOP TRANSPORT ALLOWA"/>
        <s v="S)IC UPON COMPLETION OF 1ST DE"/>
        <s v="ACCOMMODATION REIMBURSEMENT"/>
        <s v="S)IC UPON SUBMISSION OF FINAL"/>
        <s v="S)IC  UPON COMPLETION OF 2ND D"/>
        <s v="RENT REIMBURSE/FEB MARCH202220"/>
        <s v="FUEL/JAN2022"/>
        <s v="S)IC  MONTH 1 AN INCEPTION RE"/>
        <s v="S)IC  MONTH 2 A COMPREHENSIVE"/>
        <s v="METALLIC BED"/>
        <s v="MATTRESS"/>
        <s v="BLANKET"/>
        <s v="BED SHEET"/>
        <s v="MOSQUITO NETS   MATS"/>
        <s v="TRANSPORTATION   INSTALLATION"/>
        <s v="TRANSPORT ALLOWANCE-CRSV WSHOP"/>
        <s v="PRINTING TRAINING MATERIALS"/>
        <s v="R R LUMP SUM 30/04-06/05/ 2022"/>
        <s v="AN INCEPTION REPORT ON THE CON"/>
        <s v="A COMPREHENSIVE DRAFT REPORT O"/>
        <s v="VALIDATION WORKSHOP ORGANIZED"/>
        <s v="FINALIZATION OF THE POLICE CRS"/>
        <s v="LVG/00121449/1ST PAYMENT"/>
        <s v="PCR/R R TRANSIT DSA"/>
        <s v="LVG/CIVIC/EDUCATION P 121449"/>
        <s v="LVG/LEGAL AID"/>
        <s v="RULE OF LAW FORUMS (TORIT)"/>
        <s v="RULE OF LAW FORUMS (KAPOETA SO"/>
        <s v="S) SSHRC STRATEGIC PLAN."/>
        <s v="DSA/ORIENTATION"/>
        <s v="COVID-19 TEST   4 NIGHTS DSA"/>
        <s v="UNDP GMS April 2022 - Run2 - Journal 3"/>
        <s v="Reversal of entries from PBF to Netherlands and TRAC funds"/>
        <s v="UNDP GMS May 2022 - Run1 - Journal 2"/>
        <s v="CorpSecRes IC for Mar2022"/>
        <s v="UNDP GMS June 2022 - Run1 - Journal 2"/>
        <s v="UNDP GMS June 2022 - Run2 - Journal 2"/>
        <s v="UNDP GMS June 2022 - Run3 - Journal 3"/>
        <s v="BALANCE FROM VOUCHER#00098147"/>
        <s v="Balance due to Organization"/>
        <s v="MC/SUPPORT/STAFF/MUNDRI"/>
        <s v="DSA PAX/MC/TOMBURA/MUNDRI"/>
        <s v="GRANTS/PROMOTE ACCESS TO JUSTI"/>
        <s v="GRANTS/VULNERABLE/GROUP"/>
        <s v="LVG P 121450 CENT EQUATORIA"/>
        <s v="Q1 22 DIMADV/P 121450/IA 1981"/>
        <s v="LVG/0012145/LEGAL AID"/>
        <s v="INCEPTION REPORT - 10 "/>
        <s v="MILESTONE 1  45  AS PER P-143/"/>
        <s v="50  ( 4550) UPON SUBMISSION OF"/>
        <s v="OTHER COSTS"/>
        <s v="S)IC DRAFT OF THE SOP  ORGANIS"/>
        <s v="S)IC CONDUCTING RELEVANT TRAIN"/>
        <s v="CONFERENCE SERVICES FOR VP VIS"/>
        <s v="LIQUIDATION/Q2 DIMADVERT"/>
        <s v="TRANSFER OF DUTCH FUNDS FROM 00121450 TO 00130358 TO AVOID CO-MINGLING OF THE FUNDS"/>
        <s v="This is to correct GLJE No.0000670146 dd 14 Oct 2021, that was  posted under wrong Donor 00121 instead of donor 00012"/>
        <s v="CorpSecRes IC for May2022"/>
        <s v="IPSAS CONTRB RECV BILLREVALUE"/>
        <s v=" "/>
        <s v="DSA (Adjustments)"/>
        <s v="Travel Fare (Air/Surface)"/>
        <s v="DSA (Standard)"/>
        <s v="DIALOGUE SESSIONS ON GENDER RE"/>
        <s v="TRANSPORT ALLOWANCE"/>
        <s v="GRANT TO INSTIT   OTHER"/>
        <s v="VTC MALAKAL/INSTRUCTORS_JAN22"/>
        <s v="TRANSPORT REFUND"/>
        <s v="HALL"/>
        <s v="TEA"/>
        <s v="STATIONARY"/>
        <s v="CONVENTION OF RULE OF LAW FORU"/>
        <s v="E) PAPER PRODUCTS"/>
        <s v="VTC/WAU/INSTRUCTORS/JAN2022"/>
        <s v="VTC/JUBA/INSTRUCTORS/JAN.2022"/>
        <s v="BANK SERVICE FEE"/>
        <s v="VTC/JUBA/FEB 2022"/>
        <s v="VTC MALAKAL/INSTRUCTOR/FEB2022"/>
        <s v="VTC WAU/INSTRUCTORS/FEB2022"/>
        <s v="2022/0162   2022/0146"/>
        <s v="PCRC/PAX/NIMULE ANJARA"/>
        <s v="INSTRUCTOR MARCH 2022"/>
        <s v="LVG P 121451 LUMP SUM"/>
        <s v="LVG P 121451 JONGLEI STATE"/>
        <s v="INSTRUCTOR PAYMENT MARCH 2022"/>
        <s v="VTC/MALAKAL/MARCH2022"/>
        <s v="S)    PAINTING WORS AT JUBA VT"/>
        <s v="ECO BANK SERVCE ESS-INUNC-2022"/>
        <s v="ECO BANK SERVCE ESS-VORCB-2022"/>
        <n v="5200138334"/>
        <n v="5200138335"/>
        <s v="S) JUBA  PA SYSTEM WITH OWN GE"/>
        <s v="S) TENTS (10) (DECORATED) ROO"/>
        <s v="S)  CHAIRS EXECUTIVE ARMS CHAI"/>
        <s v="S)  CHAIRS -PLASTIC CHAIRS (WH"/>
        <s v="S) HIGH TABLE (2)   (WHITE DRE"/>
        <s v="S)  FACE MASKS-DISPOSABLE"/>
        <s v="S) SANITIZERS -150ML (2"/>
        <s v="S)  SODA (ASSORTED)"/>
        <s v="S)  WATER"/>
        <s v="S)  SMALL CHOPS (MIXED PACK)"/>
        <s v="PUBLIC OUTREACHES/AWARENESS"/>
        <s v="MONTHLY PCRC MEETINGS"/>
        <s v="S) PA SYSTEM WITH OWN GENERATO"/>
        <s v="S) TENTS (10) (DECORATED)ROOM"/>
        <s v="S) CHAIRSEXECUTIVE ARMS CHAIR"/>
        <s v="S) CHAIRSPLASTIC CHAIRS (WHIT"/>
        <s v="S)  HIGH TABLE (2) (WHITE DRE"/>
        <s v="S) FACE MASKS"/>
        <s v="S) SMALL CHOPS (MIXED PACK)"/>
        <s v="G) PAPER PRODUCTS"/>
        <s v="RULE OF LAW ACTIVITIES IN YAMB"/>
        <s v="PRINTING MATERIALS"/>
        <s v="S) COLLAR TEE SHIRTS PRINTED V"/>
        <s v="S) PRINTING CERTIFICATE- VTC "/>
        <s v="VTC WAU/INSTRUCT/APRIL2022"/>
        <s v="TRANSPORT/CP/TWIC EAST"/>
        <s v="TRANSPORT/POLICE/TWIC EAST"/>
        <s v="TRANSPORT/TRADI LEAD/TWIC EAST"/>
        <s v="VTC MALAKAL/INSTRUCT/APRIL2022"/>
        <s v="VTC INSTRUCT/ JUBA/APRIL2022"/>
        <s v="VTC WAU INSTRUCTORS_MAY 22"/>
        <s v="DSA/MALAKA INSTRUCTOR/MAY22"/>
        <s v="INSTRUCTOR PAYMENT MAY 2022"/>
        <s v="V#98036-IPCA REFUNDED A2J"/>
        <s v="00098037-REFUND FROM UNPAID BA"/>
        <s v="SUPPORT VTC HANDOVER CEREMONY"/>
        <s v="PRINTER MAINTENANCE AND TRANSF"/>
        <s v="FUEL SEPTEMBER"/>
        <s v="G) HP COLOR LASERJET MFP M880"/>
        <s v="PREPAID P-082/22/A2J UNHAS B"/>
        <s v="WIFI MODEM ZAIN INTERNET"/>
        <s v="INTERNET SERVICES YAMBIO OFFCE"/>
        <s v="JANUARY 2022 DANGER PAY TO ERN"/>
        <s v="INTERNET SERVICE"/>
        <s v="EXPENSES FOR COMMON PREMISES"/>
        <s v="EXPENSES FOR OFFICE SPACE BOR"/>
        <s v="VEHICLEMAINTENANCE_DEC21-JAN22"/>
        <s v="BRAND NEW BULL BAR DELUXE   FO"/>
        <s v="HIGH LIFT JACK COMPLETE1.MOU"/>
        <s v="ELECTRIC WINCE   T MAX PLUS FI"/>
        <s v="FLIGHT EXPENSES JUBA - KAPOITA"/>
        <s v="5200136907,"/>
        <s v="WFP/2021/ADM/BOR/02"/>
        <s v="OFFICE SPACE AWEIL OCT-DEC21"/>
        <s v="OFFICE SPACE JULY - SEPT 2021"/>
        <s v="FLIGHT CHARGE JUBA-TORIT JUN20"/>
        <s v="OFFICE SPACE TORIT JAN-JUN21"/>
        <s v="OFFICE SPACE OCTOBER - DEC 20"/>
        <s v="MEDIA SERVICES FOR CTRH"/>
        <n v="5200100219"/>
        <s v="OFFICE SPACE JULY - SEPT 2020"/>
        <s v="OFFICE SPACE APRIL - JUN 2022"/>
        <s v="OFFICE SPACE AWEIL JAN-JUN 21"/>
        <s v="OFFICE SPACE JAN - MAR 2022"/>
        <s v="OFFICE SPACE TORIT/JULY-DEC21"/>
        <s v="CONSULTANCY FEE AS PER CONTRAC"/>
        <s v="R R LUMP SUMA 19-25/4/2022"/>
        <s v="TC -DSA-ST_AAS"/>
        <s v="EXPENSES OFFICE SPACE YAMBIO F"/>
        <s v="UNDP CO-LOCATING COST"/>
        <s v="EXP OFFICE SPACE OCT-DEC 21"/>
        <s v="EXPENSES OFFICE SPACE FROM JAN"/>
        <s v="UNDP YAMBIO FIELD OFFICE SPACE"/>
        <s v="DECORATIONS INCLUSIVE WATER"/>
        <s v="STAFF AIRTIME APR22"/>
        <s v="DSA/MEDIA WSHP/12-13MAY22/JUBA"/>
        <s v="STAFF AIRTIME MARCH 2022"/>
        <s v="2 VEHICLES HIRE IN WARRAP STAT"/>
        <s v="HALL HIRE FOR 9 DAYS IN WS   A"/>
        <s v="SODA   WATER FOR 50 PAX FOR 12"/>
        <s v="LVG/00127551/ONE TRANCHE"/>
        <s v="LVG/P 127551/FULLPAY"/>
        <s v="TRANSITIONAL/JUSTICE/MECHANISI"/>
        <s v="AWEIL RTL_JUL-SEP 20"/>
        <s v="OFFICE SPACE JAN-MAR20"/>
        <s v="LVG/TRANSITIONAL/JUSTICE"/>
        <s v="PICTORIAL GUIDE A 3"/>
        <s v="ASSORTED PRINTING"/>
        <s v="ASSORTED A2J PRINTING"/>
        <s v="PRINTING OF FACT SHEETS"/>
        <s v="2 VEHICLES HIRE FOR 12 DAYS (6"/>
        <s v="HALL HIRE FOR 12 DAYS ( 6 IN W"/>
        <s v="600 SODA   600 WATER FOR TC ME"/>
        <s v="LVG/P 121453/1ST TRANCHE"/>
        <s v="A) OFFER PRINTER FOR A2J BOR O"/>
        <s v="2 VEHICLES HIRE FOR 14 DAYS   "/>
        <s v="HALL HIRE FOR 15 DAYS IN WES  "/>
        <s v="SODA   WATER FOR CTRH CONSULTA"/>
        <s v="TELECOM. COST 1JAN-31DEC 22"/>
        <n v="5200142154"/>
        <s v="WFP/UNDP/SSCO/SLA2021-03/001A-"/>
        <s v="OFFICE SPACE BOR EXPSAPR-JUN22"/>
        <s v="VEHICLE MAINTENANCE"/>
        <s v="This GLJE is created to charge Access to Justice unit for office space for the period Jan-Dec 2022."/>
        <s v="Transferring PBF Funds to the correct A2J Output5-00121453 from Incorrect Output 00130358"/>
        <s v="Correcting the error of  transposition when PBF Funds were being moved between Outputs 00121453 and 00130358 as per GLJE No. 009437650"/>
        <s v="The reversal of error of transposition on PBF resources transferred from Output 00130358 to 00121453"/>
        <s v="This is to reverse expenses from JSB, 00126151  to TRAC, 00121453"/>
        <s v="SSD10 MORSS COLLECTION FOR Q4 2021, Q3 2021 AND Q1 2022"/>
        <s v="Asset Additions"/>
        <s v="Contract Admin Revenue"/>
        <s v="REFUND FROM VOUCHER#00098150"/>
        <s v="V#98415-DSA/MEDIA WSHP/12-13.5"/>
        <s v="PCRC ACTIVITIES CONFERENCE SER"/>
        <s v="CONFERENCE SERVICES  LOT 01  D"/>
        <s v="SUPPLY AND INSTALLATION/COMMIS"/>
        <s v="LGVA TRANCHE 2 PAY"/>
        <s v="Q322DIMADV/P120158121950/13347"/>
        <s v="BANK SVC FEE"/>
        <s v="FIN/21/00096360"/>
        <s v="ECO BANK SERVICE FEE"/>
        <s v="S) CONFERENCE FACILITY"/>
        <s v="S) LUNCH FOR 50 PAX FOR 10 DAY"/>
        <s v="S) 3 BOTTLES OF WATER EACH FOR"/>
        <s v="S) 1 BOTTLE OF SODA FOR 50 PAX"/>
        <s v="S)  MORNING/EVENING TEA FOR 50"/>
        <s v="G) STATIONARY FOR THE CONFEREN"/>
        <s v="STAFF AIRTIME FOR FEBRUARY2022"/>
        <s v="E) 8MBPS / 8 MBPS GOLD FIBRE D"/>
        <s v="S)IC  CONTRACT AMENDMENT - MIL"/>
        <s v="HALL HIRE FOR 55 PAX(POWER, C"/>
        <s v="MORNING/EVENING TEA WITH SNACK"/>
        <s v="BUFFET LUNCH INCLUSIVE 1 BOTTL"/>
        <s v="WATER (2 EACH A DAY) FOR 55 PE"/>
        <s v="S)IC CONTRACT AMENDMENT - LEBE"/>
        <s v="S) TRAINING"/>
        <s v="S) LEARNING - TRAINING OF COUN"/>
        <s v="E)  RCS FIBRE BLUE X 10  RCS F"/>
        <s v="S) REPLENISHMENT OF PACC UNHAS"/>
        <s v="PACC TRAVEL PLAN DECEMBER 2021"/>
        <s v="PREPAY-2021-0217380"/>
        <s v="LVGA/TRANSITIONAL/ELECTIONS"/>
        <s v="LVG/CIVIC/EDUCATION"/>
        <s v="LVG/00126151/1ST PAYMENT"/>
        <s v="S) UNHASS ACCOUNT REPLENISHMEN"/>
        <s v="S) SUBMISSION OF INCEPTION REP"/>
        <s v="TRNSPT REF PAX/ELECTION/WSHOP"/>
        <s v="ASSORTED STATIONERY IN RFQ"/>
        <s v="To roll forward the Global Monitoring, Advocacy, and Reporting expenses for JSB 2020 from  UNDP fiscal year 2021 to 2022"/>
        <s v="UNDP GMS February 2022 - Run2 - Journal3"/>
        <s v="UNDP GMS March 2022 - Run2 - Journal 4"/>
        <s v="UNDP GMS April 2022 - Run1 - Journal 3"/>
        <s v="UNDP GMS May 2022 - Run2 - Journal 3"/>
        <s v="UNDP GMS June 2022 - Run3 - Journal 4"/>
        <s v="REFUND FROM VOUCHER#00096822"/>
      </sharedItems>
    </cacheField>
    <cacheField name="Description2" numFmtId="0">
      <sharedItems containsDate="1" containsBlank="1" containsMixedTypes="1" minDate="1899-12-31T00:01:04" maxDate="1900-01-02T06:41:06" count="536">
        <s v="Transfers to/from- Funds/Donor"/>
        <s v="Facilities &amp; Admin - Implement"/>
        <s v="Salaries - IP Staff"/>
        <s v="2022 FNA Debit"/>
        <s v="#933_TRF"/>
        <s v="#4234_TRF"/>
        <s v="#939_TRF"/>
        <s v="#4388_TRF"/>
        <s v="#4245_TRF"/>
        <s v="#937_TRF"/>
        <s v="#939_RECV"/>
        <s v="#4388_RECV"/>
        <s v="#933_RECV"/>
        <s v="#937_RECV"/>
        <n v="939"/>
        <n v="4234"/>
        <n v="933"/>
        <n v="937"/>
        <n v="4245"/>
        <n v="4388"/>
        <n v="4246"/>
        <n v="4221"/>
        <n v="4220"/>
        <n v="4219"/>
        <n v="4217"/>
        <s v="Settlement/prepayment/00092943"/>
        <s v="028 / Rule of Law Outreach"/>
        <s v="IC-110/20_Final Pay_Sep-Dec'21"/>
        <n v="203"/>
        <s v="Prepaid Liq VID#00094186"/>
        <s v="Invoice No.3 and No.4"/>
        <s v="P-050/21"/>
        <s v="P-110/21"/>
        <s v="P-059/21"/>
        <s v="P-008/20"/>
        <s v="OFA- Governments (NEX)"/>
        <s v="NG0000008"/>
        <s v="UNDP Fuel Cost Nov 2021"/>
        <n v="1023"/>
        <s v="#938_TRF"/>
        <s v="Other Media Costs"/>
        <n v="938"/>
        <s v="P-076/21"/>
        <s v="Expense Accrual"/>
        <s v="IC-094/20_18Jan-23Mac21/2ndPay"/>
        <s v="A003410288 P"/>
        <s v="Mileston 3 Payment/Milton"/>
        <s v="December 2021 Danger Pay"/>
        <s v="IC-092/20/4thPay/12.11-9.12.21"/>
        <s v="IC098/20/4thPay/1.9-26.11.21"/>
        <s v="IC102/20/3rdPay/16.11-13.12.21"/>
        <s v="IC105/20/3rdPay/17.11-14.12.21"/>
        <s v="IC-111/20-FINAL REPORT"/>
        <s v="IC-102/20/FinalPay/14-31Dec21"/>
        <s v="IC105/20/Final Pay_15-31Dec21"/>
        <s v="SSD10-IC-035/21_22Oct-16Dec21"/>
        <s v="IC-0104/20_19Nov-16Dec21"/>
        <s v="SSD10-IC-035/21_17-31Dec21"/>
        <s v="IC-035/21/6-17 Dec 21/4th Paym"/>
        <s v="IC-035/21/20-31Dec21/Final Pay"/>
        <s v="IC054/21"/>
        <s v="IC-092/20/10Dec-31Dec21/Final"/>
        <n v="1503"/>
        <s v="IC-031/21_FinalPay_8.10-31.12"/>
        <s v="IC-055/21/1stPay/1.11-17.12.21"/>
        <s v="IC-0104/20_17-31Dec21"/>
        <n v="105949"/>
        <s v="IC057/2021-FINAL PYMT COMPLMT"/>
        <s v="IC095/20/5thPay/13-31Dec21"/>
        <s v="IC-044/21/15Dec21-10Feb22"/>
        <s v="IC-054/21/21Oct21-14Apr22"/>
        <s v="IC-096/20_29Nov-14Dec2021"/>
        <s v="IC-055/21/10JAN-13APR22"/>
        <s v="IC-048/21/1Dec-31Jan22/3rdPay"/>
        <s v="IC-098/20-Final payment"/>
        <n v="2"/>
        <s v="02/UNDP/MTR/2022"/>
        <s v="SSD-IC-092/20 _26-29Apr22"/>
        <s v="IC102-20_Extra Days pay"/>
        <s v="IC-104/20_12-29Apr'22"/>
        <s v="#4426_TRF"/>
        <s v="Local Consult.-Sht Term-Tech"/>
        <s v="Stationery &amp; other Office Supp"/>
        <s v="Service Contracts-Individuals"/>
        <s v="Courier Charges"/>
        <s v="Intl Consultants-Sht Term-Tech"/>
        <s v="Payroll Mgt Cost Recovery ATLA"/>
        <s v="Salaries - NP Staff"/>
        <s v="Natl Personnel Srvcs Agreement"/>
        <s v="CorpSecRes IC for 012022"/>
        <s v="CorpSecRes IC for 022022"/>
        <s v="CorpSecRes IC for 042022"/>
        <n v="4426"/>
        <s v="Payroll"/>
        <s v="IC-0058/21"/>
        <s v="P-676/21"/>
        <s v="IC-095/20"/>
        <s v="P-0035/21"/>
        <s v="IC-035/21"/>
        <s v="IC-0104/20"/>
        <s v="IC-055/21"/>
        <s v="IC-094/20"/>
        <s v="IC-098/20"/>
        <s v="P-435/21"/>
        <s v="P-624/21"/>
        <s v="IC-0105/20"/>
        <n v="221121"/>
        <s v="DISBURSEMENT Q2'22Contribution"/>
        <s v="827-3"/>
        <s v="P-444/21"/>
        <s v="IC-056/2021/1Nov21-28Mar22"/>
        <s v="P223/20_29.6.20-31.3.21/FIN"/>
        <s v="R&amp;R Lumpsum"/>
        <s v="Travel &amp; Entry Lumpsum"/>
        <s v="R&amp;R lump sum/14-20/3/2022"/>
        <s v="APJV/Voucher#00152350"/>
        <s v="UNHAS Travel Liq Prepaid#92499"/>
        <n v="23"/>
        <s v="IC-082/20/Living Allowance"/>
        <s v="Invoice No. 02"/>
        <s v="UNDP-002/22"/>
        <s v="IC-054/20/Del2,3&amp;4/10Aug-30Oct"/>
        <s v="IC-006/21/3rdPay/15.4-21.7.21"/>
        <s v="SSD-10-IC-072/20/1JUL-30AUG/21"/>
        <s v="IC-047/20_29.7-30.8.20/80%"/>
        <s v="Prepaid Liq_P-106/21"/>
        <s v="Moving Expenses"/>
        <s v="Hvy Equip Contra Asset"/>
        <s v="Dep Allowances-IP Staff-TA"/>
        <s v="Refunds to Donors"/>
        <s v="P-495/20"/>
        <s v="P-520/20"/>
        <s v="P-614/20"/>
        <s v="IC-054/20"/>
        <s v="IC-0006/21"/>
        <s v="P-344/20"/>
        <s v="SSD10-IC-059/21/50%1st Payment"/>
        <s v="Rent/PCR Test/DSA"/>
        <s v="PCR Test"/>
        <s v="Exp Clm/Covid19 Test&amp;DSA_Jan22"/>
        <s v="PCR test/Juba/Uganda"/>
        <s v="R&amp;R lump sum/5-11/3/2022"/>
        <s v="R&amp;R/23 Feb2022/1March2022"/>
        <s v="R&amp;R/01-07/03/2022"/>
        <s v="R&amp;R/18-24/Feb.2022"/>
        <s v="R&amp;R/07-13/3/2022"/>
        <s v="R&amp;R /04-10/3/2022"/>
        <n v="1623"/>
        <s v="CRSV-YEBOA"/>
        <s v="IC0056-21/INCEPTION REPORT"/>
        <s v="Pax/Police&amp;Investigators/Kapoe"/>
        <s v="Rent/Nov2021/Dec2021/Jan2022"/>
        <s v="R&amp;R Lump sum/7-13 March2022"/>
        <s v="DSA R&amp;R transit/COVID test"/>
        <s v="COVID test/DSA R&amp;T Transit"/>
        <s v="IC 0056/21 Deliverable 3"/>
        <s v="IC/Milestone 2"/>
        <s v="Rent reimburse/Feb&amp;March202220"/>
        <n v="5200135770"/>
        <s v="Invoice No. 03"/>
        <s v="Alien Registration"/>
        <s v="PRC Test/DSA R&amp;R/Transit"/>
        <s v="R&amp;R lump sum/18-24/4/2022"/>
        <s v="PRC/DSA/Rent"/>
        <s v="R&amp;R lump sum/7-13/4/2022"/>
        <s v="PCR Test Mar 22"/>
        <s v="PCR Test/DSA R&amp;R Transit"/>
        <s v="IC-059/2 &amp; IC-59/21"/>
        <s v="P-144/22_001"/>
        <s v="CRSV-TALLOW0422"/>
        <s v="GANE-CRSV MATERIALS"/>
        <s v="AUB-R&amp;R 30/04-6/5/ 2022"/>
        <s v="IKO-R&amp;R 04-10/05/2022"/>
        <s v="KAD-R&amp;R-02-08 MAY 2022"/>
        <s v="IC-061/21"/>
        <s v="R&amp;R Lumpsum/12-18/5/2022"/>
        <s v="LVG/P#00121449/1st PAYMENT"/>
        <s v="LVGA/P#00121449/1st PAYMENT"/>
        <n v="149"/>
        <s v="LVG/00121449/1st Payment"/>
        <s v="PCR/R&amp;R Transit DSA"/>
        <s v="LVG/CIVIC/Education P#121449"/>
        <s v="LVG/Legal Aid"/>
        <s v="R&amp;R/6-12/June2022"/>
        <s v="Rent/DSA R&amp;R Transit"/>
        <s v="NPSSS/Yambio/Group II"/>
        <s v="NPSSS/Training/Yambio/Group I"/>
        <s v="R&amp;R lump sum/27/6/22- 3/7/2022"/>
        <s v="PCR/Rent/DSA R&amp;R transit"/>
        <s v="R&amp;R lump sum/23-29/June/2022"/>
        <s v="FIN/22/00098601/00098600"/>
        <s v="FIN/22/00098147"/>
        <s v="434 &amp; 435"/>
        <s v="ExpenseClaim/13.06.22"/>
        <s v="2022-0597"/>
        <s v="R&amp;R/lump sum/5-11/7/2022"/>
        <s v="Rent/March-May2022/PCR/DSA R&amp;R"/>
        <s v="472-TWINS"/>
        <s v="R&amp;R lump sum/6-12/7/2022"/>
        <n v="161"/>
        <s v="R&amp;R/COVID-19 test"/>
        <s v="DSA/Orientation"/>
        <s v="R&amp;R Lump sum/4-10 April 2022"/>
        <s v="SIBOMA-F10"/>
        <s v="R&amp;R/4-10/May 2022"/>
        <s v="PCR test/depart/Return"/>
        <s v="Predeparture entitlements"/>
        <s v="R&amp;R/30 May2022-5 June2022"/>
        <s v="R&amp;R lump sum/27/6-3/7/2022"/>
        <s v="F10- PCR Test"/>
        <s v="Bank Charges"/>
        <s v="CorpSecRes IC for 032022"/>
        <n v="4675"/>
        <n v="4674"/>
        <n v="4676"/>
        <s v="P-0716/20"/>
        <s v="P-093/22"/>
        <s v="P-0192/21"/>
        <s v="P-221/22"/>
        <m/>
        <s v="Expense Close"/>
        <s v="Pax/Traditional Lead/Torit"/>
        <s v="MC/Support/Staff/Mundri"/>
        <s v="DSA Pax/MC/Tombura/Mundri"/>
        <s v="MC/Support/Staff/Tombura"/>
        <s v="LVG P#121450 LUMP SUM"/>
        <s v="LVG PROJ#00121450 LUMP SUM"/>
        <s v="LVG P#121450 CENT EQUATORIA"/>
        <s v="Q1'22 DIMAdv/P#121450/IA#1981"/>
        <s v="FIN22/00097732"/>
        <s v="LVG/0012145/Legal Aid"/>
        <s v="FIN/00097726"/>
        <s v="FIN/00097745"/>
        <s v="ISD10-IC21/22/01-13APRIL2022"/>
        <s v="LVG/P#00121450/1st Payment"/>
        <s v="21/2022"/>
        <s v="IC-0057/21_APPROVED WORKPLAN"/>
        <s v="GANESH-0198/0112/0958/0378/040"/>
        <s v="IC-025-22 APR-MAY 2022"/>
        <n v="100"/>
        <s v="Pax/Traditional/Leaders"/>
        <s v="COTAL-AWEIL-TRF"/>
        <s v="Q2'22 DIMLiq/P#121450/IA#1981"/>
        <s v="Exchg Adj from Accts of Ex Agt"/>
        <s v="Travel Tickets-International"/>
        <s v="CorpSecRes IC for 052022"/>
        <s v="Unbilled AR Contracts"/>
        <s v="Contributions"/>
        <s v="Project Level Co-Financing"/>
        <s v="451-Dialogue Sessions"/>
        <s v="ROL-ACTORS-BOR"/>
        <s v="PIBOR-TRANSP"/>
        <s v="AKOOBO-TRANSP"/>
        <s v="LVG/127551/1st Payment"/>
        <s v="VTC Juba/Instructors/Payment"/>
        <s v="VTC Wau/Instructors/Payment"/>
        <s v="VTC Malakal/Instructors_Jan22"/>
        <s v="Transport/Akobo/Pax"/>
        <s v="Transport/CP Training/Akobo"/>
        <s v="Transport/Pax/Pibor"/>
        <s v="Transport/Female Paral/Akobo"/>
        <s v="IC-060/21/1DEC21-17JAN22"/>
        <s v="TIN21060286"/>
        <s v="BAIKO-CHAIRS 047"/>
        <s v="Pax/Female Paralegal/Pibor"/>
        <s v="Pax/C. Policing/Pibor"/>
        <n v="433"/>
        <n v="551"/>
        <s v="409/Hand over ceremony"/>
        <n v="264265"/>
        <s v="IC-060/21/Final Payment"/>
        <s v="VTC/Wau/Instructors/Jan2022"/>
        <s v="FIN/22/00097014"/>
        <s v="FIN/22/00097029"/>
        <s v="VTC/Juba/Instructors/Jan.2022"/>
        <s v="FIN/21/00097015"/>
        <s v="MILESTONE 1 ADDIS ABABA/ADDI17"/>
        <s v="CP/Training/Walgak/Akobo West"/>
        <s v="PCRC/Pax/Nimule Town"/>
        <s v="Prison/Personel/Training/Walga"/>
        <s v="Police/Personel/Trainin/Walgak"/>
        <s v="VTC/Juba/Feb 2022"/>
        <s v="VTC Malakal/Instructor/Feb2022"/>
        <s v="VTC Wau/Instructors/Feb2022"/>
        <s v="Pax/C. female Paralegal/Walgak"/>
        <s v="Pax/PCRC/Nimule-Anjara Boma"/>
        <s v="Pax/PCRC Training/Yambio"/>
        <s v="2022/0162 &amp; 2022/0146"/>
        <s v="PCRC/Pax/Nimule Anjara"/>
        <s v="Pax/Prison Personnel/Bor"/>
        <s v="Pax/Police Personnel/Bor"/>
        <s v="Transport/CP/Pax/Amoro"/>
        <s v="Transp/Pax/CP/Chelsouth/Aweil"/>
        <s v="VTC/Wau/March2022"/>
        <s v="LVG P#121451 LUMP SUM"/>
        <s v="LVG P#121451 JONGLEI STATE"/>
        <s v="VTC/Juba/March2022"/>
        <s v="VTC/Malakal/March2022"/>
        <d v="2022-09-02T00:00:00"/>
        <s v="FIN/22/00097194"/>
        <s v="FIN/22/00097193"/>
        <s v="FIN/22/00097191"/>
        <s v="FIN/22/00097190"/>
        <s v="FIN/22/00097332"/>
        <s v="FIN/22/00097333"/>
        <n v="5200138334"/>
        <n v="5200138335"/>
        <n v="97"/>
        <s v="FIN22/00097648"/>
        <s v="FIN22/00097646"/>
        <s v="FIN22/00097500"/>
        <s v="FIN22/00097628"/>
        <s v="FIN22/00097629"/>
        <s v="FIN22/00097607"/>
        <s v="FIN22/00097603"/>
        <s v="FIN22/00097608"/>
        <s v="UNDP /YAMBIO Q3/2020"/>
        <s v="2022/YAM 008/010"/>
        <s v="2022/JCS YAM 006,007"/>
        <s v="FIN/00098014"/>
        <s v="FIN/00098013"/>
        <s v="FIN/00098038"/>
        <n v="1694"/>
        <s v="2022/JCS YAM 009"/>
        <s v="1288/1290/1339"/>
        <s v="0296, 0162, 0197"/>
        <s v="2022/0365"/>
        <s v="VTC Wau/Instruct/April2022"/>
        <s v="Transport/CP/Twic East"/>
        <s v="Transport/Police/Twic East"/>
        <s v="Transport/Tradi Lead/Twic East"/>
        <s v="Transport/Prison/Twic East"/>
        <s v="VTC Malakal/Instruct/April2022"/>
        <s v="VTC Instruct/ Juba/April2022"/>
        <s v="11/2022_Female Wing_Bor"/>
        <s v="2021/01027/01003/0884"/>
        <s v="VTC Wau Instructors_May'22"/>
        <s v="DSA/Malaka Instructor/May22"/>
        <s v="VTC/Juba/Instructors/May2022"/>
        <s v="P-45521"/>
        <s v="P-058/22"/>
        <s v="IC-060/21"/>
        <s v="P-361/21"/>
        <s v="P-026/22"/>
        <s v="LP/2022/2/379, 14Truck,8LandCr"/>
        <s v="ERNESRYEB-R&amp;R"/>
        <s v="Vehicle hire VTC Malakal"/>
        <s v="327/VTC/Malakal/Handover"/>
        <s v="221221407/Vehicle Hire"/>
        <s v="401/CTRH/Meetings"/>
        <s v="Rent for January 2022"/>
        <s v="ITCL:508"/>
        <s v="Fuel September"/>
        <s v="ITCL-513"/>
        <s v="R&amp;R/24/2/-02/3/2022"/>
        <s v="TWIN CAFE VAL. 22"/>
        <n v="255257"/>
        <s v="PCR Test/Juba"/>
        <n v="267"/>
        <s v="491/CMP/Bor"/>
        <s v="Prepaid P-082/22/A2J UNHAS B"/>
        <s v="R&amp;R lump sum/14-20 March 2022"/>
        <n v="1041101"/>
        <s v="IAB18542"/>
        <s v="January 2022 DP-Evelyn"/>
        <s v="January 2022 DP-Ernest"/>
        <n v="24056"/>
        <s v="IAB18541"/>
        <s v="February 2022 DP-Evelyn"/>
        <s v="MTN Staff Airtime"/>
        <s v="WFP/2021/ADM/WAU/05"/>
        <s v="WFP/2022/ADM/Bor/03"/>
        <s v="WFP/UNDP/SSCO/SLA2021 &amp; 2022"/>
        <s v="1AB18541"/>
        <s v="WFP/2022/ADM/WAU/06"/>
        <n v="653"/>
        <s v="1505/1559/Car/Branding"/>
        <n v="5200097811"/>
        <n v="5200097810"/>
        <s v="15109 Internet expenses Torit"/>
        <s v="Prepay Liq_P-559/21_V#00095751"/>
        <n v="5200136907"/>
        <s v="WFP/2021/ADM/Bor/02"/>
        <n v="5200127318"/>
        <n v="5200124426"/>
        <n v="52000102138"/>
        <n v="5200121394"/>
        <n v="5200108678"/>
        <s v="Mar 2022 DP-Evelyn"/>
        <n v="187"/>
        <n v="5200100219"/>
        <n v="5200106545"/>
        <n v="5200134939"/>
        <n v="5200116411"/>
        <n v="5200134938"/>
        <n v="5200124435"/>
        <s v="IC-013/22/MARCH 2022"/>
        <s v="IC010-22/3MARCH-6APRIL2022"/>
        <s v="Evelyn-R&amp;R April 22"/>
        <s v="TC -DSA-ST_AAs"/>
        <s v="Inv #1 UNDP/Yambio Jan-Jun 21"/>
        <s v="#2: UNDP/Yambio/Jul-Sept2021"/>
        <s v="Inv #3:UNDP/Yambio: Oct-Dec'21"/>
        <n v="52000137427"/>
        <s v="Q4/2020_(Oct - Dec 2020)"/>
        <s v="R&amp;R/lump sum/4-10/May 2022"/>
        <n v="871"/>
        <s v="IC010-22/Final Pay/3Mar-6Apr22"/>
        <s v="Staff MTN"/>
        <s v="Staff Airtime Zain May 2022"/>
        <s v="Staff Airtime MTN May 2022"/>
        <s v="Staff Airtime Zain April 2022"/>
        <s v="DSA/Media Wshp/12-13May22/Juba"/>
        <s v="Staff Airtime March 2022"/>
        <s v="LP/2022/04/293"/>
        <s v="MORAN-004"/>
        <s v="Apr 2022 DP-Evelyn"/>
        <s v="SSD10-IC-013/22 APR 2022"/>
        <s v="Apr 2022 DP-Ernest"/>
        <s v="MTN Staff Airtime June 2022"/>
        <s v="Zain staff Airtime June 2022"/>
        <n v="12004"/>
        <s v="LVG/00127551/One Tranche"/>
        <s v="LVG/P#127551/FullPay"/>
        <s v="LVG/P#127551/1Jun-21Nov22"/>
        <s v="5200106540/Jul-Sep'20"/>
        <s v="LVG/P#00121453/1st Payment"/>
        <n v="5200095501"/>
        <n v="5200097567"/>
        <s v="LVG P#00121453"/>
        <s v="FIN/22/00098415"/>
        <s v="FIN/22/00098150"/>
        <s v="0436/430/347/429"/>
        <s v="SSD10-IC-013/22 MAY 2022"/>
        <s v="R&amp;R lump sum/23-29/June2022"/>
        <n v="1846"/>
        <s v="LVG/P#121453/1st Tranche"/>
        <n v="7720"/>
        <s v="KGT-COLTD-082"/>
        <n v="32"/>
        <s v="May 2022 DP-Evelyn"/>
        <s v="ZAHRA-CTRH-STATION"/>
        <s v="May 2022 DP-Ernest"/>
        <s v="Staff Airtime Zain July 2022"/>
        <s v="MTN July 2022"/>
        <s v="PCRTest/meeting expenses"/>
        <s v="SECTEL/05/2022"/>
        <n v="5200142154"/>
        <s v="WFP/UNDP/SSCO/SLA2021-03/001A-"/>
        <s v="WFP/2022/ADM/Bor/04"/>
        <s v="WFP/UNDP/SLE 2020-003-MARCH"/>
        <s v="R&amp;R lump sum/21-27/5/2022"/>
        <s v="Apr 2022 DP-Callist"/>
        <s v="May 2022 DP-Callist"/>
        <s v="Rent"/>
        <s v="#4234_RECV"/>
        <s v="#4245_RECV"/>
        <s v="Grants to Instit &amp; other Benef"/>
        <s v="Sundry"/>
        <s v="Rent - Meeting Rooms"/>
        <s v="Connectivity Charges"/>
        <s v="Travel - Other"/>
        <s v="Daily Subsistence Allow-Local"/>
        <s v="Travel Tickets-Local"/>
        <s v="Daily Subsistence Allow-Intl"/>
        <s v="Hazard Duty Station Allow-IP"/>
        <s v="Learning costs"/>
        <s v="Contribution to Security"/>
        <n v="4695"/>
        <s v="P-020/22"/>
        <s v="P-196/22"/>
        <s v="P-101/22"/>
        <s v="0201/TVH/11/2021"/>
        <n v="489"/>
        <n v="60"/>
        <s v="00015/22-5% Retention Fee"/>
        <s v="SSD10-P-539/20"/>
        <s v="LGVA Tranche 2 Pay"/>
        <s v="Q322DIMAdv/P120158121950/13347"/>
        <s v="GEN-SENS-TRAIN"/>
        <s v="PRISON-GEN-TRN"/>
        <s v="P-099/21"/>
        <s v="P-192/21"/>
        <s v="F10- Transp. &amp;Booking expenses"/>
        <s v="FIN/21/00096172"/>
        <s v="FIN/21/00096271"/>
        <s v="FIN/21/00096360"/>
        <s v="FIN/21/00096414"/>
        <s v="FIN/21/00096173"/>
        <s v="FIN/21/00096247"/>
        <n v="53"/>
        <n v="361"/>
        <s v="FIN/21/00094229"/>
        <s v="Dec 2021 DP-Ernest"/>
        <s v="MTN Staff Airtime Jan 2022"/>
        <s v="Staff Airtime Zain Jan 22"/>
        <s v="DSA AND OTHERS CLAIM"/>
        <s v="IC-022/21/LastPay/3Jun-30Sep21"/>
        <s v="MTN Air time"/>
        <s v="199/260/46/97/143/142"/>
        <s v="173,166,200,261,48,98"/>
        <s v="ISSD10-IC-058/21"/>
        <s v="FIN/22/00096822"/>
        <s v="4037/8208"/>
        <s v="FIN/21/00094456/2"/>
        <n v="12005"/>
        <s v="IC057/2021-FINAL PAYMENT"/>
        <s v="20% pymt for consul svce"/>
        <s v="Mar/00009"/>
        <s v="February 2022 DP-Ernest"/>
        <s v="12056/Additional Books"/>
        <s v="IAB19839"/>
        <s v="UNDP-SLA2022-02"/>
        <s v="Partial Liq_P-693/21_V#96651"/>
        <s v="Mar 2022 DP-Ernest"/>
        <s v="LVGA/Transitional/Elections"/>
        <s v="LVG P#126151 ONE TRANCHE"/>
        <s v="LVG/00126151/1st Payment"/>
        <s v="002-PAYMENT FOR T&amp;Y"/>
        <s v="Prepaid Liq_P-319/21_V#94335"/>
        <s v="IC058-21/3JAN2022-25FEB2022"/>
        <s v="INCEPTION REPORT/SSD10-IC-026"/>
        <s v="2021/01053/Govern./Forum"/>
        <s v="Compl./Inception Report"/>
        <s v="Trnspt Ref Pax/Election/Wshop"/>
        <s v="FIN/22/00098516"/>
        <n v="5943"/>
        <s v="2022/0553/Election Act  2012"/>
        <s v="VAL-JUB-TR-REF"/>
        <s v="UNDP-SLA2022-01"/>
        <s v="PCR test expenses"/>
        <s v="Expert Advisory Serv-HQ Staff"/>
        <s v="P-487/21"/>
        <s v="P-424/21"/>
        <s v="P-694/21"/>
        <s v="P-060/22"/>
      </sharedItems>
    </cacheField>
    <cacheField name="Journal Ref" numFmtId="0">
      <sharedItems containsNonDate="0" containsString="0" containsBlank="1"/>
    </cacheField>
    <cacheField name="Journal ID" numFmtId="0">
      <sharedItems containsMixedTypes="1" containsNumber="1" containsInteger="1" minValue="9315255" maxValue="9553151"/>
    </cacheField>
    <cacheField name="Journal Line No" numFmtId="0">
      <sharedItems containsSemiMixedTypes="0" containsString="0" containsNumber="1" containsInteger="1" minValue="1" maxValue="8211"/>
    </cacheField>
    <cacheField name="Journal Date" numFmtId="15">
      <sharedItems containsSemiMixedTypes="0" containsNonDate="0" containsDate="1" containsString="0" minDate="2022-01-01T00:00:00" maxDate="2022-07-01T00:00:00"/>
    </cacheField>
    <cacheField name="Local Curr Amount" numFmtId="0">
      <sharedItems containsSemiMixedTypes="0" containsString="0" containsNumber="1" minValue="-1274096.24" maxValue="1274096.24"/>
    </cacheField>
    <cacheField name="Local Curr" numFmtId="0">
      <sharedItems/>
    </cacheField>
    <cacheField name="USD Amount" numFmtId="0">
      <sharedItems containsSemiMixedTypes="0" containsString="0" containsNumber="1" minValue="-1274096.24" maxValue="1274096.24"/>
    </cacheField>
    <cacheField name="Journal Source" numFmtId="0">
      <sharedItems/>
    </cacheField>
    <cacheField name="Fiscal Year" numFmtId="0">
      <sharedItems containsSemiMixedTypes="0" containsString="0" containsNumber="1" containsInteger="1" minValue="2022" maxValue="2022"/>
    </cacheField>
    <cacheField name="Accounting Period" numFmtId="0">
      <sharedItems containsSemiMixedTypes="0" containsString="0" containsNumber="1" containsInteger="1" minValue="1" maxValue="6" count="6">
        <n v="4"/>
        <n v="5"/>
        <n v="6"/>
        <n v="3"/>
        <n v="2"/>
        <n v="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90">
  <r>
    <x v="0"/>
    <s v="UNDP1-0009457710-30-APR-2022-1"/>
    <x v="0"/>
    <d v="2022-05-15T00:00:00"/>
    <s v="UNDP1"/>
    <x v="0"/>
    <s v="Transfers to/from- Funds/Donor"/>
    <s v="SSD"/>
    <n v="30000"/>
    <n v="47104"/>
    <n v="1981"/>
    <x v="0"/>
    <s v="SSD10"/>
    <x v="0"/>
    <x v="0"/>
    <s v="GLR"/>
    <m/>
    <m/>
    <m/>
    <m/>
    <x v="0"/>
    <x v="0"/>
    <m/>
    <n v="9457710"/>
    <n v="1"/>
    <d v="2022-04-30T00:00:00"/>
    <n v="5000"/>
    <s v="USD"/>
    <n v="5000"/>
    <s v="ONL"/>
    <n v="2022"/>
    <x v="0"/>
  </r>
  <r>
    <x v="0"/>
    <s v="UNDP1-0009457784-15-MAY-2022-5"/>
    <x v="1"/>
    <d v="2022-05-18T00:00:00"/>
    <s v="UNDP1"/>
    <x v="1"/>
    <s v="Facilities &amp; Admin - Implement"/>
    <s v="SSD"/>
    <n v="32045"/>
    <n v="47104"/>
    <n v="1981"/>
    <x v="1"/>
    <s v="SSD10"/>
    <x v="0"/>
    <x v="1"/>
    <s v="GLE"/>
    <m/>
    <m/>
    <m/>
    <m/>
    <x v="1"/>
    <x v="1"/>
    <m/>
    <n v="9457784"/>
    <n v="5"/>
    <d v="2022-05-15T00:00:00"/>
    <n v="5654.28"/>
    <s v="USD"/>
    <n v="5654.28"/>
    <s v="ONL"/>
    <n v="2022"/>
    <x v="1"/>
  </r>
  <r>
    <x v="0"/>
    <s v="UNDP1-0009457784-15-MAY-2022-4"/>
    <x v="1"/>
    <d v="2022-05-18T00:00:00"/>
    <s v="UNDP1"/>
    <x v="1"/>
    <s v="Facilities &amp; Admin - Implement"/>
    <s v="SSD"/>
    <n v="30000"/>
    <n v="47104"/>
    <n v="1981"/>
    <x v="2"/>
    <s v="SSD10"/>
    <x v="0"/>
    <x v="0"/>
    <s v="GLE"/>
    <m/>
    <m/>
    <m/>
    <m/>
    <x v="1"/>
    <x v="1"/>
    <m/>
    <n v="9457784"/>
    <n v="4"/>
    <d v="2022-05-15T00:00:00"/>
    <n v="10.63"/>
    <s v="USD"/>
    <n v="10.63"/>
    <s v="ONL"/>
    <n v="2022"/>
    <x v="1"/>
  </r>
  <r>
    <x v="0"/>
    <s v="UNDP1-0009457784-15-MAY-2022-3"/>
    <x v="1"/>
    <d v="2022-05-18T00:00:00"/>
    <s v="UNDP1"/>
    <x v="1"/>
    <s v="Facilities &amp; Admin - Implement"/>
    <s v="SSD"/>
    <n v="30000"/>
    <n v="47104"/>
    <n v="1981"/>
    <x v="0"/>
    <s v="SSD10"/>
    <x v="0"/>
    <x v="2"/>
    <s v="GLE"/>
    <m/>
    <m/>
    <m/>
    <m/>
    <x v="1"/>
    <x v="1"/>
    <m/>
    <n v="9457784"/>
    <n v="3"/>
    <d v="2022-05-15T00:00:00"/>
    <n v="537.95000000000005"/>
    <s v="USD"/>
    <n v="537.95000000000005"/>
    <s v="ONL"/>
    <n v="2022"/>
    <x v="1"/>
  </r>
  <r>
    <x v="0"/>
    <s v="UNDP1-0009457784-15-MAY-2022-1"/>
    <x v="1"/>
    <d v="2022-05-18T00:00:00"/>
    <s v="UNDP1"/>
    <x v="1"/>
    <s v="Facilities &amp; Admin - Implement"/>
    <s v="SSD"/>
    <n v="30000"/>
    <n v="47104"/>
    <n v="1981"/>
    <x v="3"/>
    <s v="SSD10"/>
    <x v="0"/>
    <x v="3"/>
    <s v="GLE"/>
    <m/>
    <m/>
    <m/>
    <m/>
    <x v="1"/>
    <x v="1"/>
    <m/>
    <n v="9457784"/>
    <n v="1"/>
    <d v="2022-05-15T00:00:00"/>
    <n v="12015.96"/>
    <s v="USD"/>
    <n v="12015.96"/>
    <s v="ONL"/>
    <n v="2022"/>
    <x v="1"/>
  </r>
  <r>
    <x v="0"/>
    <s v="UNDP1-0009457784-15-MAY-2022-2"/>
    <x v="1"/>
    <d v="2022-05-18T00:00:00"/>
    <s v="UNDP1"/>
    <x v="1"/>
    <s v="Facilities &amp; Admin - Implement"/>
    <s v="SSD"/>
    <n v="30000"/>
    <n v="47104"/>
    <n v="1981"/>
    <x v="4"/>
    <s v="SSD10"/>
    <x v="0"/>
    <x v="0"/>
    <s v="GLE"/>
    <m/>
    <m/>
    <m/>
    <m/>
    <x v="1"/>
    <x v="1"/>
    <m/>
    <n v="9457784"/>
    <n v="2"/>
    <d v="2022-05-15T00:00:00"/>
    <n v="-1864.16"/>
    <s v="USD"/>
    <n v="-1864.16"/>
    <s v="ONL"/>
    <n v="2022"/>
    <x v="1"/>
  </r>
  <r>
    <x v="0"/>
    <s v="UNDP1-0009459817-17-MAY-2022-2"/>
    <x v="2"/>
    <d v="2022-05-18T00:00:00"/>
    <s v="UNDP1"/>
    <x v="0"/>
    <s v="Transfers to/from- Funds/Donor"/>
    <s v="SSD"/>
    <n v="30000"/>
    <n v="47104"/>
    <n v="1981"/>
    <x v="3"/>
    <s v="SSD10"/>
    <x v="0"/>
    <x v="0"/>
    <s v="GLR"/>
    <m/>
    <m/>
    <m/>
    <m/>
    <x v="2"/>
    <x v="0"/>
    <m/>
    <n v="9459817"/>
    <n v="2"/>
    <d v="2022-05-17T00:00:00"/>
    <n v="-13000"/>
    <s v="USD"/>
    <n v="-13000"/>
    <s v="ONL"/>
    <n v="2022"/>
    <x v="1"/>
  </r>
  <r>
    <x v="0"/>
    <s v="UNDP1-0009459817-17-MAY-2022-3"/>
    <x v="2"/>
    <d v="2022-05-18T00:00:00"/>
    <s v="UNDP1"/>
    <x v="0"/>
    <s v="Transfers to/from- Funds/Donor"/>
    <s v="SSD"/>
    <n v="30000"/>
    <n v="47104"/>
    <n v="1982"/>
    <x v="2"/>
    <s v="SSD10"/>
    <x v="0"/>
    <x v="0"/>
    <s v="GLR"/>
    <m/>
    <m/>
    <m/>
    <m/>
    <x v="2"/>
    <x v="0"/>
    <m/>
    <n v="9459817"/>
    <n v="3"/>
    <d v="2022-05-17T00:00:00"/>
    <n v="-100"/>
    <s v="USD"/>
    <n v="-100"/>
    <s v="ONL"/>
    <n v="2022"/>
    <x v="1"/>
  </r>
  <r>
    <x v="0"/>
    <s v="UNDP1-0009459817-17-MAY-2022-1"/>
    <x v="2"/>
    <d v="2022-05-18T00:00:00"/>
    <s v="UNDP1"/>
    <x v="0"/>
    <s v="Transfers to/from- Funds/Donor"/>
    <s v="SSD"/>
    <n v="32045"/>
    <n v="47104"/>
    <n v="1981"/>
    <x v="1"/>
    <s v="SSD10"/>
    <x v="0"/>
    <x v="0"/>
    <s v="GLR"/>
    <m/>
    <m/>
    <m/>
    <m/>
    <x v="2"/>
    <x v="0"/>
    <m/>
    <n v="9459817"/>
    <n v="1"/>
    <d v="2022-05-17T00:00:00"/>
    <n v="-3000"/>
    <s v="USD"/>
    <n v="-3000"/>
    <s v="ONL"/>
    <n v="2022"/>
    <x v="1"/>
  </r>
  <r>
    <x v="0"/>
    <s v="UNDP1-0009493941-31-MAY-2022-5"/>
    <x v="3"/>
    <d v="2022-06-10T00:00:00"/>
    <s v="UNDP1"/>
    <x v="2"/>
    <s v="Salaries - IP Staff"/>
    <s v="SSD"/>
    <n v="30000"/>
    <n v="47104"/>
    <n v="1981"/>
    <x v="0"/>
    <s v="SSD10"/>
    <x v="0"/>
    <x v="3"/>
    <s v="GLE"/>
    <m/>
    <m/>
    <m/>
    <m/>
    <x v="3"/>
    <x v="2"/>
    <m/>
    <n v="9493941"/>
    <n v="5"/>
    <d v="2022-05-31T00:00:00"/>
    <n v="16000"/>
    <s v="USD"/>
    <n v="16000"/>
    <s v="ONL"/>
    <n v="2022"/>
    <x v="1"/>
  </r>
  <r>
    <x v="0"/>
    <s v="UNDP1-0009493941-31-MAY-2022-6"/>
    <x v="3"/>
    <d v="2022-06-10T00:00:00"/>
    <s v="UNDP1"/>
    <x v="2"/>
    <s v="Salaries - IP Staff"/>
    <s v="SSD"/>
    <n v="30000"/>
    <n v="47104"/>
    <n v="1981"/>
    <x v="5"/>
    <s v="SSD10"/>
    <x v="0"/>
    <x v="3"/>
    <s v="GLE"/>
    <m/>
    <m/>
    <m/>
    <m/>
    <x v="3"/>
    <x v="2"/>
    <m/>
    <n v="9493941"/>
    <n v="6"/>
    <d v="2022-05-31T00:00:00"/>
    <n v="32000"/>
    <s v="USD"/>
    <n v="32000"/>
    <s v="ONL"/>
    <n v="2022"/>
    <x v="1"/>
  </r>
  <r>
    <x v="1"/>
    <s v="UNDP1-0009497900-31-MAY-2022-841"/>
    <x v="3"/>
    <d v="2022-06-14T00:00:00"/>
    <s v="UNDP1"/>
    <x v="1"/>
    <s v="Facilities &amp; Admin - Implement"/>
    <s v="SSD"/>
    <n v="30000"/>
    <n v="47104"/>
    <n v="1981"/>
    <x v="5"/>
    <s v="SSD10"/>
    <x v="0"/>
    <x v="3"/>
    <s v="SFA"/>
    <m/>
    <m/>
    <m/>
    <m/>
    <x v="4"/>
    <x v="3"/>
    <m/>
    <n v="9497900"/>
    <n v="841"/>
    <d v="2022-05-31T00:00:00"/>
    <n v="2560"/>
    <s v="USD"/>
    <n v="2560"/>
    <s v="PC"/>
    <n v="2022"/>
    <x v="1"/>
  </r>
  <r>
    <x v="1"/>
    <s v="UNDP1-0009497900-31-MAY-2022-842"/>
    <x v="3"/>
    <d v="2022-06-14T00:00:00"/>
    <s v="UNDP1"/>
    <x v="1"/>
    <s v="Facilities &amp; Admin - Implement"/>
    <s v="SSD"/>
    <n v="30000"/>
    <n v="47104"/>
    <n v="1981"/>
    <x v="0"/>
    <s v="SSD10"/>
    <x v="0"/>
    <x v="3"/>
    <s v="SFA"/>
    <m/>
    <m/>
    <m/>
    <m/>
    <x v="4"/>
    <x v="3"/>
    <m/>
    <n v="9497900"/>
    <n v="842"/>
    <d v="2022-05-31T00:00:00"/>
    <n v="1120"/>
    <s v="USD"/>
    <n v="1120"/>
    <s v="PC"/>
    <n v="2022"/>
    <x v="1"/>
  </r>
  <r>
    <x v="0"/>
    <s v="UNDP1-0009509608-31-MAY-2022-27"/>
    <x v="3"/>
    <d v="2022-06-22T00:00:00"/>
    <s v="UNDP1"/>
    <x v="0"/>
    <s v="Transfers to/from- Funds/Donor"/>
    <s v="SSD"/>
    <n v="30000"/>
    <n v="47104"/>
    <n v="1981"/>
    <x v="6"/>
    <s v="SSD10"/>
    <x v="0"/>
    <x v="4"/>
    <s v="GLR"/>
    <m/>
    <m/>
    <m/>
    <m/>
    <x v="5"/>
    <x v="0"/>
    <m/>
    <n v="9509608"/>
    <n v="27"/>
    <d v="2022-05-31T00:00:00"/>
    <n v="89.37"/>
    <s v="USD"/>
    <n v="89.37"/>
    <s v="ONL"/>
    <n v="2022"/>
    <x v="1"/>
  </r>
  <r>
    <x v="0"/>
    <s v="UNDP1-0009509608-31-MAY-2022-25"/>
    <x v="3"/>
    <d v="2022-06-22T00:00:00"/>
    <s v="UNDP1"/>
    <x v="0"/>
    <s v="Transfers to/from- Funds/Donor"/>
    <s v="SSD"/>
    <n v="32045"/>
    <n v="47104"/>
    <n v="1981"/>
    <x v="1"/>
    <s v="SSD10"/>
    <x v="0"/>
    <x v="4"/>
    <s v="GLR"/>
    <m/>
    <m/>
    <m/>
    <m/>
    <x v="5"/>
    <x v="0"/>
    <m/>
    <n v="9509608"/>
    <n v="25"/>
    <d v="2022-05-31T00:00:00"/>
    <n v="82.37"/>
    <s v="USD"/>
    <n v="82.37"/>
    <s v="ONL"/>
    <n v="2022"/>
    <x v="1"/>
  </r>
  <r>
    <x v="0"/>
    <s v="UNDP1-0009509608-31-MAY-2022-24"/>
    <x v="3"/>
    <d v="2022-06-22T00:00:00"/>
    <s v="UNDP1"/>
    <x v="0"/>
    <s v="Transfers to/from- Funds/Donor"/>
    <s v="SSD"/>
    <n v="30000"/>
    <n v="47104"/>
    <n v="1981"/>
    <x v="0"/>
    <s v="SSD10"/>
    <x v="0"/>
    <x v="4"/>
    <s v="GLR"/>
    <m/>
    <m/>
    <m/>
    <m/>
    <x v="5"/>
    <x v="0"/>
    <m/>
    <n v="9509608"/>
    <n v="24"/>
    <d v="2022-05-31T00:00:00"/>
    <n v="-137.11000000000001"/>
    <s v="USD"/>
    <n v="-137.11000000000001"/>
    <s v="ONL"/>
    <n v="2022"/>
    <x v="1"/>
  </r>
  <r>
    <x v="0"/>
    <s v="UNDP1-0009509608-31-MAY-2022-23"/>
    <x v="3"/>
    <d v="2022-06-22T00:00:00"/>
    <s v="UNDP1"/>
    <x v="0"/>
    <s v="Transfers to/from- Funds/Donor"/>
    <s v="SSD"/>
    <n v="30000"/>
    <n v="47104"/>
    <n v="1981"/>
    <x v="3"/>
    <s v="SSD10"/>
    <x v="0"/>
    <x v="4"/>
    <s v="GLR"/>
    <m/>
    <m/>
    <m/>
    <m/>
    <x v="5"/>
    <x v="0"/>
    <m/>
    <n v="9509608"/>
    <n v="23"/>
    <d v="2022-05-31T00:00:00"/>
    <n v="1182.6099999999999"/>
    <s v="USD"/>
    <n v="1182.6099999999999"/>
    <s v="ONL"/>
    <n v="2022"/>
    <x v="1"/>
  </r>
  <r>
    <x v="0"/>
    <s v="UNDP1-0009509608-31-MAY-2022-26"/>
    <x v="3"/>
    <d v="2022-06-22T00:00:00"/>
    <s v="UNDP1"/>
    <x v="0"/>
    <s v="Transfers to/from- Funds/Donor"/>
    <s v="SSD"/>
    <n v="30000"/>
    <n v="47104"/>
    <n v="1981"/>
    <x v="5"/>
    <s v="SSD10"/>
    <x v="0"/>
    <x v="4"/>
    <s v="GLR"/>
    <m/>
    <m/>
    <m/>
    <m/>
    <x v="5"/>
    <x v="0"/>
    <m/>
    <n v="9509608"/>
    <n v="26"/>
    <d v="2022-05-31T00:00:00"/>
    <n v="-1814.4"/>
    <s v="USD"/>
    <n v="-1814.4"/>
    <s v="ONL"/>
    <n v="2022"/>
    <x v="1"/>
  </r>
  <r>
    <x v="0"/>
    <s v="UNDP1-0009551158-30-JUN-2022-1"/>
    <x v="4"/>
    <d v="2022-07-21T00:00:00"/>
    <s v="UNDP1"/>
    <x v="0"/>
    <s v="Transfers to/from- Funds/Donor"/>
    <s v="SSD"/>
    <n v="30000"/>
    <n v="47104"/>
    <n v="1981"/>
    <x v="2"/>
    <s v="SSD10"/>
    <x v="0"/>
    <x v="0"/>
    <s v="GLR"/>
    <m/>
    <m/>
    <m/>
    <m/>
    <x v="6"/>
    <x v="0"/>
    <m/>
    <n v="9551158"/>
    <n v="1"/>
    <d v="2022-06-30T00:00:00"/>
    <n v="89.39"/>
    <s v="USD"/>
    <n v="89.39"/>
    <s v="ONL"/>
    <n v="2022"/>
    <x v="2"/>
  </r>
  <r>
    <x v="0"/>
    <s v="UNDP1-0009551158-30-JUN-2022-2"/>
    <x v="4"/>
    <d v="2022-07-21T00:00:00"/>
    <s v="UNDP1"/>
    <x v="0"/>
    <s v="Transfers to/from- Funds/Donor"/>
    <s v="SSD"/>
    <n v="30000"/>
    <n v="47104"/>
    <n v="1981"/>
    <x v="6"/>
    <s v="SSD10"/>
    <x v="0"/>
    <x v="0"/>
    <s v="GLR"/>
    <m/>
    <m/>
    <m/>
    <m/>
    <x v="6"/>
    <x v="0"/>
    <m/>
    <n v="9551158"/>
    <n v="2"/>
    <d v="2022-06-30T00:00:00"/>
    <n v="-89.39"/>
    <s v="USD"/>
    <n v="-89.39"/>
    <s v="ONL"/>
    <n v="2022"/>
    <x v="2"/>
  </r>
  <r>
    <x v="0"/>
    <s v="UNDP1-0009459817-17-MAY-2022-4"/>
    <x v="2"/>
    <d v="2022-05-18T00:00:00"/>
    <s v="UNDP1"/>
    <x v="0"/>
    <s v="Transfers to/from- Funds/Donor"/>
    <s v="SSD"/>
    <n v="30000"/>
    <n v="47104"/>
    <n v="1982"/>
    <x v="3"/>
    <s v="SSD10"/>
    <x v="1"/>
    <x v="0"/>
    <s v="GLR"/>
    <m/>
    <m/>
    <m/>
    <m/>
    <x v="2"/>
    <x v="0"/>
    <m/>
    <n v="9459817"/>
    <n v="4"/>
    <d v="2022-05-17T00:00:00"/>
    <n v="-55000"/>
    <s v="USD"/>
    <n v="-55000"/>
    <s v="ONL"/>
    <n v="2022"/>
    <x v="1"/>
  </r>
  <r>
    <x v="0"/>
    <s v="UNDP1-0009462189-18-MAY-2022-1"/>
    <x v="5"/>
    <d v="2022-05-18T00:00:00"/>
    <s v="UNDP1"/>
    <x v="1"/>
    <s v="Facilities &amp; Admin - Implement"/>
    <s v="SSD"/>
    <n v="30000"/>
    <n v="47104"/>
    <n v="1981"/>
    <x v="3"/>
    <s v="SSD10"/>
    <x v="1"/>
    <x v="0"/>
    <s v="GLE"/>
    <m/>
    <m/>
    <m/>
    <m/>
    <x v="7"/>
    <x v="1"/>
    <m/>
    <n v="9462189"/>
    <n v="1"/>
    <d v="2022-05-18T00:00:00"/>
    <n v="53190.38"/>
    <s v="USD"/>
    <n v="53190.38"/>
    <s v="ONL"/>
    <n v="2022"/>
    <x v="1"/>
  </r>
  <r>
    <x v="0"/>
    <s v="UNDP1-0009509608-31-MAY-2022-22"/>
    <x v="3"/>
    <d v="2022-06-22T00:00:00"/>
    <s v="UNDP1"/>
    <x v="0"/>
    <s v="Transfers to/from- Funds/Donor"/>
    <s v="SSD"/>
    <n v="30000"/>
    <n v="47104"/>
    <n v="1981"/>
    <x v="3"/>
    <s v="SSD10"/>
    <x v="1"/>
    <x v="1"/>
    <s v="GLR"/>
    <m/>
    <m/>
    <m/>
    <m/>
    <x v="5"/>
    <x v="0"/>
    <m/>
    <n v="9509608"/>
    <n v="22"/>
    <d v="2022-05-31T00:00:00"/>
    <n v="1886.15"/>
    <s v="USD"/>
    <n v="1886.15"/>
    <s v="ONL"/>
    <n v="2022"/>
    <x v="1"/>
  </r>
  <r>
    <x v="0"/>
    <s v="UNDP1-0009513631-01-JUN-2022-5"/>
    <x v="6"/>
    <d v="2022-06-24T00:00:00"/>
    <s v="UNDP1"/>
    <x v="0"/>
    <s v="Transfers to/from- Funds/Donor"/>
    <s v="SSD"/>
    <n v="30000"/>
    <n v="47104"/>
    <n v="1981"/>
    <x v="6"/>
    <s v="SSD10"/>
    <x v="1"/>
    <x v="0"/>
    <s v="GLR"/>
    <m/>
    <m/>
    <m/>
    <m/>
    <x v="8"/>
    <x v="0"/>
    <m/>
    <n v="9513631"/>
    <n v="5"/>
    <d v="2022-06-01T00:00:00"/>
    <n v="-89.37"/>
    <s v="USD"/>
    <n v="-89.37"/>
    <s v="ONL"/>
    <n v="2022"/>
    <x v="2"/>
  </r>
  <r>
    <x v="0"/>
    <s v="UNDP1-0009513631-01-JUN-2022-6"/>
    <x v="6"/>
    <d v="2022-06-24T00:00:00"/>
    <s v="UNDP1"/>
    <x v="0"/>
    <s v="Transfers to/from- Funds/Donor"/>
    <s v="SSD"/>
    <n v="30000"/>
    <n v="47104"/>
    <n v="1981"/>
    <x v="2"/>
    <s v="SSD10"/>
    <x v="1"/>
    <x v="0"/>
    <s v="GLR"/>
    <m/>
    <m/>
    <m/>
    <m/>
    <x v="8"/>
    <x v="0"/>
    <m/>
    <n v="9513631"/>
    <n v="6"/>
    <d v="2022-06-01T00:00:00"/>
    <n v="89.37"/>
    <s v="USD"/>
    <n v="89.37"/>
    <s v="ONL"/>
    <n v="2022"/>
    <x v="2"/>
  </r>
  <r>
    <x v="0"/>
    <s v="UNDP1-0009551158-30-JUN-2022-4"/>
    <x v="4"/>
    <d v="2022-07-21T00:00:00"/>
    <s v="UNDP1"/>
    <x v="0"/>
    <s v="Transfers to/from- Funds/Donor"/>
    <s v="SSD"/>
    <n v="30000"/>
    <n v="47104"/>
    <n v="1981"/>
    <x v="2"/>
    <s v="SSD10"/>
    <x v="1"/>
    <x v="0"/>
    <s v="GLR"/>
    <m/>
    <m/>
    <m/>
    <m/>
    <x v="6"/>
    <x v="0"/>
    <m/>
    <n v="9551158"/>
    <n v="4"/>
    <d v="2022-06-30T00:00:00"/>
    <n v="-89.37"/>
    <s v="USD"/>
    <n v="-89.37"/>
    <s v="ONL"/>
    <n v="2022"/>
    <x v="2"/>
  </r>
  <r>
    <x v="0"/>
    <s v="UNDP1-0009551158-30-JUN-2022-3"/>
    <x v="4"/>
    <d v="2022-07-21T00:00:00"/>
    <s v="UNDP1"/>
    <x v="0"/>
    <s v="Transfers to/from- Funds/Donor"/>
    <s v="SSD"/>
    <n v="30000"/>
    <n v="47104"/>
    <n v="1981"/>
    <x v="6"/>
    <s v="SSD10"/>
    <x v="1"/>
    <x v="0"/>
    <s v="GLR"/>
    <m/>
    <m/>
    <m/>
    <m/>
    <x v="6"/>
    <x v="0"/>
    <m/>
    <n v="9551158"/>
    <n v="3"/>
    <d v="2022-06-30T00:00:00"/>
    <n v="89.37"/>
    <s v="USD"/>
    <n v="89.37"/>
    <s v="ONL"/>
    <n v="2022"/>
    <x v="2"/>
  </r>
  <r>
    <x v="0"/>
    <s v="UNDP1-0009459817-17-MAY-2022-5"/>
    <x v="2"/>
    <d v="2022-05-18T00:00:00"/>
    <s v="UNDP1"/>
    <x v="0"/>
    <s v="Transfers to/from- Funds/Donor"/>
    <s v="SSD"/>
    <n v="30000"/>
    <n v="47104"/>
    <n v="1982"/>
    <x v="3"/>
    <s v="SSD10"/>
    <x v="2"/>
    <x v="0"/>
    <s v="GLR"/>
    <m/>
    <m/>
    <m/>
    <m/>
    <x v="2"/>
    <x v="0"/>
    <m/>
    <n v="9459817"/>
    <n v="5"/>
    <d v="2022-05-17T00:00:00"/>
    <n v="-6000"/>
    <s v="USD"/>
    <n v="-6000"/>
    <s v="ONL"/>
    <n v="2022"/>
    <x v="1"/>
  </r>
  <r>
    <x v="0"/>
    <s v="UNDP1-0009459817-17-MAY-2022-7"/>
    <x v="2"/>
    <d v="2022-05-18T00:00:00"/>
    <s v="UNDP1"/>
    <x v="0"/>
    <s v="Transfers to/from- Funds/Donor"/>
    <s v="SSD"/>
    <n v="30000"/>
    <n v="47104"/>
    <n v="1982"/>
    <x v="7"/>
    <s v="SSD10"/>
    <x v="2"/>
    <x v="0"/>
    <s v="GLR"/>
    <m/>
    <m/>
    <m/>
    <m/>
    <x v="2"/>
    <x v="0"/>
    <m/>
    <n v="9459817"/>
    <n v="7"/>
    <d v="2022-05-17T00:00:00"/>
    <n v="-1000"/>
    <s v="USD"/>
    <n v="-1000"/>
    <s v="ONL"/>
    <n v="2022"/>
    <x v="1"/>
  </r>
  <r>
    <x v="0"/>
    <s v="UNDP1-0009459817-17-MAY-2022-6"/>
    <x v="2"/>
    <d v="2022-05-18T00:00:00"/>
    <s v="UNDP1"/>
    <x v="0"/>
    <s v="Transfers to/from- Funds/Donor"/>
    <s v="SSD"/>
    <n v="30079"/>
    <n v="47104"/>
    <n v="1982"/>
    <x v="8"/>
    <s v="SSD10"/>
    <x v="2"/>
    <x v="0"/>
    <s v="GLR"/>
    <m/>
    <m/>
    <m/>
    <m/>
    <x v="2"/>
    <x v="0"/>
    <m/>
    <n v="9459817"/>
    <n v="6"/>
    <d v="2022-05-17T00:00:00"/>
    <n v="-115"/>
    <s v="USD"/>
    <n v="-115"/>
    <s v="ONL"/>
    <n v="2022"/>
    <x v="1"/>
  </r>
  <r>
    <x v="0"/>
    <s v="UNDP1-0009462189-18-MAY-2022-6"/>
    <x v="5"/>
    <d v="2022-05-18T00:00:00"/>
    <s v="UNDP1"/>
    <x v="1"/>
    <s v="Facilities &amp; Admin - Implement"/>
    <s v="SSD"/>
    <n v="30079"/>
    <n v="47104"/>
    <n v="1981"/>
    <x v="8"/>
    <s v="SSD10"/>
    <x v="2"/>
    <x v="0"/>
    <s v="GLE"/>
    <m/>
    <m/>
    <m/>
    <m/>
    <x v="7"/>
    <x v="1"/>
    <m/>
    <n v="9462189"/>
    <n v="6"/>
    <d v="2022-05-18T00:00:00"/>
    <n v="114.13"/>
    <s v="USD"/>
    <n v="114.13"/>
    <s v="ONL"/>
    <n v="2022"/>
    <x v="1"/>
  </r>
  <r>
    <x v="0"/>
    <s v="UNDP1-0009462189-18-MAY-2022-4"/>
    <x v="5"/>
    <d v="2022-05-18T00:00:00"/>
    <s v="UNDP1"/>
    <x v="1"/>
    <s v="Facilities &amp; Admin - Implement"/>
    <s v="SSD"/>
    <n v="30000"/>
    <n v="47104"/>
    <n v="1981"/>
    <x v="3"/>
    <s v="SSD10"/>
    <x v="2"/>
    <x v="0"/>
    <s v="GLE"/>
    <m/>
    <m/>
    <m/>
    <m/>
    <x v="7"/>
    <x v="1"/>
    <m/>
    <n v="9462189"/>
    <n v="4"/>
    <d v="2022-05-18T00:00:00"/>
    <n v="5334.7"/>
    <s v="USD"/>
    <n v="5334.7"/>
    <s v="ONL"/>
    <n v="2022"/>
    <x v="1"/>
  </r>
  <r>
    <x v="0"/>
    <s v="UNDP1-0009509608-31-MAY-2022-3"/>
    <x v="3"/>
    <d v="2022-06-22T00:00:00"/>
    <s v="UNDP1"/>
    <x v="0"/>
    <s v="Transfers to/from- Funds/Donor"/>
    <s v="SSD"/>
    <n v="30079"/>
    <n v="47104"/>
    <n v="1981"/>
    <x v="8"/>
    <s v="SSD10"/>
    <x v="2"/>
    <x v="0"/>
    <s v="GLR"/>
    <m/>
    <m/>
    <m/>
    <m/>
    <x v="5"/>
    <x v="0"/>
    <m/>
    <n v="9509608"/>
    <n v="3"/>
    <d v="2022-05-31T00:00:00"/>
    <n v="0.87"/>
    <s v="USD"/>
    <n v="0.87"/>
    <s v="ONL"/>
    <n v="2022"/>
    <x v="1"/>
  </r>
  <r>
    <x v="0"/>
    <s v="UNDP1-0009509608-31-MAY-2022-2"/>
    <x v="3"/>
    <d v="2022-06-22T00:00:00"/>
    <s v="UNDP1"/>
    <x v="0"/>
    <s v="Transfers to/from- Funds/Donor"/>
    <s v="SSD"/>
    <n v="30000"/>
    <n v="47104"/>
    <n v="1981"/>
    <x v="7"/>
    <s v="SSD10"/>
    <x v="2"/>
    <x v="0"/>
    <s v="GLR"/>
    <m/>
    <m/>
    <m/>
    <m/>
    <x v="5"/>
    <x v="0"/>
    <m/>
    <n v="9509608"/>
    <n v="2"/>
    <d v="2022-05-31T00:00:00"/>
    <n v="1000"/>
    <s v="USD"/>
    <n v="1000"/>
    <s v="ONL"/>
    <n v="2022"/>
    <x v="1"/>
  </r>
  <r>
    <x v="0"/>
    <s v="UNDP1-0009509608-31-MAY-2022-1"/>
    <x v="3"/>
    <d v="2022-06-22T00:00:00"/>
    <s v="UNDP1"/>
    <x v="0"/>
    <s v="Transfers to/from- Funds/Donor"/>
    <s v="SSD"/>
    <n v="30000"/>
    <n v="47104"/>
    <n v="1981"/>
    <x v="3"/>
    <s v="SSD10"/>
    <x v="2"/>
    <x v="0"/>
    <s v="GLR"/>
    <m/>
    <m/>
    <m/>
    <m/>
    <x v="5"/>
    <x v="0"/>
    <m/>
    <n v="9509608"/>
    <n v="1"/>
    <d v="2022-05-31T00:00:00"/>
    <n v="1229.22"/>
    <s v="USD"/>
    <n v="1229.22"/>
    <s v="ONL"/>
    <n v="2022"/>
    <x v="1"/>
  </r>
  <r>
    <x v="0"/>
    <s v="UNDP1-0009378203-01-MAR-2022-21"/>
    <x v="7"/>
    <d v="2022-03-24T00:00:00"/>
    <s v="UNDP1"/>
    <x v="3"/>
    <s v="Asset NBV Transfer"/>
    <s v="SSD"/>
    <n v="30000"/>
    <n v="47104"/>
    <n v="1981"/>
    <x v="3"/>
    <s v="SSD10"/>
    <x v="3"/>
    <x v="2"/>
    <s v="GLE"/>
    <m/>
    <m/>
    <m/>
    <m/>
    <x v="9"/>
    <x v="4"/>
    <m/>
    <n v="9378203"/>
    <n v="21"/>
    <d v="2022-03-01T00:00:00"/>
    <n v="-13418.76"/>
    <s v="USD"/>
    <n v="-13418.76"/>
    <s v="AMA"/>
    <n v="2022"/>
    <x v="3"/>
  </r>
  <r>
    <x v="0"/>
    <s v="UNDP1-0009378203-01-MAR-2022-24"/>
    <x v="7"/>
    <d v="2022-03-24T00:00:00"/>
    <s v="UNDP1"/>
    <x v="3"/>
    <s v="Asset NBV Transfer"/>
    <s v="SSD"/>
    <n v="30000"/>
    <n v="47104"/>
    <n v="1981"/>
    <x v="9"/>
    <s v="SSD10"/>
    <x v="3"/>
    <x v="2"/>
    <s v="GLE"/>
    <m/>
    <m/>
    <m/>
    <m/>
    <x v="9"/>
    <x v="5"/>
    <m/>
    <n v="9378203"/>
    <n v="24"/>
    <d v="2022-03-01T00:00:00"/>
    <n v="-2916.66"/>
    <s v="USD"/>
    <n v="-2916.66"/>
    <s v="AMA"/>
    <n v="2022"/>
    <x v="3"/>
  </r>
  <r>
    <x v="0"/>
    <s v="UNDP1-0009378203-01-MAR-2022-23"/>
    <x v="7"/>
    <d v="2022-03-24T00:00:00"/>
    <s v="UNDP1"/>
    <x v="3"/>
    <s v="Asset NBV Transfer"/>
    <s v="SSD"/>
    <n v="30000"/>
    <n v="47104"/>
    <n v="1981"/>
    <x v="3"/>
    <s v="SSD10"/>
    <x v="3"/>
    <x v="2"/>
    <s v="GLE"/>
    <m/>
    <m/>
    <m/>
    <m/>
    <x v="9"/>
    <x v="6"/>
    <m/>
    <n v="9378203"/>
    <n v="23"/>
    <d v="2022-03-01T00:00:00"/>
    <n v="-13418.76"/>
    <s v="USD"/>
    <n v="-13418.76"/>
    <s v="AMA"/>
    <n v="2022"/>
    <x v="3"/>
  </r>
  <r>
    <x v="0"/>
    <s v="UNDP1-0009378203-01-MAR-2022-26"/>
    <x v="7"/>
    <d v="2022-03-24T00:00:00"/>
    <s v="UNDP1"/>
    <x v="3"/>
    <s v="Asset NBV Transfer"/>
    <s v="SSD"/>
    <n v="30000"/>
    <n v="47104"/>
    <n v="1981"/>
    <x v="3"/>
    <s v="SSD10"/>
    <x v="3"/>
    <x v="2"/>
    <s v="GLE"/>
    <m/>
    <m/>
    <m/>
    <m/>
    <x v="9"/>
    <x v="7"/>
    <m/>
    <n v="9378203"/>
    <n v="26"/>
    <d v="2022-03-01T00:00:00"/>
    <n v="-28315.63"/>
    <s v="USD"/>
    <n v="-28315.63"/>
    <s v="AMA"/>
    <n v="2022"/>
    <x v="3"/>
  </r>
  <r>
    <x v="0"/>
    <s v="UNDP1-0009378203-01-MAR-2022-25"/>
    <x v="7"/>
    <d v="2022-03-24T00:00:00"/>
    <s v="UNDP1"/>
    <x v="3"/>
    <s v="Asset NBV Transfer"/>
    <s v="SSD"/>
    <n v="30000"/>
    <n v="47104"/>
    <n v="1981"/>
    <x v="9"/>
    <s v="SSD10"/>
    <x v="3"/>
    <x v="2"/>
    <s v="GLE"/>
    <m/>
    <m/>
    <m/>
    <m/>
    <x v="9"/>
    <x v="8"/>
    <m/>
    <n v="9378203"/>
    <n v="25"/>
    <d v="2022-03-01T00:00:00"/>
    <n v="-314.83999999999997"/>
    <s v="USD"/>
    <n v="-314.83999999999997"/>
    <s v="AMA"/>
    <n v="2022"/>
    <x v="3"/>
  </r>
  <r>
    <x v="0"/>
    <s v="UNDP1-0009378203-01-MAR-2022-22"/>
    <x v="7"/>
    <d v="2022-03-24T00:00:00"/>
    <s v="UNDP1"/>
    <x v="3"/>
    <s v="Asset NBV Transfer"/>
    <s v="SSD"/>
    <n v="30000"/>
    <n v="47104"/>
    <n v="1981"/>
    <x v="3"/>
    <s v="SSD10"/>
    <x v="3"/>
    <x v="2"/>
    <s v="GLE"/>
    <m/>
    <m/>
    <m/>
    <m/>
    <x v="9"/>
    <x v="9"/>
    <m/>
    <n v="9378203"/>
    <n v="22"/>
    <d v="2022-03-01T00:00:00"/>
    <n v="-13418.76"/>
    <s v="USD"/>
    <n v="-13418.76"/>
    <s v="AMA"/>
    <n v="2022"/>
    <x v="3"/>
  </r>
  <r>
    <x v="1"/>
    <s v="UNDP1-0009386886-28-FEB-2022-575"/>
    <x v="8"/>
    <d v="2022-03-21T00:00:00"/>
    <s v="UNDP1"/>
    <x v="1"/>
    <s v="Facilities &amp; Admin - Implement"/>
    <s v="SSD"/>
    <n v="30000"/>
    <n v="47104"/>
    <n v="1981"/>
    <x v="3"/>
    <s v=" "/>
    <x v="3"/>
    <x v="5"/>
    <s v="SFA"/>
    <m/>
    <m/>
    <m/>
    <m/>
    <x v="10"/>
    <x v="3"/>
    <m/>
    <n v="9386886"/>
    <n v="575"/>
    <d v="2022-02-28T00:00:00"/>
    <n v="253.27"/>
    <s v="USD"/>
    <n v="253.27"/>
    <s v="PC"/>
    <n v="2022"/>
    <x v="4"/>
  </r>
  <r>
    <x v="1"/>
    <s v="UNDP1-0009386886-28-FEB-2022-576"/>
    <x v="8"/>
    <d v="2022-03-21T00:00:00"/>
    <s v="UNDP1"/>
    <x v="1"/>
    <s v="Facilities &amp; Admin - Implement"/>
    <s v="SSD"/>
    <n v="30000"/>
    <n v="47104"/>
    <n v="1981"/>
    <x v="9"/>
    <s v=" "/>
    <x v="3"/>
    <x v="5"/>
    <s v="SFA"/>
    <m/>
    <m/>
    <m/>
    <m/>
    <x v="10"/>
    <x v="3"/>
    <m/>
    <n v="9386886"/>
    <n v="576"/>
    <d v="2022-02-28T00:00:00"/>
    <n v="72.599999999999994"/>
    <s v="USD"/>
    <n v="72.599999999999994"/>
    <s v="PC"/>
    <n v="2022"/>
    <x v="4"/>
  </r>
  <r>
    <x v="0"/>
    <s v="UNDP1-0009390307-01-MAR-2022-26"/>
    <x v="7"/>
    <d v="2022-03-24T00:00:00"/>
    <s v="UNDP1"/>
    <x v="3"/>
    <s v="Asset NBV Transfer"/>
    <s v="SSD"/>
    <n v="30000"/>
    <n v="47104"/>
    <n v="1981"/>
    <x v="3"/>
    <s v="SSD10"/>
    <x v="3"/>
    <x v="2"/>
    <s v="GLE"/>
    <m/>
    <m/>
    <m/>
    <m/>
    <x v="11"/>
    <x v="7"/>
    <m/>
    <n v="9390307"/>
    <n v="26"/>
    <d v="2022-03-01T00:00:00"/>
    <n v="28315.63"/>
    <s v="USD"/>
    <n v="28315.63"/>
    <s v="AMA"/>
    <n v="2022"/>
    <x v="3"/>
  </r>
  <r>
    <x v="0"/>
    <s v="UNDP1-0009390307-01-MAR-2022-25"/>
    <x v="7"/>
    <d v="2022-03-24T00:00:00"/>
    <s v="UNDP1"/>
    <x v="3"/>
    <s v="Asset NBV Transfer"/>
    <s v="SSD"/>
    <n v="30000"/>
    <n v="47104"/>
    <n v="1981"/>
    <x v="9"/>
    <s v="SSD10"/>
    <x v="3"/>
    <x v="2"/>
    <s v="GLE"/>
    <m/>
    <m/>
    <m/>
    <m/>
    <x v="11"/>
    <x v="8"/>
    <m/>
    <n v="9390307"/>
    <n v="25"/>
    <d v="2022-03-01T00:00:00"/>
    <n v="314.83999999999997"/>
    <s v="USD"/>
    <n v="314.83999999999997"/>
    <s v="AMA"/>
    <n v="2022"/>
    <x v="3"/>
  </r>
  <r>
    <x v="0"/>
    <s v="UNDP1-0009390307-01-MAR-2022-24"/>
    <x v="7"/>
    <d v="2022-03-24T00:00:00"/>
    <s v="UNDP1"/>
    <x v="3"/>
    <s v="Asset NBV Transfer"/>
    <s v="SSD"/>
    <n v="30000"/>
    <n v="47104"/>
    <n v="1981"/>
    <x v="9"/>
    <s v="SSD10"/>
    <x v="3"/>
    <x v="2"/>
    <s v="GLE"/>
    <m/>
    <m/>
    <m/>
    <m/>
    <x v="11"/>
    <x v="5"/>
    <m/>
    <n v="9390307"/>
    <n v="24"/>
    <d v="2022-03-01T00:00:00"/>
    <n v="2916.66"/>
    <s v="USD"/>
    <n v="2916.66"/>
    <s v="AMA"/>
    <n v="2022"/>
    <x v="3"/>
  </r>
  <r>
    <x v="0"/>
    <s v="UNDP1-0009390307-01-MAR-2022-23"/>
    <x v="7"/>
    <d v="2022-03-24T00:00:00"/>
    <s v="UNDP1"/>
    <x v="3"/>
    <s v="Asset NBV Transfer"/>
    <s v="SSD"/>
    <n v="30000"/>
    <n v="47104"/>
    <n v="1981"/>
    <x v="3"/>
    <s v="SSD10"/>
    <x v="3"/>
    <x v="2"/>
    <s v="GLE"/>
    <m/>
    <m/>
    <m/>
    <m/>
    <x v="11"/>
    <x v="6"/>
    <m/>
    <n v="9390307"/>
    <n v="23"/>
    <d v="2022-03-01T00:00:00"/>
    <n v="13418.76"/>
    <s v="USD"/>
    <n v="13418.76"/>
    <s v="AMA"/>
    <n v="2022"/>
    <x v="3"/>
  </r>
  <r>
    <x v="0"/>
    <s v="UNDP1-0009390307-01-MAR-2022-21"/>
    <x v="7"/>
    <d v="2022-03-24T00:00:00"/>
    <s v="UNDP1"/>
    <x v="3"/>
    <s v="Asset NBV Transfer"/>
    <s v="SSD"/>
    <n v="30000"/>
    <n v="47104"/>
    <n v="1981"/>
    <x v="3"/>
    <s v="SSD10"/>
    <x v="3"/>
    <x v="2"/>
    <s v="GLE"/>
    <m/>
    <m/>
    <m/>
    <m/>
    <x v="11"/>
    <x v="4"/>
    <m/>
    <n v="9390307"/>
    <n v="21"/>
    <d v="2022-03-01T00:00:00"/>
    <n v="13418.76"/>
    <s v="USD"/>
    <n v="13418.76"/>
    <s v="AMA"/>
    <n v="2022"/>
    <x v="3"/>
  </r>
  <r>
    <x v="0"/>
    <s v="UNDP1-0009390307-01-MAR-2022-22"/>
    <x v="7"/>
    <d v="2022-03-24T00:00:00"/>
    <s v="UNDP1"/>
    <x v="3"/>
    <s v="Asset NBV Transfer"/>
    <s v="SSD"/>
    <n v="30000"/>
    <n v="47104"/>
    <n v="1981"/>
    <x v="3"/>
    <s v="SSD10"/>
    <x v="3"/>
    <x v="2"/>
    <s v="GLE"/>
    <m/>
    <m/>
    <m/>
    <m/>
    <x v="11"/>
    <x v="9"/>
    <m/>
    <n v="9390307"/>
    <n v="22"/>
    <d v="2022-03-01T00:00:00"/>
    <n v="13418.76"/>
    <s v="USD"/>
    <n v="13418.76"/>
    <s v="AMA"/>
    <n v="2022"/>
    <x v="3"/>
  </r>
  <r>
    <x v="1"/>
    <s v="UNDP1-0009430878-31-MAR-2022-804"/>
    <x v="9"/>
    <d v="2022-04-24T00:00:00"/>
    <s v="UNDP1"/>
    <x v="1"/>
    <s v="Facilities &amp; Admin - Implement"/>
    <s v="SSD"/>
    <n v="30000"/>
    <n v="47104"/>
    <n v="1981"/>
    <x v="9"/>
    <s v=" "/>
    <x v="3"/>
    <x v="5"/>
    <s v="SFA"/>
    <m/>
    <m/>
    <m/>
    <m/>
    <x v="12"/>
    <x v="3"/>
    <m/>
    <n v="9430878"/>
    <n v="804"/>
    <d v="2022-03-31T00:00:00"/>
    <n v="-36.299999999999997"/>
    <s v="USD"/>
    <n v="-36.299999999999997"/>
    <s v="PC"/>
    <n v="2022"/>
    <x v="3"/>
  </r>
  <r>
    <x v="1"/>
    <s v="UNDP1-0009430878-31-MAR-2022-803"/>
    <x v="9"/>
    <d v="2022-04-24T00:00:00"/>
    <s v="UNDP1"/>
    <x v="1"/>
    <s v="Facilities &amp; Admin - Implement"/>
    <s v="SSD"/>
    <n v="30000"/>
    <n v="47104"/>
    <n v="1981"/>
    <x v="3"/>
    <s v=" "/>
    <x v="3"/>
    <x v="5"/>
    <s v="SFA"/>
    <m/>
    <m/>
    <m/>
    <m/>
    <x v="12"/>
    <x v="3"/>
    <m/>
    <n v="9430878"/>
    <n v="803"/>
    <d v="2022-03-31T00:00:00"/>
    <n v="-126.63"/>
    <s v="USD"/>
    <n v="-126.63"/>
    <s v="PC"/>
    <n v="2022"/>
    <x v="3"/>
  </r>
  <r>
    <x v="0"/>
    <s v="UNDP1-0009459817-17-MAY-2022-12"/>
    <x v="2"/>
    <d v="2022-05-18T00:00:00"/>
    <s v="UNDP1"/>
    <x v="0"/>
    <s v="Transfers to/from- Funds/Donor"/>
    <s v="SSD"/>
    <n v="30000"/>
    <n v="47104"/>
    <n v="1982"/>
    <x v="2"/>
    <s v="SSD10"/>
    <x v="3"/>
    <x v="0"/>
    <s v="GLR"/>
    <m/>
    <m/>
    <m/>
    <m/>
    <x v="2"/>
    <x v="0"/>
    <m/>
    <n v="9459817"/>
    <n v="12"/>
    <d v="2022-05-17T00:00:00"/>
    <n v="100"/>
    <s v="USD"/>
    <n v="100"/>
    <s v="ONL"/>
    <n v="2022"/>
    <x v="1"/>
  </r>
  <r>
    <x v="0"/>
    <s v="UNDP1-0009459817-17-MAY-2022-9"/>
    <x v="2"/>
    <d v="2022-05-18T00:00:00"/>
    <s v="UNDP1"/>
    <x v="0"/>
    <s v="Transfers to/from- Funds/Donor"/>
    <s v="SSD"/>
    <n v="30000"/>
    <n v="47104"/>
    <n v="1982"/>
    <x v="3"/>
    <s v="SSD10"/>
    <x v="3"/>
    <x v="0"/>
    <s v="GLR"/>
    <m/>
    <m/>
    <m/>
    <m/>
    <x v="2"/>
    <x v="0"/>
    <m/>
    <n v="9459817"/>
    <n v="9"/>
    <d v="2022-05-17T00:00:00"/>
    <n v="74000"/>
    <s v="USD"/>
    <n v="74000"/>
    <s v="ONL"/>
    <n v="2022"/>
    <x v="1"/>
  </r>
  <r>
    <x v="0"/>
    <s v="UNDP1-0009459817-17-MAY-2022-8"/>
    <x v="2"/>
    <d v="2022-05-18T00:00:00"/>
    <s v="UNDP1"/>
    <x v="0"/>
    <s v="Transfers to/from- Funds/Donor"/>
    <s v="SSD"/>
    <n v="32045"/>
    <n v="47104"/>
    <n v="1982"/>
    <x v="10"/>
    <s v="SSD10"/>
    <x v="3"/>
    <x v="0"/>
    <s v="GLR"/>
    <m/>
    <m/>
    <m/>
    <m/>
    <x v="2"/>
    <x v="0"/>
    <m/>
    <n v="9459817"/>
    <n v="8"/>
    <d v="2022-05-17T00:00:00"/>
    <n v="3000"/>
    <s v="USD"/>
    <n v="3000"/>
    <s v="ONL"/>
    <n v="2022"/>
    <x v="1"/>
  </r>
  <r>
    <x v="0"/>
    <s v="UNDP1-0009459817-17-MAY-2022-11"/>
    <x v="2"/>
    <d v="2022-05-18T00:00:00"/>
    <s v="UNDP1"/>
    <x v="0"/>
    <s v="Transfers to/from- Funds/Donor"/>
    <s v="SSD"/>
    <n v="30000"/>
    <n v="47104"/>
    <n v="1982"/>
    <x v="11"/>
    <s v="SSD10"/>
    <x v="3"/>
    <x v="0"/>
    <s v="GLR"/>
    <m/>
    <m/>
    <m/>
    <m/>
    <x v="2"/>
    <x v="0"/>
    <m/>
    <n v="9459817"/>
    <n v="11"/>
    <d v="2022-05-17T00:00:00"/>
    <n v="1000"/>
    <s v="USD"/>
    <n v="1000"/>
    <s v="ONL"/>
    <n v="2022"/>
    <x v="1"/>
  </r>
  <r>
    <x v="0"/>
    <s v="UNDP1-0009459817-17-MAY-2022-10"/>
    <x v="2"/>
    <d v="2022-05-18T00:00:00"/>
    <s v="UNDP1"/>
    <x v="0"/>
    <s v="Transfers to/from- Funds/Donor"/>
    <s v="SSD"/>
    <n v="30079"/>
    <n v="47104"/>
    <n v="1982"/>
    <x v="8"/>
    <s v="SSD10"/>
    <x v="3"/>
    <x v="0"/>
    <s v="GLR"/>
    <m/>
    <m/>
    <m/>
    <m/>
    <x v="2"/>
    <x v="0"/>
    <m/>
    <n v="9459817"/>
    <n v="10"/>
    <d v="2022-05-17T00:00:00"/>
    <n v="115"/>
    <s v="USD"/>
    <n v="115"/>
    <s v="ONL"/>
    <n v="2022"/>
    <x v="1"/>
  </r>
  <r>
    <x v="0"/>
    <s v="UNDP1-0009462189-18-MAY-2022-10"/>
    <x v="5"/>
    <d v="2022-05-18T00:00:00"/>
    <s v="UNDP1"/>
    <x v="1"/>
    <s v="Facilities &amp; Admin - Implement"/>
    <s v="SSD"/>
    <n v="30000"/>
    <n v="47104"/>
    <n v="1981"/>
    <x v="4"/>
    <s v="SSD10"/>
    <x v="3"/>
    <x v="0"/>
    <s v="GLE"/>
    <m/>
    <m/>
    <m/>
    <m/>
    <x v="7"/>
    <x v="1"/>
    <m/>
    <n v="9462189"/>
    <n v="10"/>
    <d v="2022-05-18T00:00:00"/>
    <n v="2315.0500000000002"/>
    <s v="USD"/>
    <n v="2315.0500000000002"/>
    <s v="ONL"/>
    <n v="2022"/>
    <x v="1"/>
  </r>
  <r>
    <x v="0"/>
    <s v="UNDP1-0009462189-18-MAY-2022-8"/>
    <x v="5"/>
    <d v="2022-05-18T00:00:00"/>
    <s v="UNDP1"/>
    <x v="1"/>
    <s v="Facilities &amp; Admin - Implement"/>
    <s v="SSD"/>
    <n v="30000"/>
    <n v="47104"/>
    <n v="1981"/>
    <x v="3"/>
    <s v="SSD10"/>
    <x v="3"/>
    <x v="0"/>
    <s v="GLE"/>
    <m/>
    <m/>
    <m/>
    <m/>
    <x v="7"/>
    <x v="1"/>
    <m/>
    <n v="9462189"/>
    <n v="8"/>
    <d v="2022-05-18T00:00:00"/>
    <n v="58125.39"/>
    <s v="USD"/>
    <n v="58125.39"/>
    <s v="ONL"/>
    <n v="2022"/>
    <x v="1"/>
  </r>
  <r>
    <x v="0"/>
    <s v="UNDP1-0009462189-18-MAY-2022-9"/>
    <x v="5"/>
    <d v="2022-05-18T00:00:00"/>
    <s v="UNDP1"/>
    <x v="1"/>
    <s v="Facilities &amp; Admin - Implement"/>
    <s v="SSD"/>
    <n v="30000"/>
    <n v="47104"/>
    <n v="1981"/>
    <x v="9"/>
    <s v="SSD10"/>
    <x v="3"/>
    <x v="0"/>
    <s v="GLE"/>
    <m/>
    <m/>
    <m/>
    <m/>
    <x v="7"/>
    <x v="1"/>
    <m/>
    <n v="9462189"/>
    <n v="9"/>
    <d v="2022-05-18T00:00:00"/>
    <n v="12437.62"/>
    <s v="USD"/>
    <n v="12437.62"/>
    <s v="ONL"/>
    <n v="2022"/>
    <x v="1"/>
  </r>
  <r>
    <x v="0"/>
    <s v="UNDP1-0009470263-01-MAY-2022-3"/>
    <x v="10"/>
    <d v="2022-05-25T00:00:00"/>
    <s v="UNDP1"/>
    <x v="3"/>
    <s v="Asset NBV Transfer"/>
    <s v="SSD"/>
    <n v="30000"/>
    <n v="47104"/>
    <n v="1981"/>
    <x v="3"/>
    <s v="SSD10"/>
    <x v="3"/>
    <x v="2"/>
    <s v="GLE"/>
    <m/>
    <m/>
    <m/>
    <m/>
    <x v="13"/>
    <x v="10"/>
    <m/>
    <n v="9470263"/>
    <n v="3"/>
    <d v="2022-05-01T00:00:00"/>
    <n v="12198.87"/>
    <s v="USD"/>
    <n v="12198.87"/>
    <s v="AMA"/>
    <n v="2022"/>
    <x v="1"/>
  </r>
  <r>
    <x v="0"/>
    <s v="UNDP1-0009470263-01-MAY-2022-4"/>
    <x v="10"/>
    <d v="2022-05-25T00:00:00"/>
    <s v="UNDP1"/>
    <x v="3"/>
    <s v="Asset NBV Transfer"/>
    <s v="SSD"/>
    <n v="30000"/>
    <n v="47104"/>
    <n v="1981"/>
    <x v="3"/>
    <s v="SSD10"/>
    <x v="3"/>
    <x v="2"/>
    <s v="GLE"/>
    <m/>
    <m/>
    <m/>
    <m/>
    <x v="13"/>
    <x v="11"/>
    <m/>
    <n v="9470263"/>
    <n v="4"/>
    <d v="2022-05-01T00:00:00"/>
    <n v="27226.57"/>
    <s v="USD"/>
    <n v="27226.57"/>
    <s v="AMA"/>
    <n v="2022"/>
    <x v="1"/>
  </r>
  <r>
    <x v="0"/>
    <s v="UNDP1-0009470263-01-MAY-2022-1"/>
    <x v="10"/>
    <d v="2022-05-25T00:00:00"/>
    <s v="UNDP1"/>
    <x v="3"/>
    <s v="Asset NBV Transfer"/>
    <s v="SSD"/>
    <n v="30000"/>
    <n v="47104"/>
    <n v="1981"/>
    <x v="3"/>
    <s v="SSD10"/>
    <x v="3"/>
    <x v="2"/>
    <s v="GLE"/>
    <m/>
    <m/>
    <m/>
    <m/>
    <x v="13"/>
    <x v="12"/>
    <m/>
    <n v="9470263"/>
    <n v="1"/>
    <d v="2022-05-01T00:00:00"/>
    <n v="12198.87"/>
    <s v="USD"/>
    <n v="12198.87"/>
    <s v="AMA"/>
    <n v="2022"/>
    <x v="1"/>
  </r>
  <r>
    <x v="0"/>
    <s v="UNDP1-0009470263-01-MAY-2022-2"/>
    <x v="10"/>
    <d v="2022-05-25T00:00:00"/>
    <s v="UNDP1"/>
    <x v="3"/>
    <s v="Asset NBV Transfer"/>
    <s v="SSD"/>
    <n v="30000"/>
    <n v="47104"/>
    <n v="1981"/>
    <x v="3"/>
    <s v="SSD10"/>
    <x v="3"/>
    <x v="2"/>
    <s v="GLE"/>
    <m/>
    <m/>
    <m/>
    <m/>
    <x v="13"/>
    <x v="13"/>
    <m/>
    <n v="9470263"/>
    <n v="2"/>
    <d v="2022-05-01T00:00:00"/>
    <n v="12198.87"/>
    <s v="USD"/>
    <n v="12198.87"/>
    <s v="AMA"/>
    <n v="2022"/>
    <x v="1"/>
  </r>
  <r>
    <x v="0"/>
    <s v="UNDP1-0009470264-01-MAY-2022-4"/>
    <x v="10"/>
    <d v="2022-05-25T00:00:00"/>
    <s v="UNDP1"/>
    <x v="3"/>
    <s v="Asset NBV Transfer"/>
    <s v="SSD"/>
    <n v="30000"/>
    <n v="47104"/>
    <n v="1981"/>
    <x v="3"/>
    <s v="SSD10"/>
    <x v="3"/>
    <x v="2"/>
    <s v="GLE"/>
    <m/>
    <m/>
    <m/>
    <m/>
    <x v="14"/>
    <x v="11"/>
    <m/>
    <n v="9470264"/>
    <n v="4"/>
    <d v="2022-05-01T00:00:00"/>
    <n v="-27226.57"/>
    <s v="USD"/>
    <n v="-27226.57"/>
    <s v="AMA"/>
    <n v="2022"/>
    <x v="1"/>
  </r>
  <r>
    <x v="0"/>
    <s v="UNDP1-0009470264-01-MAY-2022-2"/>
    <x v="10"/>
    <d v="2022-05-25T00:00:00"/>
    <s v="UNDP1"/>
    <x v="3"/>
    <s v="Asset NBV Transfer"/>
    <s v="SSD"/>
    <n v="30000"/>
    <n v="47104"/>
    <n v="1981"/>
    <x v="3"/>
    <s v="SSD10"/>
    <x v="3"/>
    <x v="2"/>
    <s v="GLE"/>
    <m/>
    <m/>
    <m/>
    <m/>
    <x v="14"/>
    <x v="13"/>
    <m/>
    <n v="9470264"/>
    <n v="2"/>
    <d v="2022-05-01T00:00:00"/>
    <n v="-12198.87"/>
    <s v="USD"/>
    <n v="-12198.87"/>
    <s v="AMA"/>
    <n v="2022"/>
    <x v="1"/>
  </r>
  <r>
    <x v="0"/>
    <s v="UNDP1-0009470264-01-MAY-2022-3"/>
    <x v="10"/>
    <d v="2022-05-25T00:00:00"/>
    <s v="UNDP1"/>
    <x v="3"/>
    <s v="Asset NBV Transfer"/>
    <s v="SSD"/>
    <n v="30000"/>
    <n v="47104"/>
    <n v="1981"/>
    <x v="3"/>
    <s v="SSD10"/>
    <x v="3"/>
    <x v="2"/>
    <s v="GLE"/>
    <m/>
    <m/>
    <m/>
    <m/>
    <x v="14"/>
    <x v="10"/>
    <m/>
    <n v="9470264"/>
    <n v="3"/>
    <d v="2022-05-01T00:00:00"/>
    <n v="-12198.87"/>
    <s v="USD"/>
    <n v="-12198.87"/>
    <s v="AMA"/>
    <n v="2022"/>
    <x v="1"/>
  </r>
  <r>
    <x v="0"/>
    <s v="UNDP1-0009470264-01-MAY-2022-1"/>
    <x v="10"/>
    <d v="2022-05-25T00:00:00"/>
    <s v="UNDP1"/>
    <x v="3"/>
    <s v="Asset NBV Transfer"/>
    <s v="SSD"/>
    <n v="30000"/>
    <n v="47104"/>
    <n v="1981"/>
    <x v="3"/>
    <s v="SSD10"/>
    <x v="3"/>
    <x v="2"/>
    <s v="GLE"/>
    <m/>
    <m/>
    <m/>
    <m/>
    <x v="14"/>
    <x v="12"/>
    <m/>
    <n v="9470264"/>
    <n v="1"/>
    <d v="2022-05-01T00:00:00"/>
    <n v="-12198.87"/>
    <s v="USD"/>
    <n v="-12198.87"/>
    <s v="AMA"/>
    <n v="2022"/>
    <x v="1"/>
  </r>
  <r>
    <x v="0"/>
    <s v="UNDP1-0009481359-01-MAY-2022-7"/>
    <x v="10"/>
    <d v="2022-06-02T00:00:00"/>
    <s v="UNDP1"/>
    <x v="3"/>
    <s v="Asset NBV Transfer"/>
    <s v="SSD"/>
    <n v="30000"/>
    <n v="47104"/>
    <n v="1981"/>
    <x v="3"/>
    <s v="SSD10"/>
    <x v="3"/>
    <x v="2"/>
    <s v="GLE"/>
    <m/>
    <m/>
    <m/>
    <m/>
    <x v="15"/>
    <x v="6"/>
    <m/>
    <n v="9481359"/>
    <n v="7"/>
    <d v="2022-05-01T00:00:00"/>
    <n v="-12198.87"/>
    <s v="USD"/>
    <n v="-12198.87"/>
    <s v="AMA"/>
    <n v="2022"/>
    <x v="1"/>
  </r>
  <r>
    <x v="0"/>
    <s v="UNDP1-0009481359-01-MAY-2022-8"/>
    <x v="10"/>
    <d v="2022-06-02T00:00:00"/>
    <s v="UNDP1"/>
    <x v="3"/>
    <s v="Asset NBV Transfer"/>
    <s v="SSD"/>
    <n v="30000"/>
    <n v="47104"/>
    <n v="1981"/>
    <x v="3"/>
    <s v="SSD10"/>
    <x v="3"/>
    <x v="2"/>
    <s v="GLE"/>
    <m/>
    <m/>
    <m/>
    <m/>
    <x v="15"/>
    <x v="7"/>
    <m/>
    <n v="9481359"/>
    <n v="8"/>
    <d v="2022-05-01T00:00:00"/>
    <n v="-27226.57"/>
    <s v="USD"/>
    <n v="-27226.57"/>
    <s v="AMA"/>
    <n v="2022"/>
    <x v="1"/>
  </r>
  <r>
    <x v="0"/>
    <s v="UNDP1-0009481359-01-MAY-2022-5"/>
    <x v="10"/>
    <d v="2022-06-02T00:00:00"/>
    <s v="UNDP1"/>
    <x v="3"/>
    <s v="Asset NBV Transfer"/>
    <s v="SSD"/>
    <n v="30000"/>
    <n v="47104"/>
    <n v="1981"/>
    <x v="3"/>
    <s v="SSD10"/>
    <x v="3"/>
    <x v="2"/>
    <s v="GLE"/>
    <m/>
    <m/>
    <m/>
    <m/>
    <x v="15"/>
    <x v="4"/>
    <m/>
    <n v="9481359"/>
    <n v="5"/>
    <d v="2022-05-01T00:00:00"/>
    <n v="-12198.87"/>
    <s v="USD"/>
    <n v="-12198.87"/>
    <s v="AMA"/>
    <n v="2022"/>
    <x v="1"/>
  </r>
  <r>
    <x v="0"/>
    <s v="UNDP1-0009481359-01-MAY-2022-6"/>
    <x v="10"/>
    <d v="2022-06-02T00:00:00"/>
    <s v="UNDP1"/>
    <x v="3"/>
    <s v="Asset NBV Transfer"/>
    <s v="SSD"/>
    <n v="30000"/>
    <n v="47104"/>
    <n v="1981"/>
    <x v="3"/>
    <s v="SSD10"/>
    <x v="3"/>
    <x v="2"/>
    <s v="GLE"/>
    <m/>
    <m/>
    <m/>
    <m/>
    <x v="15"/>
    <x v="9"/>
    <m/>
    <n v="9481359"/>
    <n v="6"/>
    <d v="2022-05-01T00:00:00"/>
    <n v="-12198.87"/>
    <s v="USD"/>
    <n v="-12198.87"/>
    <s v="AMA"/>
    <n v="2022"/>
    <x v="1"/>
  </r>
  <r>
    <x v="0"/>
    <s v="UNDP1-0009481360-01-MAY-2022-5"/>
    <x v="10"/>
    <d v="2022-06-02T00:00:00"/>
    <s v="UNDP1"/>
    <x v="3"/>
    <s v="Asset NBV Transfer"/>
    <s v="SSD"/>
    <n v="30000"/>
    <n v="47104"/>
    <n v="1981"/>
    <x v="3"/>
    <s v="SSD10"/>
    <x v="3"/>
    <x v="2"/>
    <s v="GLE"/>
    <m/>
    <m/>
    <m/>
    <m/>
    <x v="16"/>
    <x v="4"/>
    <m/>
    <n v="9481360"/>
    <n v="5"/>
    <d v="2022-05-01T00:00:00"/>
    <n v="12198.87"/>
    <s v="USD"/>
    <n v="12198.87"/>
    <s v="AMA"/>
    <n v="2022"/>
    <x v="1"/>
  </r>
  <r>
    <x v="0"/>
    <s v="UNDP1-0009481360-01-MAY-2022-6"/>
    <x v="10"/>
    <d v="2022-06-02T00:00:00"/>
    <s v="UNDP1"/>
    <x v="3"/>
    <s v="Asset NBV Transfer"/>
    <s v="SSD"/>
    <n v="30000"/>
    <n v="47104"/>
    <n v="1981"/>
    <x v="3"/>
    <s v="SSD10"/>
    <x v="3"/>
    <x v="2"/>
    <s v="GLE"/>
    <m/>
    <m/>
    <m/>
    <m/>
    <x v="16"/>
    <x v="9"/>
    <m/>
    <n v="9481360"/>
    <n v="6"/>
    <d v="2022-05-01T00:00:00"/>
    <n v="12198.87"/>
    <s v="USD"/>
    <n v="12198.87"/>
    <s v="AMA"/>
    <n v="2022"/>
    <x v="1"/>
  </r>
  <r>
    <x v="0"/>
    <s v="UNDP1-0009481360-01-MAY-2022-8"/>
    <x v="10"/>
    <d v="2022-06-02T00:00:00"/>
    <s v="UNDP1"/>
    <x v="3"/>
    <s v="Asset NBV Transfer"/>
    <s v="SSD"/>
    <n v="30000"/>
    <n v="47104"/>
    <n v="1981"/>
    <x v="3"/>
    <s v="SSD10"/>
    <x v="3"/>
    <x v="2"/>
    <s v="GLE"/>
    <m/>
    <m/>
    <m/>
    <m/>
    <x v="16"/>
    <x v="7"/>
    <m/>
    <n v="9481360"/>
    <n v="8"/>
    <d v="2022-05-01T00:00:00"/>
    <n v="27226.57"/>
    <s v="USD"/>
    <n v="27226.57"/>
    <s v="AMA"/>
    <n v="2022"/>
    <x v="1"/>
  </r>
  <r>
    <x v="0"/>
    <s v="UNDP1-0009481360-01-MAY-2022-7"/>
    <x v="10"/>
    <d v="2022-06-02T00:00:00"/>
    <s v="UNDP1"/>
    <x v="3"/>
    <s v="Asset NBV Transfer"/>
    <s v="SSD"/>
    <n v="30000"/>
    <n v="47104"/>
    <n v="1981"/>
    <x v="3"/>
    <s v="SSD10"/>
    <x v="3"/>
    <x v="2"/>
    <s v="GLE"/>
    <m/>
    <m/>
    <m/>
    <m/>
    <x v="16"/>
    <x v="6"/>
    <m/>
    <n v="9481360"/>
    <n v="7"/>
    <d v="2022-05-01T00:00:00"/>
    <n v="12198.87"/>
    <s v="USD"/>
    <n v="12198.87"/>
    <s v="AMA"/>
    <n v="2022"/>
    <x v="1"/>
  </r>
  <r>
    <x v="0"/>
    <s v="UNDP1-0009493941-31-MAY-2022-3"/>
    <x v="3"/>
    <d v="2022-06-10T00:00:00"/>
    <s v="UNDP1"/>
    <x v="2"/>
    <s v="Salaries - IP Staff"/>
    <s v="SSD"/>
    <n v="30000"/>
    <n v="47104"/>
    <n v="1981"/>
    <x v="3"/>
    <s v="SSD10"/>
    <x v="3"/>
    <x v="2"/>
    <s v="GLE"/>
    <m/>
    <m/>
    <m/>
    <m/>
    <x v="3"/>
    <x v="2"/>
    <m/>
    <n v="9493941"/>
    <n v="3"/>
    <d v="2022-05-31T00:00:00"/>
    <n v="-3000"/>
    <s v="USD"/>
    <n v="-3000"/>
    <s v="ONL"/>
    <n v="2022"/>
    <x v="1"/>
  </r>
  <r>
    <x v="0"/>
    <s v="UNDP1-0009493941-31-MAY-2022-1"/>
    <x v="3"/>
    <d v="2022-06-10T00:00:00"/>
    <s v="UNDP1"/>
    <x v="2"/>
    <s v="Salaries - IP Staff"/>
    <s v="SSD"/>
    <n v="30000"/>
    <n v="47104"/>
    <n v="1981"/>
    <x v="3"/>
    <s v="SSD10"/>
    <x v="3"/>
    <x v="2"/>
    <s v="GLE"/>
    <m/>
    <m/>
    <m/>
    <m/>
    <x v="3"/>
    <x v="2"/>
    <m/>
    <n v="9493941"/>
    <n v="1"/>
    <d v="2022-05-31T00:00:00"/>
    <n v="-57168.959999999999"/>
    <s v="USD"/>
    <n v="-57168.959999999999"/>
    <s v="ONL"/>
    <n v="2022"/>
    <x v="1"/>
  </r>
  <r>
    <x v="0"/>
    <s v="UNDP1-0009493941-31-MAY-2022-2"/>
    <x v="3"/>
    <d v="2022-06-10T00:00:00"/>
    <s v="UNDP1"/>
    <x v="2"/>
    <s v="Salaries - IP Staff"/>
    <s v="SSD"/>
    <n v="30000"/>
    <n v="47104"/>
    <n v="1981"/>
    <x v="3"/>
    <s v="SSD10"/>
    <x v="3"/>
    <x v="2"/>
    <s v="GLE"/>
    <m/>
    <m/>
    <m/>
    <m/>
    <x v="3"/>
    <x v="2"/>
    <m/>
    <n v="9493941"/>
    <n v="2"/>
    <d v="2022-05-31T00:00:00"/>
    <n v="-1894.13"/>
    <s v="USD"/>
    <n v="-1894.13"/>
    <s v="ONL"/>
    <n v="2022"/>
    <x v="1"/>
  </r>
  <r>
    <x v="0"/>
    <s v="UNDP1-0009494856-10-JUN-2022-1"/>
    <x v="11"/>
    <d v="2022-06-13T00:00:00"/>
    <s v="UNDP1"/>
    <x v="0"/>
    <s v="Transfers to/from- Funds/Donor"/>
    <s v="SSD"/>
    <n v="32045"/>
    <n v="47104"/>
    <n v="1981"/>
    <x v="10"/>
    <s v="SSD10"/>
    <x v="3"/>
    <x v="0"/>
    <s v="GLR"/>
    <m/>
    <m/>
    <m/>
    <m/>
    <x v="17"/>
    <x v="0"/>
    <m/>
    <n v="9494856"/>
    <n v="1"/>
    <d v="2022-06-10T00:00:00"/>
    <n v="-3000"/>
    <s v="USD"/>
    <n v="-3000"/>
    <s v="ONL"/>
    <n v="2022"/>
    <x v="2"/>
  </r>
  <r>
    <x v="0"/>
    <s v="UNDP1-0009494856-10-JUN-2022-2"/>
    <x v="11"/>
    <d v="2022-06-13T00:00:00"/>
    <s v="UNDP1"/>
    <x v="0"/>
    <s v="Transfers to/from- Funds/Donor"/>
    <s v="SSD"/>
    <n v="32045"/>
    <n v="47104"/>
    <n v="1981"/>
    <x v="1"/>
    <s v="SSD10"/>
    <x v="3"/>
    <x v="0"/>
    <s v="GLR"/>
    <m/>
    <m/>
    <m/>
    <m/>
    <x v="17"/>
    <x v="0"/>
    <m/>
    <n v="9494856"/>
    <n v="2"/>
    <d v="2022-06-10T00:00:00"/>
    <n v="3000"/>
    <s v="USD"/>
    <n v="3000"/>
    <s v="ONL"/>
    <n v="2022"/>
    <x v="2"/>
  </r>
  <r>
    <x v="1"/>
    <s v="UNDP1-0009497900-31-MAY-2022-845"/>
    <x v="3"/>
    <d v="2022-06-14T00:00:00"/>
    <s v="UNDP1"/>
    <x v="1"/>
    <s v="Facilities &amp; Admin - Implement"/>
    <s v="SSD"/>
    <n v="30000"/>
    <n v="47104"/>
    <n v="1981"/>
    <x v="3"/>
    <s v="SSD10"/>
    <x v="3"/>
    <x v="2"/>
    <s v="SFA"/>
    <m/>
    <m/>
    <m/>
    <m/>
    <x v="4"/>
    <x v="3"/>
    <m/>
    <n v="9497900"/>
    <n v="845"/>
    <d v="2022-05-31T00:00:00"/>
    <n v="-4965.05"/>
    <s v="USD"/>
    <n v="-4965.05"/>
    <s v="PC"/>
    <n v="2022"/>
    <x v="1"/>
  </r>
  <r>
    <x v="0"/>
    <s v="UNDP1-0009509608-31-MAY-2022-14"/>
    <x v="3"/>
    <d v="2022-06-22T00:00:00"/>
    <s v="UNDP1"/>
    <x v="0"/>
    <s v="Transfers to/from- Funds/Donor"/>
    <s v="SSD"/>
    <n v="30079"/>
    <n v="47104"/>
    <n v="1981"/>
    <x v="12"/>
    <s v="SSD10"/>
    <x v="3"/>
    <x v="2"/>
    <s v="GLR"/>
    <m/>
    <m/>
    <m/>
    <m/>
    <x v="5"/>
    <x v="0"/>
    <m/>
    <n v="9509608"/>
    <n v="14"/>
    <d v="2022-05-31T00:00:00"/>
    <n v="4979.58"/>
    <s v="USD"/>
    <n v="4979.58"/>
    <s v="ONL"/>
    <n v="2022"/>
    <x v="1"/>
  </r>
  <r>
    <x v="0"/>
    <s v="UNDP1-0009509608-31-MAY-2022-13"/>
    <x v="3"/>
    <d v="2022-06-22T00:00:00"/>
    <s v="UNDP1"/>
    <x v="0"/>
    <s v="Transfers to/from- Funds/Donor"/>
    <s v="SSD"/>
    <n v="30000"/>
    <n v="47104"/>
    <n v="1981"/>
    <x v="13"/>
    <s v="SSD10"/>
    <x v="3"/>
    <x v="2"/>
    <s v="GLR"/>
    <m/>
    <m/>
    <m/>
    <m/>
    <x v="5"/>
    <x v="0"/>
    <m/>
    <n v="9509608"/>
    <n v="13"/>
    <d v="2022-05-31T00:00:00"/>
    <n v="2532.9899999999998"/>
    <s v="USD"/>
    <n v="2532.9899999999998"/>
    <s v="ONL"/>
    <n v="2022"/>
    <x v="1"/>
  </r>
  <r>
    <x v="0"/>
    <s v="UNDP1-0009509608-31-MAY-2022-12"/>
    <x v="3"/>
    <d v="2022-06-22T00:00:00"/>
    <s v="UNDP1"/>
    <x v="0"/>
    <s v="Transfers to/from- Funds/Donor"/>
    <s v="SSD"/>
    <n v="30000"/>
    <n v="47104"/>
    <n v="1981"/>
    <x v="11"/>
    <s v="SSD10"/>
    <x v="3"/>
    <x v="2"/>
    <s v="GLR"/>
    <m/>
    <m/>
    <m/>
    <m/>
    <x v="5"/>
    <x v="0"/>
    <m/>
    <n v="9509608"/>
    <n v="12"/>
    <d v="2022-05-31T00:00:00"/>
    <n v="7418.75"/>
    <s v="USD"/>
    <n v="7418.75"/>
    <s v="ONL"/>
    <n v="2022"/>
    <x v="1"/>
  </r>
  <r>
    <x v="0"/>
    <s v="UNDP1-0009509608-31-MAY-2022-11"/>
    <x v="3"/>
    <d v="2022-06-22T00:00:00"/>
    <s v="UNDP1"/>
    <x v="0"/>
    <s v="Transfers to/from- Funds/Donor"/>
    <s v="SSD"/>
    <n v="30011"/>
    <n v="47104"/>
    <n v="1981"/>
    <x v="14"/>
    <s v="SSD10"/>
    <x v="3"/>
    <x v="2"/>
    <s v="GLR"/>
    <m/>
    <m/>
    <m/>
    <m/>
    <x v="5"/>
    <x v="0"/>
    <m/>
    <n v="9509608"/>
    <n v="11"/>
    <d v="2022-05-31T00:00:00"/>
    <n v="66.8"/>
    <s v="USD"/>
    <n v="66.8"/>
    <s v="ONL"/>
    <n v="2022"/>
    <x v="1"/>
  </r>
  <r>
    <x v="0"/>
    <s v="UNDP1-0009509608-31-MAY-2022-10"/>
    <x v="3"/>
    <d v="2022-06-22T00:00:00"/>
    <s v="UNDP1"/>
    <x v="0"/>
    <s v="Transfers to/from- Funds/Donor"/>
    <s v="SSD"/>
    <n v="30000"/>
    <n v="47104"/>
    <n v="1981"/>
    <x v="15"/>
    <s v="SSD10"/>
    <x v="3"/>
    <x v="2"/>
    <s v="GLR"/>
    <m/>
    <m/>
    <m/>
    <m/>
    <x v="5"/>
    <x v="0"/>
    <m/>
    <n v="9509608"/>
    <n v="10"/>
    <d v="2022-05-31T00:00:00"/>
    <n v="1104.24"/>
    <s v="USD"/>
    <n v="1104.24"/>
    <s v="ONL"/>
    <n v="2022"/>
    <x v="1"/>
  </r>
  <r>
    <x v="0"/>
    <s v="UNDP1-0009509608-31-MAY-2022-9"/>
    <x v="3"/>
    <d v="2022-06-22T00:00:00"/>
    <s v="UNDP1"/>
    <x v="0"/>
    <s v="Transfers to/from- Funds/Donor"/>
    <s v="SSD"/>
    <n v="30000"/>
    <n v="47104"/>
    <n v="1981"/>
    <x v="16"/>
    <s v="SSD10"/>
    <x v="3"/>
    <x v="2"/>
    <s v="GLR"/>
    <m/>
    <m/>
    <m/>
    <m/>
    <x v="5"/>
    <x v="0"/>
    <m/>
    <n v="9509608"/>
    <n v="9"/>
    <d v="2022-05-31T00:00:00"/>
    <n v="4025.46"/>
    <s v="USD"/>
    <n v="4025.46"/>
    <s v="ONL"/>
    <n v="2022"/>
    <x v="1"/>
  </r>
  <r>
    <x v="0"/>
    <s v="UNDP1-0009509608-31-MAY-2022-8"/>
    <x v="3"/>
    <d v="2022-06-22T00:00:00"/>
    <s v="UNDP1"/>
    <x v="0"/>
    <s v="Transfers to/from- Funds/Donor"/>
    <s v="SSD"/>
    <n v="30000"/>
    <n v="47104"/>
    <n v="1981"/>
    <x v="17"/>
    <s v="SSD10"/>
    <x v="3"/>
    <x v="2"/>
    <s v="GLR"/>
    <m/>
    <m/>
    <m/>
    <m/>
    <x v="5"/>
    <x v="0"/>
    <m/>
    <n v="9509608"/>
    <n v="8"/>
    <d v="2022-05-31T00:00:00"/>
    <n v="4403.3999999999996"/>
    <s v="USD"/>
    <n v="4403.3999999999996"/>
    <s v="ONL"/>
    <n v="2022"/>
    <x v="1"/>
  </r>
  <r>
    <x v="0"/>
    <s v="UNDP1-0009509608-31-MAY-2022-7"/>
    <x v="3"/>
    <d v="2022-06-22T00:00:00"/>
    <s v="UNDP1"/>
    <x v="0"/>
    <s v="Transfers to/from- Funds/Donor"/>
    <s v="SSD"/>
    <n v="30000"/>
    <n v="47104"/>
    <n v="1981"/>
    <x v="2"/>
    <s v="SSD10"/>
    <x v="3"/>
    <x v="2"/>
    <s v="GLR"/>
    <m/>
    <m/>
    <m/>
    <m/>
    <x v="5"/>
    <x v="0"/>
    <m/>
    <n v="9509608"/>
    <n v="7"/>
    <d v="2022-05-31T00:00:00"/>
    <n v="399.99"/>
    <s v="USD"/>
    <n v="399.99"/>
    <s v="ONL"/>
    <n v="2022"/>
    <x v="1"/>
  </r>
  <r>
    <x v="0"/>
    <s v="UNDP1-0009509608-31-MAY-2022-5"/>
    <x v="3"/>
    <d v="2022-06-22T00:00:00"/>
    <s v="UNDP1"/>
    <x v="0"/>
    <s v="Transfers to/from- Funds/Donor"/>
    <s v="SSD"/>
    <n v="30000"/>
    <n v="47104"/>
    <n v="1981"/>
    <x v="9"/>
    <s v="SSD10"/>
    <x v="3"/>
    <x v="2"/>
    <s v="GLR"/>
    <m/>
    <m/>
    <m/>
    <m/>
    <x v="5"/>
    <x v="0"/>
    <m/>
    <n v="9509608"/>
    <n v="5"/>
    <d v="2022-05-31T00:00:00"/>
    <n v="-1894.13"/>
    <s v="USD"/>
    <n v="-1894.13"/>
    <s v="ONL"/>
    <n v="2022"/>
    <x v="1"/>
  </r>
  <r>
    <x v="0"/>
    <s v="UNDP1-0009509608-31-MAY-2022-6"/>
    <x v="3"/>
    <d v="2022-06-22T00:00:00"/>
    <s v="UNDP1"/>
    <x v="0"/>
    <s v="Transfers to/from- Funds/Donor"/>
    <s v="SSD"/>
    <n v="30000"/>
    <n v="47104"/>
    <n v="1981"/>
    <x v="4"/>
    <s v="SSD10"/>
    <x v="3"/>
    <x v="2"/>
    <s v="GLR"/>
    <m/>
    <m/>
    <m/>
    <m/>
    <x v="5"/>
    <x v="0"/>
    <m/>
    <n v="9509608"/>
    <n v="6"/>
    <d v="2022-05-31T00:00:00"/>
    <n v="1329.52"/>
    <s v="USD"/>
    <n v="1329.52"/>
    <s v="ONL"/>
    <n v="2022"/>
    <x v="1"/>
  </r>
  <r>
    <x v="0"/>
    <s v="UNDP1-0009509608-31-MAY-2022-4"/>
    <x v="3"/>
    <d v="2022-06-22T00:00:00"/>
    <s v="UNDP1"/>
    <x v="0"/>
    <s v="Transfers to/from- Funds/Donor"/>
    <s v="SSD"/>
    <n v="30079"/>
    <n v="47104"/>
    <n v="1981"/>
    <x v="8"/>
    <s v="SSD10"/>
    <x v="3"/>
    <x v="2"/>
    <s v="GLR"/>
    <m/>
    <m/>
    <m/>
    <m/>
    <x v="5"/>
    <x v="0"/>
    <m/>
    <n v="9509608"/>
    <n v="4"/>
    <d v="2022-05-31T00:00:00"/>
    <n v="5.76"/>
    <s v="USD"/>
    <n v="5.76"/>
    <s v="ONL"/>
    <n v="2022"/>
    <x v="1"/>
  </r>
  <r>
    <x v="0"/>
    <s v="UNDP1-0009513631-01-JUN-2022-4"/>
    <x v="6"/>
    <d v="2022-06-24T00:00:00"/>
    <s v="UNDP1"/>
    <x v="0"/>
    <s v="Transfers to/from- Funds/Donor"/>
    <s v="SSD"/>
    <n v="30079"/>
    <n v="47104"/>
    <n v="1981"/>
    <x v="12"/>
    <s v="SSD10"/>
    <x v="3"/>
    <x v="2"/>
    <s v="GLR"/>
    <m/>
    <m/>
    <m/>
    <m/>
    <x v="8"/>
    <x v="0"/>
    <m/>
    <n v="9513631"/>
    <n v="4"/>
    <d v="2022-06-01T00:00:00"/>
    <n v="-4979.58"/>
    <s v="USD"/>
    <n v="-4979.58"/>
    <s v="ONL"/>
    <n v="2022"/>
    <x v="2"/>
  </r>
  <r>
    <x v="0"/>
    <s v="UNDP1-0009513631-01-JUN-2022-1"/>
    <x v="6"/>
    <d v="2022-06-24T00:00:00"/>
    <s v="UNDP1"/>
    <x v="0"/>
    <s v="Transfers to/from- Funds/Donor"/>
    <s v="SSD"/>
    <n v="30000"/>
    <n v="47104"/>
    <n v="1981"/>
    <x v="14"/>
    <s v="SSD10"/>
    <x v="3"/>
    <x v="2"/>
    <s v="GLR"/>
    <m/>
    <m/>
    <m/>
    <m/>
    <x v="8"/>
    <x v="0"/>
    <m/>
    <n v="9513631"/>
    <n v="1"/>
    <d v="2022-06-01T00:00:00"/>
    <n v="66.8"/>
    <s v="USD"/>
    <n v="66.8"/>
    <s v="ONL"/>
    <n v="2022"/>
    <x v="2"/>
  </r>
  <r>
    <x v="0"/>
    <s v="UNDP1-0009513631-01-JUN-2022-2"/>
    <x v="6"/>
    <d v="2022-06-24T00:00:00"/>
    <s v="UNDP1"/>
    <x v="0"/>
    <s v="Transfers to/from- Funds/Donor"/>
    <s v="SSD"/>
    <n v="30011"/>
    <n v="47104"/>
    <n v="1981"/>
    <x v="14"/>
    <s v="SSD10"/>
    <x v="3"/>
    <x v="2"/>
    <s v="GLR"/>
    <m/>
    <m/>
    <m/>
    <m/>
    <x v="8"/>
    <x v="0"/>
    <m/>
    <n v="9513631"/>
    <n v="2"/>
    <d v="2022-06-01T00:00:00"/>
    <n v="-66.8"/>
    <s v="USD"/>
    <n v="-66.8"/>
    <s v="ONL"/>
    <n v="2022"/>
    <x v="2"/>
  </r>
  <r>
    <x v="0"/>
    <s v="UNDP1-0009513631-01-JUN-2022-3"/>
    <x v="6"/>
    <d v="2022-06-24T00:00:00"/>
    <s v="UNDP1"/>
    <x v="0"/>
    <s v="Transfers to/from- Funds/Donor"/>
    <s v="SSD"/>
    <n v="30011"/>
    <n v="47104"/>
    <n v="1981"/>
    <x v="12"/>
    <s v="SSD10"/>
    <x v="3"/>
    <x v="2"/>
    <s v="GLR"/>
    <m/>
    <m/>
    <m/>
    <m/>
    <x v="8"/>
    <x v="0"/>
    <m/>
    <n v="9513631"/>
    <n v="3"/>
    <d v="2022-06-01T00:00:00"/>
    <n v="4979.58"/>
    <s v="USD"/>
    <n v="4979.58"/>
    <s v="ONL"/>
    <n v="2022"/>
    <x v="2"/>
  </r>
  <r>
    <x v="0"/>
    <s v="UNDP1-AM09352756-31-JAN-2022-61"/>
    <x v="12"/>
    <d v="2022-02-21T00:00:00"/>
    <s v="UNDP1"/>
    <x v="4"/>
    <s v="Acc Dep -Vehicles"/>
    <s v="SSD"/>
    <n v="30000"/>
    <n v="47104"/>
    <n v="1981"/>
    <x v="3"/>
    <s v=" "/>
    <x v="3"/>
    <x v="5"/>
    <s v=" "/>
    <m/>
    <m/>
    <m/>
    <m/>
    <x v="18"/>
    <x v="14"/>
    <m/>
    <s v="AM09352756"/>
    <n v="61"/>
    <d v="2022-01-31T00:00:00"/>
    <n v="-406.63"/>
    <s v="USD"/>
    <n v="-406.63"/>
    <s v="AM"/>
    <n v="2022"/>
    <x v="5"/>
  </r>
  <r>
    <x v="0"/>
    <s v="UNDP1-AM09352756-31-JAN-2022-101"/>
    <x v="12"/>
    <d v="2022-02-21T00:00:00"/>
    <s v="UNDP1"/>
    <x v="4"/>
    <s v="Acc Dep -Vehicles"/>
    <s v="SSD"/>
    <n v="30000"/>
    <n v="47104"/>
    <n v="1981"/>
    <x v="9"/>
    <s v=" "/>
    <x v="3"/>
    <x v="5"/>
    <s v=" "/>
    <m/>
    <m/>
    <m/>
    <m/>
    <x v="18"/>
    <x v="15"/>
    <m/>
    <s v="AM09352756"/>
    <n v="101"/>
    <d v="2022-01-31T00:00:00"/>
    <n v="-138.88999999999999"/>
    <s v="USD"/>
    <n v="-138.88999999999999"/>
    <s v="AM"/>
    <n v="2022"/>
    <x v="5"/>
  </r>
  <r>
    <x v="0"/>
    <s v="UNDP1-AM09352756-31-JAN-2022-55"/>
    <x v="12"/>
    <d v="2022-02-21T00:00:00"/>
    <s v="UNDP1"/>
    <x v="4"/>
    <s v="Acc Dep -Vehicles"/>
    <s v="SSD"/>
    <n v="30000"/>
    <n v="47104"/>
    <n v="1981"/>
    <x v="3"/>
    <s v=" "/>
    <x v="3"/>
    <x v="5"/>
    <s v=" "/>
    <m/>
    <m/>
    <m/>
    <m/>
    <x v="18"/>
    <x v="16"/>
    <m/>
    <s v="AM09352756"/>
    <n v="55"/>
    <d v="2022-01-31T00:00:00"/>
    <n v="-406.63"/>
    <s v="USD"/>
    <n v="-406.63"/>
    <s v="AM"/>
    <n v="2022"/>
    <x v="5"/>
  </r>
  <r>
    <x v="0"/>
    <s v="UNDP1-AM09352756-31-JAN-2022-57"/>
    <x v="12"/>
    <d v="2022-02-21T00:00:00"/>
    <s v="UNDP1"/>
    <x v="4"/>
    <s v="Acc Dep -Vehicles"/>
    <s v="SSD"/>
    <n v="30000"/>
    <n v="47104"/>
    <n v="1981"/>
    <x v="3"/>
    <s v=" "/>
    <x v="3"/>
    <x v="5"/>
    <s v=" "/>
    <m/>
    <m/>
    <m/>
    <m/>
    <x v="18"/>
    <x v="17"/>
    <m/>
    <s v="AM09352756"/>
    <n v="57"/>
    <d v="2022-01-31T00:00:00"/>
    <n v="-406.63"/>
    <s v="USD"/>
    <n v="-406.63"/>
    <s v="AM"/>
    <n v="2022"/>
    <x v="5"/>
  </r>
  <r>
    <x v="0"/>
    <s v="UNDP1-AM09352756-31-JAN-2022-103"/>
    <x v="12"/>
    <d v="2022-02-21T00:00:00"/>
    <s v="UNDP1"/>
    <x v="4"/>
    <s v="Acc Dep -Vehicles"/>
    <s v="SSD"/>
    <n v="30000"/>
    <n v="47104"/>
    <n v="1981"/>
    <x v="9"/>
    <s v=" "/>
    <x v="3"/>
    <x v="5"/>
    <s v=" "/>
    <m/>
    <m/>
    <m/>
    <m/>
    <x v="18"/>
    <x v="18"/>
    <m/>
    <s v="AM09352756"/>
    <n v="103"/>
    <d v="2022-01-31T00:00:00"/>
    <n v="-314.83999999999997"/>
    <s v="USD"/>
    <n v="-314.83999999999997"/>
    <s v="AM"/>
    <n v="2022"/>
    <x v="5"/>
  </r>
  <r>
    <x v="0"/>
    <s v="UNDP1-AM09352756-31-JAN-2022-124"/>
    <x v="12"/>
    <d v="2022-02-21T00:00:00"/>
    <s v="UNDP1"/>
    <x v="5"/>
    <s v="Dep Exp Owned -Vehicle"/>
    <s v="SSD"/>
    <n v="30000"/>
    <n v="47104"/>
    <n v="1981"/>
    <x v="3"/>
    <s v=" "/>
    <x v="3"/>
    <x v="5"/>
    <s v=" "/>
    <m/>
    <m/>
    <m/>
    <m/>
    <x v="18"/>
    <x v="19"/>
    <m/>
    <s v="AM09352756"/>
    <n v="124"/>
    <d v="2022-01-31T00:00:00"/>
    <n v="363.02"/>
    <s v="USD"/>
    <n v="363.02"/>
    <s v="AM"/>
    <n v="2022"/>
    <x v="5"/>
  </r>
  <r>
    <x v="0"/>
    <s v="UNDP1-AM09352756-31-JAN-2022-56"/>
    <x v="12"/>
    <d v="2022-02-21T00:00:00"/>
    <s v="UNDP1"/>
    <x v="5"/>
    <s v="Dep Exp Owned -Vehicle"/>
    <s v="SSD"/>
    <n v="30000"/>
    <n v="47104"/>
    <n v="1981"/>
    <x v="3"/>
    <s v=" "/>
    <x v="3"/>
    <x v="5"/>
    <s v=" "/>
    <m/>
    <m/>
    <m/>
    <m/>
    <x v="18"/>
    <x v="16"/>
    <m/>
    <s v="AM09352756"/>
    <n v="56"/>
    <d v="2022-01-31T00:00:00"/>
    <n v="406.63"/>
    <s v="USD"/>
    <n v="406.63"/>
    <s v="AM"/>
    <n v="2022"/>
    <x v="5"/>
  </r>
  <r>
    <x v="0"/>
    <s v="UNDP1-AM09352756-31-JAN-2022-58"/>
    <x v="12"/>
    <d v="2022-02-21T00:00:00"/>
    <s v="UNDP1"/>
    <x v="5"/>
    <s v="Dep Exp Owned -Vehicle"/>
    <s v="SSD"/>
    <n v="30000"/>
    <n v="47104"/>
    <n v="1981"/>
    <x v="3"/>
    <s v=" "/>
    <x v="3"/>
    <x v="5"/>
    <s v=" "/>
    <m/>
    <m/>
    <m/>
    <m/>
    <x v="18"/>
    <x v="17"/>
    <m/>
    <s v="AM09352756"/>
    <n v="58"/>
    <d v="2022-01-31T00:00:00"/>
    <n v="406.63"/>
    <s v="USD"/>
    <n v="406.63"/>
    <s v="AM"/>
    <n v="2022"/>
    <x v="5"/>
  </r>
  <r>
    <x v="0"/>
    <s v="UNDP1-AM09352756-31-JAN-2022-62"/>
    <x v="12"/>
    <d v="2022-02-21T00:00:00"/>
    <s v="UNDP1"/>
    <x v="5"/>
    <s v="Dep Exp Owned -Vehicle"/>
    <s v="SSD"/>
    <n v="30000"/>
    <n v="47104"/>
    <n v="1981"/>
    <x v="3"/>
    <s v=" "/>
    <x v="3"/>
    <x v="5"/>
    <s v=" "/>
    <m/>
    <m/>
    <m/>
    <m/>
    <x v="18"/>
    <x v="14"/>
    <m/>
    <s v="AM09352756"/>
    <n v="62"/>
    <d v="2022-01-31T00:00:00"/>
    <n v="406.63"/>
    <s v="USD"/>
    <n v="406.63"/>
    <s v="AM"/>
    <n v="2022"/>
    <x v="5"/>
  </r>
  <r>
    <x v="0"/>
    <s v="UNDP1-AM09352756-31-JAN-2022-102"/>
    <x v="12"/>
    <d v="2022-02-21T00:00:00"/>
    <s v="UNDP1"/>
    <x v="5"/>
    <s v="Dep Exp Owned -Vehicle"/>
    <s v="SSD"/>
    <n v="30000"/>
    <n v="47104"/>
    <n v="1981"/>
    <x v="9"/>
    <s v=" "/>
    <x v="3"/>
    <x v="5"/>
    <s v=" "/>
    <m/>
    <m/>
    <m/>
    <m/>
    <x v="18"/>
    <x v="15"/>
    <m/>
    <s v="AM09352756"/>
    <n v="102"/>
    <d v="2022-01-31T00:00:00"/>
    <n v="138.88999999999999"/>
    <s v="USD"/>
    <n v="138.88999999999999"/>
    <s v="AM"/>
    <n v="2022"/>
    <x v="5"/>
  </r>
  <r>
    <x v="0"/>
    <s v="UNDP1-AM09352756-31-JAN-2022-104"/>
    <x v="12"/>
    <d v="2022-02-21T00:00:00"/>
    <s v="UNDP1"/>
    <x v="5"/>
    <s v="Dep Exp Owned -Vehicle"/>
    <s v="SSD"/>
    <n v="30000"/>
    <n v="47104"/>
    <n v="1981"/>
    <x v="9"/>
    <s v=" "/>
    <x v="3"/>
    <x v="5"/>
    <s v=" "/>
    <m/>
    <m/>
    <m/>
    <m/>
    <x v="18"/>
    <x v="18"/>
    <m/>
    <s v="AM09352756"/>
    <n v="104"/>
    <d v="2022-01-31T00:00:00"/>
    <n v="314.83999999999997"/>
    <s v="USD"/>
    <n v="314.83999999999997"/>
    <s v="AM"/>
    <n v="2022"/>
    <x v="5"/>
  </r>
  <r>
    <x v="0"/>
    <s v="UNDP1-AM09352756-31-JAN-2022-123"/>
    <x v="12"/>
    <d v="2022-02-21T00:00:00"/>
    <s v="UNDP1"/>
    <x v="4"/>
    <s v="Acc Dep -Vehicles"/>
    <s v="SSD"/>
    <n v="30000"/>
    <n v="47104"/>
    <n v="1981"/>
    <x v="3"/>
    <s v=" "/>
    <x v="3"/>
    <x v="5"/>
    <s v=" "/>
    <m/>
    <m/>
    <m/>
    <m/>
    <x v="18"/>
    <x v="19"/>
    <m/>
    <s v="AM09352756"/>
    <n v="123"/>
    <d v="2022-01-31T00:00:00"/>
    <n v="-363.02"/>
    <s v="USD"/>
    <n v="-363.02"/>
    <s v="AM"/>
    <n v="2022"/>
    <x v="5"/>
  </r>
  <r>
    <x v="0"/>
    <s v="UNDP1-AM09377530-28-FEB-2022-61"/>
    <x v="8"/>
    <d v="2022-03-11T00:00:00"/>
    <s v="UNDP1"/>
    <x v="4"/>
    <s v="Acc Dep -Vehicles"/>
    <s v="SSD"/>
    <n v="30000"/>
    <n v="47104"/>
    <n v="1981"/>
    <x v="3"/>
    <s v=" "/>
    <x v="3"/>
    <x v="5"/>
    <s v=" "/>
    <m/>
    <m/>
    <m/>
    <m/>
    <x v="18"/>
    <x v="14"/>
    <m/>
    <s v="AM09377530"/>
    <n v="61"/>
    <d v="2022-02-28T00:00:00"/>
    <n v="-406.63"/>
    <s v="USD"/>
    <n v="-406.63"/>
    <s v="AM"/>
    <n v="2022"/>
    <x v="4"/>
  </r>
  <r>
    <x v="0"/>
    <s v="UNDP1-AM09377530-28-FEB-2022-101"/>
    <x v="8"/>
    <d v="2022-03-11T00:00:00"/>
    <s v="UNDP1"/>
    <x v="4"/>
    <s v="Acc Dep -Vehicles"/>
    <s v="SSD"/>
    <n v="30000"/>
    <n v="47104"/>
    <n v="1981"/>
    <x v="9"/>
    <s v=" "/>
    <x v="3"/>
    <x v="5"/>
    <s v=" "/>
    <m/>
    <m/>
    <m/>
    <m/>
    <x v="18"/>
    <x v="15"/>
    <m/>
    <s v="AM09377530"/>
    <n v="101"/>
    <d v="2022-02-28T00:00:00"/>
    <n v="-138.88999999999999"/>
    <s v="USD"/>
    <n v="-138.88999999999999"/>
    <s v="AM"/>
    <n v="2022"/>
    <x v="4"/>
  </r>
  <r>
    <x v="0"/>
    <s v="UNDP1-AM09377530-28-FEB-2022-55"/>
    <x v="8"/>
    <d v="2022-03-11T00:00:00"/>
    <s v="UNDP1"/>
    <x v="4"/>
    <s v="Acc Dep -Vehicles"/>
    <s v="SSD"/>
    <n v="30000"/>
    <n v="47104"/>
    <n v="1981"/>
    <x v="3"/>
    <s v=" "/>
    <x v="3"/>
    <x v="5"/>
    <s v=" "/>
    <m/>
    <m/>
    <m/>
    <m/>
    <x v="18"/>
    <x v="16"/>
    <m/>
    <s v="AM09377530"/>
    <n v="55"/>
    <d v="2022-02-28T00:00:00"/>
    <n v="-406.63"/>
    <s v="USD"/>
    <n v="-406.63"/>
    <s v="AM"/>
    <n v="2022"/>
    <x v="4"/>
  </r>
  <r>
    <x v="0"/>
    <s v="UNDP1-AM09377530-28-FEB-2022-57"/>
    <x v="8"/>
    <d v="2022-03-11T00:00:00"/>
    <s v="UNDP1"/>
    <x v="4"/>
    <s v="Acc Dep -Vehicles"/>
    <s v="SSD"/>
    <n v="30000"/>
    <n v="47104"/>
    <n v="1981"/>
    <x v="3"/>
    <s v=" "/>
    <x v="3"/>
    <x v="5"/>
    <s v=" "/>
    <m/>
    <m/>
    <m/>
    <m/>
    <x v="18"/>
    <x v="17"/>
    <m/>
    <s v="AM09377530"/>
    <n v="57"/>
    <d v="2022-02-28T00:00:00"/>
    <n v="-406.63"/>
    <s v="USD"/>
    <n v="-406.63"/>
    <s v="AM"/>
    <n v="2022"/>
    <x v="4"/>
  </r>
  <r>
    <x v="0"/>
    <s v="UNDP1-AM09377530-28-FEB-2022-103"/>
    <x v="8"/>
    <d v="2022-03-11T00:00:00"/>
    <s v="UNDP1"/>
    <x v="4"/>
    <s v="Acc Dep -Vehicles"/>
    <s v="SSD"/>
    <n v="30000"/>
    <n v="47104"/>
    <n v="1981"/>
    <x v="9"/>
    <s v=" "/>
    <x v="3"/>
    <x v="5"/>
    <s v=" "/>
    <m/>
    <m/>
    <m/>
    <m/>
    <x v="18"/>
    <x v="18"/>
    <m/>
    <s v="AM09377530"/>
    <n v="103"/>
    <d v="2022-02-28T00:00:00"/>
    <n v="-314.83999999999997"/>
    <s v="USD"/>
    <n v="-314.83999999999997"/>
    <s v="AM"/>
    <n v="2022"/>
    <x v="4"/>
  </r>
  <r>
    <x v="0"/>
    <s v="UNDP1-AM09377530-28-FEB-2022-123"/>
    <x v="8"/>
    <d v="2022-03-11T00:00:00"/>
    <s v="UNDP1"/>
    <x v="4"/>
    <s v="Acc Dep -Vehicles"/>
    <s v="SSD"/>
    <n v="30000"/>
    <n v="47104"/>
    <n v="1981"/>
    <x v="3"/>
    <s v=" "/>
    <x v="3"/>
    <x v="5"/>
    <s v=" "/>
    <m/>
    <m/>
    <m/>
    <m/>
    <x v="18"/>
    <x v="19"/>
    <m/>
    <s v="AM09377530"/>
    <n v="123"/>
    <d v="2022-02-28T00:00:00"/>
    <n v="-363.02"/>
    <s v="USD"/>
    <n v="-363.02"/>
    <s v="AM"/>
    <n v="2022"/>
    <x v="4"/>
  </r>
  <r>
    <x v="0"/>
    <s v="UNDP1-AM09377530-28-FEB-2022-56"/>
    <x v="8"/>
    <d v="2022-03-11T00:00:00"/>
    <s v="UNDP1"/>
    <x v="5"/>
    <s v="Dep Exp Owned -Vehicle"/>
    <s v="SSD"/>
    <n v="30000"/>
    <n v="47104"/>
    <n v="1981"/>
    <x v="3"/>
    <s v=" "/>
    <x v="3"/>
    <x v="5"/>
    <s v=" "/>
    <m/>
    <m/>
    <m/>
    <m/>
    <x v="18"/>
    <x v="16"/>
    <m/>
    <s v="AM09377530"/>
    <n v="56"/>
    <d v="2022-02-28T00:00:00"/>
    <n v="406.63"/>
    <s v="USD"/>
    <n v="406.63"/>
    <s v="AM"/>
    <n v="2022"/>
    <x v="4"/>
  </r>
  <r>
    <x v="0"/>
    <s v="UNDP1-AM09377530-28-FEB-2022-58"/>
    <x v="8"/>
    <d v="2022-03-11T00:00:00"/>
    <s v="UNDP1"/>
    <x v="5"/>
    <s v="Dep Exp Owned -Vehicle"/>
    <s v="SSD"/>
    <n v="30000"/>
    <n v="47104"/>
    <n v="1981"/>
    <x v="3"/>
    <s v=" "/>
    <x v="3"/>
    <x v="5"/>
    <s v=" "/>
    <m/>
    <m/>
    <m/>
    <m/>
    <x v="18"/>
    <x v="17"/>
    <m/>
    <s v="AM09377530"/>
    <n v="58"/>
    <d v="2022-02-28T00:00:00"/>
    <n v="406.63"/>
    <s v="USD"/>
    <n v="406.63"/>
    <s v="AM"/>
    <n v="2022"/>
    <x v="4"/>
  </r>
  <r>
    <x v="0"/>
    <s v="UNDP1-AM09377530-28-FEB-2022-62"/>
    <x v="8"/>
    <d v="2022-03-11T00:00:00"/>
    <s v="UNDP1"/>
    <x v="5"/>
    <s v="Dep Exp Owned -Vehicle"/>
    <s v="SSD"/>
    <n v="30000"/>
    <n v="47104"/>
    <n v="1981"/>
    <x v="3"/>
    <s v=" "/>
    <x v="3"/>
    <x v="5"/>
    <s v=" "/>
    <m/>
    <m/>
    <m/>
    <m/>
    <x v="18"/>
    <x v="14"/>
    <m/>
    <s v="AM09377530"/>
    <n v="62"/>
    <d v="2022-02-28T00:00:00"/>
    <n v="406.63"/>
    <s v="USD"/>
    <n v="406.63"/>
    <s v="AM"/>
    <n v="2022"/>
    <x v="4"/>
  </r>
  <r>
    <x v="0"/>
    <s v="UNDP1-AM09377530-28-FEB-2022-102"/>
    <x v="8"/>
    <d v="2022-03-11T00:00:00"/>
    <s v="UNDP1"/>
    <x v="5"/>
    <s v="Dep Exp Owned -Vehicle"/>
    <s v="SSD"/>
    <n v="30000"/>
    <n v="47104"/>
    <n v="1981"/>
    <x v="9"/>
    <s v=" "/>
    <x v="3"/>
    <x v="5"/>
    <s v=" "/>
    <m/>
    <m/>
    <m/>
    <m/>
    <x v="18"/>
    <x v="15"/>
    <m/>
    <s v="AM09377530"/>
    <n v="102"/>
    <d v="2022-02-28T00:00:00"/>
    <n v="138.88999999999999"/>
    <s v="USD"/>
    <n v="138.88999999999999"/>
    <s v="AM"/>
    <n v="2022"/>
    <x v="4"/>
  </r>
  <r>
    <x v="0"/>
    <s v="UNDP1-AM09377530-28-FEB-2022-104"/>
    <x v="8"/>
    <d v="2022-03-11T00:00:00"/>
    <s v="UNDP1"/>
    <x v="5"/>
    <s v="Dep Exp Owned -Vehicle"/>
    <s v="SSD"/>
    <n v="30000"/>
    <n v="47104"/>
    <n v="1981"/>
    <x v="9"/>
    <s v=" "/>
    <x v="3"/>
    <x v="5"/>
    <s v=" "/>
    <m/>
    <m/>
    <m/>
    <m/>
    <x v="18"/>
    <x v="18"/>
    <m/>
    <s v="AM09377530"/>
    <n v="104"/>
    <d v="2022-02-28T00:00:00"/>
    <n v="314.83999999999997"/>
    <s v="USD"/>
    <n v="314.83999999999997"/>
    <s v="AM"/>
    <n v="2022"/>
    <x v="4"/>
  </r>
  <r>
    <x v="0"/>
    <s v="UNDP1-AM09377530-28-FEB-2022-124"/>
    <x v="8"/>
    <d v="2022-03-11T00:00:00"/>
    <s v="UNDP1"/>
    <x v="5"/>
    <s v="Dep Exp Owned -Vehicle"/>
    <s v="SSD"/>
    <n v="30000"/>
    <n v="47104"/>
    <n v="1981"/>
    <x v="3"/>
    <s v=" "/>
    <x v="3"/>
    <x v="5"/>
    <s v=" "/>
    <m/>
    <m/>
    <m/>
    <m/>
    <x v="18"/>
    <x v="19"/>
    <m/>
    <s v="AM09377530"/>
    <n v="124"/>
    <d v="2022-02-28T00:00:00"/>
    <n v="363.02"/>
    <s v="USD"/>
    <n v="363.02"/>
    <s v="AM"/>
    <n v="2022"/>
    <x v="4"/>
  </r>
  <r>
    <x v="0"/>
    <s v="UNDP1-AM09425064-01-MAR-2022-48"/>
    <x v="7"/>
    <d v="2022-04-19T00:00:00"/>
    <s v="UNDP1"/>
    <x v="6"/>
    <s v="Vehicles"/>
    <s v="SSD"/>
    <n v="30000"/>
    <n v="47104"/>
    <n v="1981"/>
    <x v="9"/>
    <s v=" "/>
    <x v="3"/>
    <x v="5"/>
    <s v=" "/>
    <m/>
    <m/>
    <m/>
    <m/>
    <x v="19"/>
    <x v="18"/>
    <m/>
    <s v="AM09425064"/>
    <n v="48"/>
    <d v="2022-03-01T00:00:00"/>
    <n v="-45337.19"/>
    <s v="USD"/>
    <n v="-45337.19"/>
    <s v="AM"/>
    <n v="2022"/>
    <x v="3"/>
  </r>
  <r>
    <x v="0"/>
    <s v="UNDP1-AM09425064-01-MAR-2022-50"/>
    <x v="7"/>
    <d v="2022-04-19T00:00:00"/>
    <s v="UNDP1"/>
    <x v="6"/>
    <s v="Vehicles"/>
    <s v="SSD"/>
    <n v="30000"/>
    <n v="47104"/>
    <n v="1981"/>
    <x v="9"/>
    <s v=" "/>
    <x v="3"/>
    <x v="5"/>
    <s v=" "/>
    <m/>
    <m/>
    <m/>
    <m/>
    <x v="19"/>
    <x v="20"/>
    <m/>
    <s v="AM09425064"/>
    <n v="50"/>
    <d v="2022-03-01T00:00:00"/>
    <n v="-71368.5"/>
    <s v="USD"/>
    <n v="-71368.5"/>
    <s v="AM"/>
    <n v="2022"/>
    <x v="3"/>
  </r>
  <r>
    <x v="0"/>
    <s v="UNDP1-AM09425064-01-MAR-2022-72"/>
    <x v="7"/>
    <d v="2022-04-19T00:00:00"/>
    <s v="UNDP1"/>
    <x v="6"/>
    <s v="Vehicles"/>
    <s v="SSD"/>
    <n v="30000"/>
    <n v="47104"/>
    <n v="1981"/>
    <x v="3"/>
    <s v=" "/>
    <x v="3"/>
    <x v="5"/>
    <s v=" "/>
    <m/>
    <m/>
    <m/>
    <m/>
    <x v="19"/>
    <x v="19"/>
    <m/>
    <s v="AM09425064"/>
    <n v="72"/>
    <d v="2022-03-01T00:00:00"/>
    <n v="-52275"/>
    <s v="USD"/>
    <n v="-52275"/>
    <s v="AM"/>
    <n v="2022"/>
    <x v="3"/>
  </r>
  <r>
    <x v="0"/>
    <s v="UNDP1-AM09425064-01-MAR-2022-70"/>
    <x v="7"/>
    <d v="2022-04-19T00:00:00"/>
    <s v="UNDP1"/>
    <x v="6"/>
    <s v="Vehicles"/>
    <s v="SSD"/>
    <n v="30000"/>
    <n v="47104"/>
    <n v="1981"/>
    <x v="3"/>
    <s v=" "/>
    <x v="3"/>
    <x v="5"/>
    <s v=" "/>
    <m/>
    <m/>
    <m/>
    <m/>
    <x v="19"/>
    <x v="21"/>
    <m/>
    <s v="AM09425064"/>
    <n v="70"/>
    <d v="2022-03-01T00:00:00"/>
    <n v="-37300"/>
    <s v="USD"/>
    <n v="-37300"/>
    <s v="AM"/>
    <n v="2022"/>
    <x v="3"/>
  </r>
  <r>
    <x v="0"/>
    <s v="UNDP1-AM09425064-01-MAR-2022-68"/>
    <x v="7"/>
    <d v="2022-04-19T00:00:00"/>
    <s v="UNDP1"/>
    <x v="6"/>
    <s v="Vehicles"/>
    <s v="SSD"/>
    <n v="30000"/>
    <n v="47104"/>
    <n v="1981"/>
    <x v="3"/>
    <s v=" "/>
    <x v="3"/>
    <x v="5"/>
    <s v=" "/>
    <m/>
    <m/>
    <m/>
    <m/>
    <x v="19"/>
    <x v="22"/>
    <m/>
    <s v="AM09425064"/>
    <n v="68"/>
    <d v="2022-03-01T00:00:00"/>
    <n v="-37300"/>
    <s v="USD"/>
    <n v="-37300"/>
    <s v="AM"/>
    <n v="2022"/>
    <x v="3"/>
  </r>
  <r>
    <x v="0"/>
    <s v="UNDP1-AM09425064-01-MAR-2022-66"/>
    <x v="7"/>
    <d v="2022-04-19T00:00:00"/>
    <s v="UNDP1"/>
    <x v="6"/>
    <s v="Vehicles"/>
    <s v="SSD"/>
    <n v="30000"/>
    <n v="47104"/>
    <n v="1981"/>
    <x v="3"/>
    <s v=" "/>
    <x v="3"/>
    <x v="5"/>
    <s v=" "/>
    <m/>
    <m/>
    <m/>
    <m/>
    <x v="19"/>
    <x v="23"/>
    <m/>
    <s v="AM09425064"/>
    <n v="66"/>
    <d v="2022-03-01T00:00:00"/>
    <n v="-37300"/>
    <s v="USD"/>
    <n v="-37300"/>
    <s v="AM"/>
    <n v="2022"/>
    <x v="3"/>
  </r>
  <r>
    <x v="0"/>
    <s v="UNDP1-AM09425064-01-MAR-2022-64"/>
    <x v="7"/>
    <d v="2022-04-19T00:00:00"/>
    <s v="UNDP1"/>
    <x v="6"/>
    <s v="Vehicles"/>
    <s v="SSD"/>
    <n v="30000"/>
    <n v="47104"/>
    <n v="1981"/>
    <x v="3"/>
    <s v=" "/>
    <x v="3"/>
    <x v="5"/>
    <s v=" "/>
    <m/>
    <m/>
    <m/>
    <m/>
    <x v="19"/>
    <x v="24"/>
    <m/>
    <s v="AM09425064"/>
    <n v="64"/>
    <d v="2022-03-01T00:00:00"/>
    <n v="-37300"/>
    <s v="USD"/>
    <n v="-37300"/>
    <s v="AM"/>
    <n v="2022"/>
    <x v="3"/>
  </r>
  <r>
    <x v="0"/>
    <s v="UNDP1-AM09425064-01-MAR-2022-62"/>
    <x v="7"/>
    <d v="2022-04-19T00:00:00"/>
    <s v="UNDP1"/>
    <x v="6"/>
    <s v="Vehicles"/>
    <s v="SSD"/>
    <n v="30000"/>
    <n v="47104"/>
    <n v="1981"/>
    <x v="3"/>
    <s v=" "/>
    <x v="3"/>
    <x v="5"/>
    <s v=" "/>
    <m/>
    <m/>
    <m/>
    <m/>
    <x v="19"/>
    <x v="14"/>
    <m/>
    <s v="AM09425064"/>
    <n v="62"/>
    <d v="2022-03-01T00:00:00"/>
    <n v="-59732.44"/>
    <s v="USD"/>
    <n v="-59732.44"/>
    <s v="AM"/>
    <n v="2022"/>
    <x v="3"/>
  </r>
  <r>
    <x v="0"/>
    <s v="UNDP1-AM09425064-01-MAR-2022-56"/>
    <x v="7"/>
    <d v="2022-04-19T00:00:00"/>
    <s v="UNDP1"/>
    <x v="6"/>
    <s v="Vehicles"/>
    <s v="SSD"/>
    <n v="30000"/>
    <n v="47104"/>
    <n v="1981"/>
    <x v="3"/>
    <s v=" "/>
    <x v="3"/>
    <x v="5"/>
    <s v=" "/>
    <m/>
    <m/>
    <m/>
    <m/>
    <x v="19"/>
    <x v="17"/>
    <m/>
    <s v="AM09425064"/>
    <n v="56"/>
    <d v="2022-03-01T00:00:00"/>
    <n v="-59732.44"/>
    <s v="USD"/>
    <n v="-59732.44"/>
    <s v="AM"/>
    <n v="2022"/>
    <x v="3"/>
  </r>
  <r>
    <x v="0"/>
    <s v="UNDP1-AM09425064-01-MAR-2022-47"/>
    <x v="7"/>
    <d v="2022-04-19T00:00:00"/>
    <s v="UNDP1"/>
    <x v="6"/>
    <s v="Vehicles"/>
    <s v="SSD"/>
    <n v="30000"/>
    <n v="47104"/>
    <n v="1981"/>
    <x v="3"/>
    <s v=" "/>
    <x v="3"/>
    <x v="5"/>
    <s v=" "/>
    <m/>
    <m/>
    <m/>
    <m/>
    <x v="19"/>
    <x v="16"/>
    <m/>
    <s v="AM09425064"/>
    <n v="47"/>
    <d v="2022-03-01T00:00:00"/>
    <n v="-59732.44"/>
    <s v="USD"/>
    <n v="-59732.44"/>
    <s v="AM"/>
    <n v="2022"/>
    <x v="3"/>
  </r>
  <r>
    <x v="0"/>
    <s v="UNDP1-AM09425064-01-MAR-2022-45"/>
    <x v="7"/>
    <d v="2022-04-19T00:00:00"/>
    <s v="UNDP1"/>
    <x v="6"/>
    <s v="Vehicles"/>
    <s v="SSD"/>
    <n v="30000"/>
    <n v="47104"/>
    <n v="1981"/>
    <x v="9"/>
    <s v=" "/>
    <x v="3"/>
    <x v="5"/>
    <s v=" "/>
    <m/>
    <m/>
    <m/>
    <m/>
    <x v="19"/>
    <x v="15"/>
    <m/>
    <s v="AM09425064"/>
    <n v="45"/>
    <d v="2022-03-01T00:00:00"/>
    <n v="-20000"/>
    <s v="USD"/>
    <n v="-20000"/>
    <s v="AM"/>
    <n v="2022"/>
    <x v="3"/>
  </r>
  <r>
    <x v="0"/>
    <s v="UNDP1-AM09425065-31-MAR-2022-3"/>
    <x v="9"/>
    <d v="2022-04-19T00:00:00"/>
    <s v="UNDP1"/>
    <x v="4"/>
    <s v="Acc Dep -Vehicles"/>
    <s v="SSD"/>
    <n v="30000"/>
    <n v="47104"/>
    <n v="1981"/>
    <x v="3"/>
    <s v=" "/>
    <x v="3"/>
    <x v="5"/>
    <s v=" "/>
    <m/>
    <m/>
    <m/>
    <m/>
    <x v="19"/>
    <x v="16"/>
    <m/>
    <s v="AM09425065"/>
    <n v="3"/>
    <d v="2022-03-31T00:00:00"/>
    <n v="46313.68"/>
    <s v="USD"/>
    <n v="46313.68"/>
    <s v="AM"/>
    <n v="2022"/>
    <x v="3"/>
  </r>
  <r>
    <x v="0"/>
    <s v="UNDP1-AM09425065-31-MAR-2022-24"/>
    <x v="9"/>
    <d v="2022-04-19T00:00:00"/>
    <s v="UNDP1"/>
    <x v="4"/>
    <s v="Acc Dep -Vehicles"/>
    <s v="SSD"/>
    <n v="30000"/>
    <n v="47104"/>
    <n v="1981"/>
    <x v="9"/>
    <s v=" "/>
    <x v="3"/>
    <x v="5"/>
    <s v=" "/>
    <m/>
    <m/>
    <m/>
    <m/>
    <x v="19"/>
    <x v="18"/>
    <m/>
    <s v="AM09425065"/>
    <n v="24"/>
    <d v="2022-03-31T00:00:00"/>
    <n v="45022.35"/>
    <s v="USD"/>
    <n v="45022.35"/>
    <s v="AM"/>
    <n v="2022"/>
    <x v="3"/>
  </r>
  <r>
    <x v="0"/>
    <s v="UNDP1-AM09425065-31-MAR-2022-22"/>
    <x v="9"/>
    <d v="2022-04-19T00:00:00"/>
    <s v="UNDP1"/>
    <x v="4"/>
    <s v="Acc Dep -Vehicles"/>
    <s v="SSD"/>
    <n v="30000"/>
    <n v="47104"/>
    <n v="1981"/>
    <x v="9"/>
    <s v=" "/>
    <x v="3"/>
    <x v="5"/>
    <s v=" "/>
    <m/>
    <m/>
    <m/>
    <m/>
    <x v="19"/>
    <x v="15"/>
    <m/>
    <s v="AM09425065"/>
    <n v="22"/>
    <d v="2022-03-31T00:00:00"/>
    <n v="17083.34"/>
    <s v="USD"/>
    <n v="17083.34"/>
    <s v="AM"/>
    <n v="2022"/>
    <x v="3"/>
  </r>
  <r>
    <x v="0"/>
    <s v="UNDP1-AM09425065-31-MAR-2022-20"/>
    <x v="9"/>
    <d v="2022-04-19T00:00:00"/>
    <s v="UNDP1"/>
    <x v="4"/>
    <s v="Acc Dep -Vehicles"/>
    <s v="SSD"/>
    <n v="30000"/>
    <n v="47104"/>
    <n v="1981"/>
    <x v="3"/>
    <s v=" "/>
    <x v="3"/>
    <x v="5"/>
    <s v=" "/>
    <m/>
    <m/>
    <m/>
    <m/>
    <x v="19"/>
    <x v="21"/>
    <m/>
    <s v="AM09425065"/>
    <n v="20"/>
    <d v="2022-03-31T00:00:00"/>
    <n v="37300"/>
    <s v="USD"/>
    <n v="37300"/>
    <s v="AM"/>
    <n v="2022"/>
    <x v="3"/>
  </r>
  <r>
    <x v="0"/>
    <s v="UNDP1-AM09425065-31-MAR-2022-18"/>
    <x v="9"/>
    <d v="2022-04-19T00:00:00"/>
    <s v="UNDP1"/>
    <x v="4"/>
    <s v="Acc Dep -Vehicles"/>
    <s v="SSD"/>
    <n v="30000"/>
    <n v="47104"/>
    <n v="1981"/>
    <x v="3"/>
    <s v=" "/>
    <x v="3"/>
    <x v="5"/>
    <s v=" "/>
    <m/>
    <m/>
    <m/>
    <m/>
    <x v="19"/>
    <x v="22"/>
    <m/>
    <s v="AM09425065"/>
    <n v="18"/>
    <d v="2022-03-31T00:00:00"/>
    <n v="37300"/>
    <s v="USD"/>
    <n v="37300"/>
    <s v="AM"/>
    <n v="2022"/>
    <x v="3"/>
  </r>
  <r>
    <x v="0"/>
    <s v="UNDP1-AM09425065-31-MAR-2022-26"/>
    <x v="9"/>
    <d v="2022-04-19T00:00:00"/>
    <s v="UNDP1"/>
    <x v="4"/>
    <s v="Acc Dep -Vehicles"/>
    <s v="SSD"/>
    <n v="30000"/>
    <n v="47104"/>
    <n v="1981"/>
    <x v="9"/>
    <s v=" "/>
    <x v="3"/>
    <x v="5"/>
    <s v=" "/>
    <m/>
    <m/>
    <m/>
    <m/>
    <x v="19"/>
    <x v="20"/>
    <m/>
    <s v="AM09425065"/>
    <n v="26"/>
    <d v="2022-03-31T00:00:00"/>
    <n v="71368.5"/>
    <s v="USD"/>
    <n v="71368.5"/>
    <s v="AM"/>
    <n v="2022"/>
    <x v="3"/>
  </r>
  <r>
    <x v="0"/>
    <s v="UNDP1-AM09425065-31-MAR-2022-14"/>
    <x v="9"/>
    <d v="2022-04-19T00:00:00"/>
    <s v="UNDP1"/>
    <x v="4"/>
    <s v="Acc Dep -Vehicles"/>
    <s v="SSD"/>
    <n v="30000"/>
    <n v="47104"/>
    <n v="1981"/>
    <x v="3"/>
    <s v=" "/>
    <x v="3"/>
    <x v="5"/>
    <s v=" "/>
    <m/>
    <m/>
    <m/>
    <m/>
    <x v="19"/>
    <x v="24"/>
    <m/>
    <s v="AM09425065"/>
    <n v="14"/>
    <d v="2022-03-31T00:00:00"/>
    <n v="37300"/>
    <s v="USD"/>
    <n v="37300"/>
    <s v="AM"/>
    <n v="2022"/>
    <x v="3"/>
  </r>
  <r>
    <x v="0"/>
    <s v="UNDP1-AM09425065-31-MAR-2022-12"/>
    <x v="9"/>
    <d v="2022-04-19T00:00:00"/>
    <s v="UNDP1"/>
    <x v="4"/>
    <s v="Acc Dep -Vehicles"/>
    <s v="SSD"/>
    <n v="30000"/>
    <n v="47104"/>
    <n v="1981"/>
    <x v="3"/>
    <s v=" "/>
    <x v="3"/>
    <x v="5"/>
    <s v=" "/>
    <m/>
    <m/>
    <m/>
    <m/>
    <x v="19"/>
    <x v="14"/>
    <m/>
    <s v="AM09425065"/>
    <n v="12"/>
    <d v="2022-03-31T00:00:00"/>
    <n v="46313.68"/>
    <s v="USD"/>
    <n v="46313.68"/>
    <s v="AM"/>
    <n v="2022"/>
    <x v="3"/>
  </r>
  <r>
    <x v="0"/>
    <s v="UNDP1-AM09425065-31-MAR-2022-6"/>
    <x v="9"/>
    <d v="2022-04-19T00:00:00"/>
    <s v="UNDP1"/>
    <x v="4"/>
    <s v="Acc Dep -Vehicles"/>
    <s v="SSD"/>
    <n v="30000"/>
    <n v="47104"/>
    <n v="1981"/>
    <x v="3"/>
    <s v=" "/>
    <x v="3"/>
    <x v="5"/>
    <s v=" "/>
    <m/>
    <m/>
    <m/>
    <m/>
    <x v="19"/>
    <x v="17"/>
    <m/>
    <s v="AM09425065"/>
    <n v="6"/>
    <d v="2022-03-31T00:00:00"/>
    <n v="46313.68"/>
    <s v="USD"/>
    <n v="46313.68"/>
    <s v="AM"/>
    <n v="2022"/>
    <x v="3"/>
  </r>
  <r>
    <x v="0"/>
    <s v="UNDP1-AM09425065-31-MAR-2022-4"/>
    <x v="9"/>
    <d v="2022-04-19T00:00:00"/>
    <s v="UNDP1"/>
    <x v="4"/>
    <s v="Acc Dep -Vehicles"/>
    <s v="SSD"/>
    <n v="30000"/>
    <n v="47104"/>
    <n v="1981"/>
    <x v="3"/>
    <s v=" "/>
    <x v="3"/>
    <x v="5"/>
    <s v=" "/>
    <m/>
    <m/>
    <m/>
    <m/>
    <x v="19"/>
    <x v="19"/>
    <m/>
    <s v="AM09425065"/>
    <n v="4"/>
    <d v="2022-03-31T00:00:00"/>
    <n v="23959.37"/>
    <s v="USD"/>
    <n v="23959.37"/>
    <s v="AM"/>
    <n v="2022"/>
    <x v="3"/>
  </r>
  <r>
    <x v="0"/>
    <s v="UNDP1-AM09425065-31-MAR-2022-16"/>
    <x v="9"/>
    <d v="2022-04-19T00:00:00"/>
    <s v="UNDP1"/>
    <x v="4"/>
    <s v="Acc Dep -Vehicles"/>
    <s v="SSD"/>
    <n v="30000"/>
    <n v="47104"/>
    <n v="1981"/>
    <x v="3"/>
    <s v=" "/>
    <x v="3"/>
    <x v="5"/>
    <s v=" "/>
    <m/>
    <m/>
    <m/>
    <m/>
    <x v="19"/>
    <x v="23"/>
    <m/>
    <s v="AM09425065"/>
    <n v="16"/>
    <d v="2022-03-31T00:00:00"/>
    <n v="37300"/>
    <s v="USD"/>
    <n v="37300"/>
    <s v="AM"/>
    <n v="2022"/>
    <x v="3"/>
  </r>
  <r>
    <x v="0"/>
    <s v="UNDP1-AM09425066-31-MAR-2022-238"/>
    <x v="9"/>
    <d v="2022-04-19T00:00:00"/>
    <s v="UNDP1"/>
    <x v="5"/>
    <s v="Dep Exp Owned -Vehicle"/>
    <s v="SSD"/>
    <n v="30000"/>
    <n v="47104"/>
    <n v="1981"/>
    <x v="9"/>
    <s v=" "/>
    <x v="3"/>
    <x v="5"/>
    <s v=" "/>
    <m/>
    <m/>
    <m/>
    <m/>
    <x v="18"/>
    <x v="18"/>
    <m/>
    <s v="AM09425066"/>
    <n v="238"/>
    <d v="2022-03-31T00:00:00"/>
    <n v="-314.83999999999997"/>
    <s v="USD"/>
    <n v="-314.83999999999997"/>
    <s v="AM"/>
    <n v="2022"/>
    <x v="3"/>
  </r>
  <r>
    <x v="0"/>
    <s v="UNDP1-AM09425066-31-MAR-2022-246"/>
    <x v="9"/>
    <d v="2022-04-19T00:00:00"/>
    <s v="UNDP1"/>
    <x v="5"/>
    <s v="Dep Exp Owned -Vehicle"/>
    <s v="SSD"/>
    <n v="30000"/>
    <n v="47104"/>
    <n v="1981"/>
    <x v="3"/>
    <s v=" "/>
    <x v="3"/>
    <x v="5"/>
    <s v=" "/>
    <m/>
    <m/>
    <m/>
    <m/>
    <x v="18"/>
    <x v="19"/>
    <m/>
    <s v="AM09425066"/>
    <n v="246"/>
    <d v="2022-03-31T00:00:00"/>
    <n v="-363.02"/>
    <s v="USD"/>
    <n v="-363.02"/>
    <s v="AM"/>
    <n v="2022"/>
    <x v="3"/>
  </r>
  <r>
    <x v="0"/>
    <s v="UNDP1-AM09425066-31-MAR-2022-217"/>
    <x v="9"/>
    <d v="2022-04-19T00:00:00"/>
    <s v="UNDP1"/>
    <x v="4"/>
    <s v="Acc Dep -Vehicles"/>
    <s v="SSD"/>
    <n v="30000"/>
    <n v="47104"/>
    <n v="1981"/>
    <x v="3"/>
    <s v=" "/>
    <x v="3"/>
    <x v="5"/>
    <s v=" "/>
    <m/>
    <m/>
    <m/>
    <m/>
    <x v="18"/>
    <x v="16"/>
    <m/>
    <s v="AM09425066"/>
    <n v="217"/>
    <d v="2022-03-31T00:00:00"/>
    <n v="406.63"/>
    <s v="USD"/>
    <n v="406.63"/>
    <s v="AM"/>
    <n v="2022"/>
    <x v="3"/>
  </r>
  <r>
    <x v="0"/>
    <s v="UNDP1-AM09425066-31-MAR-2022-221"/>
    <x v="9"/>
    <d v="2022-04-19T00:00:00"/>
    <s v="UNDP1"/>
    <x v="4"/>
    <s v="Acc Dep -Vehicles"/>
    <s v="SSD"/>
    <n v="30000"/>
    <n v="47104"/>
    <n v="1981"/>
    <x v="3"/>
    <s v=" "/>
    <x v="3"/>
    <x v="5"/>
    <s v=" "/>
    <m/>
    <m/>
    <m/>
    <m/>
    <x v="18"/>
    <x v="17"/>
    <m/>
    <s v="AM09425066"/>
    <n v="221"/>
    <d v="2022-03-31T00:00:00"/>
    <n v="406.63"/>
    <s v="USD"/>
    <n v="406.63"/>
    <s v="AM"/>
    <n v="2022"/>
    <x v="3"/>
  </r>
  <r>
    <x v="0"/>
    <s v="UNDP1-AM09425066-31-MAR-2022-229"/>
    <x v="9"/>
    <d v="2022-04-19T00:00:00"/>
    <s v="UNDP1"/>
    <x v="4"/>
    <s v="Acc Dep -Vehicles"/>
    <s v="SSD"/>
    <n v="30000"/>
    <n v="47104"/>
    <n v="1981"/>
    <x v="3"/>
    <s v=" "/>
    <x v="3"/>
    <x v="5"/>
    <s v=" "/>
    <m/>
    <m/>
    <m/>
    <m/>
    <x v="18"/>
    <x v="14"/>
    <m/>
    <s v="AM09425066"/>
    <n v="229"/>
    <d v="2022-03-31T00:00:00"/>
    <n v="406.63"/>
    <s v="USD"/>
    <n v="406.63"/>
    <s v="AM"/>
    <n v="2022"/>
    <x v="3"/>
  </r>
  <r>
    <x v="0"/>
    <s v="UNDP1-AM09425066-31-MAR-2022-233"/>
    <x v="9"/>
    <d v="2022-04-19T00:00:00"/>
    <s v="UNDP1"/>
    <x v="4"/>
    <s v="Acc Dep -Vehicles"/>
    <s v="SSD"/>
    <n v="30000"/>
    <n v="47104"/>
    <n v="1981"/>
    <x v="9"/>
    <s v=" "/>
    <x v="3"/>
    <x v="5"/>
    <s v=" "/>
    <m/>
    <m/>
    <m/>
    <m/>
    <x v="18"/>
    <x v="15"/>
    <m/>
    <s v="AM09425066"/>
    <n v="233"/>
    <d v="2022-03-31T00:00:00"/>
    <n v="138.88999999999999"/>
    <s v="USD"/>
    <n v="138.88999999999999"/>
    <s v="AM"/>
    <n v="2022"/>
    <x v="3"/>
  </r>
  <r>
    <x v="0"/>
    <s v="UNDP1-AM09425066-31-MAR-2022-237"/>
    <x v="9"/>
    <d v="2022-04-19T00:00:00"/>
    <s v="UNDP1"/>
    <x v="4"/>
    <s v="Acc Dep -Vehicles"/>
    <s v="SSD"/>
    <n v="30000"/>
    <n v="47104"/>
    <n v="1981"/>
    <x v="9"/>
    <s v=" "/>
    <x v="3"/>
    <x v="5"/>
    <s v=" "/>
    <m/>
    <m/>
    <m/>
    <m/>
    <x v="18"/>
    <x v="18"/>
    <m/>
    <s v="AM09425066"/>
    <n v="237"/>
    <d v="2022-03-31T00:00:00"/>
    <n v="314.83999999999997"/>
    <s v="USD"/>
    <n v="314.83999999999997"/>
    <s v="AM"/>
    <n v="2022"/>
    <x v="3"/>
  </r>
  <r>
    <x v="0"/>
    <s v="UNDP1-AM09425066-31-MAR-2022-245"/>
    <x v="9"/>
    <d v="2022-04-19T00:00:00"/>
    <s v="UNDP1"/>
    <x v="4"/>
    <s v="Acc Dep -Vehicles"/>
    <s v="SSD"/>
    <n v="30000"/>
    <n v="47104"/>
    <n v="1981"/>
    <x v="3"/>
    <s v=" "/>
    <x v="3"/>
    <x v="5"/>
    <s v=" "/>
    <m/>
    <m/>
    <m/>
    <m/>
    <x v="18"/>
    <x v="19"/>
    <m/>
    <s v="AM09425066"/>
    <n v="245"/>
    <d v="2022-03-31T00:00:00"/>
    <n v="363.02"/>
    <s v="USD"/>
    <n v="363.02"/>
    <s v="AM"/>
    <n v="2022"/>
    <x v="3"/>
  </r>
  <r>
    <x v="0"/>
    <s v="UNDP1-AM09425066-31-MAR-2022-218"/>
    <x v="9"/>
    <d v="2022-04-19T00:00:00"/>
    <s v="UNDP1"/>
    <x v="5"/>
    <s v="Dep Exp Owned -Vehicle"/>
    <s v="SSD"/>
    <n v="30000"/>
    <n v="47104"/>
    <n v="1981"/>
    <x v="3"/>
    <s v=" "/>
    <x v="3"/>
    <x v="5"/>
    <s v=" "/>
    <m/>
    <m/>
    <m/>
    <m/>
    <x v="18"/>
    <x v="16"/>
    <m/>
    <s v="AM09425066"/>
    <n v="218"/>
    <d v="2022-03-31T00:00:00"/>
    <n v="-406.63"/>
    <s v="USD"/>
    <n v="-406.63"/>
    <s v="AM"/>
    <n v="2022"/>
    <x v="3"/>
  </r>
  <r>
    <x v="0"/>
    <s v="UNDP1-AM09425066-31-MAR-2022-222"/>
    <x v="9"/>
    <d v="2022-04-19T00:00:00"/>
    <s v="UNDP1"/>
    <x v="5"/>
    <s v="Dep Exp Owned -Vehicle"/>
    <s v="SSD"/>
    <n v="30000"/>
    <n v="47104"/>
    <n v="1981"/>
    <x v="3"/>
    <s v=" "/>
    <x v="3"/>
    <x v="5"/>
    <s v=" "/>
    <m/>
    <m/>
    <m/>
    <m/>
    <x v="18"/>
    <x v="17"/>
    <m/>
    <s v="AM09425066"/>
    <n v="222"/>
    <d v="2022-03-31T00:00:00"/>
    <n v="-406.63"/>
    <s v="USD"/>
    <n v="-406.63"/>
    <s v="AM"/>
    <n v="2022"/>
    <x v="3"/>
  </r>
  <r>
    <x v="0"/>
    <s v="UNDP1-AM09425066-31-MAR-2022-230"/>
    <x v="9"/>
    <d v="2022-04-19T00:00:00"/>
    <s v="UNDP1"/>
    <x v="5"/>
    <s v="Dep Exp Owned -Vehicle"/>
    <s v="SSD"/>
    <n v="30000"/>
    <n v="47104"/>
    <n v="1981"/>
    <x v="3"/>
    <s v=" "/>
    <x v="3"/>
    <x v="5"/>
    <s v=" "/>
    <m/>
    <m/>
    <m/>
    <m/>
    <x v="18"/>
    <x v="14"/>
    <m/>
    <s v="AM09425066"/>
    <n v="230"/>
    <d v="2022-03-31T00:00:00"/>
    <n v="-406.63"/>
    <s v="USD"/>
    <n v="-406.63"/>
    <s v="AM"/>
    <n v="2022"/>
    <x v="3"/>
  </r>
  <r>
    <x v="0"/>
    <s v="UNDP1-AM09425066-31-MAR-2022-234"/>
    <x v="9"/>
    <d v="2022-04-19T00:00:00"/>
    <s v="UNDP1"/>
    <x v="5"/>
    <s v="Dep Exp Owned -Vehicle"/>
    <s v="SSD"/>
    <n v="30000"/>
    <n v="47104"/>
    <n v="1981"/>
    <x v="9"/>
    <s v=" "/>
    <x v="3"/>
    <x v="5"/>
    <s v=" "/>
    <m/>
    <m/>
    <m/>
    <m/>
    <x v="18"/>
    <x v="15"/>
    <m/>
    <s v="AM09425066"/>
    <n v="234"/>
    <d v="2022-03-31T00:00:00"/>
    <n v="-138.88999999999999"/>
    <s v="USD"/>
    <n v="-138.88999999999999"/>
    <s v="AM"/>
    <n v="2022"/>
    <x v="3"/>
  </r>
  <r>
    <x v="0"/>
    <s v="UNDP1-AM09497297-30-MAY-2022-7"/>
    <x v="13"/>
    <d v="2022-06-13T00:00:00"/>
    <s v="UNDP1"/>
    <x v="6"/>
    <s v="Vehicles"/>
    <s v="SSD"/>
    <n v="30000"/>
    <n v="47104"/>
    <n v="1981"/>
    <x v="3"/>
    <s v=" "/>
    <x v="3"/>
    <x v="5"/>
    <s v=" "/>
    <m/>
    <m/>
    <m/>
    <m/>
    <x v="19"/>
    <x v="24"/>
    <m/>
    <s v="AM09497297"/>
    <n v="7"/>
    <d v="2022-05-30T00:00:00"/>
    <n v="37300"/>
    <s v="USD"/>
    <n v="37300"/>
    <s v="AM"/>
    <n v="2022"/>
    <x v="1"/>
  </r>
  <r>
    <x v="0"/>
    <s v="UNDP1-AM09497297-30-MAY-2022-1"/>
    <x v="13"/>
    <d v="2022-06-13T00:00:00"/>
    <s v="UNDP1"/>
    <x v="6"/>
    <s v="Vehicles"/>
    <s v="SSD"/>
    <n v="30000"/>
    <n v="47104"/>
    <n v="1981"/>
    <x v="3"/>
    <s v=" "/>
    <x v="3"/>
    <x v="5"/>
    <s v=" "/>
    <m/>
    <m/>
    <m/>
    <m/>
    <x v="19"/>
    <x v="16"/>
    <m/>
    <s v="AM09497297"/>
    <n v="1"/>
    <d v="2022-05-30T00:00:00"/>
    <n v="59732.44"/>
    <s v="USD"/>
    <n v="59732.44"/>
    <s v="AM"/>
    <n v="2022"/>
    <x v="1"/>
  </r>
  <r>
    <x v="0"/>
    <s v="UNDP1-AM09497297-30-MAY-2022-47"/>
    <x v="13"/>
    <d v="2022-06-13T00:00:00"/>
    <s v="UNDP1"/>
    <x v="6"/>
    <s v="Vehicles"/>
    <s v="SSD"/>
    <n v="30000"/>
    <n v="47104"/>
    <n v="1981"/>
    <x v="3"/>
    <s v=" "/>
    <x v="3"/>
    <x v="5"/>
    <s v=" "/>
    <m/>
    <m/>
    <m/>
    <m/>
    <x v="19"/>
    <x v="19"/>
    <m/>
    <s v="AM09497297"/>
    <n v="47"/>
    <d v="2022-05-30T00:00:00"/>
    <n v="-52275"/>
    <s v="USD"/>
    <n v="-52275"/>
    <s v="AM"/>
    <n v="2022"/>
    <x v="1"/>
  </r>
  <r>
    <x v="0"/>
    <s v="UNDP1-AM09497297-30-MAY-2022-45"/>
    <x v="13"/>
    <d v="2022-06-13T00:00:00"/>
    <s v="UNDP1"/>
    <x v="6"/>
    <s v="Vehicles"/>
    <s v="SSD"/>
    <n v="30000"/>
    <n v="47104"/>
    <n v="1981"/>
    <x v="3"/>
    <s v=" "/>
    <x v="3"/>
    <x v="5"/>
    <s v=" "/>
    <m/>
    <m/>
    <m/>
    <m/>
    <x v="19"/>
    <x v="21"/>
    <m/>
    <s v="AM09497297"/>
    <n v="45"/>
    <d v="2022-05-30T00:00:00"/>
    <n v="-37300"/>
    <s v="USD"/>
    <n v="-37300"/>
    <s v="AM"/>
    <n v="2022"/>
    <x v="1"/>
  </r>
  <r>
    <x v="0"/>
    <s v="UNDP1-AM09497297-30-MAY-2022-43"/>
    <x v="13"/>
    <d v="2022-06-13T00:00:00"/>
    <s v="UNDP1"/>
    <x v="6"/>
    <s v="Vehicles"/>
    <s v="SSD"/>
    <n v="30000"/>
    <n v="47104"/>
    <n v="1981"/>
    <x v="3"/>
    <s v=" "/>
    <x v="3"/>
    <x v="5"/>
    <s v=" "/>
    <m/>
    <m/>
    <m/>
    <m/>
    <x v="19"/>
    <x v="22"/>
    <m/>
    <s v="AM09497297"/>
    <n v="43"/>
    <d v="2022-05-30T00:00:00"/>
    <n v="-37300"/>
    <s v="USD"/>
    <n v="-37300"/>
    <s v="AM"/>
    <n v="2022"/>
    <x v="1"/>
  </r>
  <r>
    <x v="0"/>
    <s v="UNDP1-AM09497297-30-MAY-2022-41"/>
    <x v="13"/>
    <d v="2022-06-13T00:00:00"/>
    <s v="UNDP1"/>
    <x v="6"/>
    <s v="Vehicles"/>
    <s v="SSD"/>
    <n v="30000"/>
    <n v="47104"/>
    <n v="1981"/>
    <x v="3"/>
    <s v=" "/>
    <x v="3"/>
    <x v="5"/>
    <s v=" "/>
    <m/>
    <m/>
    <m/>
    <m/>
    <x v="19"/>
    <x v="23"/>
    <m/>
    <s v="AM09497297"/>
    <n v="41"/>
    <d v="2022-05-30T00:00:00"/>
    <n v="-37300"/>
    <s v="USD"/>
    <n v="-37300"/>
    <s v="AM"/>
    <n v="2022"/>
    <x v="1"/>
  </r>
  <r>
    <x v="0"/>
    <s v="UNDP1-AM09497297-30-MAY-2022-39"/>
    <x v="13"/>
    <d v="2022-06-13T00:00:00"/>
    <s v="UNDP1"/>
    <x v="6"/>
    <s v="Vehicles"/>
    <s v="SSD"/>
    <n v="30000"/>
    <n v="47104"/>
    <n v="1981"/>
    <x v="3"/>
    <s v=" "/>
    <x v="3"/>
    <x v="5"/>
    <s v=" "/>
    <m/>
    <m/>
    <m/>
    <m/>
    <x v="19"/>
    <x v="24"/>
    <m/>
    <s v="AM09497297"/>
    <n v="39"/>
    <d v="2022-05-30T00:00:00"/>
    <n v="-37300"/>
    <s v="USD"/>
    <n v="-37300"/>
    <s v="AM"/>
    <n v="2022"/>
    <x v="1"/>
  </r>
  <r>
    <x v="0"/>
    <s v="UNDP1-AM09497297-30-MAY-2022-37"/>
    <x v="13"/>
    <d v="2022-06-13T00:00:00"/>
    <s v="UNDP1"/>
    <x v="6"/>
    <s v="Vehicles"/>
    <s v="SSD"/>
    <n v="30000"/>
    <n v="47104"/>
    <n v="1981"/>
    <x v="3"/>
    <s v=" "/>
    <x v="3"/>
    <x v="5"/>
    <s v=" "/>
    <m/>
    <m/>
    <m/>
    <m/>
    <x v="19"/>
    <x v="14"/>
    <m/>
    <s v="AM09497297"/>
    <n v="37"/>
    <d v="2022-05-30T00:00:00"/>
    <n v="-59732.44"/>
    <s v="USD"/>
    <n v="-59732.44"/>
    <s v="AM"/>
    <n v="2022"/>
    <x v="1"/>
  </r>
  <r>
    <x v="0"/>
    <s v="UNDP1-AM09497297-30-MAY-2022-35"/>
    <x v="13"/>
    <d v="2022-06-13T00:00:00"/>
    <s v="UNDP1"/>
    <x v="6"/>
    <s v="Vehicles"/>
    <s v="SSD"/>
    <n v="30000"/>
    <n v="47104"/>
    <n v="1981"/>
    <x v="3"/>
    <s v=" "/>
    <x v="3"/>
    <x v="5"/>
    <s v=" "/>
    <m/>
    <m/>
    <m/>
    <m/>
    <x v="19"/>
    <x v="17"/>
    <m/>
    <s v="AM09497297"/>
    <n v="35"/>
    <d v="2022-05-30T00:00:00"/>
    <n v="-59732.44"/>
    <s v="USD"/>
    <n v="-59732.44"/>
    <s v="AM"/>
    <n v="2022"/>
    <x v="1"/>
  </r>
  <r>
    <x v="0"/>
    <s v="UNDP1-AM09497297-30-MAY-2022-33"/>
    <x v="13"/>
    <d v="2022-06-13T00:00:00"/>
    <s v="UNDP1"/>
    <x v="6"/>
    <s v="Vehicles"/>
    <s v="SSD"/>
    <n v="30000"/>
    <n v="47104"/>
    <n v="1981"/>
    <x v="3"/>
    <s v=" "/>
    <x v="3"/>
    <x v="5"/>
    <s v=" "/>
    <m/>
    <m/>
    <m/>
    <m/>
    <x v="19"/>
    <x v="16"/>
    <m/>
    <s v="AM09497297"/>
    <n v="33"/>
    <d v="2022-05-30T00:00:00"/>
    <n v="-59732.44"/>
    <s v="USD"/>
    <n v="-59732.44"/>
    <s v="AM"/>
    <n v="2022"/>
    <x v="1"/>
  </r>
  <r>
    <x v="0"/>
    <s v="UNDP1-AM09497297-30-MAY-2022-15"/>
    <x v="13"/>
    <d v="2022-06-13T00:00:00"/>
    <s v="UNDP1"/>
    <x v="6"/>
    <s v="Vehicles"/>
    <s v="SSD"/>
    <n v="30000"/>
    <n v="47104"/>
    <n v="1981"/>
    <x v="3"/>
    <s v=" "/>
    <x v="3"/>
    <x v="5"/>
    <s v=" "/>
    <m/>
    <m/>
    <m/>
    <m/>
    <x v="19"/>
    <x v="19"/>
    <m/>
    <s v="AM09497297"/>
    <n v="15"/>
    <d v="2022-05-30T00:00:00"/>
    <n v="52275"/>
    <s v="USD"/>
    <n v="52275"/>
    <s v="AM"/>
    <n v="2022"/>
    <x v="1"/>
  </r>
  <r>
    <x v="0"/>
    <s v="UNDP1-AM09497297-30-MAY-2022-13"/>
    <x v="13"/>
    <d v="2022-06-13T00:00:00"/>
    <s v="UNDP1"/>
    <x v="6"/>
    <s v="Vehicles"/>
    <s v="SSD"/>
    <n v="30000"/>
    <n v="47104"/>
    <n v="1981"/>
    <x v="3"/>
    <s v=" "/>
    <x v="3"/>
    <x v="5"/>
    <s v=" "/>
    <m/>
    <m/>
    <m/>
    <m/>
    <x v="19"/>
    <x v="21"/>
    <m/>
    <s v="AM09497297"/>
    <n v="13"/>
    <d v="2022-05-30T00:00:00"/>
    <n v="37300"/>
    <s v="USD"/>
    <n v="37300"/>
    <s v="AM"/>
    <n v="2022"/>
    <x v="1"/>
  </r>
  <r>
    <x v="0"/>
    <s v="UNDP1-AM09497297-30-MAY-2022-11"/>
    <x v="13"/>
    <d v="2022-06-13T00:00:00"/>
    <s v="UNDP1"/>
    <x v="6"/>
    <s v="Vehicles"/>
    <s v="SSD"/>
    <n v="30000"/>
    <n v="47104"/>
    <n v="1981"/>
    <x v="3"/>
    <s v=" "/>
    <x v="3"/>
    <x v="5"/>
    <s v=" "/>
    <m/>
    <m/>
    <m/>
    <m/>
    <x v="19"/>
    <x v="22"/>
    <m/>
    <s v="AM09497297"/>
    <n v="11"/>
    <d v="2022-05-30T00:00:00"/>
    <n v="37300"/>
    <s v="USD"/>
    <n v="37300"/>
    <s v="AM"/>
    <n v="2022"/>
    <x v="1"/>
  </r>
  <r>
    <x v="0"/>
    <s v="UNDP1-AM09497297-30-MAY-2022-9"/>
    <x v="13"/>
    <d v="2022-06-13T00:00:00"/>
    <s v="UNDP1"/>
    <x v="6"/>
    <s v="Vehicles"/>
    <s v="SSD"/>
    <n v="30000"/>
    <n v="47104"/>
    <n v="1981"/>
    <x v="3"/>
    <s v=" "/>
    <x v="3"/>
    <x v="5"/>
    <s v=" "/>
    <m/>
    <m/>
    <m/>
    <m/>
    <x v="19"/>
    <x v="23"/>
    <m/>
    <s v="AM09497297"/>
    <n v="9"/>
    <d v="2022-05-30T00:00:00"/>
    <n v="37300"/>
    <s v="USD"/>
    <n v="37300"/>
    <s v="AM"/>
    <n v="2022"/>
    <x v="1"/>
  </r>
  <r>
    <x v="0"/>
    <s v="UNDP1-AM09497297-30-MAY-2022-5"/>
    <x v="13"/>
    <d v="2022-06-13T00:00:00"/>
    <s v="UNDP1"/>
    <x v="6"/>
    <s v="Vehicles"/>
    <s v="SSD"/>
    <n v="30000"/>
    <n v="47104"/>
    <n v="1981"/>
    <x v="3"/>
    <s v=" "/>
    <x v="3"/>
    <x v="5"/>
    <s v=" "/>
    <m/>
    <m/>
    <m/>
    <m/>
    <x v="19"/>
    <x v="14"/>
    <m/>
    <s v="AM09497297"/>
    <n v="5"/>
    <d v="2022-05-30T00:00:00"/>
    <n v="59732.44"/>
    <s v="USD"/>
    <n v="59732.44"/>
    <s v="AM"/>
    <n v="2022"/>
    <x v="1"/>
  </r>
  <r>
    <x v="0"/>
    <s v="UNDP1-AM09497297-30-MAY-2022-3"/>
    <x v="13"/>
    <d v="2022-06-13T00:00:00"/>
    <s v="UNDP1"/>
    <x v="6"/>
    <s v="Vehicles"/>
    <s v="SSD"/>
    <n v="30000"/>
    <n v="47104"/>
    <n v="1981"/>
    <x v="3"/>
    <s v=" "/>
    <x v="3"/>
    <x v="5"/>
    <s v=" "/>
    <m/>
    <m/>
    <m/>
    <m/>
    <x v="19"/>
    <x v="17"/>
    <m/>
    <s v="AM09497297"/>
    <n v="3"/>
    <d v="2022-05-30T00:00:00"/>
    <n v="59732.44"/>
    <s v="USD"/>
    <n v="59732.44"/>
    <s v="AM"/>
    <n v="2022"/>
    <x v="1"/>
  </r>
  <r>
    <x v="0"/>
    <s v="UNDP1-AM09497298-31-MAY-2022-1"/>
    <x v="3"/>
    <d v="2022-06-13T00:00:00"/>
    <s v="UNDP1"/>
    <x v="4"/>
    <s v="Acc Dep -Vehicles"/>
    <s v="SSD"/>
    <n v="30000"/>
    <n v="47104"/>
    <n v="1981"/>
    <x v="3"/>
    <s v=" "/>
    <x v="3"/>
    <x v="5"/>
    <s v=" "/>
    <m/>
    <m/>
    <m/>
    <m/>
    <x v="19"/>
    <x v="16"/>
    <m/>
    <s v="AM09497298"/>
    <n v="1"/>
    <d v="2022-05-31T00:00:00"/>
    <n v="-47533.57"/>
    <s v="USD"/>
    <n v="-47533.57"/>
    <s v="AM"/>
    <n v="2022"/>
    <x v="1"/>
  </r>
  <r>
    <x v="0"/>
    <s v="UNDP1-AM09497298-31-MAY-2022-47"/>
    <x v="3"/>
    <d v="2022-06-13T00:00:00"/>
    <s v="UNDP1"/>
    <x v="4"/>
    <s v="Acc Dep -Vehicles"/>
    <s v="SSD"/>
    <n v="30000"/>
    <n v="47104"/>
    <n v="1981"/>
    <x v="3"/>
    <s v=" "/>
    <x v="3"/>
    <x v="5"/>
    <s v=" "/>
    <m/>
    <m/>
    <m/>
    <m/>
    <x v="19"/>
    <x v="19"/>
    <m/>
    <s v="AM09497298"/>
    <n v="47"/>
    <d v="2022-05-31T00:00:00"/>
    <n v="25048.43"/>
    <s v="USD"/>
    <n v="25048.43"/>
    <s v="AM"/>
    <n v="2022"/>
    <x v="1"/>
  </r>
  <r>
    <x v="0"/>
    <s v="UNDP1-AM09497298-31-MAY-2022-43"/>
    <x v="3"/>
    <d v="2022-06-13T00:00:00"/>
    <s v="UNDP1"/>
    <x v="4"/>
    <s v="Acc Dep -Vehicles"/>
    <s v="SSD"/>
    <n v="30000"/>
    <n v="47104"/>
    <n v="1981"/>
    <x v="3"/>
    <s v=" "/>
    <x v="3"/>
    <x v="5"/>
    <s v=" "/>
    <m/>
    <m/>
    <m/>
    <m/>
    <x v="19"/>
    <x v="22"/>
    <m/>
    <s v="AM09497298"/>
    <n v="43"/>
    <d v="2022-05-31T00:00:00"/>
    <n v="37300"/>
    <s v="USD"/>
    <n v="37300"/>
    <s v="AM"/>
    <n v="2022"/>
    <x v="1"/>
  </r>
  <r>
    <x v="0"/>
    <s v="UNDP1-AM09497298-31-MAY-2022-41"/>
    <x v="3"/>
    <d v="2022-06-13T00:00:00"/>
    <s v="UNDP1"/>
    <x v="4"/>
    <s v="Acc Dep -Vehicles"/>
    <s v="SSD"/>
    <n v="30000"/>
    <n v="47104"/>
    <n v="1981"/>
    <x v="3"/>
    <s v=" "/>
    <x v="3"/>
    <x v="5"/>
    <s v=" "/>
    <m/>
    <m/>
    <m/>
    <m/>
    <x v="19"/>
    <x v="23"/>
    <m/>
    <s v="AM09497298"/>
    <n v="41"/>
    <d v="2022-05-31T00:00:00"/>
    <n v="37300"/>
    <s v="USD"/>
    <n v="37300"/>
    <s v="AM"/>
    <n v="2022"/>
    <x v="1"/>
  </r>
  <r>
    <x v="0"/>
    <s v="UNDP1-AM09497298-31-MAY-2022-39"/>
    <x v="3"/>
    <d v="2022-06-13T00:00:00"/>
    <s v="UNDP1"/>
    <x v="4"/>
    <s v="Acc Dep -Vehicles"/>
    <s v="SSD"/>
    <n v="30000"/>
    <n v="47104"/>
    <n v="1981"/>
    <x v="3"/>
    <s v=" "/>
    <x v="3"/>
    <x v="5"/>
    <s v=" "/>
    <m/>
    <m/>
    <m/>
    <m/>
    <x v="19"/>
    <x v="24"/>
    <m/>
    <s v="AM09497298"/>
    <n v="39"/>
    <d v="2022-05-31T00:00:00"/>
    <n v="37300"/>
    <s v="USD"/>
    <n v="37300"/>
    <s v="AM"/>
    <n v="2022"/>
    <x v="1"/>
  </r>
  <r>
    <x v="0"/>
    <s v="UNDP1-AM09497298-31-MAY-2022-37"/>
    <x v="3"/>
    <d v="2022-06-13T00:00:00"/>
    <s v="UNDP1"/>
    <x v="4"/>
    <s v="Acc Dep -Vehicles"/>
    <s v="SSD"/>
    <n v="30000"/>
    <n v="47104"/>
    <n v="1981"/>
    <x v="3"/>
    <s v=" "/>
    <x v="3"/>
    <x v="5"/>
    <s v=" "/>
    <m/>
    <m/>
    <m/>
    <m/>
    <x v="19"/>
    <x v="14"/>
    <m/>
    <s v="AM09497298"/>
    <n v="37"/>
    <d v="2022-05-31T00:00:00"/>
    <n v="47533.57"/>
    <s v="USD"/>
    <n v="47533.57"/>
    <s v="AM"/>
    <n v="2022"/>
    <x v="1"/>
  </r>
  <r>
    <x v="0"/>
    <s v="UNDP1-AM09497298-31-MAY-2022-35"/>
    <x v="3"/>
    <d v="2022-06-13T00:00:00"/>
    <s v="UNDP1"/>
    <x v="4"/>
    <s v="Acc Dep -Vehicles"/>
    <s v="SSD"/>
    <n v="30000"/>
    <n v="47104"/>
    <n v="1981"/>
    <x v="3"/>
    <s v=" "/>
    <x v="3"/>
    <x v="5"/>
    <s v=" "/>
    <m/>
    <m/>
    <m/>
    <m/>
    <x v="19"/>
    <x v="17"/>
    <m/>
    <s v="AM09497298"/>
    <n v="35"/>
    <d v="2022-05-31T00:00:00"/>
    <n v="47533.57"/>
    <s v="USD"/>
    <n v="47533.57"/>
    <s v="AM"/>
    <n v="2022"/>
    <x v="1"/>
  </r>
  <r>
    <x v="0"/>
    <s v="UNDP1-AM09497298-31-MAY-2022-33"/>
    <x v="3"/>
    <d v="2022-06-13T00:00:00"/>
    <s v="UNDP1"/>
    <x v="4"/>
    <s v="Acc Dep -Vehicles"/>
    <s v="SSD"/>
    <n v="30000"/>
    <n v="47104"/>
    <n v="1981"/>
    <x v="3"/>
    <s v=" "/>
    <x v="3"/>
    <x v="5"/>
    <s v=" "/>
    <m/>
    <m/>
    <m/>
    <m/>
    <x v="19"/>
    <x v="16"/>
    <m/>
    <s v="AM09497298"/>
    <n v="33"/>
    <d v="2022-05-31T00:00:00"/>
    <n v="47533.57"/>
    <s v="USD"/>
    <n v="47533.57"/>
    <s v="AM"/>
    <n v="2022"/>
    <x v="1"/>
  </r>
  <r>
    <x v="0"/>
    <s v="UNDP1-AM09497298-31-MAY-2022-15"/>
    <x v="3"/>
    <d v="2022-06-13T00:00:00"/>
    <s v="UNDP1"/>
    <x v="4"/>
    <s v="Acc Dep -Vehicles"/>
    <s v="SSD"/>
    <n v="30000"/>
    <n v="47104"/>
    <n v="1981"/>
    <x v="3"/>
    <s v=" "/>
    <x v="3"/>
    <x v="5"/>
    <s v=" "/>
    <m/>
    <m/>
    <m/>
    <m/>
    <x v="19"/>
    <x v="19"/>
    <m/>
    <s v="AM09497298"/>
    <n v="15"/>
    <d v="2022-05-31T00:00:00"/>
    <n v="-25048.43"/>
    <s v="USD"/>
    <n v="-25048.43"/>
    <s v="AM"/>
    <n v="2022"/>
    <x v="1"/>
  </r>
  <r>
    <x v="0"/>
    <s v="UNDP1-AM09497298-31-MAY-2022-13"/>
    <x v="3"/>
    <d v="2022-06-13T00:00:00"/>
    <s v="UNDP1"/>
    <x v="4"/>
    <s v="Acc Dep -Vehicles"/>
    <s v="SSD"/>
    <n v="30000"/>
    <n v="47104"/>
    <n v="1981"/>
    <x v="3"/>
    <s v=" "/>
    <x v="3"/>
    <x v="5"/>
    <s v=" "/>
    <m/>
    <m/>
    <m/>
    <m/>
    <x v="19"/>
    <x v="21"/>
    <m/>
    <s v="AM09497298"/>
    <n v="13"/>
    <d v="2022-05-31T00:00:00"/>
    <n v="-37300"/>
    <s v="USD"/>
    <n v="-37300"/>
    <s v="AM"/>
    <n v="2022"/>
    <x v="1"/>
  </r>
  <r>
    <x v="0"/>
    <s v="UNDP1-AM09497298-31-MAY-2022-11"/>
    <x v="3"/>
    <d v="2022-06-13T00:00:00"/>
    <s v="UNDP1"/>
    <x v="4"/>
    <s v="Acc Dep -Vehicles"/>
    <s v="SSD"/>
    <n v="30000"/>
    <n v="47104"/>
    <n v="1981"/>
    <x v="3"/>
    <s v=" "/>
    <x v="3"/>
    <x v="5"/>
    <s v=" "/>
    <m/>
    <m/>
    <m/>
    <m/>
    <x v="19"/>
    <x v="22"/>
    <m/>
    <s v="AM09497298"/>
    <n v="11"/>
    <d v="2022-05-31T00:00:00"/>
    <n v="-37300"/>
    <s v="USD"/>
    <n v="-37300"/>
    <s v="AM"/>
    <n v="2022"/>
    <x v="1"/>
  </r>
  <r>
    <x v="0"/>
    <s v="UNDP1-AM09497298-31-MAY-2022-9"/>
    <x v="3"/>
    <d v="2022-06-13T00:00:00"/>
    <s v="UNDP1"/>
    <x v="4"/>
    <s v="Acc Dep -Vehicles"/>
    <s v="SSD"/>
    <n v="30000"/>
    <n v="47104"/>
    <n v="1981"/>
    <x v="3"/>
    <s v=" "/>
    <x v="3"/>
    <x v="5"/>
    <s v=" "/>
    <m/>
    <m/>
    <m/>
    <m/>
    <x v="19"/>
    <x v="23"/>
    <m/>
    <s v="AM09497298"/>
    <n v="9"/>
    <d v="2022-05-31T00:00:00"/>
    <n v="-37300"/>
    <s v="USD"/>
    <n v="-37300"/>
    <s v="AM"/>
    <n v="2022"/>
    <x v="1"/>
  </r>
  <r>
    <x v="0"/>
    <s v="UNDP1-AM09497298-31-MAY-2022-7"/>
    <x v="3"/>
    <d v="2022-06-13T00:00:00"/>
    <s v="UNDP1"/>
    <x v="4"/>
    <s v="Acc Dep -Vehicles"/>
    <s v="SSD"/>
    <n v="30000"/>
    <n v="47104"/>
    <n v="1981"/>
    <x v="3"/>
    <s v=" "/>
    <x v="3"/>
    <x v="5"/>
    <s v=" "/>
    <m/>
    <m/>
    <m/>
    <m/>
    <x v="19"/>
    <x v="24"/>
    <m/>
    <s v="AM09497298"/>
    <n v="7"/>
    <d v="2022-05-31T00:00:00"/>
    <n v="-37300"/>
    <s v="USD"/>
    <n v="-37300"/>
    <s v="AM"/>
    <n v="2022"/>
    <x v="1"/>
  </r>
  <r>
    <x v="0"/>
    <s v="UNDP1-AM09497298-31-MAY-2022-5"/>
    <x v="3"/>
    <d v="2022-06-13T00:00:00"/>
    <s v="UNDP1"/>
    <x v="4"/>
    <s v="Acc Dep -Vehicles"/>
    <s v="SSD"/>
    <n v="30000"/>
    <n v="47104"/>
    <n v="1981"/>
    <x v="3"/>
    <s v=" "/>
    <x v="3"/>
    <x v="5"/>
    <s v=" "/>
    <m/>
    <m/>
    <m/>
    <m/>
    <x v="19"/>
    <x v="14"/>
    <m/>
    <s v="AM09497298"/>
    <n v="5"/>
    <d v="2022-05-31T00:00:00"/>
    <n v="-47533.57"/>
    <s v="USD"/>
    <n v="-47533.57"/>
    <s v="AM"/>
    <n v="2022"/>
    <x v="1"/>
  </r>
  <r>
    <x v="0"/>
    <s v="UNDP1-AM09497298-31-MAY-2022-3"/>
    <x v="3"/>
    <d v="2022-06-13T00:00:00"/>
    <s v="UNDP1"/>
    <x v="4"/>
    <s v="Acc Dep -Vehicles"/>
    <s v="SSD"/>
    <n v="30000"/>
    <n v="47104"/>
    <n v="1981"/>
    <x v="3"/>
    <s v=" "/>
    <x v="3"/>
    <x v="5"/>
    <s v=" "/>
    <m/>
    <m/>
    <m/>
    <m/>
    <x v="19"/>
    <x v="17"/>
    <m/>
    <s v="AM09497298"/>
    <n v="3"/>
    <d v="2022-05-31T00:00:00"/>
    <n v="-47533.57"/>
    <s v="USD"/>
    <n v="-47533.57"/>
    <s v="AM"/>
    <n v="2022"/>
    <x v="1"/>
  </r>
  <r>
    <x v="0"/>
    <s v="UNDP1-AM09497298-31-MAY-2022-45"/>
    <x v="3"/>
    <d v="2022-06-13T00:00:00"/>
    <s v="UNDP1"/>
    <x v="4"/>
    <s v="Acc Dep -Vehicles"/>
    <s v="SSD"/>
    <n v="30000"/>
    <n v="47104"/>
    <n v="1981"/>
    <x v="3"/>
    <s v=" "/>
    <x v="3"/>
    <x v="5"/>
    <s v=" "/>
    <m/>
    <m/>
    <m/>
    <m/>
    <x v="19"/>
    <x v="21"/>
    <m/>
    <s v="AM09497298"/>
    <n v="45"/>
    <d v="2022-05-31T00:00:00"/>
    <n v="37300"/>
    <s v="USD"/>
    <n v="37300"/>
    <s v="AM"/>
    <n v="2022"/>
    <x v="1"/>
  </r>
  <r>
    <x v="2"/>
    <s v="SSD10-00094388-1-1-ACCR-DST"/>
    <x v="14"/>
    <d v="2022-04-08T00:00:00"/>
    <s v="UNDP1"/>
    <x v="7"/>
    <s v="TRAVEL TICKETS-LOCAL"/>
    <s v="SSD"/>
    <n v="4010"/>
    <n v="47104"/>
    <n v="1981"/>
    <x v="18"/>
    <s v="SSD10"/>
    <x v="4"/>
    <x v="6"/>
    <s v="ACT"/>
    <s v=" "/>
    <n v="810"/>
    <s v="WORLD FOOD PROGRAMME"/>
    <s v=" "/>
    <x v="20"/>
    <x v="25"/>
    <m/>
    <s v="AP09412310"/>
    <n v="4"/>
    <d v="2022-04-01T00:00:00"/>
    <n v="-4000"/>
    <s v="USD"/>
    <n v="-4000"/>
    <s v="AP"/>
    <n v="2022"/>
    <x v="0"/>
  </r>
  <r>
    <x v="2"/>
    <s v="SSD10-00094388-1-1-ACCR-DST"/>
    <x v="14"/>
    <d v="2022-04-08T00:00:00"/>
    <s v="UNDP1"/>
    <x v="7"/>
    <s v="TRAVEL TICKETS-LOCAL"/>
    <s v="SSD"/>
    <n v="4010"/>
    <n v="47104"/>
    <n v="1981"/>
    <x v="18"/>
    <s v="SSD10"/>
    <x v="4"/>
    <x v="6"/>
    <s v="ACT"/>
    <s v=" "/>
    <n v="810"/>
    <s v="WORLD FOOD PROGRAMME"/>
    <s v=" "/>
    <x v="20"/>
    <x v="25"/>
    <m/>
    <s v="AP09413059"/>
    <n v="2"/>
    <d v="2022-04-01T00:00:00"/>
    <n v="4000"/>
    <s v="USD"/>
    <n v="4000"/>
    <s v="AP"/>
    <n v="2022"/>
    <x v="0"/>
  </r>
  <r>
    <x v="2"/>
    <s v="SSD10-00094388-1-1-PPAY-DST"/>
    <x v="14"/>
    <d v="2022-04-08T00:00:00"/>
    <s v="UNDP1"/>
    <x v="8"/>
    <s v="PREPAID VOUCHER MODALITY"/>
    <s v="SSD"/>
    <n v="4010"/>
    <n v="47104"/>
    <n v="1981"/>
    <x v="18"/>
    <s v="SSD10"/>
    <x v="4"/>
    <x v="6"/>
    <s v=" "/>
    <s v=" "/>
    <n v="810"/>
    <s v="WORLD FOOD PROGRAMME"/>
    <s v=" "/>
    <x v="21"/>
    <x v="25"/>
    <m/>
    <s v="AP09412310"/>
    <n v="1"/>
    <d v="2022-04-01T00:00:00"/>
    <n v="4000"/>
    <s v="USD"/>
    <n v="4000"/>
    <s v="AP"/>
    <n v="2022"/>
    <x v="0"/>
  </r>
  <r>
    <x v="2"/>
    <s v="SSD10-00094388-1-1-PPAY-DST"/>
    <x v="14"/>
    <d v="2022-04-09T00:00:00"/>
    <s v="UNDP1"/>
    <x v="8"/>
    <s v="PREPAID VOUCHER MODALITY"/>
    <s v="SSD"/>
    <n v="4010"/>
    <n v="47104"/>
    <n v="1981"/>
    <x v="18"/>
    <s v="SSD10"/>
    <x v="4"/>
    <x v="6"/>
    <s v=" "/>
    <s v=" "/>
    <n v="810"/>
    <s v="WORLD FOOD PROGRAMME"/>
    <s v=" "/>
    <x v="21"/>
    <x v="25"/>
    <m/>
    <s v="AP09413965"/>
    <n v="1"/>
    <d v="2022-04-01T00:00:00"/>
    <n v="-4000"/>
    <s v="USD"/>
    <n v="-4000"/>
    <s v="AP"/>
    <n v="2022"/>
    <x v="0"/>
  </r>
  <r>
    <x v="2"/>
    <s v="SSD10-00096667-1-1-ACCR-DST"/>
    <x v="15"/>
    <d v="2022-01-11T00:00:00"/>
    <s v="UNDP1"/>
    <x v="9"/>
    <s v="LEARNING COSTS"/>
    <s v="SSD"/>
    <n v="30000"/>
    <n v="47104"/>
    <n v="1981"/>
    <x v="3"/>
    <s v="SSD10"/>
    <x v="4"/>
    <x v="6"/>
    <s v="ACT"/>
    <s v=" "/>
    <n v="1167"/>
    <s v="KNOWLEDGE IS POWER INVESTMENTS"/>
    <s v=" "/>
    <x v="22"/>
    <x v="26"/>
    <m/>
    <s v="AP09298943"/>
    <n v="9"/>
    <d v="2022-01-03T00:00:00"/>
    <n v="30"/>
    <s v="USD"/>
    <n v="30"/>
    <s v="AP"/>
    <n v="2022"/>
    <x v="5"/>
  </r>
  <r>
    <x v="2"/>
    <s v="SSD10-00096667-2-1-ACCR-DST"/>
    <x v="15"/>
    <d v="2022-01-11T00:00:00"/>
    <s v="UNDP1"/>
    <x v="9"/>
    <s v="LEARNING COSTS"/>
    <s v="SSD"/>
    <n v="30000"/>
    <n v="47104"/>
    <n v="1981"/>
    <x v="3"/>
    <s v="SSD10"/>
    <x v="4"/>
    <x v="6"/>
    <s v="ACT"/>
    <s v=" "/>
    <n v="1167"/>
    <s v="KNOWLEDGE IS POWER INVESTMENTS"/>
    <s v=" "/>
    <x v="23"/>
    <x v="26"/>
    <m/>
    <s v="AP09298943"/>
    <n v="10"/>
    <d v="2022-01-03T00:00:00"/>
    <n v="120"/>
    <s v="USD"/>
    <n v="120"/>
    <s v="AP"/>
    <n v="2022"/>
    <x v="5"/>
  </r>
  <r>
    <x v="2"/>
    <s v="SSD10-00096667-3-1-ACCR-DST"/>
    <x v="15"/>
    <d v="2022-01-11T00:00:00"/>
    <s v="UNDP1"/>
    <x v="9"/>
    <s v="LEARNING COSTS"/>
    <s v="SSD"/>
    <n v="30000"/>
    <n v="47104"/>
    <n v="1981"/>
    <x v="3"/>
    <s v="SSD10"/>
    <x v="4"/>
    <x v="6"/>
    <s v="ACT"/>
    <s v=" "/>
    <n v="1167"/>
    <s v="KNOWLEDGE IS POWER INVESTMENTS"/>
    <s v=" "/>
    <x v="24"/>
    <x v="26"/>
    <m/>
    <s v="AP09298943"/>
    <n v="6"/>
    <d v="2022-01-03T00:00:00"/>
    <n v="30"/>
    <s v="USD"/>
    <n v="30"/>
    <s v="AP"/>
    <n v="2022"/>
    <x v="5"/>
  </r>
  <r>
    <x v="2"/>
    <s v="SSD10-00096667-4-1-ACCR-DST"/>
    <x v="15"/>
    <d v="2022-01-11T00:00:00"/>
    <s v="UNDP1"/>
    <x v="9"/>
    <s v="LEARNING COSTS"/>
    <s v="SSD"/>
    <n v="30000"/>
    <n v="47104"/>
    <n v="1981"/>
    <x v="3"/>
    <s v="SSD10"/>
    <x v="4"/>
    <x v="6"/>
    <s v="ACT"/>
    <s v=" "/>
    <n v="1167"/>
    <s v="KNOWLEDGE IS POWER INVESTMENTS"/>
    <s v=" "/>
    <x v="22"/>
    <x v="26"/>
    <m/>
    <s v="AP09298943"/>
    <n v="7"/>
    <d v="2022-01-03T00:00:00"/>
    <n v="30"/>
    <s v="USD"/>
    <n v="30"/>
    <s v="AP"/>
    <n v="2022"/>
    <x v="5"/>
  </r>
  <r>
    <x v="2"/>
    <s v="SSD10-00096667-5-1-ACCR-DST"/>
    <x v="15"/>
    <d v="2022-01-11T00:00:00"/>
    <s v="UNDP1"/>
    <x v="9"/>
    <s v="LEARNING COSTS"/>
    <s v="SSD"/>
    <n v="30000"/>
    <n v="47104"/>
    <n v="1981"/>
    <x v="3"/>
    <s v="SSD10"/>
    <x v="4"/>
    <x v="6"/>
    <s v="ACT"/>
    <s v=" "/>
    <n v="1167"/>
    <s v="KNOWLEDGE IS POWER INVESTMENTS"/>
    <s v=" "/>
    <x v="24"/>
    <x v="26"/>
    <m/>
    <s v="AP09298943"/>
    <n v="8"/>
    <d v="2022-01-03T00:00:00"/>
    <n v="30"/>
    <s v="USD"/>
    <n v="30"/>
    <s v="AP"/>
    <n v="2022"/>
    <x v="5"/>
  </r>
  <r>
    <x v="2"/>
    <s v="SSD10-00097002-1-1-ACCR-DST"/>
    <x v="16"/>
    <d v="2022-01-27T00:00:00"/>
    <s v="UNDP1"/>
    <x v="10"/>
    <s v="INTL CONSULTANTS-SHT TERM-TECH"/>
    <s v="SSD"/>
    <n v="4010"/>
    <n v="47104"/>
    <n v="1981"/>
    <x v="18"/>
    <s v="SSD10"/>
    <x v="4"/>
    <x v="0"/>
    <s v="ACT"/>
    <s v=" "/>
    <n v="7207"/>
    <s v="SALWA GABRIEL BERBERI"/>
    <s v=" "/>
    <x v="25"/>
    <x v="27"/>
    <m/>
    <s v="AP09321150"/>
    <n v="39"/>
    <d v="2022-01-26T00:00:00"/>
    <n v="11000"/>
    <s v="USD"/>
    <n v="11000"/>
    <s v="AP"/>
    <n v="2022"/>
    <x v="5"/>
  </r>
  <r>
    <x v="2"/>
    <s v="SSD10-00097002-2-1-ACCR-DST"/>
    <x v="16"/>
    <d v="2022-01-27T00:00:00"/>
    <s v="UNDP1"/>
    <x v="10"/>
    <s v="INTL CONSULTANTS-SHT TERM-TECH"/>
    <s v="SSD"/>
    <n v="28400"/>
    <n v="47104"/>
    <n v="1981"/>
    <x v="19"/>
    <s v="SSD10"/>
    <x v="4"/>
    <x v="7"/>
    <s v="ACT"/>
    <s v=" "/>
    <n v="7207"/>
    <s v="SALWA GABRIEL BERBERI"/>
    <s v=" "/>
    <x v="25"/>
    <x v="27"/>
    <m/>
    <s v="AP09321150"/>
    <n v="40"/>
    <d v="2022-01-26T00:00:00"/>
    <n v="630"/>
    <s v="USD"/>
    <n v="630"/>
    <s v="AP"/>
    <n v="2022"/>
    <x v="5"/>
  </r>
  <r>
    <x v="2"/>
    <s v="SSD10-00097002-3-1-ACCR-DST"/>
    <x v="16"/>
    <d v="2022-01-27T00:00:00"/>
    <s v="UNDP1"/>
    <x v="10"/>
    <s v="INTL CONSULTANTS-SHT TERM-TECH"/>
    <s v="SSD"/>
    <n v="4000"/>
    <n v="47104"/>
    <n v="1981"/>
    <x v="18"/>
    <s v="SSD10"/>
    <x v="4"/>
    <x v="0"/>
    <s v="ACT"/>
    <s v=" "/>
    <n v="7207"/>
    <s v="SALWA GABRIEL BERBERI"/>
    <s v=" "/>
    <x v="25"/>
    <x v="27"/>
    <m/>
    <s v="AP09321150"/>
    <n v="41"/>
    <d v="2022-01-26T00:00:00"/>
    <n v="44370"/>
    <s v="USD"/>
    <n v="44370"/>
    <s v="AP"/>
    <n v="2022"/>
    <x v="5"/>
  </r>
  <r>
    <x v="2"/>
    <s v="SSD10-00097319-1-1-ACCR-DST"/>
    <x v="17"/>
    <d v="2022-02-24T00:00:00"/>
    <s v="UNDP1"/>
    <x v="11"/>
    <s v="RENT - MEETING ROOMS"/>
    <s v="SSD"/>
    <n v="30000"/>
    <n v="47104"/>
    <n v="1981"/>
    <x v="3"/>
    <s v="SSD10"/>
    <x v="4"/>
    <x v="6"/>
    <s v="ACT"/>
    <s v=" "/>
    <n v="4181"/>
    <s v="DYNAMICS INVESTMENT CO. LTD"/>
    <s v=" "/>
    <x v="26"/>
    <x v="28"/>
    <m/>
    <s v="AP09356335"/>
    <n v="7"/>
    <d v="2022-02-23T00:00:00"/>
    <n v="600"/>
    <s v="USD"/>
    <n v="600"/>
    <s v="AP"/>
    <n v="2022"/>
    <x v="4"/>
  </r>
  <r>
    <x v="2"/>
    <s v="SSD10-00097319-2-1-ACCR-DST"/>
    <x v="17"/>
    <d v="2022-02-24T00:00:00"/>
    <s v="UNDP1"/>
    <x v="9"/>
    <s v="LEARNING COSTS"/>
    <s v="SSD"/>
    <n v="30000"/>
    <n v="47104"/>
    <n v="1981"/>
    <x v="3"/>
    <s v="SSD10"/>
    <x v="4"/>
    <x v="6"/>
    <s v="ACT"/>
    <s v=" "/>
    <n v="4181"/>
    <s v="DYNAMICS INVESTMENT CO. LTD"/>
    <s v=" "/>
    <x v="27"/>
    <x v="28"/>
    <m/>
    <s v="AP09356335"/>
    <n v="9"/>
    <d v="2022-02-23T00:00:00"/>
    <n v="1800"/>
    <s v="USD"/>
    <n v="1800"/>
    <s v="AP"/>
    <n v="2022"/>
    <x v="4"/>
  </r>
  <r>
    <x v="2"/>
    <s v="SSD10-00097319-3-1-ACCR-DST"/>
    <x v="17"/>
    <d v="2022-02-24T00:00:00"/>
    <s v="UNDP1"/>
    <x v="9"/>
    <s v="LEARNING COSTS"/>
    <s v="SSD"/>
    <n v="30000"/>
    <n v="47104"/>
    <n v="1981"/>
    <x v="3"/>
    <s v="SSD10"/>
    <x v="4"/>
    <x v="6"/>
    <s v="ACT"/>
    <s v=" "/>
    <n v="4181"/>
    <s v="DYNAMICS INVESTMENT CO. LTD"/>
    <s v=" "/>
    <x v="27"/>
    <x v="28"/>
    <m/>
    <s v="AP09356335"/>
    <n v="10"/>
    <d v="2022-02-23T00:00:00"/>
    <n v="216"/>
    <s v="USD"/>
    <n v="216"/>
    <s v="AP"/>
    <n v="2022"/>
    <x v="4"/>
  </r>
  <r>
    <x v="2"/>
    <s v="SSD10-00098378-1-1-ACCR-DST"/>
    <x v="18"/>
    <d v="2022-05-18T00:00:00"/>
    <s v="UNDP1"/>
    <x v="7"/>
    <s v="TRAVEL TICKETS-LOCAL"/>
    <s v="SSD"/>
    <n v="4010"/>
    <n v="47104"/>
    <n v="1981"/>
    <x v="18"/>
    <s v="SSD10"/>
    <x v="4"/>
    <x v="6"/>
    <s v="ACT"/>
    <s v=" "/>
    <n v="810"/>
    <s v="WORLD FOOD PROGRAMME"/>
    <s v=" "/>
    <x v="20"/>
    <x v="29"/>
    <m/>
    <s v="AP09461022"/>
    <n v="2"/>
    <d v="2022-05-11T00:00:00"/>
    <n v="16000"/>
    <s v="USD"/>
    <n v="16000"/>
    <s v="AP"/>
    <n v="2022"/>
    <x v="1"/>
  </r>
  <r>
    <x v="2"/>
    <s v="SSD10-00098378-1-1-PPAY-DST"/>
    <x v="18"/>
    <d v="2022-05-18T00:00:00"/>
    <s v="UNDP1"/>
    <x v="8"/>
    <s v="PREPAID VOUCHER MODALITY"/>
    <s v="SSD"/>
    <n v="4010"/>
    <n v="47104"/>
    <n v="1981"/>
    <x v="18"/>
    <s v="SSD10"/>
    <x v="4"/>
    <x v="8"/>
    <s v=" "/>
    <s v=" "/>
    <n v="810"/>
    <s v="WORLD FOOD PROGRAMME"/>
    <s v=" "/>
    <x v="28"/>
    <x v="29"/>
    <m/>
    <s v="AP09461903"/>
    <n v="1"/>
    <d v="2022-05-11T00:00:00"/>
    <n v="-16000"/>
    <s v="USD"/>
    <n v="-16000"/>
    <s v="AP"/>
    <n v="2022"/>
    <x v="1"/>
  </r>
  <r>
    <x v="2"/>
    <s v="SSD10-00098837-1-1-ACCR-DST"/>
    <x v="19"/>
    <d v="2022-06-09T00:00:00"/>
    <s v="UNDP1"/>
    <x v="12"/>
    <s v="PREFAB STRUCTURE/OTHER BUILDIN"/>
    <s v="SSD"/>
    <n v="30000"/>
    <n v="47104"/>
    <n v="1981"/>
    <x v="3"/>
    <s v="SSD10"/>
    <x v="4"/>
    <x v="9"/>
    <s v="ACT"/>
    <s v=" "/>
    <n v="5962"/>
    <s v="TASIM TRADING   CONSTRUCTION CO. LTD"/>
    <s v=" "/>
    <x v="29"/>
    <x v="30"/>
    <m/>
    <s v="AP09492178"/>
    <n v="23"/>
    <d v="2022-06-09T00:00:00"/>
    <n v="2969.57"/>
    <s v="USD"/>
    <n v="2969.57"/>
    <s v="AP"/>
    <n v="2022"/>
    <x v="2"/>
  </r>
  <r>
    <x v="1"/>
    <s v="UNDP1-0009315255-23-JAN-2022-2736"/>
    <x v="20"/>
    <d v="2022-01-23T00:00:00"/>
    <s v="UNDP1"/>
    <x v="1"/>
    <s v="Facilities &amp; Admin - Implement"/>
    <s v="SSD"/>
    <n v="30000"/>
    <n v="47104"/>
    <n v="1981"/>
    <x v="3"/>
    <s v="SSD10"/>
    <x v="4"/>
    <x v="6"/>
    <s v="SFA"/>
    <m/>
    <m/>
    <m/>
    <m/>
    <x v="30"/>
    <x v="3"/>
    <m/>
    <n v="9315255"/>
    <n v="2736"/>
    <d v="2022-01-23T00:00:00"/>
    <n v="-14.46"/>
    <s v="USD"/>
    <n v="-14.46"/>
    <s v="PC"/>
    <n v="2022"/>
    <x v="5"/>
  </r>
  <r>
    <x v="1"/>
    <s v="UNDP1-0009315255-23-JAN-2022-2737"/>
    <x v="20"/>
    <d v="2022-01-23T00:00:00"/>
    <s v="UNDP1"/>
    <x v="1"/>
    <s v="Facilities &amp; Admin - Implement"/>
    <s v="SSD"/>
    <n v="30000"/>
    <n v="47104"/>
    <n v="1981"/>
    <x v="3"/>
    <s v="SSD10"/>
    <x v="4"/>
    <x v="6"/>
    <s v="SFA"/>
    <m/>
    <m/>
    <m/>
    <m/>
    <x v="30"/>
    <x v="3"/>
    <m/>
    <n v="9315255"/>
    <n v="2737"/>
    <d v="2022-01-23T00:00:00"/>
    <n v="19.2"/>
    <s v="USD"/>
    <n v="19.2"/>
    <s v="PC"/>
    <n v="2022"/>
    <x v="5"/>
  </r>
  <r>
    <x v="1"/>
    <s v="UNDP1-0009315255-23-JAN-2022-2735"/>
    <x v="20"/>
    <d v="2022-01-23T00:00:00"/>
    <s v="UNDP1"/>
    <x v="1"/>
    <s v="Facilities &amp; Admin - Implement"/>
    <s v="SSD"/>
    <n v="30000"/>
    <n v="47104"/>
    <n v="1981"/>
    <x v="3"/>
    <s v="SSD10"/>
    <x v="4"/>
    <x v="10"/>
    <s v="SFA"/>
    <m/>
    <m/>
    <m/>
    <m/>
    <x v="30"/>
    <x v="3"/>
    <m/>
    <n v="9315255"/>
    <n v="2735"/>
    <d v="2022-01-23T00:00:00"/>
    <n v="-1417.62"/>
    <s v="USD"/>
    <n v="-1417.62"/>
    <s v="PC"/>
    <n v="2022"/>
    <x v="5"/>
  </r>
  <r>
    <x v="1"/>
    <s v="UNDP1-0009325543-29-JAN-2022-1334"/>
    <x v="21"/>
    <d v="2022-01-29T00:00:00"/>
    <s v="UNDP1"/>
    <x v="1"/>
    <s v="Facilities &amp; Admin - Implement"/>
    <s v="SSD"/>
    <n v="28400"/>
    <n v="47104"/>
    <n v="1981"/>
    <x v="19"/>
    <s v="SSD10"/>
    <x v="4"/>
    <x v="7"/>
    <s v="SFA"/>
    <m/>
    <m/>
    <m/>
    <m/>
    <x v="31"/>
    <x v="3"/>
    <m/>
    <n v="9325543"/>
    <n v="1334"/>
    <d v="2022-01-29T00:00:00"/>
    <n v="44.1"/>
    <s v="USD"/>
    <n v="44.1"/>
    <s v="PC"/>
    <n v="2022"/>
    <x v="5"/>
  </r>
  <r>
    <x v="1"/>
    <s v="UNDP1-0009346617-31-JAN-2022-2381"/>
    <x v="12"/>
    <d v="2022-02-16T00:00:00"/>
    <s v="UNDP1"/>
    <x v="1"/>
    <s v="Facilities &amp; Admin - Implement"/>
    <s v="SSD"/>
    <n v="30000"/>
    <n v="47104"/>
    <n v="1981"/>
    <x v="3"/>
    <s v="SSD10"/>
    <x v="4"/>
    <x v="10"/>
    <s v="SFA"/>
    <m/>
    <m/>
    <m/>
    <m/>
    <x v="32"/>
    <x v="3"/>
    <m/>
    <n v="9346617"/>
    <n v="2381"/>
    <d v="2022-01-31T00:00:00"/>
    <n v="1417.62"/>
    <s v="USD"/>
    <n v="1417.62"/>
    <s v="PC"/>
    <n v="2022"/>
    <x v="5"/>
  </r>
  <r>
    <x v="1"/>
    <s v="UNDP1-0009346617-31-JAN-2022-2382"/>
    <x v="12"/>
    <d v="2022-02-16T00:00:00"/>
    <s v="UNDP1"/>
    <x v="1"/>
    <s v="Facilities &amp; Admin - Implement"/>
    <s v="SSD"/>
    <n v="30000"/>
    <n v="47104"/>
    <n v="1981"/>
    <x v="3"/>
    <s v="SSD10"/>
    <x v="4"/>
    <x v="6"/>
    <s v="SFA"/>
    <m/>
    <m/>
    <m/>
    <m/>
    <x v="32"/>
    <x v="3"/>
    <m/>
    <n v="9346617"/>
    <n v="2382"/>
    <d v="2022-01-31T00:00:00"/>
    <n v="0.06"/>
    <s v="USD"/>
    <n v="0.06"/>
    <s v="PC"/>
    <n v="2022"/>
    <x v="5"/>
  </r>
  <r>
    <x v="1"/>
    <s v="UNDP1-0009353247-21-FEB-2022-2972"/>
    <x v="22"/>
    <d v="2022-02-22T00:00:00"/>
    <s v="UNDP1"/>
    <x v="1"/>
    <s v="Facilities &amp; Admin - Implement"/>
    <s v="SSD"/>
    <n v="30000"/>
    <n v="47104"/>
    <n v="1981"/>
    <x v="3"/>
    <s v="SSD10"/>
    <x v="4"/>
    <x v="6"/>
    <s v="SFA"/>
    <m/>
    <m/>
    <m/>
    <m/>
    <x v="33"/>
    <x v="3"/>
    <m/>
    <n v="9353247"/>
    <n v="2972"/>
    <d v="2022-02-21T00:00:00"/>
    <n v="-0.06"/>
    <s v="USD"/>
    <n v="-0.06"/>
    <s v="PC"/>
    <n v="2022"/>
    <x v="4"/>
  </r>
  <r>
    <x v="1"/>
    <s v="UNDP1-0009353247-21-FEB-2022-2971"/>
    <x v="22"/>
    <d v="2022-02-22T00:00:00"/>
    <s v="UNDP1"/>
    <x v="1"/>
    <s v="Facilities &amp; Admin - Implement"/>
    <s v="SSD"/>
    <n v="30000"/>
    <n v="47104"/>
    <n v="1981"/>
    <x v="3"/>
    <s v="SSD10"/>
    <x v="4"/>
    <x v="10"/>
    <s v="SFA"/>
    <m/>
    <m/>
    <m/>
    <m/>
    <x v="33"/>
    <x v="3"/>
    <m/>
    <n v="9353247"/>
    <n v="2971"/>
    <d v="2022-02-21T00:00:00"/>
    <n v="-1417.62"/>
    <s v="USD"/>
    <n v="-1417.62"/>
    <s v="PC"/>
    <n v="2022"/>
    <x v="4"/>
  </r>
  <r>
    <x v="1"/>
    <s v="UNDP1-0009386886-28-FEB-2022-3722"/>
    <x v="8"/>
    <d v="2022-03-21T00:00:00"/>
    <s v="UNDP1"/>
    <x v="1"/>
    <s v="Facilities &amp; Admin - Implement"/>
    <s v="SSD"/>
    <n v="30000"/>
    <n v="47104"/>
    <n v="1981"/>
    <x v="3"/>
    <s v="SSD10"/>
    <x v="4"/>
    <x v="6"/>
    <s v="SFA"/>
    <m/>
    <m/>
    <m/>
    <m/>
    <x v="10"/>
    <x v="3"/>
    <m/>
    <n v="9386886"/>
    <n v="3722"/>
    <d v="2022-02-28T00:00:00"/>
    <n v="0.06"/>
    <s v="USD"/>
    <n v="0.06"/>
    <s v="PC"/>
    <n v="2022"/>
    <x v="4"/>
  </r>
  <r>
    <x v="1"/>
    <s v="UNDP1-0009386886-28-FEB-2022-3723"/>
    <x v="8"/>
    <d v="2022-03-21T00:00:00"/>
    <s v="UNDP1"/>
    <x v="1"/>
    <s v="Facilities &amp; Admin - Implement"/>
    <s v="SSD"/>
    <n v="30000"/>
    <n v="47104"/>
    <n v="1981"/>
    <x v="3"/>
    <s v="SSD10"/>
    <x v="4"/>
    <x v="6"/>
    <s v="SFA"/>
    <m/>
    <m/>
    <m/>
    <m/>
    <x v="10"/>
    <x v="3"/>
    <m/>
    <n v="9386886"/>
    <n v="3723"/>
    <d v="2022-02-28T00:00:00"/>
    <n v="209.28"/>
    <s v="USD"/>
    <n v="209.28"/>
    <s v="PC"/>
    <n v="2022"/>
    <x v="4"/>
  </r>
  <r>
    <x v="1"/>
    <s v="UNDP1-0009386886-28-FEB-2022-3721"/>
    <x v="8"/>
    <d v="2022-03-21T00:00:00"/>
    <s v="UNDP1"/>
    <x v="1"/>
    <s v="Facilities &amp; Admin - Implement"/>
    <s v="SSD"/>
    <n v="30000"/>
    <n v="47104"/>
    <n v="1981"/>
    <x v="3"/>
    <s v="SSD10"/>
    <x v="4"/>
    <x v="10"/>
    <s v="SFA"/>
    <m/>
    <m/>
    <m/>
    <m/>
    <x v="10"/>
    <x v="3"/>
    <m/>
    <n v="9386886"/>
    <n v="3721"/>
    <d v="2022-02-28T00:00:00"/>
    <n v="1417.62"/>
    <s v="USD"/>
    <n v="1417.62"/>
    <s v="PC"/>
    <n v="2022"/>
    <x v="4"/>
  </r>
  <r>
    <x v="1"/>
    <s v="UNDP1-0009386887-20-MAR-2022-2920"/>
    <x v="23"/>
    <d v="2022-03-21T00:00:00"/>
    <s v="UNDP1"/>
    <x v="1"/>
    <s v="Facilities &amp; Admin - Implement"/>
    <s v="SSD"/>
    <n v="30000"/>
    <n v="47104"/>
    <n v="1981"/>
    <x v="3"/>
    <s v="SSD10"/>
    <x v="4"/>
    <x v="6"/>
    <s v="SFA"/>
    <m/>
    <m/>
    <m/>
    <m/>
    <x v="34"/>
    <x v="3"/>
    <m/>
    <n v="9386887"/>
    <n v="2920"/>
    <d v="2022-03-20T00:00:00"/>
    <n v="-0.06"/>
    <s v="USD"/>
    <n v="-0.06"/>
    <s v="PC"/>
    <n v="2022"/>
    <x v="3"/>
  </r>
  <r>
    <x v="1"/>
    <s v="UNDP1-0009386887-20-MAR-2022-2919"/>
    <x v="23"/>
    <d v="2022-03-21T00:00:00"/>
    <s v="UNDP1"/>
    <x v="1"/>
    <s v="Facilities &amp; Admin - Implement"/>
    <s v="SSD"/>
    <n v="30000"/>
    <n v="47104"/>
    <n v="1981"/>
    <x v="3"/>
    <s v="SSD10"/>
    <x v="4"/>
    <x v="10"/>
    <s v="SFA"/>
    <m/>
    <m/>
    <m/>
    <m/>
    <x v="34"/>
    <x v="3"/>
    <m/>
    <n v="9386887"/>
    <n v="2919"/>
    <d v="2022-03-20T00:00:00"/>
    <n v="-1417.62"/>
    <s v="USD"/>
    <n v="-1417.62"/>
    <s v="PC"/>
    <n v="2022"/>
    <x v="3"/>
  </r>
  <r>
    <x v="1"/>
    <s v="UNDP1-0009430879-31-MAR-2022-22"/>
    <x v="9"/>
    <d v="2022-04-24T00:00:00"/>
    <s v="UNDP1"/>
    <x v="1"/>
    <s v="Facilities &amp; Admin - Implement"/>
    <s v="SSD"/>
    <n v="30000"/>
    <n v="47104"/>
    <n v="1981"/>
    <x v="3"/>
    <s v="SSD10"/>
    <x v="4"/>
    <x v="6"/>
    <s v="SFA"/>
    <m/>
    <m/>
    <m/>
    <m/>
    <x v="35"/>
    <x v="3"/>
    <m/>
    <n v="9430879"/>
    <n v="22"/>
    <d v="2022-03-31T00:00:00"/>
    <n v="0.06"/>
    <s v="USD"/>
    <n v="0.06"/>
    <s v="PC"/>
    <n v="2022"/>
    <x v="3"/>
  </r>
  <r>
    <x v="1"/>
    <s v="UNDP1-0009430879-31-MAR-2022-21"/>
    <x v="9"/>
    <d v="2022-04-24T00:00:00"/>
    <s v="UNDP1"/>
    <x v="1"/>
    <s v="Facilities &amp; Admin - Implement"/>
    <s v="SSD"/>
    <n v="30000"/>
    <n v="47104"/>
    <n v="1981"/>
    <x v="3"/>
    <s v="SSD10"/>
    <x v="4"/>
    <x v="10"/>
    <s v="SFA"/>
    <m/>
    <m/>
    <m/>
    <m/>
    <x v="35"/>
    <x v="3"/>
    <m/>
    <n v="9430879"/>
    <n v="21"/>
    <d v="2022-03-31T00:00:00"/>
    <n v="1417.62"/>
    <s v="USD"/>
    <n v="1417.62"/>
    <s v="PC"/>
    <n v="2022"/>
    <x v="3"/>
  </r>
  <r>
    <x v="1"/>
    <s v="UNDP1-0009430888-23-APR-2022-3189"/>
    <x v="24"/>
    <d v="2022-04-24T00:00:00"/>
    <s v="UNDP1"/>
    <x v="1"/>
    <s v="Facilities &amp; Admin - Implement"/>
    <s v="SSD"/>
    <n v="30000"/>
    <n v="47104"/>
    <n v="1981"/>
    <x v="3"/>
    <s v="SSD10"/>
    <x v="4"/>
    <x v="6"/>
    <s v="SFA"/>
    <m/>
    <m/>
    <m/>
    <m/>
    <x v="36"/>
    <x v="3"/>
    <m/>
    <n v="9430888"/>
    <n v="3189"/>
    <d v="2022-04-23T00:00:00"/>
    <n v="-0.06"/>
    <s v="USD"/>
    <n v="-0.06"/>
    <s v="PC"/>
    <n v="2022"/>
    <x v="0"/>
  </r>
  <r>
    <x v="1"/>
    <s v="UNDP1-0009430888-23-APR-2022-3188"/>
    <x v="24"/>
    <d v="2022-04-24T00:00:00"/>
    <s v="UNDP1"/>
    <x v="1"/>
    <s v="Facilities &amp; Admin - Implement"/>
    <s v="SSD"/>
    <n v="30000"/>
    <n v="47104"/>
    <n v="1981"/>
    <x v="3"/>
    <s v="SSD10"/>
    <x v="4"/>
    <x v="10"/>
    <s v="SFA"/>
    <m/>
    <m/>
    <m/>
    <m/>
    <x v="36"/>
    <x v="3"/>
    <m/>
    <n v="9430888"/>
    <n v="3188"/>
    <d v="2022-04-23T00:00:00"/>
    <n v="-1417.62"/>
    <s v="USD"/>
    <n v="-1417.62"/>
    <s v="PC"/>
    <n v="2022"/>
    <x v="0"/>
  </r>
  <r>
    <x v="1"/>
    <s v="UNDP1-0009459476-30-APR-2022-4106"/>
    <x v="0"/>
    <d v="2022-05-17T00:00:00"/>
    <s v="UNDP1"/>
    <x v="1"/>
    <s v="Facilities &amp; Admin - Implement"/>
    <s v="SSD"/>
    <n v="30000"/>
    <n v="47104"/>
    <n v="1981"/>
    <x v="3"/>
    <s v="SSD10"/>
    <x v="4"/>
    <x v="10"/>
    <s v="SFA"/>
    <m/>
    <m/>
    <m/>
    <m/>
    <x v="37"/>
    <x v="3"/>
    <m/>
    <n v="9459476"/>
    <n v="4106"/>
    <d v="2022-04-30T00:00:00"/>
    <n v="1417.62"/>
    <s v="USD"/>
    <n v="1417.62"/>
    <s v="PC"/>
    <n v="2022"/>
    <x v="0"/>
  </r>
  <r>
    <x v="1"/>
    <s v="UNDP1-0009459476-30-APR-2022-4107"/>
    <x v="0"/>
    <d v="2022-05-17T00:00:00"/>
    <s v="UNDP1"/>
    <x v="1"/>
    <s v="Facilities &amp; Admin - Implement"/>
    <s v="SSD"/>
    <n v="30000"/>
    <n v="47104"/>
    <n v="1981"/>
    <x v="3"/>
    <s v="SSD10"/>
    <x v="4"/>
    <x v="6"/>
    <s v="SFA"/>
    <m/>
    <m/>
    <m/>
    <m/>
    <x v="37"/>
    <x v="3"/>
    <m/>
    <n v="9459476"/>
    <n v="4107"/>
    <d v="2022-04-30T00:00:00"/>
    <n v="0.06"/>
    <s v="USD"/>
    <n v="0.06"/>
    <s v="PC"/>
    <n v="2022"/>
    <x v="0"/>
  </r>
  <r>
    <x v="1"/>
    <s v="UNDP1-0009466481-21-MAY-2022-3015"/>
    <x v="25"/>
    <d v="2022-05-22T00:00:00"/>
    <s v="UNDP1"/>
    <x v="1"/>
    <s v="Facilities &amp; Admin - Implement"/>
    <s v="SSD"/>
    <n v="30000"/>
    <n v="47104"/>
    <n v="1981"/>
    <x v="3"/>
    <s v="SSD10"/>
    <x v="4"/>
    <x v="10"/>
    <s v="SFA"/>
    <m/>
    <m/>
    <m/>
    <m/>
    <x v="38"/>
    <x v="3"/>
    <m/>
    <n v="9466481"/>
    <n v="3015"/>
    <d v="2022-05-21T00:00:00"/>
    <n v="-1417.62"/>
    <s v="USD"/>
    <n v="-1417.62"/>
    <s v="PC"/>
    <n v="2022"/>
    <x v="1"/>
  </r>
  <r>
    <x v="1"/>
    <s v="UNDP1-0009466481-21-MAY-2022-3016"/>
    <x v="25"/>
    <d v="2022-05-22T00:00:00"/>
    <s v="UNDP1"/>
    <x v="1"/>
    <s v="Facilities &amp; Admin - Implement"/>
    <s v="SSD"/>
    <n v="30000"/>
    <n v="47104"/>
    <n v="1981"/>
    <x v="3"/>
    <s v="SSD10"/>
    <x v="4"/>
    <x v="6"/>
    <s v="SFA"/>
    <m/>
    <m/>
    <m/>
    <m/>
    <x v="38"/>
    <x v="3"/>
    <m/>
    <n v="9466481"/>
    <n v="3016"/>
    <d v="2022-05-21T00:00:00"/>
    <n v="-0.06"/>
    <s v="USD"/>
    <n v="-0.06"/>
    <s v="PC"/>
    <n v="2022"/>
    <x v="1"/>
  </r>
  <r>
    <x v="1"/>
    <s v="UNDP1-0009497900-31-MAY-2022-4970"/>
    <x v="3"/>
    <d v="2022-06-14T00:00:00"/>
    <s v="UNDP1"/>
    <x v="1"/>
    <s v="Facilities &amp; Admin - Implement"/>
    <s v="SSD"/>
    <n v="30000"/>
    <n v="47104"/>
    <n v="1981"/>
    <x v="3"/>
    <s v="SSD10"/>
    <x v="4"/>
    <x v="9"/>
    <s v="SFA"/>
    <m/>
    <m/>
    <m/>
    <m/>
    <x v="4"/>
    <x v="3"/>
    <m/>
    <n v="9497900"/>
    <n v="4970"/>
    <d v="2022-05-31T00:00:00"/>
    <n v="237.57"/>
    <s v="USD"/>
    <n v="237.57"/>
    <s v="PC"/>
    <n v="2022"/>
    <x v="1"/>
  </r>
  <r>
    <x v="1"/>
    <s v="UNDP1-0009497900-31-MAY-2022-4971"/>
    <x v="3"/>
    <d v="2022-06-14T00:00:00"/>
    <s v="UNDP1"/>
    <x v="1"/>
    <s v="Facilities &amp; Admin - Implement"/>
    <s v="SSD"/>
    <n v="30000"/>
    <n v="47104"/>
    <n v="1981"/>
    <x v="3"/>
    <s v="SSD10"/>
    <x v="4"/>
    <x v="6"/>
    <s v="SFA"/>
    <m/>
    <m/>
    <m/>
    <m/>
    <x v="4"/>
    <x v="3"/>
    <m/>
    <n v="9497900"/>
    <n v="4971"/>
    <d v="2022-05-31T00:00:00"/>
    <n v="0.06"/>
    <s v="USD"/>
    <n v="0.06"/>
    <s v="PC"/>
    <n v="2022"/>
    <x v="1"/>
  </r>
  <r>
    <x v="1"/>
    <s v="UNDP1-0009497900-31-MAY-2022-4969"/>
    <x v="3"/>
    <d v="2022-06-14T00:00:00"/>
    <s v="UNDP1"/>
    <x v="1"/>
    <s v="Facilities &amp; Admin - Implement"/>
    <s v="SSD"/>
    <n v="30000"/>
    <n v="47104"/>
    <n v="1981"/>
    <x v="3"/>
    <s v="SSD10"/>
    <x v="4"/>
    <x v="10"/>
    <s v="SFA"/>
    <m/>
    <m/>
    <m/>
    <m/>
    <x v="4"/>
    <x v="3"/>
    <m/>
    <n v="9497900"/>
    <n v="4969"/>
    <d v="2022-05-31T00:00:00"/>
    <n v="1417.62"/>
    <s v="USD"/>
    <n v="1417.62"/>
    <s v="PC"/>
    <n v="2022"/>
    <x v="1"/>
  </r>
  <r>
    <x v="1"/>
    <s v="UNDP1-0009497909-12-JUN-2022-2343"/>
    <x v="26"/>
    <d v="2022-06-14T00:00:00"/>
    <s v="UNDP1"/>
    <x v="1"/>
    <s v="Facilities &amp; Admin - Implement"/>
    <s v="SSD"/>
    <n v="30000"/>
    <n v="47104"/>
    <n v="1981"/>
    <x v="3"/>
    <s v="SSD10"/>
    <x v="4"/>
    <x v="6"/>
    <s v="SFA"/>
    <m/>
    <m/>
    <m/>
    <m/>
    <x v="39"/>
    <x v="3"/>
    <m/>
    <n v="9497909"/>
    <n v="2343"/>
    <d v="2022-06-12T00:00:00"/>
    <n v="-0.06"/>
    <s v="USD"/>
    <n v="-0.06"/>
    <s v="PC"/>
    <n v="2022"/>
    <x v="2"/>
  </r>
  <r>
    <x v="1"/>
    <s v="UNDP1-0009497909-12-JUN-2022-2342"/>
    <x v="26"/>
    <d v="2022-06-14T00:00:00"/>
    <s v="UNDP1"/>
    <x v="1"/>
    <s v="Facilities &amp; Admin - Implement"/>
    <s v="SSD"/>
    <n v="30000"/>
    <n v="47104"/>
    <n v="1981"/>
    <x v="3"/>
    <s v="SSD10"/>
    <x v="4"/>
    <x v="10"/>
    <s v="SFA"/>
    <m/>
    <m/>
    <m/>
    <m/>
    <x v="39"/>
    <x v="3"/>
    <m/>
    <n v="9497909"/>
    <n v="2342"/>
    <d v="2022-06-12T00:00:00"/>
    <n v="-1417.62"/>
    <s v="USD"/>
    <n v="-1417.62"/>
    <s v="PC"/>
    <n v="2022"/>
    <x v="2"/>
  </r>
  <r>
    <x v="1"/>
    <s v="UNDP1-0009553148-30-JUN-2022-4741"/>
    <x v="4"/>
    <d v="2022-07-23T00:00:00"/>
    <s v="UNDP1"/>
    <x v="1"/>
    <s v="Facilities &amp; Admin - Implement"/>
    <s v="SSD"/>
    <n v="30000"/>
    <n v="47104"/>
    <n v="1981"/>
    <x v="3"/>
    <s v="SSD10"/>
    <x v="4"/>
    <x v="10"/>
    <s v="SFA"/>
    <m/>
    <m/>
    <m/>
    <m/>
    <x v="40"/>
    <x v="3"/>
    <m/>
    <n v="9553148"/>
    <n v="4741"/>
    <d v="2022-06-30T00:00:00"/>
    <n v="1417.62"/>
    <s v="USD"/>
    <n v="1417.62"/>
    <s v="PC"/>
    <n v="2022"/>
    <x v="2"/>
  </r>
  <r>
    <x v="1"/>
    <s v="UNDP1-0009553148-30-JUN-2022-4742"/>
    <x v="4"/>
    <d v="2022-07-23T00:00:00"/>
    <s v="UNDP1"/>
    <x v="1"/>
    <s v="Facilities &amp; Admin - Implement"/>
    <s v="SSD"/>
    <n v="30000"/>
    <n v="47104"/>
    <n v="1981"/>
    <x v="3"/>
    <s v="SSD10"/>
    <x v="4"/>
    <x v="6"/>
    <s v="SFA"/>
    <m/>
    <m/>
    <m/>
    <m/>
    <x v="40"/>
    <x v="3"/>
    <m/>
    <n v="9553148"/>
    <n v="4742"/>
    <d v="2022-06-30T00:00:00"/>
    <n v="0.06"/>
    <s v="USD"/>
    <n v="0.06"/>
    <s v="PC"/>
    <n v="2022"/>
    <x v="2"/>
  </r>
  <r>
    <x v="0"/>
    <s v="UNDP1-PO09286934-01-JAN-2022-255"/>
    <x v="27"/>
    <d v="2022-01-02T00:00:00"/>
    <s v="UNDP1"/>
    <x v="13"/>
    <s v="Stationery &amp; other Office Supp"/>
    <s v="SSD"/>
    <n v="30000"/>
    <n v="47104"/>
    <n v="1981"/>
    <x v="3"/>
    <s v="SSD10"/>
    <x v="4"/>
    <x v="6"/>
    <s v="COM"/>
    <m/>
    <m/>
    <m/>
    <m/>
    <x v="41"/>
    <x v="31"/>
    <m/>
    <s v="PO09286934"/>
    <n v="255"/>
    <d v="2022-01-01T00:00:00"/>
    <n v="-0.8"/>
    <s v="USD"/>
    <n v="-0.8"/>
    <s v="PO"/>
    <n v="2022"/>
    <x v="5"/>
  </r>
  <r>
    <x v="0"/>
    <s v="UNDP1-PO09286934-01-JAN-2022-170"/>
    <x v="27"/>
    <d v="2022-01-02T00:00:00"/>
    <s v="UNDP1"/>
    <x v="14"/>
    <s v="Building Maintenance"/>
    <s v="SSD"/>
    <n v="30000"/>
    <n v="47104"/>
    <n v="1981"/>
    <x v="3"/>
    <s v="SSD10"/>
    <x v="4"/>
    <x v="10"/>
    <s v="COM"/>
    <m/>
    <m/>
    <m/>
    <m/>
    <x v="41"/>
    <x v="32"/>
    <m/>
    <s v="PO09286934"/>
    <n v="170"/>
    <d v="2022-01-01T00:00:00"/>
    <n v="-17720.27"/>
    <s v="USD"/>
    <n v="-17720.27"/>
    <s v="PO"/>
    <n v="2022"/>
    <x v="5"/>
  </r>
  <r>
    <x v="0"/>
    <s v="UNDP1-PO09286934-01-JAN-2022-212"/>
    <x v="27"/>
    <d v="2022-01-02T00:00:00"/>
    <s v="UNDP1"/>
    <x v="15"/>
    <s v="Receipt Accrual Liability"/>
    <s v="SSD"/>
    <n v="30000"/>
    <n v="47104"/>
    <n v="1981"/>
    <x v="3"/>
    <s v="SSD10"/>
    <x v="4"/>
    <x v="6"/>
    <s v="COM"/>
    <m/>
    <m/>
    <m/>
    <m/>
    <x v="41"/>
    <x v="33"/>
    <m/>
    <s v="PO09286934"/>
    <n v="212"/>
    <d v="2022-01-01T00:00:00"/>
    <n v="30"/>
    <s v="USD"/>
    <n v="30"/>
    <s v="PO"/>
    <n v="2022"/>
    <x v="5"/>
  </r>
  <r>
    <x v="0"/>
    <s v="UNDP1-PO09286934-01-JAN-2022-211"/>
    <x v="27"/>
    <d v="2022-01-02T00:00:00"/>
    <s v="UNDP1"/>
    <x v="15"/>
    <s v="Receipt Accrual Liability"/>
    <s v="SSD"/>
    <n v="30000"/>
    <n v="47104"/>
    <n v="1981"/>
    <x v="3"/>
    <s v="SSD10"/>
    <x v="4"/>
    <x v="6"/>
    <s v="COM"/>
    <m/>
    <m/>
    <m/>
    <m/>
    <x v="41"/>
    <x v="33"/>
    <m/>
    <s v="PO09286934"/>
    <n v="211"/>
    <d v="2022-01-01T00:00:00"/>
    <n v="120"/>
    <s v="USD"/>
    <n v="120"/>
    <s v="PO"/>
    <n v="2022"/>
    <x v="5"/>
  </r>
  <r>
    <x v="0"/>
    <s v="UNDP1-PO09286934-01-JAN-2022-75"/>
    <x v="27"/>
    <d v="2022-01-02T00:00:00"/>
    <s v="UNDP1"/>
    <x v="15"/>
    <s v="Receipt Accrual Liability"/>
    <s v="SSD"/>
    <n v="30000"/>
    <n v="47104"/>
    <n v="1981"/>
    <x v="3"/>
    <s v="SSD10"/>
    <x v="4"/>
    <x v="10"/>
    <s v="COM"/>
    <m/>
    <m/>
    <m/>
    <m/>
    <x v="41"/>
    <x v="32"/>
    <m/>
    <s v="PO09286934"/>
    <n v="75"/>
    <d v="2022-01-01T00:00:00"/>
    <n v="17720.27"/>
    <s v="USD"/>
    <n v="17720.27"/>
    <s v="PO"/>
    <n v="2022"/>
    <x v="5"/>
  </r>
  <r>
    <x v="0"/>
    <s v="UNDP1-PO09286934-01-JAN-2022-242"/>
    <x v="27"/>
    <d v="2022-01-02T00:00:00"/>
    <s v="UNDP1"/>
    <x v="9"/>
    <s v="LEARNING COSTS"/>
    <s v="SSD"/>
    <n v="30000"/>
    <n v="47104"/>
    <n v="1981"/>
    <x v="3"/>
    <s v="SSD10"/>
    <x v="4"/>
    <x v="6"/>
    <s v="COM"/>
    <m/>
    <m/>
    <m/>
    <m/>
    <x v="41"/>
    <x v="33"/>
    <m/>
    <s v="PO09286934"/>
    <n v="242"/>
    <d v="2022-01-01T00:00:00"/>
    <n v="-30"/>
    <s v="USD"/>
    <n v="-30"/>
    <s v="PO"/>
    <n v="2022"/>
    <x v="5"/>
  </r>
  <r>
    <x v="0"/>
    <s v="UNDP1-PO09286934-01-JAN-2022-210"/>
    <x v="27"/>
    <d v="2022-01-02T00:00:00"/>
    <s v="UNDP1"/>
    <x v="15"/>
    <s v="Receipt Accrual Liability"/>
    <s v="SSD"/>
    <n v="30000"/>
    <n v="47104"/>
    <n v="1981"/>
    <x v="3"/>
    <s v="SSD10"/>
    <x v="4"/>
    <x v="6"/>
    <s v="COM"/>
    <m/>
    <m/>
    <m/>
    <m/>
    <x v="41"/>
    <x v="33"/>
    <m/>
    <s v="PO09286934"/>
    <n v="210"/>
    <d v="2022-01-01T00:00:00"/>
    <n v="30"/>
    <s v="USD"/>
    <n v="30"/>
    <s v="PO"/>
    <n v="2022"/>
    <x v="5"/>
  </r>
  <r>
    <x v="0"/>
    <s v="UNDP1-PO09286934-01-JAN-2022-141"/>
    <x v="27"/>
    <d v="2022-01-02T00:00:00"/>
    <s v="UNDP1"/>
    <x v="15"/>
    <s v="Receipt Accrual Liability"/>
    <s v="SSD"/>
    <n v="30000"/>
    <n v="47104"/>
    <n v="1981"/>
    <x v="3"/>
    <s v="SSD10"/>
    <x v="4"/>
    <x v="6"/>
    <s v="COM"/>
    <m/>
    <m/>
    <m/>
    <m/>
    <x v="41"/>
    <x v="31"/>
    <m/>
    <s v="PO09286934"/>
    <n v="141"/>
    <d v="2022-01-01T00:00:00"/>
    <n v="0.8"/>
    <s v="USD"/>
    <n v="0.8"/>
    <s v="PO"/>
    <n v="2022"/>
    <x v="5"/>
  </r>
  <r>
    <x v="0"/>
    <s v="UNDP1-PO09286934-01-JAN-2022-241"/>
    <x v="27"/>
    <d v="2022-01-02T00:00:00"/>
    <s v="UNDP1"/>
    <x v="9"/>
    <s v="LEARNING COSTS"/>
    <s v="SSD"/>
    <n v="30000"/>
    <n v="47104"/>
    <n v="1981"/>
    <x v="3"/>
    <s v="SSD10"/>
    <x v="4"/>
    <x v="6"/>
    <s v="COM"/>
    <m/>
    <m/>
    <m/>
    <m/>
    <x v="41"/>
    <x v="33"/>
    <m/>
    <s v="PO09286934"/>
    <n v="241"/>
    <d v="2022-01-01T00:00:00"/>
    <n v="-120"/>
    <s v="USD"/>
    <n v="-120"/>
    <s v="PO"/>
    <n v="2022"/>
    <x v="5"/>
  </r>
  <r>
    <x v="0"/>
    <s v="UNDP1-PO09286934-01-JAN-2022-133"/>
    <x v="27"/>
    <d v="2022-01-02T00:00:00"/>
    <s v="UNDP1"/>
    <x v="9"/>
    <s v="LEARNING COSTS"/>
    <s v="SSD"/>
    <n v="30000"/>
    <n v="47104"/>
    <n v="1981"/>
    <x v="3"/>
    <s v="SSD10"/>
    <x v="4"/>
    <x v="6"/>
    <s v="COM"/>
    <m/>
    <m/>
    <m/>
    <m/>
    <x v="41"/>
    <x v="33"/>
    <m/>
    <s v="PO09286934"/>
    <n v="133"/>
    <d v="2022-01-01T00:00:00"/>
    <n v="-30"/>
    <s v="USD"/>
    <n v="-30"/>
    <s v="PO"/>
    <n v="2022"/>
    <x v="5"/>
  </r>
  <r>
    <x v="0"/>
    <s v="UNDP1-PO09328449-31-JAN-2022-108"/>
    <x v="12"/>
    <d v="2022-02-01T00:00:00"/>
    <s v="UNDP1"/>
    <x v="15"/>
    <s v="Receipt Accrual Liability"/>
    <s v="SSD"/>
    <n v="30000"/>
    <n v="47104"/>
    <n v="1981"/>
    <x v="3"/>
    <s v="SSD10"/>
    <x v="4"/>
    <x v="10"/>
    <s v="COM"/>
    <m/>
    <m/>
    <m/>
    <m/>
    <x v="42"/>
    <x v="32"/>
    <m/>
    <s v="PO09328449"/>
    <n v="108"/>
    <d v="2022-01-31T00:00:00"/>
    <n v="-17720.27"/>
    <s v="USD"/>
    <n v="-17720.27"/>
    <s v="PO"/>
    <n v="2022"/>
    <x v="5"/>
  </r>
  <r>
    <x v="0"/>
    <s v="UNDP1-PO09328449-31-JAN-2022-53"/>
    <x v="12"/>
    <d v="2022-02-01T00:00:00"/>
    <s v="UNDP1"/>
    <x v="15"/>
    <s v="Receipt Accrual Liability"/>
    <s v="SSD"/>
    <n v="30000"/>
    <n v="47104"/>
    <n v="1981"/>
    <x v="3"/>
    <s v="SSD10"/>
    <x v="4"/>
    <x v="6"/>
    <s v="COM"/>
    <m/>
    <m/>
    <m/>
    <m/>
    <x v="42"/>
    <x v="31"/>
    <m/>
    <s v="PO09328449"/>
    <n v="53"/>
    <d v="2022-01-31T00:00:00"/>
    <n v="-0.8"/>
    <s v="USD"/>
    <n v="-0.8"/>
    <s v="PO"/>
    <n v="2022"/>
    <x v="5"/>
  </r>
  <r>
    <x v="0"/>
    <s v="UNDP1-PO09328449-31-JAN-2022-1"/>
    <x v="12"/>
    <d v="2022-02-01T00:00:00"/>
    <s v="UNDP1"/>
    <x v="14"/>
    <s v="Building Maintenance"/>
    <s v="SSD"/>
    <n v="30000"/>
    <n v="47104"/>
    <n v="1981"/>
    <x v="3"/>
    <s v="SSD10"/>
    <x v="4"/>
    <x v="10"/>
    <s v="COM"/>
    <m/>
    <m/>
    <m/>
    <m/>
    <x v="42"/>
    <x v="32"/>
    <m/>
    <s v="PO09328449"/>
    <n v="1"/>
    <d v="2022-01-31T00:00:00"/>
    <n v="17720.27"/>
    <s v="USD"/>
    <n v="17720.27"/>
    <s v="PO"/>
    <n v="2022"/>
    <x v="5"/>
  </r>
  <r>
    <x v="0"/>
    <s v="UNDP1-PO09328449-31-JAN-2022-64"/>
    <x v="12"/>
    <d v="2022-02-01T00:00:00"/>
    <s v="UNDP1"/>
    <x v="13"/>
    <s v="Stationery &amp; other Office Supp"/>
    <s v="SSD"/>
    <n v="30000"/>
    <n v="47104"/>
    <n v="1981"/>
    <x v="3"/>
    <s v="SSD10"/>
    <x v="4"/>
    <x v="6"/>
    <s v="COM"/>
    <m/>
    <m/>
    <m/>
    <m/>
    <x v="42"/>
    <x v="31"/>
    <m/>
    <s v="PO09328449"/>
    <n v="64"/>
    <d v="2022-01-31T00:00:00"/>
    <n v="0.8"/>
    <s v="USD"/>
    <n v="0.8"/>
    <s v="PO"/>
    <n v="2022"/>
    <x v="5"/>
  </r>
  <r>
    <x v="0"/>
    <s v="UNDP1-PO09328596-01-FEB-2022-98"/>
    <x v="28"/>
    <d v="2022-02-01T00:00:00"/>
    <s v="UNDP1"/>
    <x v="14"/>
    <s v="Building Maintenance"/>
    <s v="SSD"/>
    <n v="30000"/>
    <n v="47104"/>
    <n v="1981"/>
    <x v="3"/>
    <s v="SSD10"/>
    <x v="4"/>
    <x v="10"/>
    <s v="COM"/>
    <m/>
    <m/>
    <m/>
    <m/>
    <x v="43"/>
    <x v="32"/>
    <m/>
    <s v="PO09328596"/>
    <n v="98"/>
    <d v="2022-02-01T00:00:00"/>
    <n v="-17720.27"/>
    <s v="USD"/>
    <n v="-17720.27"/>
    <s v="PO"/>
    <n v="2022"/>
    <x v="4"/>
  </r>
  <r>
    <x v="0"/>
    <s v="UNDP1-PO09328596-01-FEB-2022-76"/>
    <x v="28"/>
    <d v="2022-02-01T00:00:00"/>
    <s v="UNDP1"/>
    <x v="15"/>
    <s v="Receipt Accrual Liability"/>
    <s v="SSD"/>
    <n v="30000"/>
    <n v="47104"/>
    <n v="1981"/>
    <x v="3"/>
    <s v="SSD10"/>
    <x v="4"/>
    <x v="6"/>
    <s v="COM"/>
    <m/>
    <m/>
    <m/>
    <m/>
    <x v="43"/>
    <x v="31"/>
    <m/>
    <s v="PO09328596"/>
    <n v="76"/>
    <d v="2022-02-01T00:00:00"/>
    <n v="0.8"/>
    <s v="USD"/>
    <n v="0.8"/>
    <s v="PO"/>
    <n v="2022"/>
    <x v="4"/>
  </r>
  <r>
    <x v="0"/>
    <s v="UNDP1-PO09328596-01-FEB-2022-108"/>
    <x v="28"/>
    <d v="2022-02-01T00:00:00"/>
    <s v="UNDP1"/>
    <x v="15"/>
    <s v="Receipt Accrual Liability"/>
    <s v="SSD"/>
    <n v="30000"/>
    <n v="47104"/>
    <n v="1981"/>
    <x v="3"/>
    <s v="SSD10"/>
    <x v="4"/>
    <x v="10"/>
    <s v="COM"/>
    <m/>
    <m/>
    <m/>
    <m/>
    <x v="43"/>
    <x v="32"/>
    <m/>
    <s v="PO09328596"/>
    <n v="108"/>
    <d v="2022-02-01T00:00:00"/>
    <n v="17720.27"/>
    <s v="USD"/>
    <n v="17720.27"/>
    <s v="PO"/>
    <n v="2022"/>
    <x v="4"/>
  </r>
  <r>
    <x v="0"/>
    <s v="UNDP1-PO09328596-01-FEB-2022-29"/>
    <x v="28"/>
    <d v="2022-02-01T00:00:00"/>
    <s v="UNDP1"/>
    <x v="13"/>
    <s v="Stationery &amp; other Office Supp"/>
    <s v="SSD"/>
    <n v="30000"/>
    <n v="47104"/>
    <n v="1981"/>
    <x v="3"/>
    <s v="SSD10"/>
    <x v="4"/>
    <x v="6"/>
    <s v="COM"/>
    <m/>
    <m/>
    <m/>
    <m/>
    <x v="43"/>
    <x v="31"/>
    <m/>
    <s v="PO09328596"/>
    <n v="29"/>
    <d v="2022-02-01T00:00:00"/>
    <n v="-0.8"/>
    <s v="USD"/>
    <n v="-0.8"/>
    <s v="PO"/>
    <n v="2022"/>
    <x v="4"/>
  </r>
  <r>
    <x v="0"/>
    <s v="UNDP1-PO09365157-28-FEB-2022-170"/>
    <x v="8"/>
    <d v="2022-03-03T00:00:00"/>
    <s v="UNDP1"/>
    <x v="15"/>
    <s v="Receipt Accrual Liability"/>
    <s v="SSD"/>
    <n v="30000"/>
    <n v="47104"/>
    <n v="1981"/>
    <x v="3"/>
    <s v="SSD10"/>
    <x v="4"/>
    <x v="10"/>
    <s v="COM"/>
    <m/>
    <m/>
    <m/>
    <m/>
    <x v="44"/>
    <x v="32"/>
    <m/>
    <s v="PO09365157"/>
    <n v="170"/>
    <d v="2022-02-28T00:00:00"/>
    <n v="-17720.27"/>
    <s v="USD"/>
    <n v="-17720.27"/>
    <s v="PO"/>
    <n v="2022"/>
    <x v="4"/>
  </r>
  <r>
    <x v="0"/>
    <s v="UNDP1-PO09365157-28-FEB-2022-190"/>
    <x v="8"/>
    <d v="2022-03-03T00:00:00"/>
    <s v="UNDP1"/>
    <x v="15"/>
    <s v="Receipt Accrual Liability"/>
    <s v="SSD"/>
    <n v="30000"/>
    <n v="47104"/>
    <n v="1981"/>
    <x v="3"/>
    <s v="SSD10"/>
    <x v="4"/>
    <x v="6"/>
    <s v="COM"/>
    <m/>
    <m/>
    <m/>
    <m/>
    <x v="44"/>
    <x v="31"/>
    <m/>
    <s v="PO09365157"/>
    <n v="190"/>
    <d v="2022-02-28T00:00:00"/>
    <n v="-0.8"/>
    <s v="USD"/>
    <n v="-0.8"/>
    <s v="PO"/>
    <n v="2022"/>
    <x v="4"/>
  </r>
  <r>
    <x v="0"/>
    <s v="UNDP1-PO09365157-28-FEB-2022-26"/>
    <x v="8"/>
    <d v="2022-03-03T00:00:00"/>
    <s v="UNDP1"/>
    <x v="14"/>
    <s v="Building Maintenance"/>
    <s v="SSD"/>
    <n v="30000"/>
    <n v="47104"/>
    <n v="1981"/>
    <x v="3"/>
    <s v="SSD10"/>
    <x v="4"/>
    <x v="10"/>
    <s v="COM"/>
    <m/>
    <m/>
    <m/>
    <m/>
    <x v="44"/>
    <x v="32"/>
    <m/>
    <s v="PO09365157"/>
    <n v="26"/>
    <d v="2022-02-28T00:00:00"/>
    <n v="17720.27"/>
    <s v="USD"/>
    <n v="17720.27"/>
    <s v="PO"/>
    <n v="2022"/>
    <x v="4"/>
  </r>
  <r>
    <x v="0"/>
    <s v="UNDP1-PO09365157-28-FEB-2022-97"/>
    <x v="8"/>
    <d v="2022-03-03T00:00:00"/>
    <s v="UNDP1"/>
    <x v="13"/>
    <s v="Stationery &amp; other Office Supp"/>
    <s v="SSD"/>
    <n v="30000"/>
    <n v="47104"/>
    <n v="1981"/>
    <x v="3"/>
    <s v="SSD10"/>
    <x v="4"/>
    <x v="6"/>
    <s v="COM"/>
    <m/>
    <m/>
    <m/>
    <m/>
    <x v="44"/>
    <x v="31"/>
    <m/>
    <s v="PO09365157"/>
    <n v="97"/>
    <d v="2022-02-28T00:00:00"/>
    <n v="0.8"/>
    <s v="USD"/>
    <n v="0.8"/>
    <s v="PO"/>
    <n v="2022"/>
    <x v="4"/>
  </r>
  <r>
    <x v="0"/>
    <s v="UNDP1-PO09365290-01-MAR-2022-150"/>
    <x v="7"/>
    <d v="2022-03-03T00:00:00"/>
    <s v="UNDP1"/>
    <x v="15"/>
    <s v="Receipt Accrual Liability"/>
    <s v="SSD"/>
    <n v="30000"/>
    <n v="47104"/>
    <n v="1981"/>
    <x v="3"/>
    <s v="SSD10"/>
    <x v="4"/>
    <x v="6"/>
    <s v="COM"/>
    <m/>
    <m/>
    <m/>
    <m/>
    <x v="45"/>
    <x v="31"/>
    <m/>
    <s v="PO09365290"/>
    <n v="150"/>
    <d v="2022-03-01T00:00:00"/>
    <n v="0.8"/>
    <s v="USD"/>
    <n v="0.8"/>
    <s v="PO"/>
    <n v="2022"/>
    <x v="3"/>
  </r>
  <r>
    <x v="0"/>
    <s v="UNDP1-PO09365290-01-MAR-2022-68"/>
    <x v="7"/>
    <d v="2022-03-03T00:00:00"/>
    <s v="UNDP1"/>
    <x v="13"/>
    <s v="Stationery &amp; other Office Supp"/>
    <s v="SSD"/>
    <n v="30000"/>
    <n v="47104"/>
    <n v="1981"/>
    <x v="3"/>
    <s v="SSD10"/>
    <x v="4"/>
    <x v="6"/>
    <s v="COM"/>
    <m/>
    <m/>
    <m/>
    <m/>
    <x v="45"/>
    <x v="31"/>
    <m/>
    <s v="PO09365290"/>
    <n v="68"/>
    <d v="2022-03-01T00:00:00"/>
    <n v="-0.8"/>
    <s v="USD"/>
    <n v="-0.8"/>
    <s v="PO"/>
    <n v="2022"/>
    <x v="3"/>
  </r>
  <r>
    <x v="0"/>
    <s v="UNDP1-PO09365290-01-MAR-2022-28"/>
    <x v="7"/>
    <d v="2022-03-03T00:00:00"/>
    <s v="UNDP1"/>
    <x v="14"/>
    <s v="Building Maintenance"/>
    <s v="SSD"/>
    <n v="30000"/>
    <n v="47104"/>
    <n v="1981"/>
    <x v="3"/>
    <s v="SSD10"/>
    <x v="4"/>
    <x v="10"/>
    <s v="COM"/>
    <m/>
    <m/>
    <m/>
    <m/>
    <x v="45"/>
    <x v="32"/>
    <m/>
    <s v="PO09365290"/>
    <n v="28"/>
    <d v="2022-03-01T00:00:00"/>
    <n v="-17720.27"/>
    <s v="USD"/>
    <n v="-17720.27"/>
    <s v="PO"/>
    <n v="2022"/>
    <x v="3"/>
  </r>
  <r>
    <x v="0"/>
    <s v="UNDP1-PO09365290-01-MAR-2022-78"/>
    <x v="7"/>
    <d v="2022-03-03T00:00:00"/>
    <s v="UNDP1"/>
    <x v="15"/>
    <s v="Receipt Accrual Liability"/>
    <s v="SSD"/>
    <n v="30000"/>
    <n v="47104"/>
    <n v="1981"/>
    <x v="3"/>
    <s v="SSD10"/>
    <x v="4"/>
    <x v="10"/>
    <s v="COM"/>
    <m/>
    <m/>
    <m/>
    <m/>
    <x v="45"/>
    <x v="32"/>
    <m/>
    <s v="PO09365290"/>
    <n v="78"/>
    <d v="2022-03-01T00:00:00"/>
    <n v="17720.27"/>
    <s v="USD"/>
    <n v="17720.27"/>
    <s v="PO"/>
    <n v="2022"/>
    <x v="3"/>
  </r>
  <r>
    <x v="0"/>
    <s v="UNDP1-PO09403049-31-MAR-2022-145"/>
    <x v="9"/>
    <d v="2022-04-06T00:00:00"/>
    <s v="UNDP1"/>
    <x v="14"/>
    <s v="Building Maintenance"/>
    <s v="SSD"/>
    <n v="30000"/>
    <n v="47104"/>
    <n v="1981"/>
    <x v="3"/>
    <s v="SSD10"/>
    <x v="4"/>
    <x v="10"/>
    <s v="COM"/>
    <m/>
    <m/>
    <m/>
    <m/>
    <x v="46"/>
    <x v="32"/>
    <m/>
    <s v="PO09403049"/>
    <n v="145"/>
    <d v="2022-03-31T00:00:00"/>
    <n v="17720.27"/>
    <s v="USD"/>
    <n v="17720.27"/>
    <s v="PO"/>
    <n v="2022"/>
    <x v="3"/>
  </r>
  <r>
    <x v="0"/>
    <s v="UNDP1-PO09403049-31-MAR-2022-189"/>
    <x v="9"/>
    <d v="2022-04-06T00:00:00"/>
    <s v="UNDP1"/>
    <x v="13"/>
    <s v="Stationery &amp; other Office Supp"/>
    <s v="SSD"/>
    <n v="30000"/>
    <n v="47104"/>
    <n v="1981"/>
    <x v="3"/>
    <s v="SSD10"/>
    <x v="4"/>
    <x v="6"/>
    <s v="COM"/>
    <m/>
    <m/>
    <m/>
    <m/>
    <x v="46"/>
    <x v="31"/>
    <m/>
    <s v="PO09403049"/>
    <n v="189"/>
    <d v="2022-03-31T00:00:00"/>
    <n v="0.8"/>
    <s v="USD"/>
    <n v="0.8"/>
    <s v="PO"/>
    <n v="2022"/>
    <x v="3"/>
  </r>
  <r>
    <x v="0"/>
    <s v="UNDP1-PO09403049-31-MAR-2022-74"/>
    <x v="9"/>
    <d v="2022-04-06T00:00:00"/>
    <s v="UNDP1"/>
    <x v="15"/>
    <s v="Receipt Accrual Liability"/>
    <s v="SSD"/>
    <n v="30000"/>
    <n v="47104"/>
    <n v="1981"/>
    <x v="3"/>
    <s v="SSD10"/>
    <x v="4"/>
    <x v="10"/>
    <s v="COM"/>
    <m/>
    <m/>
    <m/>
    <m/>
    <x v="46"/>
    <x v="32"/>
    <m/>
    <s v="PO09403049"/>
    <n v="74"/>
    <d v="2022-03-31T00:00:00"/>
    <n v="-17720.27"/>
    <s v="USD"/>
    <n v="-17720.27"/>
    <s v="PO"/>
    <n v="2022"/>
    <x v="3"/>
  </r>
  <r>
    <x v="0"/>
    <s v="UNDP1-PO09403049-31-MAR-2022-62"/>
    <x v="9"/>
    <d v="2022-04-06T00:00:00"/>
    <s v="UNDP1"/>
    <x v="15"/>
    <s v="Receipt Accrual Liability"/>
    <s v="SSD"/>
    <n v="30000"/>
    <n v="47104"/>
    <n v="1981"/>
    <x v="3"/>
    <s v="SSD10"/>
    <x v="4"/>
    <x v="6"/>
    <s v="COM"/>
    <m/>
    <m/>
    <m/>
    <m/>
    <x v="46"/>
    <x v="31"/>
    <m/>
    <s v="PO09403049"/>
    <n v="62"/>
    <d v="2022-03-31T00:00:00"/>
    <n v="-0.8"/>
    <s v="USD"/>
    <n v="-0.8"/>
    <s v="PO"/>
    <n v="2022"/>
    <x v="3"/>
  </r>
  <r>
    <x v="0"/>
    <s v="UNDP1-PO09403185-01-APR-2022-10"/>
    <x v="14"/>
    <d v="2022-04-06T00:00:00"/>
    <s v="UNDP1"/>
    <x v="14"/>
    <s v="Building Maintenance"/>
    <s v="SSD"/>
    <n v="30000"/>
    <n v="47104"/>
    <n v="1981"/>
    <x v="3"/>
    <s v="SSD10"/>
    <x v="4"/>
    <x v="10"/>
    <s v="COM"/>
    <m/>
    <m/>
    <m/>
    <m/>
    <x v="47"/>
    <x v="32"/>
    <m/>
    <s v="PO09403185"/>
    <n v="10"/>
    <d v="2022-04-01T00:00:00"/>
    <n v="-17720.27"/>
    <s v="USD"/>
    <n v="-17720.27"/>
    <s v="PO"/>
    <n v="2022"/>
    <x v="0"/>
  </r>
  <r>
    <x v="0"/>
    <s v="UNDP1-PO09403185-01-APR-2022-166"/>
    <x v="14"/>
    <d v="2022-04-06T00:00:00"/>
    <s v="UNDP1"/>
    <x v="15"/>
    <s v="Receipt Accrual Liability"/>
    <s v="SSD"/>
    <n v="30000"/>
    <n v="47104"/>
    <n v="1981"/>
    <x v="3"/>
    <s v="SSD10"/>
    <x v="4"/>
    <x v="6"/>
    <s v="COM"/>
    <m/>
    <m/>
    <m/>
    <m/>
    <x v="47"/>
    <x v="31"/>
    <m/>
    <s v="PO09403185"/>
    <n v="166"/>
    <d v="2022-04-01T00:00:00"/>
    <n v="0.8"/>
    <s v="USD"/>
    <n v="0.8"/>
    <s v="PO"/>
    <n v="2022"/>
    <x v="0"/>
  </r>
  <r>
    <x v="0"/>
    <s v="UNDP1-PO09403185-01-APR-2022-149"/>
    <x v="14"/>
    <d v="2022-04-06T00:00:00"/>
    <s v="UNDP1"/>
    <x v="13"/>
    <s v="Stationery &amp; other Office Supp"/>
    <s v="SSD"/>
    <n v="30000"/>
    <n v="47104"/>
    <n v="1981"/>
    <x v="3"/>
    <s v="SSD10"/>
    <x v="4"/>
    <x v="6"/>
    <s v="COM"/>
    <m/>
    <m/>
    <m/>
    <m/>
    <x v="47"/>
    <x v="31"/>
    <m/>
    <s v="PO09403185"/>
    <n v="149"/>
    <d v="2022-04-01T00:00:00"/>
    <n v="-0.8"/>
    <s v="USD"/>
    <n v="-0.8"/>
    <s v="PO"/>
    <n v="2022"/>
    <x v="0"/>
  </r>
  <r>
    <x v="0"/>
    <s v="UNDP1-PO09403185-01-APR-2022-186"/>
    <x v="14"/>
    <d v="2022-04-06T00:00:00"/>
    <s v="UNDP1"/>
    <x v="15"/>
    <s v="Receipt Accrual Liability"/>
    <s v="SSD"/>
    <n v="30000"/>
    <n v="47104"/>
    <n v="1981"/>
    <x v="3"/>
    <s v="SSD10"/>
    <x v="4"/>
    <x v="10"/>
    <s v="COM"/>
    <m/>
    <m/>
    <m/>
    <m/>
    <x v="47"/>
    <x v="32"/>
    <m/>
    <s v="PO09403185"/>
    <n v="186"/>
    <d v="2022-04-01T00:00:00"/>
    <n v="17720.27"/>
    <s v="USD"/>
    <n v="17720.27"/>
    <s v="PO"/>
    <n v="2022"/>
    <x v="0"/>
  </r>
  <r>
    <x v="0"/>
    <s v="UNDP1-PO09440563-30-APR-2022-229"/>
    <x v="0"/>
    <d v="2022-05-02T00:00:00"/>
    <s v="UNDP1"/>
    <x v="15"/>
    <s v="Receipt Accrual Liability"/>
    <s v="SSD"/>
    <n v="30000"/>
    <n v="47104"/>
    <n v="1981"/>
    <x v="3"/>
    <s v="SSD10"/>
    <x v="4"/>
    <x v="6"/>
    <s v="COM"/>
    <m/>
    <m/>
    <m/>
    <m/>
    <x v="48"/>
    <x v="31"/>
    <m/>
    <s v="PO09440563"/>
    <n v="229"/>
    <d v="2022-04-30T00:00:00"/>
    <n v="-0.8"/>
    <s v="USD"/>
    <n v="-0.8"/>
    <s v="PO"/>
    <n v="2022"/>
    <x v="0"/>
  </r>
  <r>
    <x v="0"/>
    <s v="UNDP1-PO09440563-30-APR-2022-104"/>
    <x v="0"/>
    <d v="2022-05-02T00:00:00"/>
    <s v="UNDP1"/>
    <x v="13"/>
    <s v="Stationery &amp; other Office Supp"/>
    <s v="SSD"/>
    <n v="30000"/>
    <n v="47104"/>
    <n v="1981"/>
    <x v="3"/>
    <s v="SSD10"/>
    <x v="4"/>
    <x v="6"/>
    <s v="COM"/>
    <m/>
    <m/>
    <m/>
    <m/>
    <x v="48"/>
    <x v="31"/>
    <m/>
    <s v="PO09440563"/>
    <n v="104"/>
    <d v="2022-04-30T00:00:00"/>
    <n v="0.8"/>
    <s v="USD"/>
    <n v="0.8"/>
    <s v="PO"/>
    <n v="2022"/>
    <x v="0"/>
  </r>
  <r>
    <x v="0"/>
    <s v="UNDP1-PO09440563-30-APR-2022-72"/>
    <x v="0"/>
    <d v="2022-05-02T00:00:00"/>
    <s v="UNDP1"/>
    <x v="14"/>
    <s v="Building Maintenance"/>
    <s v="SSD"/>
    <n v="30000"/>
    <n v="47104"/>
    <n v="1981"/>
    <x v="3"/>
    <s v="SSD10"/>
    <x v="4"/>
    <x v="10"/>
    <s v="COM"/>
    <m/>
    <m/>
    <m/>
    <m/>
    <x v="48"/>
    <x v="32"/>
    <m/>
    <s v="PO09440563"/>
    <n v="72"/>
    <d v="2022-04-30T00:00:00"/>
    <n v="17720.27"/>
    <s v="USD"/>
    <n v="17720.27"/>
    <s v="PO"/>
    <n v="2022"/>
    <x v="0"/>
  </r>
  <r>
    <x v="0"/>
    <s v="UNDP1-PO09440563-30-APR-2022-233"/>
    <x v="0"/>
    <d v="2022-05-02T00:00:00"/>
    <s v="UNDP1"/>
    <x v="15"/>
    <s v="Receipt Accrual Liability"/>
    <s v="SSD"/>
    <n v="30000"/>
    <n v="47104"/>
    <n v="1981"/>
    <x v="3"/>
    <s v="SSD10"/>
    <x v="4"/>
    <x v="10"/>
    <s v="COM"/>
    <m/>
    <m/>
    <m/>
    <m/>
    <x v="48"/>
    <x v="32"/>
    <m/>
    <s v="PO09440563"/>
    <n v="233"/>
    <d v="2022-04-30T00:00:00"/>
    <n v="-17720.27"/>
    <s v="USD"/>
    <n v="-17720.27"/>
    <s v="PO"/>
    <n v="2022"/>
    <x v="0"/>
  </r>
  <r>
    <x v="0"/>
    <s v="UNDP1-PO09440698-01-MAY-2022-117"/>
    <x v="10"/>
    <d v="2022-05-02T00:00:00"/>
    <s v="UNDP1"/>
    <x v="15"/>
    <s v="Receipt Accrual Liability"/>
    <s v="SSD"/>
    <n v="30000"/>
    <n v="47104"/>
    <n v="1981"/>
    <x v="3"/>
    <s v="SSD10"/>
    <x v="4"/>
    <x v="10"/>
    <s v="COM"/>
    <m/>
    <m/>
    <m/>
    <m/>
    <x v="49"/>
    <x v="32"/>
    <m/>
    <s v="PO09440698"/>
    <n v="117"/>
    <d v="2022-05-01T00:00:00"/>
    <n v="17720.27"/>
    <s v="USD"/>
    <n v="17720.27"/>
    <s v="PO"/>
    <n v="2022"/>
    <x v="1"/>
  </r>
  <r>
    <x v="0"/>
    <s v="UNDP1-PO09440698-01-MAY-2022-25"/>
    <x v="10"/>
    <d v="2022-05-02T00:00:00"/>
    <s v="UNDP1"/>
    <x v="13"/>
    <s v="Stationery &amp; other Office Supp"/>
    <s v="SSD"/>
    <n v="30000"/>
    <n v="47104"/>
    <n v="1981"/>
    <x v="3"/>
    <s v="SSD10"/>
    <x v="4"/>
    <x v="6"/>
    <s v="COM"/>
    <m/>
    <m/>
    <m/>
    <m/>
    <x v="49"/>
    <x v="31"/>
    <m/>
    <s v="PO09440698"/>
    <n v="25"/>
    <d v="2022-05-01T00:00:00"/>
    <n v="-0.8"/>
    <s v="USD"/>
    <n v="-0.8"/>
    <s v="PO"/>
    <n v="2022"/>
    <x v="1"/>
  </r>
  <r>
    <x v="0"/>
    <s v="UNDP1-PO09440698-01-MAY-2022-145"/>
    <x v="10"/>
    <d v="2022-05-02T00:00:00"/>
    <s v="UNDP1"/>
    <x v="14"/>
    <s v="Building Maintenance"/>
    <s v="SSD"/>
    <n v="30000"/>
    <n v="47104"/>
    <n v="1981"/>
    <x v="3"/>
    <s v="SSD10"/>
    <x v="4"/>
    <x v="10"/>
    <s v="COM"/>
    <m/>
    <m/>
    <m/>
    <m/>
    <x v="49"/>
    <x v="32"/>
    <m/>
    <s v="PO09440698"/>
    <n v="145"/>
    <d v="2022-05-01T00:00:00"/>
    <n v="-17720.27"/>
    <s v="USD"/>
    <n v="-17720.27"/>
    <s v="PO"/>
    <n v="2022"/>
    <x v="1"/>
  </r>
  <r>
    <x v="0"/>
    <s v="UNDP1-PO09440698-01-MAY-2022-5"/>
    <x v="10"/>
    <d v="2022-05-02T00:00:00"/>
    <s v="UNDP1"/>
    <x v="15"/>
    <s v="Receipt Accrual Liability"/>
    <s v="SSD"/>
    <n v="30000"/>
    <n v="47104"/>
    <n v="1981"/>
    <x v="3"/>
    <s v="SSD10"/>
    <x v="4"/>
    <x v="6"/>
    <s v="COM"/>
    <m/>
    <m/>
    <m/>
    <m/>
    <x v="49"/>
    <x v="31"/>
    <m/>
    <s v="PO09440698"/>
    <n v="5"/>
    <d v="2022-05-01T00:00:00"/>
    <n v="0.8"/>
    <s v="USD"/>
    <n v="0.8"/>
    <s v="PO"/>
    <n v="2022"/>
    <x v="1"/>
  </r>
  <r>
    <x v="0"/>
    <s v="UNDP1-PO09480272-31-MAY-2022-105"/>
    <x v="3"/>
    <d v="2022-06-01T00:00:00"/>
    <s v="UNDP1"/>
    <x v="12"/>
    <s v="PREFAB STRUCTURE/OTHER BUILDIN"/>
    <s v="SSD"/>
    <n v="30000"/>
    <n v="47104"/>
    <n v="1981"/>
    <x v="3"/>
    <s v="SSD10"/>
    <x v="4"/>
    <x v="9"/>
    <s v="COM"/>
    <m/>
    <m/>
    <m/>
    <m/>
    <x v="50"/>
    <x v="34"/>
    <m/>
    <s v="PO09480272"/>
    <n v="105"/>
    <d v="2022-05-31T00:00:00"/>
    <n v="2969.57"/>
    <s v="USD"/>
    <n v="2969.57"/>
    <s v="PO"/>
    <n v="2022"/>
    <x v="1"/>
  </r>
  <r>
    <x v="0"/>
    <s v="UNDP1-PO09480272-31-MAY-2022-19"/>
    <x v="3"/>
    <d v="2022-06-01T00:00:00"/>
    <s v="UNDP1"/>
    <x v="15"/>
    <s v="Receipt Accrual Liability"/>
    <s v="SSD"/>
    <n v="30000"/>
    <n v="47104"/>
    <n v="1981"/>
    <x v="3"/>
    <s v="SSD10"/>
    <x v="4"/>
    <x v="9"/>
    <s v="COM"/>
    <m/>
    <m/>
    <m/>
    <m/>
    <x v="50"/>
    <x v="34"/>
    <m/>
    <s v="PO09480272"/>
    <n v="19"/>
    <d v="2022-05-31T00:00:00"/>
    <n v="-2969.57"/>
    <s v="USD"/>
    <n v="-2969.57"/>
    <s v="PO"/>
    <n v="2022"/>
    <x v="1"/>
  </r>
  <r>
    <x v="0"/>
    <s v="UNDP1-PO09480272-31-MAY-2022-40"/>
    <x v="3"/>
    <d v="2022-06-01T00:00:00"/>
    <s v="UNDP1"/>
    <x v="15"/>
    <s v="Receipt Accrual Liability"/>
    <s v="SSD"/>
    <n v="30000"/>
    <n v="47104"/>
    <n v="1981"/>
    <x v="3"/>
    <s v="SSD10"/>
    <x v="4"/>
    <x v="6"/>
    <s v="COM"/>
    <m/>
    <m/>
    <m/>
    <m/>
    <x v="50"/>
    <x v="31"/>
    <m/>
    <s v="PO09480272"/>
    <n v="40"/>
    <d v="2022-05-31T00:00:00"/>
    <n v="-0.8"/>
    <s v="USD"/>
    <n v="-0.8"/>
    <s v="PO"/>
    <n v="2022"/>
    <x v="1"/>
  </r>
  <r>
    <x v="0"/>
    <s v="UNDP1-PO09480272-31-MAY-2022-55"/>
    <x v="3"/>
    <d v="2022-06-01T00:00:00"/>
    <s v="UNDP1"/>
    <x v="15"/>
    <s v="Receipt Accrual Liability"/>
    <s v="SSD"/>
    <n v="30000"/>
    <n v="47104"/>
    <n v="1981"/>
    <x v="3"/>
    <s v="SSD10"/>
    <x v="4"/>
    <x v="10"/>
    <s v="COM"/>
    <m/>
    <m/>
    <m/>
    <m/>
    <x v="50"/>
    <x v="32"/>
    <m/>
    <s v="PO09480272"/>
    <n v="55"/>
    <d v="2022-05-31T00:00:00"/>
    <n v="-17720.27"/>
    <s v="USD"/>
    <n v="-17720.27"/>
    <s v="PO"/>
    <n v="2022"/>
    <x v="1"/>
  </r>
  <r>
    <x v="0"/>
    <s v="UNDP1-PO09480272-31-MAY-2022-129"/>
    <x v="3"/>
    <d v="2022-06-01T00:00:00"/>
    <s v="UNDP1"/>
    <x v="13"/>
    <s v="Stationery &amp; other Office Supp"/>
    <s v="SSD"/>
    <n v="30000"/>
    <n v="47104"/>
    <n v="1981"/>
    <x v="3"/>
    <s v="SSD10"/>
    <x v="4"/>
    <x v="6"/>
    <s v="COM"/>
    <m/>
    <m/>
    <m/>
    <m/>
    <x v="50"/>
    <x v="31"/>
    <m/>
    <s v="PO09480272"/>
    <n v="129"/>
    <d v="2022-05-31T00:00:00"/>
    <n v="0.8"/>
    <s v="USD"/>
    <n v="0.8"/>
    <s v="PO"/>
    <n v="2022"/>
    <x v="1"/>
  </r>
  <r>
    <x v="0"/>
    <s v="UNDP1-PO09480272-31-MAY-2022-152"/>
    <x v="3"/>
    <d v="2022-06-01T00:00:00"/>
    <s v="UNDP1"/>
    <x v="14"/>
    <s v="Building Maintenance"/>
    <s v="SSD"/>
    <n v="30000"/>
    <n v="47104"/>
    <n v="1981"/>
    <x v="3"/>
    <s v="SSD10"/>
    <x v="4"/>
    <x v="10"/>
    <s v="COM"/>
    <m/>
    <m/>
    <m/>
    <m/>
    <x v="50"/>
    <x v="32"/>
    <m/>
    <s v="PO09480272"/>
    <n v="152"/>
    <d v="2022-05-31T00:00:00"/>
    <n v="17720.27"/>
    <s v="USD"/>
    <n v="17720.27"/>
    <s v="PO"/>
    <n v="2022"/>
    <x v="1"/>
  </r>
  <r>
    <x v="0"/>
    <s v="UNDP1-PO09480506-01-JUN-2022-115"/>
    <x v="6"/>
    <d v="2022-06-01T00:00:00"/>
    <s v="UNDP1"/>
    <x v="13"/>
    <s v="Stationery &amp; other Office Supp"/>
    <s v="SSD"/>
    <n v="30000"/>
    <n v="47104"/>
    <n v="1981"/>
    <x v="3"/>
    <s v="SSD10"/>
    <x v="4"/>
    <x v="6"/>
    <s v="COM"/>
    <m/>
    <m/>
    <m/>
    <m/>
    <x v="51"/>
    <x v="31"/>
    <m/>
    <s v="PO09480506"/>
    <n v="115"/>
    <d v="2022-06-01T00:00:00"/>
    <n v="-0.8"/>
    <s v="USD"/>
    <n v="-0.8"/>
    <s v="PO"/>
    <n v="2022"/>
    <x v="2"/>
  </r>
  <r>
    <x v="0"/>
    <s v="UNDP1-PO09480506-01-JUN-2022-123"/>
    <x v="6"/>
    <d v="2022-06-01T00:00:00"/>
    <s v="UNDP1"/>
    <x v="14"/>
    <s v="Building Maintenance"/>
    <s v="SSD"/>
    <n v="30000"/>
    <n v="47104"/>
    <n v="1981"/>
    <x v="3"/>
    <s v="SSD10"/>
    <x v="4"/>
    <x v="10"/>
    <s v="COM"/>
    <m/>
    <m/>
    <m/>
    <m/>
    <x v="51"/>
    <x v="32"/>
    <m/>
    <s v="PO09480506"/>
    <n v="123"/>
    <d v="2022-06-01T00:00:00"/>
    <n v="-17720.27"/>
    <s v="USD"/>
    <n v="-17720.27"/>
    <s v="PO"/>
    <n v="2022"/>
    <x v="2"/>
  </r>
  <r>
    <x v="0"/>
    <s v="UNDP1-PO09480506-01-JUN-2022-107"/>
    <x v="6"/>
    <d v="2022-06-01T00:00:00"/>
    <s v="UNDP1"/>
    <x v="15"/>
    <s v="Receipt Accrual Liability"/>
    <s v="SSD"/>
    <n v="30000"/>
    <n v="47104"/>
    <n v="1981"/>
    <x v="3"/>
    <s v="SSD10"/>
    <x v="4"/>
    <x v="10"/>
    <s v="COM"/>
    <m/>
    <m/>
    <m/>
    <m/>
    <x v="51"/>
    <x v="32"/>
    <m/>
    <s v="PO09480506"/>
    <n v="107"/>
    <d v="2022-06-01T00:00:00"/>
    <n v="17720.27"/>
    <s v="USD"/>
    <n v="17720.27"/>
    <s v="PO"/>
    <n v="2022"/>
    <x v="2"/>
  </r>
  <r>
    <x v="0"/>
    <s v="UNDP1-PO09480506-01-JUN-2022-173"/>
    <x v="6"/>
    <d v="2022-06-01T00:00:00"/>
    <s v="UNDP1"/>
    <x v="12"/>
    <s v="PREFAB STRUCTURE/OTHER BUILDIN"/>
    <s v="SSD"/>
    <n v="30000"/>
    <n v="47104"/>
    <n v="1981"/>
    <x v="3"/>
    <s v="SSD10"/>
    <x v="4"/>
    <x v="9"/>
    <s v="COM"/>
    <m/>
    <m/>
    <m/>
    <m/>
    <x v="51"/>
    <x v="34"/>
    <m/>
    <s v="PO09480506"/>
    <n v="173"/>
    <d v="2022-06-01T00:00:00"/>
    <n v="-2969.57"/>
    <s v="USD"/>
    <n v="-2969.57"/>
    <s v="PO"/>
    <n v="2022"/>
    <x v="2"/>
  </r>
  <r>
    <x v="0"/>
    <s v="UNDP1-PO09480506-01-JUN-2022-146"/>
    <x v="6"/>
    <d v="2022-06-01T00:00:00"/>
    <s v="UNDP1"/>
    <x v="15"/>
    <s v="Receipt Accrual Liability"/>
    <s v="SSD"/>
    <n v="30000"/>
    <n v="47104"/>
    <n v="1981"/>
    <x v="3"/>
    <s v="SSD10"/>
    <x v="4"/>
    <x v="9"/>
    <s v="COM"/>
    <m/>
    <m/>
    <m/>
    <m/>
    <x v="51"/>
    <x v="34"/>
    <m/>
    <s v="PO09480506"/>
    <n v="146"/>
    <d v="2022-06-01T00:00:00"/>
    <n v="2969.57"/>
    <s v="USD"/>
    <n v="2969.57"/>
    <s v="PO"/>
    <n v="2022"/>
    <x v="2"/>
  </r>
  <r>
    <x v="0"/>
    <s v="UNDP1-PO09480506-01-JUN-2022-57"/>
    <x v="6"/>
    <d v="2022-06-01T00:00:00"/>
    <s v="UNDP1"/>
    <x v="15"/>
    <s v="Receipt Accrual Liability"/>
    <s v="SSD"/>
    <n v="30000"/>
    <n v="47104"/>
    <n v="1981"/>
    <x v="3"/>
    <s v="SSD10"/>
    <x v="4"/>
    <x v="6"/>
    <s v="COM"/>
    <m/>
    <m/>
    <m/>
    <m/>
    <x v="51"/>
    <x v="31"/>
    <m/>
    <s v="PO09480506"/>
    <n v="57"/>
    <d v="2022-06-01T00:00:00"/>
    <n v="0.8"/>
    <s v="USD"/>
    <n v="0.8"/>
    <s v="PO"/>
    <n v="2022"/>
    <x v="2"/>
  </r>
  <r>
    <x v="0"/>
    <s v="UNDP1-PO09523480-30-JUN-2022-42"/>
    <x v="4"/>
    <d v="2022-07-01T00:00:00"/>
    <s v="UNDP1"/>
    <x v="13"/>
    <s v="Stationery &amp; other Office Supp"/>
    <s v="SSD"/>
    <n v="30000"/>
    <n v="47104"/>
    <n v="1981"/>
    <x v="3"/>
    <s v="SSD10"/>
    <x v="4"/>
    <x v="6"/>
    <s v="COM"/>
    <m/>
    <m/>
    <m/>
    <m/>
    <x v="52"/>
    <x v="31"/>
    <m/>
    <s v="PO09523480"/>
    <n v="42"/>
    <d v="2022-06-30T00:00:00"/>
    <n v="0.8"/>
    <s v="USD"/>
    <n v="0.8"/>
    <s v="PO"/>
    <n v="2022"/>
    <x v="2"/>
  </r>
  <r>
    <x v="0"/>
    <s v="UNDP1-PO09523480-30-JUN-2022-28"/>
    <x v="4"/>
    <d v="2022-07-01T00:00:00"/>
    <s v="UNDP1"/>
    <x v="14"/>
    <s v="Building Maintenance"/>
    <s v="SSD"/>
    <n v="30000"/>
    <n v="47104"/>
    <n v="1981"/>
    <x v="3"/>
    <s v="SSD10"/>
    <x v="4"/>
    <x v="10"/>
    <s v="COM"/>
    <m/>
    <m/>
    <m/>
    <m/>
    <x v="52"/>
    <x v="32"/>
    <m/>
    <s v="PO09523480"/>
    <n v="28"/>
    <d v="2022-06-30T00:00:00"/>
    <n v="17720.27"/>
    <s v="USD"/>
    <n v="17720.27"/>
    <s v="PO"/>
    <n v="2022"/>
    <x v="2"/>
  </r>
  <r>
    <x v="0"/>
    <s v="UNDP1-PO09523480-30-JUN-2022-269"/>
    <x v="4"/>
    <d v="2022-07-01T00:00:00"/>
    <s v="UNDP1"/>
    <x v="15"/>
    <s v="Receipt Accrual Liability"/>
    <s v="SSD"/>
    <n v="30000"/>
    <n v="47104"/>
    <n v="1981"/>
    <x v="3"/>
    <s v="SSD10"/>
    <x v="4"/>
    <x v="10"/>
    <s v="COM"/>
    <m/>
    <m/>
    <m/>
    <m/>
    <x v="52"/>
    <x v="32"/>
    <m/>
    <s v="PO09523480"/>
    <n v="269"/>
    <d v="2022-06-30T00:00:00"/>
    <n v="-17720.27"/>
    <s v="USD"/>
    <n v="-17720.27"/>
    <s v="PO"/>
    <n v="2022"/>
    <x v="2"/>
  </r>
  <r>
    <x v="0"/>
    <s v="UNDP1-PO09523480-30-JUN-2022-296"/>
    <x v="4"/>
    <d v="2022-07-01T00:00:00"/>
    <s v="UNDP1"/>
    <x v="15"/>
    <s v="Receipt Accrual Liability"/>
    <s v="SSD"/>
    <n v="30000"/>
    <n v="47104"/>
    <n v="1981"/>
    <x v="3"/>
    <s v="SSD10"/>
    <x v="4"/>
    <x v="6"/>
    <s v="COM"/>
    <m/>
    <m/>
    <m/>
    <m/>
    <x v="52"/>
    <x v="31"/>
    <m/>
    <s v="PO09523480"/>
    <n v="296"/>
    <d v="2022-06-30T00:00:00"/>
    <n v="-0.8"/>
    <s v="USD"/>
    <n v="-0.8"/>
    <s v="PO"/>
    <n v="2022"/>
    <x v="2"/>
  </r>
  <r>
    <x v="0"/>
    <s v="UNDP1-0009409373-06-APR-2022-1"/>
    <x v="29"/>
    <d v="2022-04-08T00:00:00"/>
    <s v="UNDP1"/>
    <x v="16"/>
    <s v="OFA- Governments (NEX)"/>
    <s v="SSD"/>
    <n v="30000"/>
    <n v="47104"/>
    <n v="1981"/>
    <x v="3"/>
    <s v="SSD10"/>
    <x v="5"/>
    <x v="8"/>
    <s v="GLE"/>
    <m/>
    <m/>
    <m/>
    <m/>
    <x v="53"/>
    <x v="35"/>
    <m/>
    <n v="9409373"/>
    <n v="1"/>
    <d v="2022-04-06T00:00:00"/>
    <n v="-0.09"/>
    <s v="USD"/>
    <n v="-0.09"/>
    <s v="ONL"/>
    <n v="2022"/>
    <x v="0"/>
  </r>
  <r>
    <x v="2"/>
    <s v="SSD10-00096744-1-3-CANC-RXL"/>
    <x v="30"/>
    <d v="2022-03-17T00:00:00"/>
    <s v="UNDP1"/>
    <x v="17"/>
    <s v="REALIZED LOSS"/>
    <s v="SSD"/>
    <n v="30000"/>
    <n v="47104"/>
    <n v="1981"/>
    <x v="3"/>
    <s v="SSD10"/>
    <x v="6"/>
    <x v="11"/>
    <s v="ACT"/>
    <s v=" "/>
    <n v="12033"/>
    <s v="NEW SUDAN INSURANCE CO. LTD"/>
    <s v=" "/>
    <x v="54"/>
    <x v="36"/>
    <m/>
    <s v="AP09382868"/>
    <n v="126"/>
    <d v="2022-03-06T00:00:00"/>
    <n v="0"/>
    <s v="SSP"/>
    <n v="-0.27"/>
    <s v="AP"/>
    <n v="2022"/>
    <x v="3"/>
  </r>
  <r>
    <x v="2"/>
    <s v="SSD10-00096744-1-3-PYMN-RXG"/>
    <x v="31"/>
    <d v="2022-03-19T00:00:00"/>
    <s v="UNDP1"/>
    <x v="18"/>
    <s v="REALIZED GAIN"/>
    <s v="SSD"/>
    <n v="30000"/>
    <n v="47104"/>
    <n v="1981"/>
    <x v="3"/>
    <s v="SSD10"/>
    <x v="6"/>
    <x v="11"/>
    <s v="ACT"/>
    <s v=" "/>
    <n v="12033"/>
    <s v="NEW SUDAN INSURANCE CO. LTD"/>
    <s v=" "/>
    <x v="55"/>
    <x v="36"/>
    <m/>
    <s v="AP09386211"/>
    <n v="445"/>
    <d v="2022-03-18T00:00:00"/>
    <n v="0"/>
    <s v="SSP"/>
    <n v="-4.2"/>
    <s v="AP"/>
    <n v="2022"/>
    <x v="3"/>
  </r>
  <r>
    <x v="2"/>
    <s v="SSD10-00096789-1-3-ACCR-DST"/>
    <x v="27"/>
    <d v="2022-01-18T00:00:00"/>
    <s v="UNDP1"/>
    <x v="19"/>
    <s v="FUEL, PETROLEUM AND OTHER OILS"/>
    <s v="SSD"/>
    <n v="30000"/>
    <n v="47104"/>
    <n v="1981"/>
    <x v="3"/>
    <s v="SSD10"/>
    <x v="6"/>
    <x v="12"/>
    <s v="ACT"/>
    <s v=" "/>
    <n v="1698"/>
    <s v="UNITED NATIONS MISSION IN SOUTH SUDAN"/>
    <s v=" "/>
    <x v="56"/>
    <x v="37"/>
    <m/>
    <s v="AP09308065"/>
    <n v="30"/>
    <d v="2022-01-01T00:00:00"/>
    <n v="1232.78"/>
    <s v="USD"/>
    <n v="1232.78"/>
    <s v="AP"/>
    <n v="2022"/>
    <x v="5"/>
  </r>
  <r>
    <x v="2"/>
    <s v="SSD10-00098133-1-1-ACCR-DST"/>
    <x v="32"/>
    <d v="2022-04-19T00:00:00"/>
    <s v="UNDP1"/>
    <x v="20"/>
    <s v="OTHER MEDIA COSTS"/>
    <s v="SSD"/>
    <n v="30000"/>
    <n v="47104"/>
    <n v="1981"/>
    <x v="0"/>
    <s v="SSD10"/>
    <x v="6"/>
    <x v="13"/>
    <s v="ACT"/>
    <s v=" "/>
    <n v="7056"/>
    <s v="HANDMADE COMMUNICATIONS"/>
    <s v=" "/>
    <x v="57"/>
    <x v="38"/>
    <m/>
    <s v="AP09424666"/>
    <n v="30"/>
    <d v="2022-04-19T00:00:00"/>
    <n v="8292.7999999999993"/>
    <s v="USD"/>
    <n v="8292.7999999999993"/>
    <s v="AP"/>
    <n v="2022"/>
    <x v="0"/>
  </r>
  <r>
    <x v="2"/>
    <s v="SSD10-00098133-2-1-ACCR-DST"/>
    <x v="32"/>
    <d v="2022-04-19T00:00:00"/>
    <s v="UNDP1"/>
    <x v="20"/>
    <s v="OTHER MEDIA COSTS"/>
    <s v="SSD"/>
    <n v="30000"/>
    <n v="47104"/>
    <n v="1981"/>
    <x v="0"/>
    <s v="SSD10"/>
    <x v="6"/>
    <x v="13"/>
    <s v="ACT"/>
    <s v=" "/>
    <n v="7056"/>
    <s v="HANDMADE COMMUNICATIONS"/>
    <s v=" "/>
    <x v="58"/>
    <x v="38"/>
    <m/>
    <s v="AP09424666"/>
    <n v="29"/>
    <d v="2022-04-19T00:00:00"/>
    <n v="3758.2"/>
    <s v="USD"/>
    <n v="3758.2"/>
    <s v="AP"/>
    <n v="2022"/>
    <x v="0"/>
  </r>
  <r>
    <x v="1"/>
    <s v="UNDP1-0009315255-23-JAN-2022-2738"/>
    <x v="20"/>
    <d v="2022-01-23T00:00:00"/>
    <s v="UNDP1"/>
    <x v="1"/>
    <s v="Facilities &amp; Admin - Implement"/>
    <s v="SSD"/>
    <n v="30000"/>
    <n v="47104"/>
    <n v="1981"/>
    <x v="3"/>
    <s v="SSD10"/>
    <x v="6"/>
    <x v="12"/>
    <s v="SFA"/>
    <m/>
    <m/>
    <m/>
    <m/>
    <x v="30"/>
    <x v="3"/>
    <m/>
    <n v="9315255"/>
    <n v="2738"/>
    <d v="2022-01-23T00:00:00"/>
    <n v="98.62"/>
    <s v="USD"/>
    <n v="98.62"/>
    <s v="PC"/>
    <n v="2022"/>
    <x v="5"/>
  </r>
  <r>
    <x v="0"/>
    <s v="UNDP1-0009378203-01-MAR-2022-19"/>
    <x v="7"/>
    <d v="2022-03-24T00:00:00"/>
    <s v="UNDP1"/>
    <x v="3"/>
    <s v="Asset NBV Transfer"/>
    <s v="SSD"/>
    <n v="30000"/>
    <n v="47104"/>
    <n v="1981"/>
    <x v="3"/>
    <s v="SSD10"/>
    <x v="6"/>
    <x v="9"/>
    <s v="GLE"/>
    <m/>
    <m/>
    <m/>
    <m/>
    <x v="9"/>
    <x v="39"/>
    <m/>
    <n v="9378203"/>
    <n v="19"/>
    <d v="2022-03-01T00:00:00"/>
    <n v="-13418.76"/>
    <s v="USD"/>
    <n v="-13418.76"/>
    <s v="AMA"/>
    <n v="2022"/>
    <x v="3"/>
  </r>
  <r>
    <x v="1"/>
    <s v="UNDP1-0009386886-28-FEB-2022-3726"/>
    <x v="8"/>
    <d v="2022-03-21T00:00:00"/>
    <s v="UNDP1"/>
    <x v="1"/>
    <s v="Facilities &amp; Admin - Implement"/>
    <s v="SSD"/>
    <n v="30000"/>
    <n v="47104"/>
    <n v="1981"/>
    <x v="3"/>
    <s v=" "/>
    <x v="6"/>
    <x v="5"/>
    <s v="SFA"/>
    <m/>
    <m/>
    <m/>
    <m/>
    <x v="10"/>
    <x v="3"/>
    <m/>
    <n v="9386886"/>
    <n v="3726"/>
    <d v="2022-02-28T00:00:00"/>
    <n v="65.06"/>
    <s v="USD"/>
    <n v="65.06"/>
    <s v="PC"/>
    <n v="2022"/>
    <x v="4"/>
  </r>
  <r>
    <x v="0"/>
    <s v="UNDP1-0009390307-01-MAR-2022-19"/>
    <x v="7"/>
    <d v="2022-03-24T00:00:00"/>
    <s v="UNDP1"/>
    <x v="3"/>
    <s v="Asset NBV Transfer"/>
    <s v="SSD"/>
    <n v="30000"/>
    <n v="47104"/>
    <n v="1981"/>
    <x v="3"/>
    <s v="SSD10"/>
    <x v="6"/>
    <x v="9"/>
    <s v="GLE"/>
    <m/>
    <m/>
    <m/>
    <m/>
    <x v="11"/>
    <x v="39"/>
    <m/>
    <n v="9390307"/>
    <n v="19"/>
    <d v="2022-03-01T00:00:00"/>
    <n v="13418.76"/>
    <s v="USD"/>
    <n v="13418.76"/>
    <s v="AMA"/>
    <n v="2022"/>
    <x v="3"/>
  </r>
  <r>
    <x v="1"/>
    <s v="UNDP1-0009430879-31-MAR-2022-25"/>
    <x v="9"/>
    <d v="2022-04-24T00:00:00"/>
    <s v="UNDP1"/>
    <x v="1"/>
    <s v="Facilities &amp; Admin - Implement"/>
    <s v="SSD"/>
    <n v="30000"/>
    <n v="47104"/>
    <n v="1981"/>
    <x v="3"/>
    <s v=" "/>
    <x v="6"/>
    <x v="5"/>
    <s v="SFA"/>
    <m/>
    <m/>
    <m/>
    <m/>
    <x v="35"/>
    <x v="3"/>
    <m/>
    <n v="9430879"/>
    <n v="25"/>
    <d v="2022-03-31T00:00:00"/>
    <n v="-32.53"/>
    <s v="USD"/>
    <n v="-32.53"/>
    <s v="PC"/>
    <n v="2022"/>
    <x v="3"/>
  </r>
  <r>
    <x v="1"/>
    <s v="UNDP1-0009430888-23-APR-2022-3192"/>
    <x v="24"/>
    <d v="2022-04-24T00:00:00"/>
    <s v="UNDP1"/>
    <x v="1"/>
    <s v="Facilities &amp; Admin - Implement"/>
    <s v="SSD"/>
    <n v="30000"/>
    <n v="47104"/>
    <n v="1981"/>
    <x v="0"/>
    <s v="SSD10"/>
    <x v="6"/>
    <x v="13"/>
    <s v="SFA"/>
    <m/>
    <m/>
    <m/>
    <m/>
    <x v="36"/>
    <x v="3"/>
    <m/>
    <n v="9430888"/>
    <n v="3192"/>
    <d v="2022-04-23T00:00:00"/>
    <n v="843.57"/>
    <s v="USD"/>
    <n v="843.57"/>
    <s v="PC"/>
    <n v="2022"/>
    <x v="0"/>
  </r>
  <r>
    <x v="0"/>
    <s v="UNDP1-0009445389-06-MAY-2022-1"/>
    <x v="33"/>
    <d v="2022-05-08T00:00:00"/>
    <s v="UNDP1"/>
    <x v="20"/>
    <s v="OTHER MEDIA COSTS"/>
    <s v="SSD"/>
    <n v="30000"/>
    <n v="47104"/>
    <n v="1981"/>
    <x v="0"/>
    <s v="SSD10"/>
    <x v="6"/>
    <x v="13"/>
    <s v="GLE"/>
    <m/>
    <m/>
    <m/>
    <m/>
    <x v="59"/>
    <x v="40"/>
    <m/>
    <n v="9445389"/>
    <n v="1"/>
    <d v="2022-05-06T00:00:00"/>
    <n v="-3758.2"/>
    <s v="USD"/>
    <n v="-3758.2"/>
    <s v="ONL"/>
    <n v="2022"/>
    <x v="1"/>
  </r>
  <r>
    <x v="0"/>
    <s v="UNDP1-0009445389-06-MAY-2022-2"/>
    <x v="33"/>
    <d v="2022-05-08T00:00:00"/>
    <s v="UNDP1"/>
    <x v="20"/>
    <s v="OTHER MEDIA COSTS"/>
    <s v="SSD"/>
    <n v="30000"/>
    <n v="47104"/>
    <n v="1981"/>
    <x v="3"/>
    <s v="SSD10"/>
    <x v="6"/>
    <x v="13"/>
    <s v="GLE"/>
    <m/>
    <m/>
    <m/>
    <m/>
    <x v="59"/>
    <x v="40"/>
    <m/>
    <n v="9445389"/>
    <n v="2"/>
    <d v="2022-05-06T00:00:00"/>
    <n v="3758.2"/>
    <s v="USD"/>
    <n v="3758.2"/>
    <s v="ONL"/>
    <n v="2022"/>
    <x v="1"/>
  </r>
  <r>
    <x v="0"/>
    <s v="UNDP1-0009457710-30-APR-2022-2"/>
    <x v="0"/>
    <d v="2022-05-15T00:00:00"/>
    <s v="UNDP1"/>
    <x v="0"/>
    <s v="Transfers to/from- Funds/Donor"/>
    <s v="SSD"/>
    <n v="30000"/>
    <n v="47104"/>
    <n v="1981"/>
    <x v="0"/>
    <s v="SSD10"/>
    <x v="6"/>
    <x v="0"/>
    <s v="GLR"/>
    <m/>
    <m/>
    <m/>
    <m/>
    <x v="0"/>
    <x v="0"/>
    <m/>
    <n v="9457710"/>
    <n v="2"/>
    <d v="2022-04-30T00:00:00"/>
    <n v="-5000"/>
    <s v="USD"/>
    <n v="-5000"/>
    <s v="ONL"/>
    <n v="2022"/>
    <x v="0"/>
  </r>
  <r>
    <x v="1"/>
    <s v="UNDP1-0009459476-30-APR-2022-4110"/>
    <x v="0"/>
    <d v="2022-05-17T00:00:00"/>
    <s v="UNDP1"/>
    <x v="1"/>
    <s v="Facilities &amp; Admin - Implement"/>
    <s v="SSD"/>
    <n v="30000"/>
    <n v="47101"/>
    <n v="1981"/>
    <x v="3"/>
    <s v="SSD10"/>
    <x v="6"/>
    <x v="14"/>
    <s v="SFA"/>
    <m/>
    <m/>
    <m/>
    <m/>
    <x v="37"/>
    <x v="3"/>
    <m/>
    <n v="9459476"/>
    <n v="4110"/>
    <d v="2022-04-30T00:00:00"/>
    <n v="7.07"/>
    <s v="USD"/>
    <n v="7.07"/>
    <s v="PC"/>
    <n v="2022"/>
    <x v="0"/>
  </r>
  <r>
    <x v="1"/>
    <s v="UNDP1-0009466481-21-MAY-2022-3019"/>
    <x v="25"/>
    <d v="2022-05-22T00:00:00"/>
    <s v="UNDP1"/>
    <x v="1"/>
    <s v="Facilities &amp; Admin - Implement"/>
    <s v="SSD"/>
    <n v="30000"/>
    <n v="47104"/>
    <n v="1981"/>
    <x v="3"/>
    <s v="SSD10"/>
    <x v="6"/>
    <x v="13"/>
    <s v="SFA"/>
    <m/>
    <m/>
    <m/>
    <m/>
    <x v="38"/>
    <x v="3"/>
    <m/>
    <n v="9466481"/>
    <n v="3019"/>
    <d v="2022-05-21T00:00:00"/>
    <n v="300.66000000000003"/>
    <s v="USD"/>
    <n v="300.66000000000003"/>
    <s v="PC"/>
    <n v="2022"/>
    <x v="1"/>
  </r>
  <r>
    <x v="1"/>
    <s v="UNDP1-0009466481-21-MAY-2022-3020"/>
    <x v="25"/>
    <d v="2022-05-22T00:00:00"/>
    <s v="UNDP1"/>
    <x v="1"/>
    <s v="Facilities &amp; Admin - Implement"/>
    <s v="SSD"/>
    <n v="30000"/>
    <n v="47104"/>
    <n v="1981"/>
    <x v="0"/>
    <s v="SSD10"/>
    <x v="6"/>
    <x v="13"/>
    <s v="SFA"/>
    <m/>
    <m/>
    <m/>
    <m/>
    <x v="38"/>
    <x v="3"/>
    <m/>
    <n v="9466481"/>
    <n v="3020"/>
    <d v="2022-05-21T00:00:00"/>
    <n v="-263.07"/>
    <s v="USD"/>
    <n v="-263.07"/>
    <s v="PC"/>
    <n v="2022"/>
    <x v="1"/>
  </r>
  <r>
    <x v="1"/>
    <s v="UNDP1-0009553148-30-JUN-2022-4745"/>
    <x v="4"/>
    <d v="2022-07-23T00:00:00"/>
    <s v="UNDP1"/>
    <x v="1"/>
    <s v="Facilities &amp; Admin - Implement"/>
    <s v="SSD"/>
    <n v="30000"/>
    <n v="47104"/>
    <n v="1981"/>
    <x v="3"/>
    <s v="SSD10"/>
    <x v="6"/>
    <x v="15"/>
    <s v="SFA"/>
    <m/>
    <m/>
    <m/>
    <m/>
    <x v="40"/>
    <x v="3"/>
    <m/>
    <n v="9553148"/>
    <n v="4745"/>
    <d v="2022-06-30T00:00:00"/>
    <n v="36.35"/>
    <s v="USD"/>
    <n v="36.35"/>
    <s v="PC"/>
    <n v="2022"/>
    <x v="2"/>
  </r>
  <r>
    <x v="0"/>
    <s v="UNDP1-AM09352756-31-JAN-2022-60"/>
    <x v="12"/>
    <d v="2022-02-21T00:00:00"/>
    <s v="UNDP1"/>
    <x v="5"/>
    <s v="Dep Exp Owned -Vehicle"/>
    <s v="SSD"/>
    <n v="30000"/>
    <n v="47104"/>
    <n v="1981"/>
    <x v="3"/>
    <s v=" "/>
    <x v="6"/>
    <x v="5"/>
    <s v=" "/>
    <m/>
    <m/>
    <m/>
    <m/>
    <x v="18"/>
    <x v="41"/>
    <m/>
    <s v="AM09352756"/>
    <n v="60"/>
    <d v="2022-01-31T00:00:00"/>
    <n v="406.63"/>
    <s v="USD"/>
    <n v="406.63"/>
    <s v="AM"/>
    <n v="2022"/>
    <x v="5"/>
  </r>
  <r>
    <x v="0"/>
    <s v="UNDP1-AM09352756-31-JAN-2022-59"/>
    <x v="12"/>
    <d v="2022-02-21T00:00:00"/>
    <s v="UNDP1"/>
    <x v="4"/>
    <s v="Acc Dep -Vehicles"/>
    <s v="SSD"/>
    <n v="30000"/>
    <n v="47104"/>
    <n v="1981"/>
    <x v="3"/>
    <s v=" "/>
    <x v="6"/>
    <x v="5"/>
    <s v=" "/>
    <m/>
    <m/>
    <m/>
    <m/>
    <x v="18"/>
    <x v="41"/>
    <m/>
    <s v="AM09352756"/>
    <n v="59"/>
    <d v="2022-01-31T00:00:00"/>
    <n v="-406.63"/>
    <s v="USD"/>
    <n v="-406.63"/>
    <s v="AM"/>
    <n v="2022"/>
    <x v="5"/>
  </r>
  <r>
    <x v="0"/>
    <s v="UNDP1-AM09377530-28-FEB-2022-60"/>
    <x v="8"/>
    <d v="2022-03-11T00:00:00"/>
    <s v="UNDP1"/>
    <x v="5"/>
    <s v="Dep Exp Owned -Vehicle"/>
    <s v="SSD"/>
    <n v="30000"/>
    <n v="47104"/>
    <n v="1981"/>
    <x v="3"/>
    <s v=" "/>
    <x v="6"/>
    <x v="5"/>
    <s v=" "/>
    <m/>
    <m/>
    <m/>
    <m/>
    <x v="18"/>
    <x v="41"/>
    <m/>
    <s v="AM09377530"/>
    <n v="60"/>
    <d v="2022-02-28T00:00:00"/>
    <n v="406.63"/>
    <s v="USD"/>
    <n v="406.63"/>
    <s v="AM"/>
    <n v="2022"/>
    <x v="4"/>
  </r>
  <r>
    <x v="0"/>
    <s v="UNDP1-AM09377530-28-FEB-2022-59"/>
    <x v="8"/>
    <d v="2022-03-11T00:00:00"/>
    <s v="UNDP1"/>
    <x v="4"/>
    <s v="Acc Dep -Vehicles"/>
    <s v="SSD"/>
    <n v="30000"/>
    <n v="47104"/>
    <n v="1981"/>
    <x v="3"/>
    <s v=" "/>
    <x v="6"/>
    <x v="5"/>
    <s v=" "/>
    <m/>
    <m/>
    <m/>
    <m/>
    <x v="18"/>
    <x v="41"/>
    <m/>
    <s v="AM09377530"/>
    <n v="59"/>
    <d v="2022-02-28T00:00:00"/>
    <n v="-406.63"/>
    <s v="USD"/>
    <n v="-406.63"/>
    <s v="AM"/>
    <n v="2022"/>
    <x v="4"/>
  </r>
  <r>
    <x v="0"/>
    <s v="UNDP1-AM09425064-01-MAR-2022-58"/>
    <x v="7"/>
    <d v="2022-04-19T00:00:00"/>
    <s v="UNDP1"/>
    <x v="6"/>
    <s v="Vehicles"/>
    <s v="SSD"/>
    <n v="30000"/>
    <n v="47104"/>
    <n v="1981"/>
    <x v="3"/>
    <s v=" "/>
    <x v="6"/>
    <x v="5"/>
    <s v=" "/>
    <m/>
    <m/>
    <m/>
    <m/>
    <x v="19"/>
    <x v="41"/>
    <m/>
    <s v="AM09425064"/>
    <n v="58"/>
    <d v="2022-03-01T00:00:00"/>
    <n v="-59732.44"/>
    <s v="USD"/>
    <n v="-59732.44"/>
    <s v="AM"/>
    <n v="2022"/>
    <x v="3"/>
  </r>
  <r>
    <x v="0"/>
    <s v="UNDP1-AM09425065-31-MAR-2022-8"/>
    <x v="9"/>
    <d v="2022-04-19T00:00:00"/>
    <s v="UNDP1"/>
    <x v="4"/>
    <s v="Acc Dep -Vehicles"/>
    <s v="SSD"/>
    <n v="30000"/>
    <n v="47104"/>
    <n v="1981"/>
    <x v="3"/>
    <s v=" "/>
    <x v="6"/>
    <x v="5"/>
    <s v=" "/>
    <m/>
    <m/>
    <m/>
    <m/>
    <x v="19"/>
    <x v="41"/>
    <m/>
    <s v="AM09425065"/>
    <n v="8"/>
    <d v="2022-03-31T00:00:00"/>
    <n v="46313.68"/>
    <s v="USD"/>
    <n v="46313.68"/>
    <s v="AM"/>
    <n v="2022"/>
    <x v="3"/>
  </r>
  <r>
    <x v="0"/>
    <s v="UNDP1-AM09425066-31-MAR-2022-225"/>
    <x v="9"/>
    <d v="2022-04-19T00:00:00"/>
    <s v="UNDP1"/>
    <x v="4"/>
    <s v="Acc Dep -Vehicles"/>
    <s v="SSD"/>
    <n v="30000"/>
    <n v="47104"/>
    <n v="1981"/>
    <x v="3"/>
    <s v=" "/>
    <x v="6"/>
    <x v="5"/>
    <s v=" "/>
    <m/>
    <m/>
    <m/>
    <m/>
    <x v="18"/>
    <x v="41"/>
    <m/>
    <s v="AM09425066"/>
    <n v="225"/>
    <d v="2022-03-31T00:00:00"/>
    <n v="406.63"/>
    <s v="USD"/>
    <n v="406.63"/>
    <s v="AM"/>
    <n v="2022"/>
    <x v="3"/>
  </r>
  <r>
    <x v="0"/>
    <s v="UNDP1-AM09425066-31-MAR-2022-226"/>
    <x v="9"/>
    <d v="2022-04-19T00:00:00"/>
    <s v="UNDP1"/>
    <x v="5"/>
    <s v="Dep Exp Owned -Vehicle"/>
    <s v="SSD"/>
    <n v="30000"/>
    <n v="47104"/>
    <n v="1981"/>
    <x v="3"/>
    <s v=" "/>
    <x v="6"/>
    <x v="5"/>
    <s v=" "/>
    <m/>
    <m/>
    <m/>
    <m/>
    <x v="18"/>
    <x v="41"/>
    <m/>
    <s v="AM09425066"/>
    <n v="226"/>
    <d v="2022-03-31T00:00:00"/>
    <n v="-406.63"/>
    <s v="USD"/>
    <n v="-406.63"/>
    <s v="AM"/>
    <n v="2022"/>
    <x v="3"/>
  </r>
  <r>
    <x v="0"/>
    <s v="UNDP1-PO09523480-30-JUN-2022-74"/>
    <x v="4"/>
    <d v="2022-07-01T00:00:00"/>
    <s v="UNDP1"/>
    <x v="10"/>
    <s v="INTL CONSULTANTS-SHT TERM-TECH"/>
    <s v="SSD"/>
    <n v="30000"/>
    <n v="47104"/>
    <n v="1981"/>
    <x v="3"/>
    <s v="SSD10"/>
    <x v="6"/>
    <x v="15"/>
    <s v="COM"/>
    <m/>
    <m/>
    <m/>
    <m/>
    <x v="52"/>
    <x v="42"/>
    <m/>
    <s v="PO09523480"/>
    <n v="74"/>
    <d v="2022-06-30T00:00:00"/>
    <n v="454.38"/>
    <s v="USD"/>
    <n v="454.38"/>
    <s v="PO"/>
    <n v="2022"/>
    <x v="2"/>
  </r>
  <r>
    <x v="0"/>
    <s v="UNDP1-PO09523480-30-JUN-2022-170"/>
    <x v="4"/>
    <d v="2022-07-01T00:00:00"/>
    <s v="UNDP1"/>
    <x v="15"/>
    <s v="Receipt Accrual Liability"/>
    <s v="SSD"/>
    <n v="30000"/>
    <n v="47104"/>
    <n v="1981"/>
    <x v="3"/>
    <s v="SSD10"/>
    <x v="6"/>
    <x v="15"/>
    <s v="COM"/>
    <m/>
    <m/>
    <m/>
    <m/>
    <x v="52"/>
    <x v="42"/>
    <m/>
    <s v="PO09523480"/>
    <n v="170"/>
    <d v="2022-06-30T00:00:00"/>
    <n v="-454.38"/>
    <s v="USD"/>
    <n v="-454.38"/>
    <s v="PO"/>
    <n v="2022"/>
    <x v="2"/>
  </r>
  <r>
    <x v="3"/>
    <s v="UNDP1-0000760456-1-1"/>
    <x v="34"/>
    <d v="2022-05-08T00:00:00"/>
    <s v="UNDP1"/>
    <x v="21"/>
    <s v="Daily Subsistence Allow-Intl"/>
    <s v="SSD"/>
    <n v="30000"/>
    <n v="47101"/>
    <n v="1981"/>
    <x v="3"/>
    <s v="SSD10"/>
    <x v="6"/>
    <x v="14"/>
    <s v="ACT"/>
    <s v="SSD4873"/>
    <n v="4873"/>
    <s v="Jackline Nasiwa Sunday James"/>
    <m/>
    <x v="60"/>
    <x v="43"/>
    <m/>
    <s v="EX09447355"/>
    <n v="2"/>
    <d v="2022-04-27T00:00:00"/>
    <n v="88.4"/>
    <s v="USD"/>
    <n v="88.4"/>
    <s v="EX"/>
    <n v="2022"/>
    <x v="0"/>
  </r>
  <r>
    <x v="2"/>
    <s v="SSD10-00092732-1-1-CLOS-DST"/>
    <x v="35"/>
    <d v="2022-04-08T00:00:00"/>
    <s v="UNDP1"/>
    <x v="22"/>
    <s v="LOCAL CONSULT.-SHT TERM-TECH"/>
    <s v="SSD"/>
    <n v="30000"/>
    <n v="47104"/>
    <n v="1981"/>
    <x v="9"/>
    <s v="SSD10"/>
    <x v="7"/>
    <x v="8"/>
    <s v="ACT"/>
    <s v=" "/>
    <n v="7318"/>
    <s v="MOSES MOJWOK AKOL"/>
    <s v=" "/>
    <x v="61"/>
    <x v="44"/>
    <m/>
    <s v="AP09411941"/>
    <n v="27"/>
    <d v="2022-04-07T00:00:00"/>
    <n v="-13600"/>
    <s v="USD"/>
    <n v="-13600"/>
    <s v="AP"/>
    <n v="2022"/>
    <x v="0"/>
  </r>
  <r>
    <x v="2"/>
    <s v="SSD10-00096120-1-1-CANC-RXG"/>
    <x v="36"/>
    <d v="2022-01-22T00:00:00"/>
    <s v="UNDP1"/>
    <x v="18"/>
    <s v="REALIZED GAIN"/>
    <s v="SSD"/>
    <n v="28620"/>
    <n v="47104"/>
    <n v="1981"/>
    <x v="19"/>
    <s v="SSD10"/>
    <x v="7"/>
    <x v="16"/>
    <s v="ACT"/>
    <s v=" "/>
    <n v="3889"/>
    <s v="GILOT GENERAL SUPPLIERS"/>
    <s v=" "/>
    <x v="55"/>
    <x v="45"/>
    <m/>
    <s v="AP09314506"/>
    <n v="5"/>
    <d v="2022-01-07T00:00:00"/>
    <n v="0"/>
    <s v="KES"/>
    <n v="417.05"/>
    <s v="AP"/>
    <n v="2022"/>
    <x v="5"/>
  </r>
  <r>
    <x v="2"/>
    <s v="SSD10-00096120-1-1-PYMN-RXG"/>
    <x v="36"/>
    <d v="2022-01-07T00:00:00"/>
    <s v="UNDP1"/>
    <x v="18"/>
    <s v="REALIZED GAIN"/>
    <s v="SSD"/>
    <n v="28620"/>
    <n v="47104"/>
    <n v="1981"/>
    <x v="19"/>
    <s v="SSD10"/>
    <x v="7"/>
    <x v="16"/>
    <s v="ACT"/>
    <s v=" "/>
    <n v="3889"/>
    <s v="GILOT GENERAL SUPPLIERS"/>
    <s v=" "/>
    <x v="55"/>
    <x v="45"/>
    <m/>
    <s v="AP09294279"/>
    <n v="508"/>
    <d v="2022-01-07T00:00:00"/>
    <n v="0"/>
    <s v="KES"/>
    <n v="-417.05"/>
    <s v="AP"/>
    <n v="2022"/>
    <x v="5"/>
  </r>
  <r>
    <x v="2"/>
    <s v="SSD10-00096120-1-1-PYMN-RXG"/>
    <x v="16"/>
    <d v="2022-01-27T00:00:00"/>
    <s v="UNDP1"/>
    <x v="18"/>
    <s v="REALIZED GAIN"/>
    <s v="SSD"/>
    <n v="28620"/>
    <n v="47104"/>
    <n v="1981"/>
    <x v="19"/>
    <s v="SSD10"/>
    <x v="7"/>
    <x v="16"/>
    <s v="ACT"/>
    <s v=" "/>
    <n v="3889"/>
    <s v="GILOT GENERAL SUPPLIERS"/>
    <s v=" "/>
    <x v="55"/>
    <x v="45"/>
    <m/>
    <s v="AP09320794"/>
    <n v="237"/>
    <d v="2022-01-26T00:00:00"/>
    <n v="0"/>
    <s v="KES"/>
    <n v="-464.95"/>
    <s v="AP"/>
    <n v="2022"/>
    <x v="5"/>
  </r>
  <r>
    <x v="2"/>
    <s v="SSD10-00096835-1-1-ACCR-DST"/>
    <x v="37"/>
    <d v="2022-01-03T00:00:00"/>
    <s v="UNDP1"/>
    <x v="22"/>
    <s v="LOCAL CONSULT.-SHT TERM-TECH"/>
    <s v="SSD"/>
    <n v="28620"/>
    <n v="47104"/>
    <n v="1981"/>
    <x v="19"/>
    <s v="SSD10"/>
    <x v="7"/>
    <x v="16"/>
    <s v="ACT"/>
    <s v=" "/>
    <n v="2126"/>
    <s v="MILTON MELINGASUK LADO MOGGA"/>
    <s v=" "/>
    <x v="62"/>
    <x v="46"/>
    <m/>
    <s v="AP09287459"/>
    <n v="5"/>
    <d v="2022-01-02T00:00:00"/>
    <n v="13280"/>
    <s v="USD"/>
    <n v="13280"/>
    <s v="AP"/>
    <n v="2022"/>
    <x v="5"/>
  </r>
  <r>
    <x v="4"/>
    <s v="SSD10-00096933-1-1-ACCR-DST"/>
    <x v="38"/>
    <d v="2022-02-02T00:00:00"/>
    <s v="UNDP1"/>
    <x v="23"/>
    <s v="HAZARD DUTY STATION ALLOW-IP"/>
    <s v="SSD"/>
    <n v="30000"/>
    <n v="47104"/>
    <n v="1981"/>
    <x v="9"/>
    <s v="SSD10"/>
    <x v="7"/>
    <x v="17"/>
    <s v="ACT"/>
    <s v="JR00096933"/>
    <n v="7156"/>
    <s v="ALLAN GERARD POSTON"/>
    <s v=" "/>
    <x v="63"/>
    <x v="47"/>
    <m/>
    <s v="AP09329194"/>
    <n v="7"/>
    <d v="2022-01-17T00:00:00"/>
    <n v="1297.97"/>
    <s v="USD"/>
    <n v="1297.97"/>
    <s v="AP"/>
    <n v="2022"/>
    <x v="5"/>
  </r>
  <r>
    <x v="2"/>
    <s v="SSD10-00096951-1-1-ACCR-DST"/>
    <x v="39"/>
    <d v="2022-01-21T00:00:00"/>
    <s v="UNDP1"/>
    <x v="22"/>
    <s v="LOCAL CONSULT.-SHT TERM-TECH"/>
    <s v="SSD"/>
    <n v="30000"/>
    <n v="47104"/>
    <n v="1981"/>
    <x v="9"/>
    <s v="SSD10"/>
    <x v="7"/>
    <x v="8"/>
    <s v="ACT"/>
    <s v=" "/>
    <n v="7168"/>
    <s v="TAB GADIET BANNACK THENG"/>
    <s v=" "/>
    <x v="64"/>
    <x v="48"/>
    <m/>
    <s v="AP09313944"/>
    <n v="26"/>
    <d v="2022-01-21T00:00:00"/>
    <n v="4000"/>
    <s v="USD"/>
    <n v="4000"/>
    <s v="AP"/>
    <n v="2022"/>
    <x v="5"/>
  </r>
  <r>
    <x v="2"/>
    <s v="SSD10-00096953-1-1-ACCR-DST"/>
    <x v="39"/>
    <d v="2022-01-21T00:00:00"/>
    <s v="UNDP1"/>
    <x v="22"/>
    <s v="LOCAL CONSULT.-SHT TERM-TECH"/>
    <s v="SSD"/>
    <n v="30000"/>
    <n v="47104"/>
    <n v="1981"/>
    <x v="9"/>
    <s v="SSD10"/>
    <x v="7"/>
    <x v="8"/>
    <s v="ACT"/>
    <s v=" "/>
    <n v="2121"/>
    <s v="HASTIN YOKWE ANISIO ROBA"/>
    <s v=" "/>
    <x v="65"/>
    <x v="49"/>
    <m/>
    <s v="AP09313944"/>
    <n v="27"/>
    <d v="2022-01-21T00:00:00"/>
    <n v="12800"/>
    <s v="USD"/>
    <n v="12800"/>
    <s v="AP"/>
    <n v="2022"/>
    <x v="5"/>
  </r>
  <r>
    <x v="2"/>
    <s v="SSD10-00096954-1-1-ACCR-DST"/>
    <x v="39"/>
    <d v="2022-01-21T00:00:00"/>
    <s v="UNDP1"/>
    <x v="22"/>
    <s v="LOCAL CONSULT.-SHT TERM-TECH"/>
    <s v="SSD"/>
    <n v="30000"/>
    <n v="47104"/>
    <n v="1981"/>
    <x v="9"/>
    <s v="SSD10"/>
    <x v="7"/>
    <x v="8"/>
    <s v="ACT"/>
    <s v=" "/>
    <n v="7076"/>
    <s v="SANTINO AYUEL LONGAR DAU"/>
    <s v=" "/>
    <x v="66"/>
    <x v="50"/>
    <m/>
    <s v="AP09313944"/>
    <n v="28"/>
    <d v="2022-01-21T00:00:00"/>
    <n v="4000"/>
    <s v="USD"/>
    <n v="4000"/>
    <s v="AP"/>
    <n v="2022"/>
    <x v="5"/>
  </r>
  <r>
    <x v="2"/>
    <s v="SSD10-00096955-1-1-ACCR-DST"/>
    <x v="39"/>
    <d v="2022-01-21T00:00:00"/>
    <s v="UNDP1"/>
    <x v="22"/>
    <s v="LOCAL CONSULT.-SHT TERM-TECH"/>
    <s v="SSD"/>
    <n v="30000"/>
    <n v="47104"/>
    <n v="1981"/>
    <x v="9"/>
    <s v="SSD10"/>
    <x v="7"/>
    <x v="8"/>
    <s v="ACT"/>
    <s v=" "/>
    <n v="245"/>
    <s v="CANDIGA EMMANUEL ABIAZA"/>
    <s v=" "/>
    <x v="66"/>
    <x v="51"/>
    <m/>
    <s v="AP09313944"/>
    <n v="29"/>
    <d v="2022-01-21T00:00:00"/>
    <n v="4000"/>
    <s v="USD"/>
    <n v="4000"/>
    <s v="AP"/>
    <n v="2022"/>
    <x v="5"/>
  </r>
  <r>
    <x v="2"/>
    <s v="SSD10-00097049-1-1-ACCR-DST"/>
    <x v="40"/>
    <d v="2022-02-03T00:00:00"/>
    <s v="UNDP1"/>
    <x v="22"/>
    <s v="LOCAL CONSULT.-SHT TERM-TECH"/>
    <s v="SSD"/>
    <n v="30000"/>
    <n v="47104"/>
    <n v="1981"/>
    <x v="9"/>
    <s v="SSD10"/>
    <x v="7"/>
    <x v="8"/>
    <s v="ACT"/>
    <s v=" "/>
    <n v="7337"/>
    <s v="THIIK AGOTH GIIR THIIK"/>
    <s v=" "/>
    <x v="61"/>
    <x v="52"/>
    <m/>
    <s v="AP09330232"/>
    <n v="4"/>
    <d v="2022-02-02T00:00:00"/>
    <n v="4000"/>
    <s v="USD"/>
    <n v="4000"/>
    <s v="AP"/>
    <n v="2022"/>
    <x v="4"/>
  </r>
  <r>
    <x v="2"/>
    <s v="SSD10-00097059-1-1-ACCR-DST"/>
    <x v="41"/>
    <d v="2022-02-03T00:00:00"/>
    <s v="UNDP1"/>
    <x v="22"/>
    <s v="LOCAL CONSULT.-SHT TERM-TECH"/>
    <s v="SSD"/>
    <n v="30000"/>
    <n v="47104"/>
    <n v="1981"/>
    <x v="9"/>
    <s v="SSD10"/>
    <x v="7"/>
    <x v="8"/>
    <s v="ACT"/>
    <s v=" "/>
    <n v="7076"/>
    <s v="SANTINO AYUEL LONGAR DAU"/>
    <s v=" "/>
    <x v="67"/>
    <x v="53"/>
    <m/>
    <s v="AP09331235"/>
    <n v="11"/>
    <d v="2022-02-03T00:00:00"/>
    <n v="2400"/>
    <s v="USD"/>
    <n v="2400"/>
    <s v="AP"/>
    <n v="2022"/>
    <x v="4"/>
  </r>
  <r>
    <x v="2"/>
    <s v="SSD10-00097073-1-1-ACCR-DST"/>
    <x v="42"/>
    <d v="2022-02-04T00:00:00"/>
    <s v="UNDP1"/>
    <x v="22"/>
    <s v="LOCAL CONSULT.-SHT TERM-TECH"/>
    <s v="SSD"/>
    <n v="30000"/>
    <n v="47104"/>
    <n v="1981"/>
    <x v="9"/>
    <s v="SSD10"/>
    <x v="7"/>
    <x v="8"/>
    <s v="ACT"/>
    <s v=" "/>
    <n v="245"/>
    <s v="CANDIGA EMMANUEL ABIAZA"/>
    <s v=" "/>
    <x v="67"/>
    <x v="54"/>
    <m/>
    <s v="AP09333244"/>
    <n v="31"/>
    <d v="2022-02-04T00:00:00"/>
    <n v="2200"/>
    <s v="USD"/>
    <n v="2200"/>
    <s v="AP"/>
    <n v="2022"/>
    <x v="4"/>
  </r>
  <r>
    <x v="2"/>
    <s v="SSD10-00097074-1-1-ACCR-DST"/>
    <x v="42"/>
    <d v="2022-02-04T00:00:00"/>
    <s v="UNDP1"/>
    <x v="10"/>
    <s v="INTL CONSULTANTS-SHT TERM-TECH"/>
    <s v="SSD"/>
    <n v="30000"/>
    <n v="47104"/>
    <n v="1981"/>
    <x v="9"/>
    <s v="SSD10"/>
    <x v="7"/>
    <x v="8"/>
    <s v="ACT"/>
    <s v=" "/>
    <n v="7442"/>
    <s v="JASHINTO PAKON GENYE"/>
    <s v=" "/>
    <x v="25"/>
    <x v="55"/>
    <m/>
    <s v="AP09333244"/>
    <n v="26"/>
    <d v="2022-02-04T00:00:00"/>
    <n v="8000"/>
    <s v="USD"/>
    <n v="8000"/>
    <s v="AP"/>
    <n v="2022"/>
    <x v="4"/>
  </r>
  <r>
    <x v="2"/>
    <s v="SSD10-00097075-1-1-ACCR-DST"/>
    <x v="42"/>
    <d v="2022-02-04T00:00:00"/>
    <s v="UNDP1"/>
    <x v="22"/>
    <s v="LOCAL CONSULT.-SHT TERM-TECH"/>
    <s v="SSD"/>
    <n v="30000"/>
    <n v="47104"/>
    <n v="1981"/>
    <x v="9"/>
    <s v="SSD10"/>
    <x v="7"/>
    <x v="8"/>
    <s v="ACT"/>
    <s v=" "/>
    <n v="10049"/>
    <s v="BENJAMIN AYALI KOYONGWA"/>
    <s v=" "/>
    <x v="66"/>
    <x v="56"/>
    <m/>
    <s v="AP09333244"/>
    <n v="29"/>
    <d v="2022-02-04T00:00:00"/>
    <n v="4000"/>
    <s v="USD"/>
    <n v="4000"/>
    <s v="AP"/>
    <n v="2022"/>
    <x v="4"/>
  </r>
  <r>
    <x v="2"/>
    <s v="SSD10-00097076-1-1-ACCR-DST"/>
    <x v="42"/>
    <d v="2022-02-04T00:00:00"/>
    <s v="UNDP1"/>
    <x v="10"/>
    <s v="INTL CONSULTANTS-SHT TERM-TECH"/>
    <s v="SSD"/>
    <n v="30000"/>
    <n v="47104"/>
    <n v="1981"/>
    <x v="9"/>
    <s v="SSD10"/>
    <x v="7"/>
    <x v="8"/>
    <s v="ACT"/>
    <s v=" "/>
    <n v="7442"/>
    <s v="JASHINTO PAKON GENYE"/>
    <s v=" "/>
    <x v="25"/>
    <x v="57"/>
    <m/>
    <s v="AP09333244"/>
    <n v="25"/>
    <d v="2022-02-04T00:00:00"/>
    <n v="1800"/>
    <s v="USD"/>
    <n v="1800"/>
    <s v="AP"/>
    <n v="2022"/>
    <x v="4"/>
  </r>
  <r>
    <x v="2"/>
    <s v="SSD10-00097082-1-1-ACCR-DST"/>
    <x v="42"/>
    <d v="2022-02-04T00:00:00"/>
    <s v="UNDP1"/>
    <x v="22"/>
    <s v="LOCAL CONSULT.-SHT TERM-TECH"/>
    <s v="SSD"/>
    <n v="30000"/>
    <n v="47104"/>
    <n v="1981"/>
    <x v="9"/>
    <s v="SSD10"/>
    <x v="7"/>
    <x v="8"/>
    <s v="ACT"/>
    <s v=" "/>
    <n v="7447"/>
    <s v="OMOT OKONY OLOK GUON"/>
    <s v=" "/>
    <x v="68"/>
    <x v="58"/>
    <m/>
    <s v="AP09333244"/>
    <n v="27"/>
    <d v="2022-02-04T00:00:00"/>
    <n v="2000"/>
    <s v="USD"/>
    <n v="2000"/>
    <s v="AP"/>
    <n v="2022"/>
    <x v="4"/>
  </r>
  <r>
    <x v="2"/>
    <s v="SSD10-00097083-1-1-ACCR-DST"/>
    <x v="42"/>
    <d v="2022-02-04T00:00:00"/>
    <s v="UNDP1"/>
    <x v="22"/>
    <s v="LOCAL CONSULT.-SHT TERM-TECH"/>
    <s v="SSD"/>
    <n v="30000"/>
    <n v="47104"/>
    <n v="1981"/>
    <x v="9"/>
    <s v="SSD10"/>
    <x v="7"/>
    <x v="8"/>
    <s v="ACT"/>
    <s v=" "/>
    <n v="7447"/>
    <s v="OMOT OKONY OLOK GUON"/>
    <s v=" "/>
    <x v="68"/>
    <x v="59"/>
    <m/>
    <s v="AP09333244"/>
    <n v="28"/>
    <d v="2022-02-04T00:00:00"/>
    <n v="1600"/>
    <s v="USD"/>
    <n v="1600"/>
    <s v="AP"/>
    <n v="2022"/>
    <x v="4"/>
  </r>
  <r>
    <x v="2"/>
    <s v="SSD10-00097133-1-1-ACCR-DST"/>
    <x v="43"/>
    <d v="2022-02-09T00:00:00"/>
    <s v="UNDP1"/>
    <x v="22"/>
    <s v="LOCAL CONSULT.-SHT TERM-TECH"/>
    <s v="SSD"/>
    <n v="30000"/>
    <n v="47104"/>
    <n v="1981"/>
    <x v="9"/>
    <s v="SSD10"/>
    <x v="7"/>
    <x v="18"/>
    <s v="ACT"/>
    <s v=" "/>
    <n v="7117"/>
    <s v="SIMON PETER EDWARD LADO"/>
    <s v=" "/>
    <x v="69"/>
    <x v="60"/>
    <m/>
    <s v="AP09338049"/>
    <n v="2"/>
    <d v="2022-02-08T00:00:00"/>
    <n v="2700"/>
    <s v="USD"/>
    <n v="2700"/>
    <s v="AP"/>
    <n v="2022"/>
    <x v="4"/>
  </r>
  <r>
    <x v="2"/>
    <s v="SSD10-00097134-1-1-ACCR-DST"/>
    <x v="43"/>
    <d v="2022-02-09T00:00:00"/>
    <s v="UNDP1"/>
    <x v="22"/>
    <s v="LOCAL CONSULT.-SHT TERM-TECH"/>
    <s v="SSD"/>
    <n v="30000"/>
    <n v="47104"/>
    <n v="1981"/>
    <x v="9"/>
    <s v="SSD10"/>
    <x v="7"/>
    <x v="8"/>
    <s v="ACT"/>
    <s v=" "/>
    <n v="7168"/>
    <s v="TAB GADIET BANNACK THENG"/>
    <s v=" "/>
    <x v="67"/>
    <x v="61"/>
    <m/>
    <s v="AP09338965"/>
    <n v="33"/>
    <d v="2022-02-08T00:00:00"/>
    <n v="2800"/>
    <s v="USD"/>
    <n v="2800"/>
    <s v="AP"/>
    <n v="2022"/>
    <x v="4"/>
  </r>
  <r>
    <x v="2"/>
    <s v="SSD10-00097246-1-1-ACCR-DST"/>
    <x v="44"/>
    <d v="2022-02-16T00:00:00"/>
    <s v="UNDP1"/>
    <x v="19"/>
    <s v="FUEL, PETROLEUM AND OTHER OILS"/>
    <s v="SSD"/>
    <n v="28620"/>
    <n v="47104"/>
    <n v="1981"/>
    <x v="19"/>
    <s v="SSD10"/>
    <x v="7"/>
    <x v="19"/>
    <s v="ACT"/>
    <s v=" "/>
    <n v="4990"/>
    <s v="LUQMAN PETROLEUM CO LTD"/>
    <s v=" "/>
    <x v="70"/>
    <x v="62"/>
    <m/>
    <s v="AP09347404"/>
    <n v="10"/>
    <d v="2022-02-16T00:00:00"/>
    <n v="1900"/>
    <s v="USD"/>
    <n v="1900"/>
    <s v="AP"/>
    <n v="2022"/>
    <x v="4"/>
  </r>
  <r>
    <x v="2"/>
    <s v="SSD10-00097294-1-1-ACCR-DST"/>
    <x v="22"/>
    <d v="2022-02-21T00:00:00"/>
    <s v="UNDP1"/>
    <x v="22"/>
    <s v="LOCAL CONSULT.-SHT TERM-TECH"/>
    <s v="SSD"/>
    <n v="30000"/>
    <n v="47104"/>
    <n v="1981"/>
    <x v="9"/>
    <s v="SSD10"/>
    <x v="7"/>
    <x v="8"/>
    <s v="ACT"/>
    <s v=" "/>
    <n v="7430"/>
    <s v="RACHEL AMUOR RIAK"/>
    <s v=" "/>
    <x v="62"/>
    <x v="63"/>
    <m/>
    <s v="AP09352204"/>
    <n v="27"/>
    <d v="2022-02-21T00:00:00"/>
    <n v="11800"/>
    <s v="USD"/>
    <n v="11800"/>
    <s v="AP"/>
    <n v="2022"/>
    <x v="4"/>
  </r>
  <r>
    <x v="2"/>
    <s v="SSD10-00097297-1-1-ACCR-DST"/>
    <x v="22"/>
    <d v="2022-02-21T00:00:00"/>
    <s v="UNDP1"/>
    <x v="10"/>
    <s v="INTL CONSULTANTS-SHT TERM-TECH"/>
    <s v="SSD"/>
    <n v="30000"/>
    <n v="47104"/>
    <n v="1981"/>
    <x v="9"/>
    <s v="SSD10"/>
    <x v="7"/>
    <x v="18"/>
    <s v="ACT"/>
    <s v=" "/>
    <n v="7464"/>
    <s v="JARED OKWACH ABAGI"/>
    <s v=" "/>
    <x v="69"/>
    <x v="64"/>
    <m/>
    <s v="AP09352204"/>
    <n v="26"/>
    <d v="2022-02-21T00:00:00"/>
    <n v="7200"/>
    <s v="USD"/>
    <n v="7200"/>
    <s v="AP"/>
    <n v="2022"/>
    <x v="4"/>
  </r>
  <r>
    <x v="2"/>
    <s v="SSD10-00097301-1-1-ACCR-DST"/>
    <x v="22"/>
    <d v="2022-02-21T00:00:00"/>
    <s v="UNDP1"/>
    <x v="22"/>
    <s v="LOCAL CONSULT.-SHT TERM-TECH"/>
    <s v="SSD"/>
    <n v="30000"/>
    <n v="47104"/>
    <n v="1981"/>
    <x v="9"/>
    <s v="SSD10"/>
    <x v="7"/>
    <x v="8"/>
    <s v="ACT"/>
    <s v=" "/>
    <n v="10049"/>
    <s v="BENJAMIN AYALI KOYONGWA"/>
    <s v=" "/>
    <x v="67"/>
    <x v="65"/>
    <m/>
    <s v="AP09352204"/>
    <n v="29"/>
    <d v="2022-02-21T00:00:00"/>
    <n v="1800"/>
    <s v="USD"/>
    <n v="1800"/>
    <s v="AP"/>
    <n v="2022"/>
    <x v="4"/>
  </r>
  <r>
    <x v="2"/>
    <s v="SSD10-00097620-1-1-ACCR-DST"/>
    <x v="45"/>
    <d v="2022-03-12T00:00:00"/>
    <s v="UNDP1"/>
    <x v="13"/>
    <s v="STATIONERY   OTHER OFFICE SUPP"/>
    <s v="SSD"/>
    <n v="30000"/>
    <n v="47104"/>
    <n v="1981"/>
    <x v="9"/>
    <s v="SSD10"/>
    <x v="7"/>
    <x v="18"/>
    <s v="ACT"/>
    <s v=" "/>
    <n v="204"/>
    <s v="DAN OFFICE LTD"/>
    <s v=" "/>
    <x v="71"/>
    <x v="66"/>
    <m/>
    <s v="AP09377928"/>
    <n v="9"/>
    <d v="2022-03-12T00:00:00"/>
    <n v="2136"/>
    <s v="USD"/>
    <n v="2136"/>
    <s v="AP"/>
    <n v="2022"/>
    <x v="3"/>
  </r>
  <r>
    <x v="2"/>
    <s v="SSD10-00097620-2-1-ACCR-DST"/>
    <x v="45"/>
    <d v="2022-03-12T00:00:00"/>
    <s v="UNDP1"/>
    <x v="13"/>
    <s v="STATIONERY   OTHER OFFICE SUPP"/>
    <s v="SSD"/>
    <n v="30000"/>
    <n v="47104"/>
    <n v="1981"/>
    <x v="9"/>
    <s v="SSD10"/>
    <x v="7"/>
    <x v="18"/>
    <s v="ACT"/>
    <s v=" "/>
    <n v="204"/>
    <s v="DAN OFFICE LTD"/>
    <s v=" "/>
    <x v="71"/>
    <x v="66"/>
    <m/>
    <s v="AP09377928"/>
    <n v="10"/>
    <d v="2022-03-12T00:00:00"/>
    <n v="2136"/>
    <s v="USD"/>
    <n v="2136"/>
    <s v="AP"/>
    <n v="2022"/>
    <x v="3"/>
  </r>
  <r>
    <x v="2"/>
    <s v="SSD10-00097620-3-1-ACCR-DST"/>
    <x v="45"/>
    <d v="2022-03-12T00:00:00"/>
    <s v="UNDP1"/>
    <x v="13"/>
    <s v="STATIONERY   OTHER OFFICE SUPP"/>
    <s v="SSD"/>
    <n v="30000"/>
    <n v="47104"/>
    <n v="1981"/>
    <x v="9"/>
    <s v="SSD10"/>
    <x v="7"/>
    <x v="18"/>
    <s v="ACT"/>
    <s v=" "/>
    <n v="204"/>
    <s v="DAN OFFICE LTD"/>
    <s v=" "/>
    <x v="71"/>
    <x v="66"/>
    <m/>
    <s v="AP09377928"/>
    <n v="11"/>
    <d v="2022-03-12T00:00:00"/>
    <n v="2136"/>
    <s v="USD"/>
    <n v="2136"/>
    <s v="AP"/>
    <n v="2022"/>
    <x v="3"/>
  </r>
  <r>
    <x v="2"/>
    <s v="SSD10-00097620-4-1-ACCR-DST"/>
    <x v="45"/>
    <d v="2022-03-12T00:00:00"/>
    <s v="UNDP1"/>
    <x v="13"/>
    <s v="STATIONERY   OTHER OFFICE SUPP"/>
    <s v="SSD"/>
    <n v="30000"/>
    <n v="47104"/>
    <n v="1981"/>
    <x v="9"/>
    <s v="SSD10"/>
    <x v="7"/>
    <x v="18"/>
    <s v="ACT"/>
    <s v=" "/>
    <n v="204"/>
    <s v="DAN OFFICE LTD"/>
    <s v=" "/>
    <x v="71"/>
    <x v="66"/>
    <m/>
    <s v="AP09377928"/>
    <n v="12"/>
    <d v="2022-03-12T00:00:00"/>
    <n v="2016"/>
    <s v="USD"/>
    <n v="2016"/>
    <s v="AP"/>
    <n v="2022"/>
    <x v="3"/>
  </r>
  <r>
    <x v="2"/>
    <s v="SSD10-00097620-5-1-ACCR-DST"/>
    <x v="45"/>
    <d v="2022-03-12T00:00:00"/>
    <s v="UNDP1"/>
    <x v="13"/>
    <s v="STATIONERY   OTHER OFFICE SUPP"/>
    <s v="SSD"/>
    <n v="30000"/>
    <n v="47104"/>
    <n v="1981"/>
    <x v="9"/>
    <s v="SSD10"/>
    <x v="7"/>
    <x v="18"/>
    <s v="ACT"/>
    <s v=" "/>
    <n v="204"/>
    <s v="DAN OFFICE LTD"/>
    <s v=" "/>
    <x v="72"/>
    <x v="66"/>
    <m/>
    <s v="AP09377928"/>
    <n v="8"/>
    <d v="2022-03-12T00:00:00"/>
    <n v="2796"/>
    <s v="USD"/>
    <n v="2796"/>
    <s v="AP"/>
    <n v="2022"/>
    <x v="3"/>
  </r>
  <r>
    <x v="2"/>
    <s v="SSD10-00097620-6-1-ACCR-DST"/>
    <x v="45"/>
    <d v="2022-03-12T00:00:00"/>
    <s v="UNDP1"/>
    <x v="24"/>
    <s v="COURIER CHARGES"/>
    <s v="SSD"/>
    <n v="30000"/>
    <n v="47104"/>
    <n v="1981"/>
    <x v="9"/>
    <s v="SSD10"/>
    <x v="7"/>
    <x v="18"/>
    <s v="ACT"/>
    <s v=" "/>
    <n v="204"/>
    <s v="DAN OFFICE LTD"/>
    <s v=" "/>
    <x v="73"/>
    <x v="66"/>
    <m/>
    <s v="AP09377928"/>
    <n v="7"/>
    <d v="2022-03-12T00:00:00"/>
    <n v="1074"/>
    <s v="USD"/>
    <n v="1074"/>
    <s v="AP"/>
    <n v="2022"/>
    <x v="3"/>
  </r>
  <r>
    <x v="2"/>
    <s v="SSD10-00097652-1-1-ACCR-DST"/>
    <x v="46"/>
    <d v="2022-03-17T00:00:00"/>
    <s v="UNDP1"/>
    <x v="22"/>
    <s v="LOCAL CONSULT.-SHT TERM-TECH"/>
    <s v="SSD"/>
    <n v="28620"/>
    <n v="47104"/>
    <n v="1981"/>
    <x v="19"/>
    <s v="SSD10"/>
    <x v="7"/>
    <x v="16"/>
    <s v="ACT"/>
    <s v=" "/>
    <n v="4357"/>
    <s v="LEBEN NELSON MORO"/>
    <s v=" "/>
    <x v="62"/>
    <x v="67"/>
    <m/>
    <s v="AP09383194"/>
    <n v="5"/>
    <d v="2022-03-16T00:00:00"/>
    <n v="1640"/>
    <s v="USD"/>
    <n v="1640"/>
    <s v="AP"/>
    <n v="2022"/>
    <x v="3"/>
  </r>
  <r>
    <x v="2"/>
    <s v="SSD10-00098058-1-1-ACCR-DST"/>
    <x v="47"/>
    <d v="2022-04-12T00:00:00"/>
    <s v="UNDP1"/>
    <x v="22"/>
    <s v="LOCAL CONSULT.-SHT TERM-TECH"/>
    <s v="SSD"/>
    <n v="30000"/>
    <n v="47104"/>
    <n v="1981"/>
    <x v="9"/>
    <s v="SSD10"/>
    <x v="7"/>
    <x v="8"/>
    <s v="ACT"/>
    <s v=" "/>
    <n v="7333"/>
    <s v="EMMANUEL LONGO ROY MILLA"/>
    <s v=" "/>
    <x v="74"/>
    <x v="68"/>
    <m/>
    <s v="AP09417217"/>
    <n v="15"/>
    <d v="2022-04-12T00:00:00"/>
    <n v="2600"/>
    <s v="USD"/>
    <n v="2600"/>
    <s v="AP"/>
    <n v="2022"/>
    <x v="0"/>
  </r>
  <r>
    <x v="2"/>
    <s v="SSD10-00098222-1-1-ACCR-DST"/>
    <x v="48"/>
    <d v="2022-04-26T00:00:00"/>
    <s v="UNDP1"/>
    <x v="10"/>
    <s v="INTL CONSULTANTS-SHT TERM-TECH"/>
    <s v="SSD"/>
    <n v="28620"/>
    <n v="47104"/>
    <n v="1981"/>
    <x v="19"/>
    <s v="SSD10"/>
    <x v="7"/>
    <x v="20"/>
    <s v="ACT"/>
    <s v=" "/>
    <n v="7444"/>
    <s v="JOHN EKURU AUKOT"/>
    <s v=" "/>
    <x v="75"/>
    <x v="69"/>
    <m/>
    <s v="AP09433961"/>
    <n v="30"/>
    <d v="2022-04-26T00:00:00"/>
    <n v="12000"/>
    <s v="USD"/>
    <n v="12000"/>
    <s v="AP"/>
    <n v="2022"/>
    <x v="0"/>
  </r>
  <r>
    <x v="2"/>
    <s v="SSD10-00098222-2-1-ACCR-DST"/>
    <x v="48"/>
    <d v="2022-04-26T00:00:00"/>
    <s v="UNDP1"/>
    <x v="10"/>
    <s v="INTL CONSULTANTS-SHT TERM-TECH"/>
    <s v="SSD"/>
    <n v="28620"/>
    <n v="47104"/>
    <n v="1981"/>
    <x v="19"/>
    <s v="SSD10"/>
    <x v="7"/>
    <x v="20"/>
    <s v="ACT"/>
    <s v=" "/>
    <n v="7444"/>
    <s v="JOHN EKURU AUKOT"/>
    <s v=" "/>
    <x v="76"/>
    <x v="69"/>
    <m/>
    <s v="AP09433961"/>
    <n v="31"/>
    <d v="2022-04-26T00:00:00"/>
    <n v="128"/>
    <s v="USD"/>
    <n v="128"/>
    <s v="AP"/>
    <n v="2022"/>
    <x v="0"/>
  </r>
  <r>
    <x v="2"/>
    <s v="SSD10-00098226-1-1-ACCR-DST"/>
    <x v="48"/>
    <d v="2022-04-26T00:00:00"/>
    <s v="UNDP1"/>
    <x v="22"/>
    <s v="LOCAL CONSULT.-SHT TERM-TECH"/>
    <s v="SSD"/>
    <n v="30000"/>
    <n v="47104"/>
    <n v="1981"/>
    <x v="9"/>
    <s v="SSD10"/>
    <x v="7"/>
    <x v="18"/>
    <s v="ACT"/>
    <s v=" "/>
    <n v="7117"/>
    <s v="SIMON PETER EDWARD LADO"/>
    <s v=" "/>
    <x v="77"/>
    <x v="70"/>
    <m/>
    <s v="AP09433961"/>
    <n v="33"/>
    <d v="2022-04-26T00:00:00"/>
    <n v="3600"/>
    <s v="USD"/>
    <n v="3600"/>
    <s v="AP"/>
    <n v="2022"/>
    <x v="0"/>
  </r>
  <r>
    <x v="2"/>
    <s v="SSD10-00098232-1-1-ACCR-DST"/>
    <x v="34"/>
    <d v="2022-04-28T00:00:00"/>
    <s v="UNDP1"/>
    <x v="22"/>
    <s v="LOCAL CONSULT.-SHT TERM-TECH"/>
    <s v="SSD"/>
    <n v="30000"/>
    <n v="47104"/>
    <n v="1981"/>
    <x v="9"/>
    <s v="SSD10"/>
    <x v="7"/>
    <x v="8"/>
    <s v="ACT"/>
    <s v=" "/>
    <n v="6131"/>
    <s v="ABRAHAM KUOL NYUON"/>
    <s v=" "/>
    <x v="78"/>
    <x v="71"/>
    <m/>
    <s v="AP09435995"/>
    <n v="42"/>
    <d v="2022-04-27T00:00:00"/>
    <n v="2400"/>
    <s v="USD"/>
    <n v="2400"/>
    <s v="AP"/>
    <n v="2022"/>
    <x v="0"/>
  </r>
  <r>
    <x v="2"/>
    <s v="SSD10-00098318-1-1-ACCR-DST"/>
    <x v="49"/>
    <d v="2022-05-06T00:00:00"/>
    <s v="UNDP1"/>
    <x v="10"/>
    <s v="INTL CONSULTANTS-SHT TERM-TECH"/>
    <s v="SSD"/>
    <n v="30000"/>
    <n v="47104"/>
    <n v="1981"/>
    <x v="9"/>
    <s v="SSD10"/>
    <x v="7"/>
    <x v="18"/>
    <s v="ACT"/>
    <s v=" "/>
    <n v="7464"/>
    <s v="JARED OKWACH ABAGI"/>
    <s v=" "/>
    <x v="79"/>
    <x v="72"/>
    <m/>
    <s v="AP09445039"/>
    <n v="4"/>
    <d v="2022-05-05T00:00:00"/>
    <n v="9600"/>
    <s v="USD"/>
    <n v="9600"/>
    <s v="AP"/>
    <n v="2022"/>
    <x v="1"/>
  </r>
  <r>
    <x v="2"/>
    <s v="SSD10-00098504-1-1-ACCR-DST"/>
    <x v="50"/>
    <d v="2022-05-19T00:00:00"/>
    <s v="UNDP1"/>
    <x v="10"/>
    <s v="INTL CONSULTANTS-SHT TERM-TECH"/>
    <s v="SSD"/>
    <n v="28620"/>
    <n v="47104"/>
    <n v="1981"/>
    <x v="19"/>
    <s v="SSD10"/>
    <x v="7"/>
    <x v="21"/>
    <s v="ACT"/>
    <s v=" "/>
    <n v="7445"/>
    <s v="VICTORIA KARIMI MATHERI"/>
    <s v=" "/>
    <x v="80"/>
    <x v="73"/>
    <m/>
    <s v="AP09463467"/>
    <n v="17"/>
    <d v="2022-05-19T00:00:00"/>
    <n v="20078.400000000001"/>
    <s v="USD"/>
    <n v="20078.400000000001"/>
    <s v="AP"/>
    <n v="2022"/>
    <x v="1"/>
  </r>
  <r>
    <x v="2"/>
    <s v="SSD10-00098504-2-1-ACCR-DST"/>
    <x v="50"/>
    <d v="2022-05-19T00:00:00"/>
    <s v="UNDP1"/>
    <x v="10"/>
    <s v="INTL CONSULTANTS-SHT TERM-TECH"/>
    <s v="SSD"/>
    <n v="28620"/>
    <n v="47104"/>
    <n v="1981"/>
    <x v="19"/>
    <s v="SSD10"/>
    <x v="7"/>
    <x v="21"/>
    <s v="ACT"/>
    <s v=" "/>
    <n v="7445"/>
    <s v="VICTORIA KARIMI MATHERI"/>
    <s v=" "/>
    <x v="81"/>
    <x v="73"/>
    <m/>
    <s v="AP09463467"/>
    <n v="18"/>
    <d v="2022-05-19T00:00:00"/>
    <n v="6692.8"/>
    <s v="USD"/>
    <n v="6692.8"/>
    <s v="AP"/>
    <n v="2022"/>
    <x v="1"/>
  </r>
  <r>
    <x v="2"/>
    <s v="SSD10-00098755-1-1-ACCR-DST"/>
    <x v="51"/>
    <d v="2022-06-03T00:00:00"/>
    <s v="UNDP1"/>
    <x v="22"/>
    <s v="LOCAL CONSULT.-SHT TERM-TECH"/>
    <s v="SSD"/>
    <n v="30000"/>
    <n v="47104"/>
    <n v="1981"/>
    <x v="9"/>
    <s v="SSD10"/>
    <x v="7"/>
    <x v="8"/>
    <s v="ACT"/>
    <s v=" "/>
    <n v="2121"/>
    <s v="HASTIN YOKWE ANISIO ROBA"/>
    <s v=" "/>
    <x v="65"/>
    <x v="74"/>
    <m/>
    <s v="AP09483974"/>
    <n v="9"/>
    <d v="2022-06-03T00:00:00"/>
    <n v="2200"/>
    <s v="USD"/>
    <n v="2200"/>
    <s v="AP"/>
    <n v="2022"/>
    <x v="2"/>
  </r>
  <r>
    <x v="2"/>
    <s v="SSD10-00098824-1-1-ACCR-DST"/>
    <x v="52"/>
    <d v="2022-06-08T00:00:00"/>
    <s v="UNDP1"/>
    <x v="22"/>
    <s v="LOCAL CONSULT.-SHT TERM-TECH"/>
    <s v="SSD"/>
    <n v="30000"/>
    <n v="47104"/>
    <n v="1981"/>
    <x v="9"/>
    <s v="SSD10"/>
    <x v="7"/>
    <x v="18"/>
    <s v="ACT"/>
    <s v=" "/>
    <n v="7117"/>
    <s v="SIMON PETER EDWARD LADO"/>
    <s v=" "/>
    <x v="82"/>
    <x v="75"/>
    <m/>
    <s v="AP09490342"/>
    <n v="16"/>
    <d v="2022-06-08T00:00:00"/>
    <n v="2700"/>
    <s v="USD"/>
    <n v="2700"/>
    <s v="AP"/>
    <n v="2022"/>
    <x v="2"/>
  </r>
  <r>
    <x v="2"/>
    <s v="SSD10-00098843-1-1-ACCR-DST"/>
    <x v="19"/>
    <d v="2022-06-09T00:00:00"/>
    <s v="UNDP1"/>
    <x v="10"/>
    <s v="INTL CONSULTANTS-SHT TERM-TECH"/>
    <s v="SSD"/>
    <n v="30000"/>
    <n v="47104"/>
    <n v="1981"/>
    <x v="9"/>
    <s v="SSD10"/>
    <x v="7"/>
    <x v="18"/>
    <s v="ACT"/>
    <s v=" "/>
    <n v="7464"/>
    <s v="JARED OKWACH ABAGI"/>
    <s v=" "/>
    <x v="83"/>
    <x v="76"/>
    <m/>
    <s v="AP09492178"/>
    <n v="15"/>
    <d v="2022-06-09T00:00:00"/>
    <n v="7200"/>
    <s v="USD"/>
    <n v="7200"/>
    <s v="AP"/>
    <n v="2022"/>
    <x v="2"/>
  </r>
  <r>
    <x v="2"/>
    <s v="SSD10-00099020-1-1-ACCR-DST"/>
    <x v="53"/>
    <d v="2022-06-22T00:00:00"/>
    <s v="UNDP1"/>
    <x v="22"/>
    <s v="LOCAL CONSULT.-SHT TERM-TECH"/>
    <s v="SSD"/>
    <n v="30000"/>
    <n v="47104"/>
    <n v="1981"/>
    <x v="9"/>
    <s v="SSD10"/>
    <x v="7"/>
    <x v="8"/>
    <s v="ACT"/>
    <s v=" "/>
    <n v="7168"/>
    <s v="TAB GADIET BANNACK THENG"/>
    <s v=" "/>
    <x v="67"/>
    <x v="77"/>
    <m/>
    <s v="AP09509346"/>
    <n v="50"/>
    <d v="2022-06-22T00:00:00"/>
    <n v="800"/>
    <s v="USD"/>
    <n v="800"/>
    <s v="AP"/>
    <n v="2022"/>
    <x v="2"/>
  </r>
  <r>
    <x v="2"/>
    <s v="SSD10-00099021-1-1-ACCR-DST"/>
    <x v="53"/>
    <d v="2022-06-22T00:00:00"/>
    <s v="UNDP1"/>
    <x v="22"/>
    <s v="LOCAL CONSULT.-SHT TERM-TECH"/>
    <s v="SSD"/>
    <n v="30000"/>
    <n v="47104"/>
    <n v="1981"/>
    <x v="9"/>
    <s v="SSD10"/>
    <x v="7"/>
    <x v="8"/>
    <s v="ACT"/>
    <s v=" "/>
    <n v="7076"/>
    <s v="SANTINO AYUEL LONGAR DAU"/>
    <s v=" "/>
    <x v="67"/>
    <x v="78"/>
    <m/>
    <s v="AP09509346"/>
    <n v="51"/>
    <d v="2022-06-22T00:00:00"/>
    <n v="1200"/>
    <s v="USD"/>
    <n v="1200"/>
    <s v="AP"/>
    <n v="2022"/>
    <x v="2"/>
  </r>
  <r>
    <x v="2"/>
    <s v="SSD10-00099025-1-1-ACCR-DST"/>
    <x v="53"/>
    <d v="2022-06-22T00:00:00"/>
    <s v="UNDP1"/>
    <x v="22"/>
    <s v="LOCAL CONSULT.-SHT TERM-TECH"/>
    <s v="SSD"/>
    <n v="30000"/>
    <n v="47104"/>
    <n v="1981"/>
    <x v="9"/>
    <s v="SSD10"/>
    <x v="7"/>
    <x v="8"/>
    <s v="ACT"/>
    <s v=" "/>
    <n v="10049"/>
    <s v="BENJAMIN AYALI KOYONGWA"/>
    <s v=" "/>
    <x v="67"/>
    <x v="79"/>
    <m/>
    <s v="AP09509346"/>
    <n v="49"/>
    <d v="2022-06-22T00:00:00"/>
    <n v="1800"/>
    <s v="USD"/>
    <n v="1800"/>
    <s v="AP"/>
    <n v="2022"/>
    <x v="2"/>
  </r>
  <r>
    <x v="1"/>
    <s v="UNDP1-0009315255-23-JAN-2022-2742"/>
    <x v="20"/>
    <d v="2022-01-23T00:00:00"/>
    <s v="UNDP1"/>
    <x v="1"/>
    <s v="Facilities &amp; Admin - Implement"/>
    <s v="SSD"/>
    <n v="30000"/>
    <n v="47104"/>
    <n v="1981"/>
    <x v="9"/>
    <s v="SSD10"/>
    <x v="7"/>
    <x v="8"/>
    <s v="SFA"/>
    <m/>
    <m/>
    <m/>
    <m/>
    <x v="30"/>
    <x v="3"/>
    <m/>
    <n v="9315255"/>
    <n v="2742"/>
    <d v="2022-01-23T00:00:00"/>
    <n v="1984"/>
    <s v="USD"/>
    <n v="1984"/>
    <s v="PC"/>
    <n v="2022"/>
    <x v="5"/>
  </r>
  <r>
    <x v="1"/>
    <s v="UNDP1-0009315255-23-JAN-2022-2730"/>
    <x v="20"/>
    <d v="2022-01-23T00:00:00"/>
    <s v="UNDP1"/>
    <x v="1"/>
    <s v="Facilities &amp; Admin - Implement"/>
    <s v="SSD"/>
    <n v="28620"/>
    <n v="47104"/>
    <n v="1981"/>
    <x v="19"/>
    <s v="SSD10"/>
    <x v="7"/>
    <x v="16"/>
    <s v="SFA"/>
    <m/>
    <m/>
    <m/>
    <m/>
    <x v="30"/>
    <x v="3"/>
    <m/>
    <n v="9315255"/>
    <n v="2730"/>
    <d v="2022-01-23T00:00:00"/>
    <n v="-929.6"/>
    <s v="USD"/>
    <n v="-929.6"/>
    <s v="PC"/>
    <n v="2022"/>
    <x v="5"/>
  </r>
  <r>
    <x v="1"/>
    <s v="UNDP1-0009315255-23-JAN-2022-2731"/>
    <x v="20"/>
    <d v="2022-01-23T00:00:00"/>
    <s v="UNDP1"/>
    <x v="1"/>
    <s v="Facilities &amp; Admin - Implement"/>
    <s v="SSD"/>
    <n v="28620"/>
    <n v="47104"/>
    <n v="1981"/>
    <x v="19"/>
    <s v="SSD10"/>
    <x v="7"/>
    <x v="16"/>
    <s v="SFA"/>
    <m/>
    <m/>
    <m/>
    <m/>
    <x v="30"/>
    <x v="3"/>
    <m/>
    <n v="9315255"/>
    <n v="2731"/>
    <d v="2022-01-23T00:00:00"/>
    <n v="929.6"/>
    <s v="USD"/>
    <n v="929.6"/>
    <s v="PC"/>
    <n v="2022"/>
    <x v="5"/>
  </r>
  <r>
    <x v="1"/>
    <s v="UNDP1-0009315255-23-JAN-2022-2732"/>
    <x v="20"/>
    <d v="2022-01-23T00:00:00"/>
    <s v="UNDP1"/>
    <x v="1"/>
    <s v="Facilities &amp; Admin - Implement"/>
    <s v="SSD"/>
    <n v="28620"/>
    <n v="47104"/>
    <n v="1981"/>
    <x v="19"/>
    <s v="SSD10"/>
    <x v="7"/>
    <x v="19"/>
    <s v="SFA"/>
    <m/>
    <m/>
    <m/>
    <m/>
    <x v="30"/>
    <x v="3"/>
    <m/>
    <n v="9315255"/>
    <n v="2732"/>
    <d v="2022-01-23T00:00:00"/>
    <n v="-133"/>
    <s v="USD"/>
    <n v="-133"/>
    <s v="PC"/>
    <n v="2022"/>
    <x v="5"/>
  </r>
  <r>
    <x v="1"/>
    <s v="UNDP1-0009315255-23-JAN-2022-2741"/>
    <x v="20"/>
    <d v="2022-01-23T00:00:00"/>
    <s v="UNDP1"/>
    <x v="1"/>
    <s v="Facilities &amp; Admin - Implement"/>
    <s v="SSD"/>
    <n v="30000"/>
    <n v="47104"/>
    <n v="1981"/>
    <x v="9"/>
    <s v="SSD10"/>
    <x v="7"/>
    <x v="8"/>
    <s v="SFA"/>
    <m/>
    <m/>
    <m/>
    <m/>
    <x v="30"/>
    <x v="3"/>
    <m/>
    <n v="9315255"/>
    <n v="2741"/>
    <d v="2022-01-23T00:00:00"/>
    <n v="-1024"/>
    <s v="USD"/>
    <n v="-1024"/>
    <s v="PC"/>
    <n v="2022"/>
    <x v="5"/>
  </r>
  <r>
    <x v="1"/>
    <s v="UNDP1-0009346617-31-JAN-2022-2385"/>
    <x v="12"/>
    <d v="2022-02-16T00:00:00"/>
    <s v="UNDP1"/>
    <x v="1"/>
    <s v="Facilities &amp; Admin - Implement"/>
    <s v="SSD"/>
    <n v="30000"/>
    <n v="47104"/>
    <n v="1981"/>
    <x v="9"/>
    <s v="SSD10"/>
    <x v="7"/>
    <x v="8"/>
    <s v="SFA"/>
    <m/>
    <m/>
    <m/>
    <m/>
    <x v="32"/>
    <x v="3"/>
    <m/>
    <n v="9346617"/>
    <n v="2385"/>
    <d v="2022-01-31T00:00:00"/>
    <n v="2416"/>
    <s v="USD"/>
    <n v="2416"/>
    <s v="PC"/>
    <n v="2022"/>
    <x v="5"/>
  </r>
  <r>
    <x v="1"/>
    <s v="UNDP1-0009346617-31-JAN-2022-2386"/>
    <x v="12"/>
    <d v="2022-02-16T00:00:00"/>
    <s v="UNDP1"/>
    <x v="1"/>
    <s v="Facilities &amp; Admin - Implement"/>
    <s v="SSD"/>
    <n v="30000"/>
    <n v="47104"/>
    <n v="1981"/>
    <x v="9"/>
    <s v="SSD10"/>
    <x v="7"/>
    <x v="17"/>
    <s v="SFA"/>
    <m/>
    <m/>
    <m/>
    <m/>
    <x v="32"/>
    <x v="3"/>
    <m/>
    <n v="9346617"/>
    <n v="2386"/>
    <d v="2022-01-31T00:00:00"/>
    <n v="103.84"/>
    <s v="USD"/>
    <n v="103.84"/>
    <s v="PC"/>
    <n v="2022"/>
    <x v="5"/>
  </r>
  <r>
    <x v="1"/>
    <s v="UNDP1-0009346617-31-JAN-2022-2380"/>
    <x v="12"/>
    <d v="2022-02-16T00:00:00"/>
    <s v="UNDP1"/>
    <x v="1"/>
    <s v="Facilities &amp; Admin - Implement"/>
    <s v="SSD"/>
    <n v="28620"/>
    <n v="47104"/>
    <n v="1981"/>
    <x v="19"/>
    <s v="SSD10"/>
    <x v="7"/>
    <x v="19"/>
    <s v="SFA"/>
    <m/>
    <m/>
    <m/>
    <m/>
    <x v="32"/>
    <x v="3"/>
    <m/>
    <n v="9346617"/>
    <n v="2380"/>
    <d v="2022-01-31T00:00:00"/>
    <n v="133"/>
    <s v="USD"/>
    <n v="133"/>
    <s v="PC"/>
    <n v="2022"/>
    <x v="5"/>
  </r>
  <r>
    <x v="1"/>
    <s v="UNDP1-0009353247-21-FEB-2022-5720"/>
    <x v="22"/>
    <d v="2022-02-22T00:00:00"/>
    <s v="UNDP1"/>
    <x v="1"/>
    <s v="Facilities &amp; Admin - Implement"/>
    <s v="SSD"/>
    <n v="30000"/>
    <n v="47104"/>
    <n v="1981"/>
    <x v="9"/>
    <s v="SSD10"/>
    <x v="7"/>
    <x v="18"/>
    <s v="SFA"/>
    <m/>
    <m/>
    <m/>
    <m/>
    <x v="33"/>
    <x v="3"/>
    <m/>
    <n v="9353247"/>
    <n v="5720"/>
    <d v="2022-02-21T00:00:00"/>
    <n v="216"/>
    <s v="USD"/>
    <n v="216"/>
    <s v="PC"/>
    <n v="2022"/>
    <x v="4"/>
  </r>
  <r>
    <x v="1"/>
    <s v="UNDP1-0009353247-21-FEB-2022-5719"/>
    <x v="22"/>
    <d v="2022-02-22T00:00:00"/>
    <s v="UNDP1"/>
    <x v="1"/>
    <s v="Facilities &amp; Admin - Implement"/>
    <s v="SSD"/>
    <n v="30000"/>
    <n v="47104"/>
    <n v="1981"/>
    <x v="9"/>
    <s v="SSD10"/>
    <x v="7"/>
    <x v="8"/>
    <s v="SFA"/>
    <m/>
    <m/>
    <m/>
    <m/>
    <x v="33"/>
    <x v="3"/>
    <m/>
    <n v="9353247"/>
    <n v="5719"/>
    <d v="2022-02-21T00:00:00"/>
    <n v="3104"/>
    <s v="USD"/>
    <n v="3104"/>
    <s v="PC"/>
    <n v="2022"/>
    <x v="4"/>
  </r>
  <r>
    <x v="1"/>
    <s v="UNDP1-0009353247-21-FEB-2022-5716"/>
    <x v="22"/>
    <d v="2022-02-22T00:00:00"/>
    <s v="UNDP1"/>
    <x v="1"/>
    <s v="Facilities &amp; Admin - Implement"/>
    <s v="SSD"/>
    <n v="28620"/>
    <n v="47104"/>
    <n v="1981"/>
    <x v="19"/>
    <s v="SSD10"/>
    <x v="7"/>
    <x v="19"/>
    <s v="SFA"/>
    <m/>
    <m/>
    <m/>
    <m/>
    <x v="33"/>
    <x v="3"/>
    <m/>
    <n v="9353247"/>
    <n v="5716"/>
    <d v="2022-02-21T00:00:00"/>
    <n v="-133"/>
    <s v="USD"/>
    <n v="-133"/>
    <s v="PC"/>
    <n v="2022"/>
    <x v="4"/>
  </r>
  <r>
    <x v="1"/>
    <s v="UNDP1-0009353247-21-FEB-2022-5717"/>
    <x v="22"/>
    <d v="2022-02-22T00:00:00"/>
    <s v="UNDP1"/>
    <x v="1"/>
    <s v="Facilities &amp; Admin - Implement"/>
    <s v="SSD"/>
    <n v="28620"/>
    <n v="47104"/>
    <n v="1981"/>
    <x v="19"/>
    <s v="SSD10"/>
    <x v="7"/>
    <x v="19"/>
    <s v="SFA"/>
    <m/>
    <m/>
    <m/>
    <m/>
    <x v="33"/>
    <x v="3"/>
    <m/>
    <n v="9353247"/>
    <n v="5717"/>
    <d v="2022-02-21T00:00:00"/>
    <n v="133"/>
    <s v="USD"/>
    <n v="133"/>
    <s v="PC"/>
    <n v="2022"/>
    <x v="4"/>
  </r>
  <r>
    <x v="1"/>
    <s v="UNDP1-0009353247-21-FEB-2022-5721"/>
    <x v="22"/>
    <d v="2022-02-22T00:00:00"/>
    <s v="UNDP1"/>
    <x v="1"/>
    <s v="Facilities &amp; Admin - Implement"/>
    <s v="SSD"/>
    <n v="30000"/>
    <n v="47104"/>
    <n v="1981"/>
    <x v="9"/>
    <s v="SSD10"/>
    <x v="7"/>
    <x v="18"/>
    <s v="SFA"/>
    <m/>
    <m/>
    <m/>
    <m/>
    <x v="33"/>
    <x v="3"/>
    <m/>
    <n v="9353247"/>
    <n v="5721"/>
    <d v="2022-02-21T00:00:00"/>
    <n v="576"/>
    <s v="USD"/>
    <n v="576"/>
    <s v="PC"/>
    <n v="2022"/>
    <x v="4"/>
  </r>
  <r>
    <x v="1"/>
    <s v="UNDP1-0009353247-21-FEB-2022-5718"/>
    <x v="22"/>
    <d v="2022-02-22T00:00:00"/>
    <s v="UNDP1"/>
    <x v="1"/>
    <s v="Facilities &amp; Admin - Implement"/>
    <s v="SSD"/>
    <n v="30000"/>
    <n v="47104"/>
    <n v="1981"/>
    <x v="9"/>
    <s v="SSD10"/>
    <x v="7"/>
    <x v="8"/>
    <s v="SFA"/>
    <m/>
    <m/>
    <m/>
    <m/>
    <x v="33"/>
    <x v="3"/>
    <m/>
    <n v="9353247"/>
    <n v="5718"/>
    <d v="2022-02-21T00:00:00"/>
    <n v="-2128"/>
    <s v="USD"/>
    <n v="-2128"/>
    <s v="PC"/>
    <n v="2022"/>
    <x v="4"/>
  </r>
  <r>
    <x v="0"/>
    <s v="UNDP1-0009378203-01-MAR-2022-27"/>
    <x v="7"/>
    <d v="2022-03-24T00:00:00"/>
    <s v="UNDP1"/>
    <x v="3"/>
    <s v="Asset NBV Transfer"/>
    <s v="SSD"/>
    <n v="30000"/>
    <n v="47104"/>
    <n v="1981"/>
    <x v="9"/>
    <s v="SSD10"/>
    <x v="7"/>
    <x v="18"/>
    <s v="GLE"/>
    <m/>
    <m/>
    <m/>
    <m/>
    <x v="9"/>
    <x v="80"/>
    <m/>
    <n v="9378203"/>
    <n v="27"/>
    <d v="2022-03-01T00:00:00"/>
    <n v="-30532.67"/>
    <s v="USD"/>
    <n v="-30532.67"/>
    <s v="AMA"/>
    <n v="2022"/>
    <x v="3"/>
  </r>
  <r>
    <x v="1"/>
    <s v="UNDP1-0009386887-20-MAR-2022-5570"/>
    <x v="23"/>
    <d v="2022-03-21T00:00:00"/>
    <s v="UNDP1"/>
    <x v="1"/>
    <s v="Facilities &amp; Admin - Implement"/>
    <s v="SSD"/>
    <n v="30000"/>
    <n v="47104"/>
    <n v="1981"/>
    <x v="9"/>
    <s v="SSD10"/>
    <x v="7"/>
    <x v="18"/>
    <s v="SFA"/>
    <m/>
    <m/>
    <m/>
    <m/>
    <x v="34"/>
    <x v="3"/>
    <m/>
    <n v="9386887"/>
    <n v="5570"/>
    <d v="2022-03-20T00:00:00"/>
    <n v="983.52"/>
    <s v="USD"/>
    <n v="983.52"/>
    <s v="PC"/>
    <n v="2022"/>
    <x v="3"/>
  </r>
  <r>
    <x v="1"/>
    <s v="UNDP1-0009386887-20-MAR-2022-5568"/>
    <x v="23"/>
    <d v="2022-03-21T00:00:00"/>
    <s v="UNDP1"/>
    <x v="1"/>
    <s v="Facilities &amp; Admin - Implement"/>
    <s v="SSD"/>
    <n v="28620"/>
    <n v="47104"/>
    <n v="1981"/>
    <x v="19"/>
    <s v="SSD10"/>
    <x v="7"/>
    <x v="16"/>
    <s v="SFA"/>
    <m/>
    <m/>
    <m/>
    <m/>
    <x v="34"/>
    <x v="3"/>
    <m/>
    <n v="9386887"/>
    <n v="5568"/>
    <d v="2022-03-20T00:00:00"/>
    <n v="114.8"/>
    <s v="USD"/>
    <n v="114.8"/>
    <s v="PC"/>
    <n v="2022"/>
    <x v="3"/>
  </r>
  <r>
    <x v="1"/>
    <s v="UNDP1-0009386887-20-MAR-2022-5569"/>
    <x v="23"/>
    <d v="2022-03-21T00:00:00"/>
    <s v="UNDP1"/>
    <x v="1"/>
    <s v="Facilities &amp; Admin - Implement"/>
    <s v="SSD"/>
    <n v="30000"/>
    <n v="47104"/>
    <n v="1981"/>
    <x v="9"/>
    <s v="SSD10"/>
    <x v="7"/>
    <x v="8"/>
    <s v="SFA"/>
    <m/>
    <m/>
    <m/>
    <m/>
    <x v="34"/>
    <x v="3"/>
    <m/>
    <n v="9386887"/>
    <n v="5569"/>
    <d v="2022-03-20T00:00:00"/>
    <n v="-1024"/>
    <s v="USD"/>
    <n v="-1024"/>
    <s v="PC"/>
    <n v="2022"/>
    <x v="3"/>
  </r>
  <r>
    <x v="1"/>
    <s v="UNDP1-0009386888-28-FEB-2022-2259"/>
    <x v="8"/>
    <d v="2022-03-21T00:00:00"/>
    <s v="UNDP1"/>
    <x v="1"/>
    <s v="Facilities &amp; Admin - Implement"/>
    <s v="SSD"/>
    <n v="30000"/>
    <n v="47104"/>
    <n v="1981"/>
    <x v="9"/>
    <s v=" "/>
    <x v="7"/>
    <x v="5"/>
    <s v="SFA"/>
    <m/>
    <m/>
    <m/>
    <m/>
    <x v="84"/>
    <x v="3"/>
    <m/>
    <n v="9386888"/>
    <n v="2259"/>
    <d v="2022-02-28T00:00:00"/>
    <n v="63.44"/>
    <s v="USD"/>
    <n v="63.44"/>
    <s v="PC"/>
    <n v="2022"/>
    <x v="4"/>
  </r>
  <r>
    <x v="1"/>
    <s v="UNDP1-0009386888-28-FEB-2022-2261"/>
    <x v="8"/>
    <d v="2022-03-21T00:00:00"/>
    <s v="UNDP1"/>
    <x v="1"/>
    <s v="Facilities &amp; Admin - Implement"/>
    <s v="SSD"/>
    <n v="30000"/>
    <n v="47104"/>
    <n v="1981"/>
    <x v="9"/>
    <s v="SSD10"/>
    <x v="7"/>
    <x v="17"/>
    <s v="SFA"/>
    <m/>
    <m/>
    <m/>
    <m/>
    <x v="84"/>
    <x v="3"/>
    <m/>
    <n v="9386888"/>
    <n v="2261"/>
    <d v="2022-02-28T00:00:00"/>
    <n v="5120.75"/>
    <s v="USD"/>
    <n v="5120.75"/>
    <s v="PC"/>
    <n v="2022"/>
    <x v="4"/>
  </r>
  <r>
    <x v="1"/>
    <s v="UNDP1-0009386888-28-FEB-2022-2260"/>
    <x v="8"/>
    <d v="2022-03-21T00:00:00"/>
    <s v="UNDP1"/>
    <x v="1"/>
    <s v="Facilities &amp; Admin - Implement"/>
    <s v="SSD"/>
    <n v="30000"/>
    <n v="47104"/>
    <n v="1981"/>
    <x v="9"/>
    <s v="SSD10"/>
    <x v="7"/>
    <x v="8"/>
    <s v="SFA"/>
    <m/>
    <m/>
    <m/>
    <m/>
    <x v="84"/>
    <x v="3"/>
    <m/>
    <n v="9386888"/>
    <n v="2260"/>
    <d v="2022-02-28T00:00:00"/>
    <n v="1024"/>
    <s v="USD"/>
    <n v="1024"/>
    <s v="PC"/>
    <n v="2022"/>
    <x v="4"/>
  </r>
  <r>
    <x v="0"/>
    <s v="UNDP1-0009390307-01-MAR-2022-27"/>
    <x v="7"/>
    <d v="2022-03-24T00:00:00"/>
    <s v="UNDP1"/>
    <x v="3"/>
    <s v="Asset NBV Transfer"/>
    <s v="SSD"/>
    <n v="30000"/>
    <n v="47104"/>
    <n v="1981"/>
    <x v="9"/>
    <s v="SSD10"/>
    <x v="7"/>
    <x v="18"/>
    <s v="GLE"/>
    <m/>
    <m/>
    <m/>
    <m/>
    <x v="11"/>
    <x v="80"/>
    <m/>
    <n v="9390307"/>
    <n v="27"/>
    <d v="2022-03-01T00:00:00"/>
    <n v="30532.67"/>
    <s v="USD"/>
    <n v="30532.67"/>
    <s v="AMA"/>
    <n v="2022"/>
    <x v="3"/>
  </r>
  <r>
    <x v="0"/>
    <s v="UNDP1-0009412284-31-MAR-2022-1"/>
    <x v="9"/>
    <d v="2022-04-09T00:00:00"/>
    <s v="UNDP1"/>
    <x v="22"/>
    <s v="LOCAL CONSULT.-SHT TERM-TECH"/>
    <s v="SSD"/>
    <n v="30000"/>
    <n v="47104"/>
    <n v="1981"/>
    <x v="9"/>
    <s v="SSD10"/>
    <x v="7"/>
    <x v="0"/>
    <s v="GLE"/>
    <m/>
    <m/>
    <m/>
    <m/>
    <x v="85"/>
    <x v="81"/>
    <m/>
    <n v="9412284"/>
    <n v="1"/>
    <d v="2022-03-31T00:00:00"/>
    <n v="-39000"/>
    <s v="USD"/>
    <n v="-39000"/>
    <s v="ONL"/>
    <n v="2022"/>
    <x v="3"/>
  </r>
  <r>
    <x v="1"/>
    <s v="UNDP1-0009430879-31-MAR-2022-4782"/>
    <x v="9"/>
    <d v="2022-04-24T00:00:00"/>
    <s v="UNDP1"/>
    <x v="1"/>
    <s v="Facilities &amp; Admin - Implement"/>
    <s v="SSD"/>
    <n v="30000"/>
    <n v="47104"/>
    <n v="1981"/>
    <x v="9"/>
    <s v=" "/>
    <x v="7"/>
    <x v="5"/>
    <s v="SFA"/>
    <m/>
    <m/>
    <m/>
    <m/>
    <x v="35"/>
    <x v="3"/>
    <m/>
    <n v="9430879"/>
    <n v="4782"/>
    <d v="2022-03-31T00:00:00"/>
    <n v="-31.72"/>
    <s v="USD"/>
    <n v="-31.72"/>
    <s v="PC"/>
    <n v="2022"/>
    <x v="3"/>
  </r>
  <r>
    <x v="1"/>
    <s v="UNDP1-0009430879-31-MAR-2022-4781"/>
    <x v="9"/>
    <d v="2022-04-24T00:00:00"/>
    <s v="UNDP1"/>
    <x v="1"/>
    <s v="Facilities &amp; Admin - Implement"/>
    <s v="SSD"/>
    <n v="28620"/>
    <n v="47104"/>
    <n v="1981"/>
    <x v="19"/>
    <s v="SSD10"/>
    <x v="7"/>
    <x v="16"/>
    <s v="SFA"/>
    <m/>
    <m/>
    <m/>
    <m/>
    <x v="35"/>
    <x v="3"/>
    <m/>
    <n v="9430879"/>
    <n v="4781"/>
    <d v="2022-03-31T00:00:00"/>
    <n v="1.4"/>
    <s v="USD"/>
    <n v="1.4"/>
    <s v="PC"/>
    <n v="2022"/>
    <x v="3"/>
  </r>
  <r>
    <x v="1"/>
    <s v="UNDP1-0009430879-31-MAR-2022-4785"/>
    <x v="9"/>
    <d v="2022-04-24T00:00:00"/>
    <s v="UNDP1"/>
    <x v="1"/>
    <s v="Facilities &amp; Admin - Implement"/>
    <s v="SSD"/>
    <n v="30000"/>
    <n v="47104"/>
    <n v="1981"/>
    <x v="9"/>
    <s v="SSD10"/>
    <x v="7"/>
    <x v="17"/>
    <s v="SFA"/>
    <m/>
    <m/>
    <m/>
    <m/>
    <x v="35"/>
    <x v="3"/>
    <m/>
    <n v="9430879"/>
    <n v="4785"/>
    <d v="2022-03-31T00:00:00"/>
    <n v="8785.9"/>
    <s v="USD"/>
    <n v="8785.9"/>
    <s v="PC"/>
    <n v="2022"/>
    <x v="3"/>
  </r>
  <r>
    <x v="1"/>
    <s v="UNDP1-0009430879-31-MAR-2022-4784"/>
    <x v="9"/>
    <d v="2022-04-24T00:00:00"/>
    <s v="UNDP1"/>
    <x v="1"/>
    <s v="Facilities &amp; Admin - Implement"/>
    <s v="SSD"/>
    <n v="30000"/>
    <n v="47104"/>
    <n v="1981"/>
    <x v="9"/>
    <s v="SSD10"/>
    <x v="7"/>
    <x v="8"/>
    <s v="SFA"/>
    <m/>
    <m/>
    <m/>
    <m/>
    <x v="35"/>
    <x v="3"/>
    <m/>
    <n v="9430879"/>
    <n v="4784"/>
    <d v="2022-03-31T00:00:00"/>
    <n v="1024"/>
    <s v="USD"/>
    <n v="1024"/>
    <s v="PC"/>
    <n v="2022"/>
    <x v="3"/>
  </r>
  <r>
    <x v="1"/>
    <s v="UNDP1-0009430879-31-MAR-2022-4783"/>
    <x v="9"/>
    <d v="2022-04-24T00:00:00"/>
    <s v="UNDP1"/>
    <x v="1"/>
    <s v="Facilities &amp; Admin - Implement"/>
    <s v="SSD"/>
    <n v="30000"/>
    <n v="47104"/>
    <n v="1981"/>
    <x v="9"/>
    <s v="SSD10"/>
    <x v="7"/>
    <x v="0"/>
    <s v="SFA"/>
    <m/>
    <m/>
    <m/>
    <m/>
    <x v="35"/>
    <x v="3"/>
    <m/>
    <n v="9430879"/>
    <n v="4783"/>
    <d v="2022-03-31T00:00:00"/>
    <n v="-3120"/>
    <s v="USD"/>
    <n v="-3120"/>
    <s v="PC"/>
    <n v="2022"/>
    <x v="3"/>
  </r>
  <r>
    <x v="1"/>
    <s v="UNDP1-0009430889-23-APR-2022-1516"/>
    <x v="24"/>
    <d v="2022-04-24T00:00:00"/>
    <s v="UNDP1"/>
    <x v="1"/>
    <s v="Facilities &amp; Admin - Implement"/>
    <s v="SSD"/>
    <n v="28620"/>
    <n v="47104"/>
    <n v="1981"/>
    <x v="19"/>
    <s v="SSD10"/>
    <x v="7"/>
    <x v="16"/>
    <s v="SFA"/>
    <m/>
    <m/>
    <m/>
    <m/>
    <x v="86"/>
    <x v="3"/>
    <m/>
    <n v="9430889"/>
    <n v="1516"/>
    <d v="2022-04-23T00:00:00"/>
    <n v="-1.4"/>
    <s v="USD"/>
    <n v="-1.4"/>
    <s v="PC"/>
    <n v="2022"/>
    <x v="0"/>
  </r>
  <r>
    <x v="1"/>
    <s v="UNDP1-0009430889-23-APR-2022-1517"/>
    <x v="24"/>
    <d v="2022-04-24T00:00:00"/>
    <s v="UNDP1"/>
    <x v="1"/>
    <s v="Facilities &amp; Admin - Implement"/>
    <s v="SSD"/>
    <n v="30000"/>
    <n v="47104"/>
    <n v="1981"/>
    <x v="9"/>
    <s v="SSD10"/>
    <x v="7"/>
    <x v="8"/>
    <s v="SFA"/>
    <m/>
    <m/>
    <m/>
    <m/>
    <x v="86"/>
    <x v="3"/>
    <m/>
    <n v="9430889"/>
    <n v="1517"/>
    <d v="2022-04-23T00:00:00"/>
    <n v="-1024"/>
    <s v="USD"/>
    <n v="-1024"/>
    <s v="PC"/>
    <n v="2022"/>
    <x v="0"/>
  </r>
  <r>
    <x v="1"/>
    <s v="UNDP1-0009430889-23-APR-2022-1518"/>
    <x v="24"/>
    <d v="2022-04-24T00:00:00"/>
    <s v="UNDP1"/>
    <x v="1"/>
    <s v="Facilities &amp; Admin - Implement"/>
    <s v="SSD"/>
    <n v="30000"/>
    <n v="47104"/>
    <n v="1981"/>
    <x v="9"/>
    <s v="SSD10"/>
    <x v="7"/>
    <x v="8"/>
    <s v="SFA"/>
    <m/>
    <m/>
    <m/>
    <m/>
    <x v="86"/>
    <x v="3"/>
    <m/>
    <n v="9430889"/>
    <n v="1518"/>
    <d v="2022-04-23T00:00:00"/>
    <n v="-880"/>
    <s v="USD"/>
    <n v="-880"/>
    <s v="PC"/>
    <n v="2022"/>
    <x v="0"/>
  </r>
  <r>
    <x v="1"/>
    <s v="UNDP1-0009459477-30-APR-2022-3559"/>
    <x v="0"/>
    <d v="2022-05-17T00:00:00"/>
    <s v="UNDP1"/>
    <x v="1"/>
    <s v="Facilities &amp; Admin - Implement"/>
    <s v="SSD"/>
    <n v="28620"/>
    <n v="47104"/>
    <n v="1981"/>
    <x v="19"/>
    <s v="SSD10"/>
    <x v="7"/>
    <x v="16"/>
    <s v="SFA"/>
    <m/>
    <m/>
    <m/>
    <m/>
    <x v="87"/>
    <x v="3"/>
    <m/>
    <n v="9459477"/>
    <n v="3559"/>
    <d v="2022-04-30T00:00:00"/>
    <n v="1.4"/>
    <s v="USD"/>
    <n v="1.4"/>
    <s v="PC"/>
    <n v="2022"/>
    <x v="0"/>
  </r>
  <r>
    <x v="1"/>
    <s v="UNDP1-0009459477-30-APR-2022-3563"/>
    <x v="0"/>
    <d v="2022-05-17T00:00:00"/>
    <s v="UNDP1"/>
    <x v="1"/>
    <s v="Facilities &amp; Admin - Implement"/>
    <s v="SSD"/>
    <n v="30000"/>
    <n v="47104"/>
    <n v="1981"/>
    <x v="9"/>
    <s v="SSD10"/>
    <x v="7"/>
    <x v="18"/>
    <s v="SFA"/>
    <m/>
    <m/>
    <m/>
    <m/>
    <x v="87"/>
    <x v="3"/>
    <m/>
    <n v="9459477"/>
    <n v="3563"/>
    <d v="2022-04-30T00:00:00"/>
    <n v="768"/>
    <s v="USD"/>
    <n v="768"/>
    <s v="PC"/>
    <n v="2022"/>
    <x v="0"/>
  </r>
  <r>
    <x v="1"/>
    <s v="UNDP1-0009459477-30-APR-2022-3562"/>
    <x v="0"/>
    <d v="2022-05-17T00:00:00"/>
    <s v="UNDP1"/>
    <x v="1"/>
    <s v="Facilities &amp; Admin - Implement"/>
    <s v="SSD"/>
    <n v="30000"/>
    <n v="47104"/>
    <n v="1981"/>
    <x v="9"/>
    <s v="SSD10"/>
    <x v="7"/>
    <x v="17"/>
    <s v="SFA"/>
    <m/>
    <m/>
    <m/>
    <m/>
    <x v="87"/>
    <x v="3"/>
    <m/>
    <n v="9459477"/>
    <n v="3562"/>
    <d v="2022-04-30T00:00:00"/>
    <n v="4342.93"/>
    <s v="USD"/>
    <n v="4342.93"/>
    <s v="PC"/>
    <n v="2022"/>
    <x v="0"/>
  </r>
  <r>
    <x v="1"/>
    <s v="UNDP1-0009459477-30-APR-2022-3561"/>
    <x v="0"/>
    <d v="2022-05-17T00:00:00"/>
    <s v="UNDP1"/>
    <x v="1"/>
    <s v="Facilities &amp; Admin - Implement"/>
    <s v="SSD"/>
    <n v="30000"/>
    <n v="47104"/>
    <n v="1981"/>
    <x v="9"/>
    <s v="SSD10"/>
    <x v="7"/>
    <x v="8"/>
    <s v="SFA"/>
    <m/>
    <m/>
    <m/>
    <m/>
    <x v="87"/>
    <x v="3"/>
    <m/>
    <n v="9459477"/>
    <n v="3561"/>
    <d v="2022-04-30T00:00:00"/>
    <n v="192"/>
    <s v="USD"/>
    <n v="192"/>
    <s v="PC"/>
    <n v="2022"/>
    <x v="0"/>
  </r>
  <r>
    <x v="1"/>
    <s v="UNDP1-0009459477-30-APR-2022-3560"/>
    <x v="0"/>
    <d v="2022-05-17T00:00:00"/>
    <s v="UNDP1"/>
    <x v="1"/>
    <s v="Facilities &amp; Admin - Implement"/>
    <s v="SSD"/>
    <n v="30000"/>
    <n v="47104"/>
    <n v="1981"/>
    <x v="9"/>
    <s v="SSD10"/>
    <x v="7"/>
    <x v="8"/>
    <s v="SFA"/>
    <m/>
    <m/>
    <m/>
    <m/>
    <x v="87"/>
    <x v="3"/>
    <m/>
    <n v="9459477"/>
    <n v="3560"/>
    <d v="2022-04-30T00:00:00"/>
    <n v="1088"/>
    <s v="USD"/>
    <n v="1088"/>
    <s v="PC"/>
    <n v="2022"/>
    <x v="0"/>
  </r>
  <r>
    <x v="1"/>
    <s v="UNDP1-0009459477-30-APR-2022-3558"/>
    <x v="0"/>
    <d v="2022-05-17T00:00:00"/>
    <s v="UNDP1"/>
    <x v="1"/>
    <s v="Facilities &amp; Admin - Implement"/>
    <s v="SSD"/>
    <n v="28620"/>
    <n v="47104"/>
    <n v="1981"/>
    <x v="19"/>
    <s v="SSD10"/>
    <x v="7"/>
    <x v="20"/>
    <s v="SFA"/>
    <m/>
    <m/>
    <m/>
    <m/>
    <x v="87"/>
    <x v="3"/>
    <m/>
    <n v="9459477"/>
    <n v="3558"/>
    <d v="2022-04-30T00:00:00"/>
    <n v="848.96"/>
    <s v="USD"/>
    <n v="848.96"/>
    <s v="PC"/>
    <n v="2022"/>
    <x v="0"/>
  </r>
  <r>
    <x v="1"/>
    <s v="UNDP1-0009459477-30-APR-2022-3564"/>
    <x v="0"/>
    <d v="2022-05-17T00:00:00"/>
    <s v="UNDP1"/>
    <x v="1"/>
    <s v="Facilities &amp; Admin - Implement"/>
    <s v="SSD"/>
    <n v="30000"/>
    <n v="47104"/>
    <n v="1981"/>
    <x v="9"/>
    <s v="SSD10"/>
    <x v="7"/>
    <x v="18"/>
    <s v="SFA"/>
    <m/>
    <m/>
    <m/>
    <m/>
    <x v="87"/>
    <x v="3"/>
    <m/>
    <n v="9459477"/>
    <n v="3564"/>
    <d v="2022-04-30T00:00:00"/>
    <n v="288"/>
    <s v="USD"/>
    <n v="288"/>
    <s v="PC"/>
    <n v="2022"/>
    <x v="0"/>
  </r>
  <r>
    <x v="1"/>
    <s v="UNDP1-0009466481-21-MAY-2022-5924"/>
    <x v="25"/>
    <d v="2022-05-22T00:00:00"/>
    <s v="UNDP1"/>
    <x v="1"/>
    <s v="Facilities &amp; Admin - Implement"/>
    <s v="SSD"/>
    <n v="30000"/>
    <n v="47104"/>
    <n v="1981"/>
    <x v="9"/>
    <s v="SSD10"/>
    <x v="7"/>
    <x v="18"/>
    <s v="SFA"/>
    <m/>
    <m/>
    <m/>
    <m/>
    <x v="38"/>
    <x v="3"/>
    <m/>
    <n v="9466481"/>
    <n v="5924"/>
    <d v="2022-05-21T00:00:00"/>
    <n v="-768"/>
    <s v="USD"/>
    <n v="-768"/>
    <s v="PC"/>
    <n v="2022"/>
    <x v="1"/>
  </r>
  <r>
    <x v="1"/>
    <s v="UNDP1-0009466481-21-MAY-2022-5921"/>
    <x v="25"/>
    <d v="2022-05-22T00:00:00"/>
    <s v="UNDP1"/>
    <x v="1"/>
    <s v="Facilities &amp; Admin - Implement"/>
    <s v="SSD"/>
    <n v="28620"/>
    <n v="47104"/>
    <n v="1981"/>
    <x v="19"/>
    <s v="SSD10"/>
    <x v="7"/>
    <x v="21"/>
    <s v="SFA"/>
    <m/>
    <m/>
    <m/>
    <m/>
    <x v="38"/>
    <x v="3"/>
    <m/>
    <n v="9466481"/>
    <n v="5921"/>
    <d v="2022-05-21T00:00:00"/>
    <n v="1873.98"/>
    <s v="USD"/>
    <n v="1873.98"/>
    <s v="PC"/>
    <n v="2022"/>
    <x v="1"/>
  </r>
  <r>
    <x v="1"/>
    <s v="UNDP1-0009466481-21-MAY-2022-5922"/>
    <x v="25"/>
    <d v="2022-05-22T00:00:00"/>
    <s v="UNDP1"/>
    <x v="1"/>
    <s v="Facilities &amp; Admin - Implement"/>
    <s v="SSD"/>
    <n v="28620"/>
    <n v="47104"/>
    <n v="1981"/>
    <x v="19"/>
    <s v="SSD10"/>
    <x v="7"/>
    <x v="16"/>
    <s v="SFA"/>
    <m/>
    <m/>
    <m/>
    <m/>
    <x v="38"/>
    <x v="3"/>
    <m/>
    <n v="9466481"/>
    <n v="5922"/>
    <d v="2022-05-21T00:00:00"/>
    <n v="-1.4"/>
    <s v="USD"/>
    <n v="-1.4"/>
    <s v="PC"/>
    <n v="2022"/>
    <x v="1"/>
  </r>
  <r>
    <x v="1"/>
    <s v="UNDP1-0009466481-21-MAY-2022-5923"/>
    <x v="25"/>
    <d v="2022-05-22T00:00:00"/>
    <s v="UNDP1"/>
    <x v="1"/>
    <s v="Facilities &amp; Admin - Implement"/>
    <s v="SSD"/>
    <n v="30000"/>
    <n v="47104"/>
    <n v="1981"/>
    <x v="9"/>
    <s v="SSD10"/>
    <x v="7"/>
    <x v="8"/>
    <s v="SFA"/>
    <m/>
    <m/>
    <m/>
    <m/>
    <x v="38"/>
    <x v="3"/>
    <m/>
    <n v="9466481"/>
    <n v="5923"/>
    <d v="2022-05-21T00:00:00"/>
    <n v="-1088"/>
    <s v="USD"/>
    <n v="-1088"/>
    <s v="PC"/>
    <n v="2022"/>
    <x v="1"/>
  </r>
  <r>
    <x v="1"/>
    <s v="UNDP1-0009466481-21-MAY-2022-5925"/>
    <x v="25"/>
    <d v="2022-05-22T00:00:00"/>
    <s v="UNDP1"/>
    <x v="1"/>
    <s v="Facilities &amp; Admin - Implement"/>
    <s v="SSD"/>
    <n v="30000"/>
    <n v="47104"/>
    <n v="1981"/>
    <x v="9"/>
    <s v="SSD10"/>
    <x v="7"/>
    <x v="18"/>
    <s v="SFA"/>
    <m/>
    <m/>
    <m/>
    <m/>
    <x v="38"/>
    <x v="3"/>
    <m/>
    <n v="9466481"/>
    <n v="5925"/>
    <d v="2022-05-21T00:00:00"/>
    <n v="768"/>
    <s v="USD"/>
    <n v="768"/>
    <s v="PC"/>
    <n v="2022"/>
    <x v="1"/>
  </r>
  <r>
    <x v="0"/>
    <s v="UNDP1-0009471377-25-MAY-2022-19"/>
    <x v="54"/>
    <d v="2022-05-26T00:00:00"/>
    <s v="UNDP1"/>
    <x v="13"/>
    <s v="Stationery &amp; other Office Supp"/>
    <s v="SSD"/>
    <n v="30000"/>
    <n v="47104"/>
    <n v="1981"/>
    <x v="9"/>
    <s v="SSD10"/>
    <x v="7"/>
    <x v="18"/>
    <s v="GLE"/>
    <m/>
    <m/>
    <m/>
    <m/>
    <x v="88"/>
    <x v="82"/>
    <m/>
    <n v="9471377"/>
    <n v="19"/>
    <d v="2022-05-25T00:00:00"/>
    <n v="-11220"/>
    <s v="USD"/>
    <n v="-11220"/>
    <s v="ONL"/>
    <n v="2022"/>
    <x v="1"/>
  </r>
  <r>
    <x v="0"/>
    <s v="UNDP1-0009471377-25-MAY-2022-14"/>
    <x v="54"/>
    <d v="2022-05-26T00:00:00"/>
    <s v="UNDP1"/>
    <x v="22"/>
    <s v="LOCAL CONSULT.-SHT TERM-TECH"/>
    <s v="SSD"/>
    <n v="30000"/>
    <n v="47104"/>
    <n v="1981"/>
    <x v="9"/>
    <s v="SSD10"/>
    <x v="7"/>
    <x v="18"/>
    <s v="GLE"/>
    <m/>
    <m/>
    <m/>
    <m/>
    <x v="88"/>
    <x v="81"/>
    <m/>
    <n v="9471377"/>
    <n v="14"/>
    <d v="2022-05-25T00:00:00"/>
    <n v="-6300"/>
    <s v="USD"/>
    <n v="-6300"/>
    <s v="ONL"/>
    <n v="2022"/>
    <x v="1"/>
  </r>
  <r>
    <x v="0"/>
    <s v="UNDP1-0009471377-25-MAY-2022-6"/>
    <x v="54"/>
    <d v="2022-05-26T00:00:00"/>
    <s v="UNDP1"/>
    <x v="25"/>
    <s v="Service Contracts-Individuals"/>
    <s v="SSD"/>
    <n v="30000"/>
    <n v="47104"/>
    <n v="1981"/>
    <x v="9"/>
    <s v="SSD10"/>
    <x v="7"/>
    <x v="17"/>
    <s v="GLE"/>
    <m/>
    <m/>
    <m/>
    <m/>
    <x v="88"/>
    <x v="83"/>
    <m/>
    <n v="9471377"/>
    <n v="6"/>
    <d v="2022-05-25T00:00:00"/>
    <n v="-49014.559999999998"/>
    <s v="USD"/>
    <n v="-49014.559999999998"/>
    <s v="ONL"/>
    <n v="2022"/>
    <x v="1"/>
  </r>
  <r>
    <x v="0"/>
    <s v="UNDP1-0009471377-25-MAY-2022-9"/>
    <x v="54"/>
    <d v="2022-05-26T00:00:00"/>
    <s v="UNDP1"/>
    <x v="22"/>
    <s v="LOCAL CONSULT.-SHT TERM-TECH"/>
    <s v="SSD"/>
    <n v="30000"/>
    <n v="47104"/>
    <n v="1981"/>
    <x v="9"/>
    <s v="SSD10"/>
    <x v="7"/>
    <x v="0"/>
    <s v="GLE"/>
    <m/>
    <m/>
    <m/>
    <m/>
    <x v="88"/>
    <x v="81"/>
    <m/>
    <n v="9471377"/>
    <n v="9"/>
    <d v="2022-05-25T00:00:00"/>
    <n v="39000"/>
    <s v="USD"/>
    <n v="39000"/>
    <s v="ONL"/>
    <n v="2022"/>
    <x v="1"/>
  </r>
  <r>
    <x v="0"/>
    <s v="UNDP1-0009471377-25-MAY-2022-18"/>
    <x v="54"/>
    <d v="2022-05-26T00:00:00"/>
    <s v="UNDP1"/>
    <x v="24"/>
    <s v="COURIER CHARGES"/>
    <s v="SSD"/>
    <n v="30000"/>
    <n v="47104"/>
    <n v="1981"/>
    <x v="9"/>
    <s v="SSD10"/>
    <x v="7"/>
    <x v="18"/>
    <s v="GLE"/>
    <m/>
    <m/>
    <m/>
    <m/>
    <x v="88"/>
    <x v="84"/>
    <m/>
    <n v="9471377"/>
    <n v="18"/>
    <d v="2022-05-25T00:00:00"/>
    <n v="-1074"/>
    <s v="USD"/>
    <n v="-1074"/>
    <s v="ONL"/>
    <n v="2022"/>
    <x v="1"/>
  </r>
  <r>
    <x v="0"/>
    <s v="UNDP1-0009471377-25-MAY-2022-12"/>
    <x v="54"/>
    <d v="2022-05-26T00:00:00"/>
    <s v="UNDP1"/>
    <x v="10"/>
    <s v="INTL CONSULTANTS-SHT TERM-TECH"/>
    <s v="SSD"/>
    <n v="30000"/>
    <n v="47104"/>
    <n v="1981"/>
    <x v="9"/>
    <s v="SSD10"/>
    <x v="7"/>
    <x v="8"/>
    <s v="GLE"/>
    <m/>
    <m/>
    <m/>
    <m/>
    <x v="88"/>
    <x v="85"/>
    <m/>
    <n v="9471377"/>
    <n v="12"/>
    <d v="2022-05-25T00:00:00"/>
    <n v="-9800"/>
    <s v="USD"/>
    <n v="-9800"/>
    <s v="ONL"/>
    <n v="2022"/>
    <x v="1"/>
  </r>
  <r>
    <x v="0"/>
    <s v="UNDP1-0009471377-25-MAY-2022-11"/>
    <x v="54"/>
    <d v="2022-05-26T00:00:00"/>
    <s v="UNDP1"/>
    <x v="10"/>
    <s v="INTL CONSULTANTS-SHT TERM-TECH"/>
    <s v="SSD"/>
    <n v="30000"/>
    <n v="47104"/>
    <n v="1981"/>
    <x v="9"/>
    <s v="SSD10"/>
    <x v="7"/>
    <x v="18"/>
    <s v="GLE"/>
    <m/>
    <m/>
    <m/>
    <m/>
    <x v="88"/>
    <x v="85"/>
    <m/>
    <n v="9471377"/>
    <n v="11"/>
    <d v="2022-05-25T00:00:00"/>
    <n v="-16800"/>
    <s v="USD"/>
    <n v="-16800"/>
    <s v="ONL"/>
    <n v="2022"/>
    <x v="1"/>
  </r>
  <r>
    <x v="0"/>
    <s v="UNDP1-0009471377-25-MAY-2022-17"/>
    <x v="54"/>
    <d v="2022-05-26T00:00:00"/>
    <s v="UNDP1"/>
    <x v="26"/>
    <s v="Payroll Mgt Cost Recovery ATLA"/>
    <s v="SSD"/>
    <n v="30000"/>
    <n v="47104"/>
    <n v="1981"/>
    <x v="9"/>
    <s v="SSD10"/>
    <x v="7"/>
    <x v="17"/>
    <s v="GLE"/>
    <m/>
    <m/>
    <m/>
    <m/>
    <x v="88"/>
    <x v="86"/>
    <m/>
    <n v="9471377"/>
    <n v="17"/>
    <d v="2022-05-25T00:00:00"/>
    <n v="-347.16"/>
    <s v="USD"/>
    <n v="-347.16"/>
    <s v="ONL"/>
    <n v="2022"/>
    <x v="1"/>
  </r>
  <r>
    <x v="0"/>
    <s v="UNDP1-0009471377-25-MAY-2022-2"/>
    <x v="54"/>
    <d v="2022-05-26T00:00:00"/>
    <s v="UNDP1"/>
    <x v="2"/>
    <s v="Salaries - IP Staff"/>
    <s v="SSD"/>
    <n v="30000"/>
    <n v="47104"/>
    <n v="1981"/>
    <x v="9"/>
    <s v="SSD10"/>
    <x v="7"/>
    <x v="17"/>
    <s v="GLE"/>
    <m/>
    <m/>
    <m/>
    <m/>
    <x v="88"/>
    <x v="2"/>
    <m/>
    <n v="9471377"/>
    <n v="2"/>
    <d v="2022-05-25T00:00:00"/>
    <n v="-100000"/>
    <s v="USD"/>
    <n v="-100000"/>
    <s v="ONL"/>
    <n v="2022"/>
    <x v="1"/>
  </r>
  <r>
    <x v="0"/>
    <s v="UNDP1-0009471377-25-MAY-2022-1"/>
    <x v="54"/>
    <d v="2022-05-26T00:00:00"/>
    <s v="UNDP1"/>
    <x v="27"/>
    <s v="Salaries - NP Staff"/>
    <s v="SSD"/>
    <n v="30000"/>
    <n v="47104"/>
    <n v="1981"/>
    <x v="9"/>
    <s v="SSD10"/>
    <x v="7"/>
    <x v="17"/>
    <s v="GLE"/>
    <m/>
    <m/>
    <m/>
    <m/>
    <x v="88"/>
    <x v="87"/>
    <m/>
    <n v="9471377"/>
    <n v="1"/>
    <d v="2022-05-25T00:00:00"/>
    <n v="-40535.58"/>
    <s v="USD"/>
    <n v="-40535.58"/>
    <s v="ONL"/>
    <n v="2022"/>
    <x v="1"/>
  </r>
  <r>
    <x v="0"/>
    <s v="UNDP1-0009471377-25-MAY-2022-13"/>
    <x v="54"/>
    <d v="2022-05-26T00:00:00"/>
    <s v="UNDP1"/>
    <x v="22"/>
    <s v="LOCAL CONSULT.-SHT TERM-TECH"/>
    <s v="SSD"/>
    <n v="30000"/>
    <n v="47104"/>
    <n v="1981"/>
    <x v="9"/>
    <s v="SSD10"/>
    <x v="7"/>
    <x v="8"/>
    <s v="GLE"/>
    <m/>
    <m/>
    <m/>
    <m/>
    <x v="88"/>
    <x v="81"/>
    <m/>
    <n v="9471377"/>
    <n v="13"/>
    <d v="2022-05-25T00:00:00"/>
    <n v="-36000"/>
    <s v="USD"/>
    <n v="-36000"/>
    <s v="ONL"/>
    <n v="2022"/>
    <x v="1"/>
  </r>
  <r>
    <x v="0"/>
    <s v="UNDP1-0009471377-25-MAY-2022-5"/>
    <x v="54"/>
    <d v="2022-05-26T00:00:00"/>
    <s v="UNDP1"/>
    <x v="28"/>
    <s v="Natl Personnel Srvcs Agreement"/>
    <s v="SSD"/>
    <n v="30000"/>
    <n v="47104"/>
    <n v="1981"/>
    <x v="9"/>
    <s v="SSD10"/>
    <x v="7"/>
    <x v="17"/>
    <s v="GLE"/>
    <m/>
    <m/>
    <m/>
    <m/>
    <x v="88"/>
    <x v="88"/>
    <m/>
    <n v="9471377"/>
    <n v="5"/>
    <d v="2022-05-25T00:00:00"/>
    <n v="-39520.379999999997"/>
    <s v="USD"/>
    <n v="-39520.379999999997"/>
    <s v="ONL"/>
    <n v="2022"/>
    <x v="1"/>
  </r>
  <r>
    <x v="0"/>
    <s v="UNDP1-0009490897-01-MAY-2022-4338"/>
    <x v="10"/>
    <d v="2022-06-10T00:00:00"/>
    <s v="UNDP1"/>
    <x v="29"/>
    <s v="Local Consult-Security"/>
    <s v="SSD"/>
    <n v="30000"/>
    <n v="47104"/>
    <n v="1981"/>
    <x v="9"/>
    <s v="SSD10"/>
    <x v="7"/>
    <x v="8"/>
    <s v="GLE"/>
    <m/>
    <m/>
    <m/>
    <m/>
    <x v="89"/>
    <x v="89"/>
    <m/>
    <n v="9490897"/>
    <n v="4338"/>
    <d v="2022-05-01T00:00:00"/>
    <n v="640"/>
    <s v="USD"/>
    <n v="640"/>
    <s v="ONL"/>
    <n v="2022"/>
    <x v="1"/>
  </r>
  <r>
    <x v="0"/>
    <s v="UNDP1-0009490897-01-MAY-2022-4339"/>
    <x v="10"/>
    <d v="2022-06-10T00:00:00"/>
    <s v="UNDP1"/>
    <x v="29"/>
    <s v="Local Consult-Security"/>
    <s v="SSD"/>
    <n v="30000"/>
    <n v="47104"/>
    <n v="1981"/>
    <x v="9"/>
    <s v="SSD10"/>
    <x v="7"/>
    <x v="8"/>
    <s v="GLE"/>
    <m/>
    <m/>
    <m/>
    <m/>
    <x v="89"/>
    <x v="89"/>
    <m/>
    <n v="9490897"/>
    <n v="4339"/>
    <d v="2022-05-01T00:00:00"/>
    <n v="200"/>
    <s v="USD"/>
    <n v="200"/>
    <s v="ONL"/>
    <n v="2022"/>
    <x v="1"/>
  </r>
  <r>
    <x v="0"/>
    <s v="UNDP1-0009490897-01-MAY-2022-4334"/>
    <x v="10"/>
    <d v="2022-06-10T00:00:00"/>
    <s v="UNDP1"/>
    <x v="29"/>
    <s v="Local Consult-Security"/>
    <s v="SSD"/>
    <n v="30000"/>
    <n v="47104"/>
    <n v="1981"/>
    <x v="9"/>
    <s v="SSD10"/>
    <x v="7"/>
    <x v="8"/>
    <s v="GLE"/>
    <m/>
    <m/>
    <m/>
    <m/>
    <x v="89"/>
    <x v="89"/>
    <m/>
    <n v="9490897"/>
    <n v="4334"/>
    <d v="2022-05-01T00:00:00"/>
    <n v="200"/>
    <s v="USD"/>
    <n v="200"/>
    <s v="ONL"/>
    <n v="2022"/>
    <x v="1"/>
  </r>
  <r>
    <x v="0"/>
    <s v="UNDP1-0009491452-01-MAY-2022-4820"/>
    <x v="10"/>
    <d v="2022-06-10T00:00:00"/>
    <s v="UNDP1"/>
    <x v="29"/>
    <s v="Local Consult-Security"/>
    <s v="SSD"/>
    <n v="30000"/>
    <n v="47104"/>
    <n v="1981"/>
    <x v="9"/>
    <s v="SSD10"/>
    <x v="7"/>
    <x v="8"/>
    <s v="GLE"/>
    <m/>
    <m/>
    <m/>
    <m/>
    <x v="90"/>
    <x v="90"/>
    <m/>
    <n v="9491452"/>
    <n v="4820"/>
    <d v="2022-05-01T00:00:00"/>
    <n v="90"/>
    <s v="USD"/>
    <n v="90"/>
    <s v="ONL"/>
    <n v="2022"/>
    <x v="1"/>
  </r>
  <r>
    <x v="0"/>
    <s v="UNDP1-0009491452-01-MAY-2022-4819"/>
    <x v="10"/>
    <d v="2022-06-10T00:00:00"/>
    <s v="UNDP1"/>
    <x v="29"/>
    <s v="Local Consult-Security"/>
    <s v="SSD"/>
    <n v="30000"/>
    <n v="47104"/>
    <n v="1981"/>
    <x v="9"/>
    <s v="SSD10"/>
    <x v="7"/>
    <x v="8"/>
    <s v="GLE"/>
    <m/>
    <m/>
    <m/>
    <m/>
    <x v="90"/>
    <x v="90"/>
    <m/>
    <n v="9491452"/>
    <n v="4819"/>
    <d v="2022-05-01T00:00:00"/>
    <n v="200"/>
    <s v="USD"/>
    <n v="200"/>
    <s v="ONL"/>
    <n v="2022"/>
    <x v="1"/>
  </r>
  <r>
    <x v="0"/>
    <s v="UNDP1-0009491452-01-MAY-2022-4818"/>
    <x v="10"/>
    <d v="2022-06-10T00:00:00"/>
    <s v="UNDP1"/>
    <x v="29"/>
    <s v="Local Consult-Security"/>
    <s v="SSD"/>
    <n v="30000"/>
    <n v="47104"/>
    <n v="1981"/>
    <x v="9"/>
    <s v="SSD10"/>
    <x v="7"/>
    <x v="8"/>
    <s v="GLE"/>
    <m/>
    <m/>
    <m/>
    <m/>
    <x v="90"/>
    <x v="90"/>
    <m/>
    <n v="9491452"/>
    <n v="4818"/>
    <d v="2022-05-01T00:00:00"/>
    <n v="140"/>
    <s v="USD"/>
    <n v="140"/>
    <s v="ONL"/>
    <n v="2022"/>
    <x v="1"/>
  </r>
  <r>
    <x v="0"/>
    <s v="UNDP1-0009491452-01-MAY-2022-4834"/>
    <x v="10"/>
    <d v="2022-06-10T00:00:00"/>
    <s v="UNDP1"/>
    <x v="29"/>
    <s v="Local Consult-Security"/>
    <s v="SSD"/>
    <n v="30000"/>
    <n v="47104"/>
    <n v="1981"/>
    <x v="9"/>
    <s v="SSD10"/>
    <x v="7"/>
    <x v="8"/>
    <s v="GLE"/>
    <m/>
    <m/>
    <m/>
    <m/>
    <x v="90"/>
    <x v="90"/>
    <m/>
    <n v="9491452"/>
    <n v="4834"/>
    <d v="2022-05-01T00:00:00"/>
    <n v="80"/>
    <s v="USD"/>
    <n v="80"/>
    <s v="ONL"/>
    <n v="2022"/>
    <x v="1"/>
  </r>
  <r>
    <x v="0"/>
    <s v="UNDP1-0009491452-01-MAY-2022-4833"/>
    <x v="10"/>
    <d v="2022-06-10T00:00:00"/>
    <s v="UNDP1"/>
    <x v="29"/>
    <s v="Local Consult-Security"/>
    <s v="SSD"/>
    <n v="30000"/>
    <n v="47104"/>
    <n v="1981"/>
    <x v="9"/>
    <s v="SSD10"/>
    <x v="7"/>
    <x v="8"/>
    <s v="GLE"/>
    <m/>
    <m/>
    <m/>
    <m/>
    <x v="90"/>
    <x v="90"/>
    <m/>
    <n v="9491452"/>
    <n v="4833"/>
    <d v="2022-05-01T00:00:00"/>
    <n v="100"/>
    <s v="USD"/>
    <n v="100"/>
    <s v="ONL"/>
    <n v="2022"/>
    <x v="1"/>
  </r>
  <r>
    <x v="0"/>
    <s v="UNDP1-0009491452-01-MAY-2022-4832"/>
    <x v="10"/>
    <d v="2022-06-10T00:00:00"/>
    <s v="UNDP1"/>
    <x v="29"/>
    <s v="Local Consult-Security"/>
    <s v="SSD"/>
    <n v="30000"/>
    <n v="47104"/>
    <n v="1981"/>
    <x v="9"/>
    <s v="SSD10"/>
    <x v="7"/>
    <x v="8"/>
    <s v="GLE"/>
    <m/>
    <m/>
    <m/>
    <m/>
    <x v="90"/>
    <x v="90"/>
    <m/>
    <n v="9491452"/>
    <n v="4832"/>
    <d v="2022-05-01T00:00:00"/>
    <n v="120"/>
    <s v="USD"/>
    <n v="120"/>
    <s v="ONL"/>
    <n v="2022"/>
    <x v="1"/>
  </r>
  <r>
    <x v="0"/>
    <s v="UNDP1-0009491452-01-MAY-2022-4830"/>
    <x v="10"/>
    <d v="2022-06-10T00:00:00"/>
    <s v="UNDP1"/>
    <x v="29"/>
    <s v="Local Consult-Security"/>
    <s v="SSD"/>
    <n v="30000"/>
    <n v="47104"/>
    <n v="1981"/>
    <x v="9"/>
    <s v="SSD10"/>
    <x v="7"/>
    <x v="8"/>
    <s v="GLE"/>
    <m/>
    <m/>
    <m/>
    <m/>
    <x v="90"/>
    <x v="90"/>
    <m/>
    <n v="9491452"/>
    <n v="4830"/>
    <d v="2022-05-01T00:00:00"/>
    <n v="200"/>
    <s v="USD"/>
    <n v="200"/>
    <s v="ONL"/>
    <n v="2022"/>
    <x v="1"/>
  </r>
  <r>
    <x v="0"/>
    <s v="UNDP1-0009491452-01-MAY-2022-4821"/>
    <x v="10"/>
    <d v="2022-06-10T00:00:00"/>
    <s v="UNDP1"/>
    <x v="29"/>
    <s v="Local Consult-Security"/>
    <s v="SSD"/>
    <n v="30000"/>
    <n v="47104"/>
    <n v="1981"/>
    <x v="9"/>
    <s v="SSD10"/>
    <x v="7"/>
    <x v="8"/>
    <s v="GLE"/>
    <m/>
    <m/>
    <m/>
    <m/>
    <x v="90"/>
    <x v="90"/>
    <m/>
    <n v="9491452"/>
    <n v="4821"/>
    <d v="2022-05-01T00:00:00"/>
    <n v="590"/>
    <s v="USD"/>
    <n v="590"/>
    <s v="ONL"/>
    <n v="2022"/>
    <x v="1"/>
  </r>
  <r>
    <x v="0"/>
    <s v="UNDP1-0009491452-01-MAY-2022-4826"/>
    <x v="10"/>
    <d v="2022-06-10T00:00:00"/>
    <s v="UNDP1"/>
    <x v="29"/>
    <s v="Local Consult-Security"/>
    <s v="SSD"/>
    <n v="30000"/>
    <n v="47104"/>
    <n v="1981"/>
    <x v="9"/>
    <s v="SSD10"/>
    <x v="7"/>
    <x v="18"/>
    <s v="GLE"/>
    <m/>
    <m/>
    <m/>
    <m/>
    <x v="90"/>
    <x v="90"/>
    <m/>
    <n v="9491452"/>
    <n v="4826"/>
    <d v="2022-05-01T00:00:00"/>
    <n v="135"/>
    <s v="USD"/>
    <n v="135"/>
    <s v="ONL"/>
    <n v="2022"/>
    <x v="1"/>
  </r>
  <r>
    <x v="0"/>
    <s v="UNDP1-0009492465-01-MAY-2022-6570"/>
    <x v="10"/>
    <d v="2022-06-10T00:00:00"/>
    <s v="UNDP1"/>
    <x v="29"/>
    <s v="Local Consult-Security"/>
    <s v="SSD"/>
    <n v="30000"/>
    <n v="47104"/>
    <n v="1981"/>
    <x v="9"/>
    <s v="SSD10"/>
    <x v="7"/>
    <x v="8"/>
    <s v="GLE"/>
    <m/>
    <m/>
    <m/>
    <m/>
    <x v="91"/>
    <x v="91"/>
    <m/>
    <n v="9492465"/>
    <n v="6570"/>
    <d v="2022-05-01T00:00:00"/>
    <n v="130"/>
    <s v="USD"/>
    <n v="130"/>
    <s v="ONL"/>
    <n v="2022"/>
    <x v="1"/>
  </r>
  <r>
    <x v="0"/>
    <s v="UNDP1-0009492465-01-MAY-2022-6567"/>
    <x v="10"/>
    <d v="2022-06-10T00:00:00"/>
    <s v="UNDP1"/>
    <x v="29"/>
    <s v="Local Consult-Security"/>
    <s v="SSD"/>
    <n v="30000"/>
    <n v="47104"/>
    <n v="1981"/>
    <x v="9"/>
    <s v="SSD10"/>
    <x v="7"/>
    <x v="18"/>
    <s v="GLE"/>
    <m/>
    <m/>
    <m/>
    <m/>
    <x v="91"/>
    <x v="91"/>
    <m/>
    <n v="9492465"/>
    <n v="6567"/>
    <d v="2022-05-01T00:00:00"/>
    <n v="180"/>
    <s v="USD"/>
    <n v="180"/>
    <s v="ONL"/>
    <n v="2022"/>
    <x v="1"/>
  </r>
  <r>
    <x v="1"/>
    <s v="UNDP1-0009497901-31-MAY-2022-2465"/>
    <x v="3"/>
    <d v="2022-06-14T00:00:00"/>
    <s v="UNDP1"/>
    <x v="1"/>
    <s v="Facilities &amp; Admin - Implement"/>
    <s v="SSD"/>
    <n v="30000"/>
    <n v="47104"/>
    <n v="1981"/>
    <x v="9"/>
    <s v="SSD10"/>
    <x v="7"/>
    <x v="17"/>
    <s v="SFA"/>
    <m/>
    <m/>
    <m/>
    <m/>
    <x v="92"/>
    <x v="3"/>
    <m/>
    <n v="9497901"/>
    <n v="2465"/>
    <d v="2022-05-31T00:00:00"/>
    <n v="-18353.41"/>
    <s v="USD"/>
    <n v="-18353.41"/>
    <s v="PC"/>
    <n v="2022"/>
    <x v="1"/>
  </r>
  <r>
    <x v="1"/>
    <s v="UNDP1-0009497901-31-MAY-2022-2464"/>
    <x v="3"/>
    <d v="2022-06-14T00:00:00"/>
    <s v="UNDP1"/>
    <x v="1"/>
    <s v="Facilities &amp; Admin - Implement"/>
    <s v="SSD"/>
    <n v="30000"/>
    <n v="47104"/>
    <n v="1981"/>
    <x v="9"/>
    <s v="SSD10"/>
    <x v="7"/>
    <x v="8"/>
    <s v="SFA"/>
    <m/>
    <m/>
    <m/>
    <m/>
    <x v="92"/>
    <x v="3"/>
    <m/>
    <n v="9497901"/>
    <n v="2464"/>
    <d v="2022-05-31T00:00:00"/>
    <n v="-3664"/>
    <s v="USD"/>
    <n v="-3664"/>
    <s v="PC"/>
    <n v="2022"/>
    <x v="1"/>
  </r>
  <r>
    <x v="1"/>
    <s v="UNDP1-0009497901-31-MAY-2022-2466"/>
    <x v="3"/>
    <d v="2022-06-14T00:00:00"/>
    <s v="UNDP1"/>
    <x v="1"/>
    <s v="Facilities &amp; Admin - Implement"/>
    <s v="SSD"/>
    <n v="30000"/>
    <n v="47104"/>
    <n v="1981"/>
    <x v="9"/>
    <s v="SSD10"/>
    <x v="7"/>
    <x v="18"/>
    <s v="SFA"/>
    <m/>
    <m/>
    <m/>
    <m/>
    <x v="92"/>
    <x v="3"/>
    <m/>
    <n v="9497901"/>
    <n v="2466"/>
    <d v="2022-05-31T00:00:00"/>
    <n v="25.2"/>
    <s v="USD"/>
    <n v="25.2"/>
    <s v="PC"/>
    <n v="2022"/>
    <x v="1"/>
  </r>
  <r>
    <x v="1"/>
    <s v="UNDP1-0009497901-31-MAY-2022-2467"/>
    <x v="3"/>
    <d v="2022-06-14T00:00:00"/>
    <s v="UNDP1"/>
    <x v="1"/>
    <s v="Facilities &amp; Admin - Implement"/>
    <s v="SSD"/>
    <n v="30000"/>
    <n v="47104"/>
    <n v="1981"/>
    <x v="9"/>
    <s v="SSD10"/>
    <x v="7"/>
    <x v="18"/>
    <s v="SFA"/>
    <m/>
    <m/>
    <m/>
    <m/>
    <x v="92"/>
    <x v="3"/>
    <m/>
    <n v="9497901"/>
    <n v="2467"/>
    <d v="2022-05-31T00:00:00"/>
    <n v="-2831.52"/>
    <s v="USD"/>
    <n v="-2831.52"/>
    <s v="PC"/>
    <n v="2022"/>
    <x v="1"/>
  </r>
  <r>
    <x v="1"/>
    <s v="UNDP1-0009497901-31-MAY-2022-2463"/>
    <x v="3"/>
    <d v="2022-06-14T00:00:00"/>
    <s v="UNDP1"/>
    <x v="1"/>
    <s v="Facilities &amp; Admin - Implement"/>
    <s v="SSD"/>
    <n v="30000"/>
    <n v="47104"/>
    <n v="1981"/>
    <x v="9"/>
    <s v="SSD10"/>
    <x v="7"/>
    <x v="8"/>
    <s v="SFA"/>
    <m/>
    <m/>
    <m/>
    <m/>
    <x v="92"/>
    <x v="3"/>
    <m/>
    <n v="9497901"/>
    <n v="2463"/>
    <d v="2022-05-31T00:00:00"/>
    <n v="1479.2"/>
    <s v="USD"/>
    <n v="1479.2"/>
    <s v="PC"/>
    <n v="2022"/>
    <x v="1"/>
  </r>
  <r>
    <x v="1"/>
    <s v="UNDP1-0009497901-31-MAY-2022-2461"/>
    <x v="3"/>
    <d v="2022-06-14T00:00:00"/>
    <s v="UNDP1"/>
    <x v="1"/>
    <s v="Facilities &amp; Admin - Implement"/>
    <s v="SSD"/>
    <n v="28620"/>
    <n v="47104"/>
    <n v="1981"/>
    <x v="19"/>
    <s v="SSD10"/>
    <x v="7"/>
    <x v="16"/>
    <s v="SFA"/>
    <m/>
    <m/>
    <m/>
    <m/>
    <x v="92"/>
    <x v="3"/>
    <m/>
    <n v="9497901"/>
    <n v="2461"/>
    <d v="2022-05-31T00:00:00"/>
    <n v="1.4"/>
    <s v="USD"/>
    <n v="1.4"/>
    <s v="PC"/>
    <n v="2022"/>
    <x v="1"/>
  </r>
  <r>
    <x v="1"/>
    <s v="UNDP1-0009497901-31-MAY-2022-2462"/>
    <x v="3"/>
    <d v="2022-06-14T00:00:00"/>
    <s v="UNDP1"/>
    <x v="1"/>
    <s v="Facilities &amp; Admin - Implement"/>
    <s v="SSD"/>
    <n v="30000"/>
    <n v="47104"/>
    <n v="1981"/>
    <x v="9"/>
    <s v="SSD10"/>
    <x v="7"/>
    <x v="0"/>
    <s v="SFA"/>
    <m/>
    <m/>
    <m/>
    <m/>
    <x v="92"/>
    <x v="3"/>
    <m/>
    <n v="9497901"/>
    <n v="2462"/>
    <d v="2022-05-31T00:00:00"/>
    <n v="3120"/>
    <s v="USD"/>
    <n v="3120"/>
    <s v="PC"/>
    <n v="2022"/>
    <x v="1"/>
  </r>
  <r>
    <x v="1"/>
    <s v="UNDP1-0009497909-12-JUN-2022-4416"/>
    <x v="26"/>
    <d v="2022-06-14T00:00:00"/>
    <s v="UNDP1"/>
    <x v="1"/>
    <s v="Facilities &amp; Admin - Implement"/>
    <s v="SSD"/>
    <n v="28620"/>
    <n v="47104"/>
    <n v="1981"/>
    <x v="19"/>
    <s v="SSD10"/>
    <x v="7"/>
    <x v="16"/>
    <s v="SFA"/>
    <m/>
    <m/>
    <m/>
    <m/>
    <x v="39"/>
    <x v="3"/>
    <m/>
    <n v="9497909"/>
    <n v="4416"/>
    <d v="2022-06-12T00:00:00"/>
    <n v="-1.4"/>
    <s v="USD"/>
    <n v="-1.4"/>
    <s v="PC"/>
    <n v="2022"/>
    <x v="2"/>
  </r>
  <r>
    <x v="1"/>
    <s v="UNDP1-0009497909-12-JUN-2022-4418"/>
    <x v="26"/>
    <d v="2022-06-14T00:00:00"/>
    <s v="UNDP1"/>
    <x v="1"/>
    <s v="Facilities &amp; Admin - Implement"/>
    <s v="SSD"/>
    <n v="30000"/>
    <n v="47104"/>
    <n v="1981"/>
    <x v="9"/>
    <s v="SSD10"/>
    <x v="7"/>
    <x v="8"/>
    <s v="SFA"/>
    <m/>
    <m/>
    <m/>
    <m/>
    <x v="39"/>
    <x v="3"/>
    <m/>
    <n v="9497909"/>
    <n v="4418"/>
    <d v="2022-06-12T00:00:00"/>
    <n v="176"/>
    <s v="USD"/>
    <n v="176"/>
    <s v="PC"/>
    <n v="2022"/>
    <x v="2"/>
  </r>
  <r>
    <x v="1"/>
    <s v="UNDP1-0009497909-12-JUN-2022-4417"/>
    <x v="26"/>
    <d v="2022-06-14T00:00:00"/>
    <s v="UNDP1"/>
    <x v="1"/>
    <s v="Facilities &amp; Admin - Implement"/>
    <s v="SSD"/>
    <n v="30000"/>
    <n v="47104"/>
    <n v="1981"/>
    <x v="9"/>
    <s v="SSD10"/>
    <x v="7"/>
    <x v="8"/>
    <s v="SFA"/>
    <m/>
    <m/>
    <m/>
    <m/>
    <x v="39"/>
    <x v="3"/>
    <m/>
    <n v="9497909"/>
    <n v="4417"/>
    <d v="2022-06-12T00:00:00"/>
    <n v="-1264"/>
    <s v="USD"/>
    <n v="-1264"/>
    <s v="PC"/>
    <n v="2022"/>
    <x v="2"/>
  </r>
  <r>
    <x v="1"/>
    <s v="UNDP1-0009497909-12-JUN-2022-4419"/>
    <x v="26"/>
    <d v="2022-06-14T00:00:00"/>
    <s v="UNDP1"/>
    <x v="1"/>
    <s v="Facilities &amp; Admin - Implement"/>
    <s v="SSD"/>
    <n v="30000"/>
    <n v="47104"/>
    <n v="1981"/>
    <x v="9"/>
    <s v="SSD10"/>
    <x v="7"/>
    <x v="18"/>
    <s v="SFA"/>
    <m/>
    <m/>
    <m/>
    <m/>
    <x v="39"/>
    <x v="3"/>
    <m/>
    <n v="9497909"/>
    <n v="4419"/>
    <d v="2022-06-12T00:00:00"/>
    <n v="792"/>
    <s v="USD"/>
    <n v="792"/>
    <s v="PC"/>
    <n v="2022"/>
    <x v="2"/>
  </r>
  <r>
    <x v="1"/>
    <s v="UNDP1-0009514689-26-JUN-2022-5273"/>
    <x v="55"/>
    <d v="2022-06-27T00:00:00"/>
    <s v="UNDP1"/>
    <x v="1"/>
    <s v="Facilities &amp; Admin - Implement"/>
    <s v="SSD"/>
    <n v="30000"/>
    <n v="47104"/>
    <n v="1981"/>
    <x v="9"/>
    <s v="SSD10"/>
    <x v="7"/>
    <x v="8"/>
    <s v="SFA"/>
    <m/>
    <m/>
    <m/>
    <m/>
    <x v="93"/>
    <x v="3"/>
    <m/>
    <n v="9514689"/>
    <n v="5273"/>
    <d v="2022-06-26T00:00:00"/>
    <n v="144"/>
    <s v="USD"/>
    <n v="144"/>
    <s v="PC"/>
    <n v="2022"/>
    <x v="2"/>
  </r>
  <r>
    <x v="1"/>
    <s v="UNDP1-0009514689-26-JUN-2022-5274"/>
    <x v="55"/>
    <d v="2022-06-27T00:00:00"/>
    <s v="UNDP1"/>
    <x v="1"/>
    <s v="Facilities &amp; Admin - Implement"/>
    <s v="SSD"/>
    <n v="30000"/>
    <n v="47104"/>
    <n v="1981"/>
    <x v="9"/>
    <s v="SSD10"/>
    <x v="7"/>
    <x v="8"/>
    <s v="SFA"/>
    <m/>
    <m/>
    <m/>
    <m/>
    <x v="93"/>
    <x v="3"/>
    <m/>
    <n v="9514689"/>
    <n v="5274"/>
    <d v="2022-06-26T00:00:00"/>
    <n v="160"/>
    <s v="USD"/>
    <n v="160"/>
    <s v="PC"/>
    <n v="2022"/>
    <x v="2"/>
  </r>
  <r>
    <x v="1"/>
    <s v="UNDP1-0009553149-30-JUN-2022-3705"/>
    <x v="4"/>
    <d v="2022-07-23T00:00:00"/>
    <s v="UNDP1"/>
    <x v="1"/>
    <s v="Facilities &amp; Admin - Implement"/>
    <s v="SSD"/>
    <n v="30000"/>
    <n v="47104"/>
    <n v="1981"/>
    <x v="9"/>
    <s v="SSD10"/>
    <x v="7"/>
    <x v="8"/>
    <s v="SFA"/>
    <m/>
    <m/>
    <m/>
    <m/>
    <x v="94"/>
    <x v="3"/>
    <m/>
    <n v="9553149"/>
    <n v="3705"/>
    <d v="2022-06-30T00:00:00"/>
    <n v="1200"/>
    <s v="USD"/>
    <n v="1200"/>
    <s v="PC"/>
    <n v="2022"/>
    <x v="2"/>
  </r>
  <r>
    <x v="1"/>
    <s v="UNDP1-0009553149-30-JUN-2022-3704"/>
    <x v="4"/>
    <d v="2022-07-23T00:00:00"/>
    <s v="UNDP1"/>
    <x v="1"/>
    <s v="Facilities &amp; Admin - Implement"/>
    <s v="SSD"/>
    <n v="28620"/>
    <n v="47104"/>
    <n v="1981"/>
    <x v="19"/>
    <s v="SSD10"/>
    <x v="7"/>
    <x v="0"/>
    <s v="SFA"/>
    <m/>
    <m/>
    <m/>
    <m/>
    <x v="94"/>
    <x v="3"/>
    <m/>
    <n v="9553149"/>
    <n v="3704"/>
    <d v="2022-06-30T00:00:00"/>
    <n v="345.53"/>
    <s v="USD"/>
    <n v="345.53"/>
    <s v="PC"/>
    <n v="2022"/>
    <x v="2"/>
  </r>
  <r>
    <x v="1"/>
    <s v="UNDP1-0009553149-30-JUN-2022-3703"/>
    <x v="4"/>
    <d v="2022-07-23T00:00:00"/>
    <s v="UNDP1"/>
    <x v="1"/>
    <s v="Facilities &amp; Admin - Implement"/>
    <s v="SSD"/>
    <n v="28620"/>
    <n v="47104"/>
    <n v="1981"/>
    <x v="19"/>
    <s v="SSD10"/>
    <x v="7"/>
    <x v="16"/>
    <s v="SFA"/>
    <m/>
    <m/>
    <m/>
    <m/>
    <x v="94"/>
    <x v="3"/>
    <m/>
    <n v="9553149"/>
    <n v="3703"/>
    <d v="2022-06-30T00:00:00"/>
    <n v="1.4"/>
    <s v="USD"/>
    <n v="1.4"/>
    <s v="PC"/>
    <n v="2022"/>
    <x v="2"/>
  </r>
  <r>
    <x v="1"/>
    <s v="UNDP1-0009553149-30-JUN-2022-3702"/>
    <x v="4"/>
    <d v="2022-07-23T00:00:00"/>
    <s v="UNDP1"/>
    <x v="1"/>
    <s v="Facilities &amp; Admin - Implement"/>
    <s v="SSD"/>
    <n v="28620"/>
    <n v="47103"/>
    <n v="1981"/>
    <x v="19"/>
    <s v="SSD10"/>
    <x v="7"/>
    <x v="21"/>
    <s v="SFA"/>
    <m/>
    <m/>
    <m/>
    <m/>
    <x v="94"/>
    <x v="3"/>
    <m/>
    <n v="9553149"/>
    <n v="3702"/>
    <d v="2022-06-30T00:00:00"/>
    <n v="206.15"/>
    <s v="USD"/>
    <n v="206.15"/>
    <s v="PC"/>
    <n v="2022"/>
    <x v="2"/>
  </r>
  <r>
    <x v="0"/>
    <s v="UNDP1-AM09352756-31-JAN-2022-126"/>
    <x v="12"/>
    <d v="2022-02-21T00:00:00"/>
    <s v="UNDP1"/>
    <x v="5"/>
    <s v="Dep Exp Owned -Vehicle"/>
    <s v="SSD"/>
    <n v="30000"/>
    <n v="47104"/>
    <n v="1981"/>
    <x v="9"/>
    <s v=" "/>
    <x v="7"/>
    <x v="5"/>
    <s v=" "/>
    <m/>
    <m/>
    <m/>
    <m/>
    <x v="18"/>
    <x v="92"/>
    <m/>
    <s v="AM09352756"/>
    <n v="126"/>
    <d v="2022-01-31T00:00:00"/>
    <n v="396.53"/>
    <s v="USD"/>
    <n v="396.53"/>
    <s v="AM"/>
    <n v="2022"/>
    <x v="5"/>
  </r>
  <r>
    <x v="0"/>
    <s v="UNDP1-AM09352756-31-JAN-2022-125"/>
    <x v="12"/>
    <d v="2022-02-21T00:00:00"/>
    <s v="UNDP1"/>
    <x v="4"/>
    <s v="Acc Dep -Vehicles"/>
    <s v="SSD"/>
    <n v="30000"/>
    <n v="47104"/>
    <n v="1981"/>
    <x v="9"/>
    <s v=" "/>
    <x v="7"/>
    <x v="5"/>
    <s v=" "/>
    <m/>
    <m/>
    <m/>
    <m/>
    <x v="18"/>
    <x v="92"/>
    <m/>
    <s v="AM09352756"/>
    <n v="125"/>
    <d v="2022-01-31T00:00:00"/>
    <n v="-396.53"/>
    <s v="USD"/>
    <n v="-396.53"/>
    <s v="AM"/>
    <n v="2022"/>
    <x v="5"/>
  </r>
  <r>
    <x v="0"/>
    <s v="UNDP1-AM09377530-28-FEB-2022-125"/>
    <x v="8"/>
    <d v="2022-03-11T00:00:00"/>
    <s v="UNDP1"/>
    <x v="4"/>
    <s v="Acc Dep -Vehicles"/>
    <s v="SSD"/>
    <n v="30000"/>
    <n v="47104"/>
    <n v="1981"/>
    <x v="9"/>
    <s v=" "/>
    <x v="7"/>
    <x v="5"/>
    <s v=" "/>
    <m/>
    <m/>
    <m/>
    <m/>
    <x v="18"/>
    <x v="92"/>
    <m/>
    <s v="AM09377530"/>
    <n v="125"/>
    <d v="2022-02-28T00:00:00"/>
    <n v="-396.53"/>
    <s v="USD"/>
    <n v="-396.53"/>
    <s v="AM"/>
    <n v="2022"/>
    <x v="4"/>
  </r>
  <r>
    <x v="0"/>
    <s v="UNDP1-AM09377530-28-FEB-2022-126"/>
    <x v="8"/>
    <d v="2022-03-11T00:00:00"/>
    <s v="UNDP1"/>
    <x v="5"/>
    <s v="Dep Exp Owned -Vehicle"/>
    <s v="SSD"/>
    <n v="30000"/>
    <n v="47104"/>
    <n v="1981"/>
    <x v="9"/>
    <s v=" "/>
    <x v="7"/>
    <x v="5"/>
    <s v=" "/>
    <m/>
    <m/>
    <m/>
    <m/>
    <x v="18"/>
    <x v="92"/>
    <m/>
    <s v="AM09377530"/>
    <n v="126"/>
    <d v="2022-02-28T00:00:00"/>
    <n v="396.53"/>
    <s v="USD"/>
    <n v="396.53"/>
    <s v="AM"/>
    <n v="2022"/>
    <x v="4"/>
  </r>
  <r>
    <x v="0"/>
    <s v="UNDP1-AM09425064-01-MAR-2022-2"/>
    <x v="7"/>
    <d v="2022-04-19T00:00:00"/>
    <s v="UNDP1"/>
    <x v="6"/>
    <s v="Vehicles"/>
    <s v="SSD"/>
    <n v="30000"/>
    <n v="47104"/>
    <n v="1981"/>
    <x v="9"/>
    <s v=" "/>
    <x v="7"/>
    <x v="5"/>
    <s v=" "/>
    <m/>
    <m/>
    <m/>
    <m/>
    <x v="19"/>
    <x v="92"/>
    <m/>
    <s v="AM09425064"/>
    <n v="2"/>
    <d v="2022-03-01T00:00:00"/>
    <n v="-57100.07"/>
    <s v="USD"/>
    <n v="-57100.07"/>
    <s v="AM"/>
    <n v="2022"/>
    <x v="3"/>
  </r>
  <r>
    <x v="0"/>
    <s v="UNDP1-AM09425065-31-MAR-2022-31"/>
    <x v="9"/>
    <d v="2022-04-19T00:00:00"/>
    <s v="UNDP1"/>
    <x v="4"/>
    <s v="Acc Dep -Vehicles"/>
    <s v="SSD"/>
    <n v="30000"/>
    <n v="47104"/>
    <n v="1981"/>
    <x v="9"/>
    <s v=" "/>
    <x v="7"/>
    <x v="5"/>
    <s v=" "/>
    <m/>
    <m/>
    <m/>
    <m/>
    <x v="19"/>
    <x v="92"/>
    <m/>
    <s v="AM09425065"/>
    <n v="31"/>
    <d v="2022-03-31T00:00:00"/>
    <n v="26567.4"/>
    <s v="USD"/>
    <n v="26567.4"/>
    <s v="AM"/>
    <n v="2022"/>
    <x v="3"/>
  </r>
  <r>
    <x v="0"/>
    <s v="UNDP1-AM09425066-31-MAR-2022-250"/>
    <x v="9"/>
    <d v="2022-04-19T00:00:00"/>
    <s v="UNDP1"/>
    <x v="5"/>
    <s v="Dep Exp Owned -Vehicle"/>
    <s v="SSD"/>
    <n v="30000"/>
    <n v="47104"/>
    <n v="1981"/>
    <x v="9"/>
    <s v=" "/>
    <x v="7"/>
    <x v="5"/>
    <s v=" "/>
    <m/>
    <m/>
    <m/>
    <m/>
    <x v="18"/>
    <x v="92"/>
    <m/>
    <s v="AM09425066"/>
    <n v="250"/>
    <d v="2022-03-31T00:00:00"/>
    <n v="-396.53"/>
    <s v="USD"/>
    <n v="-396.53"/>
    <s v="AM"/>
    <n v="2022"/>
    <x v="3"/>
  </r>
  <r>
    <x v="0"/>
    <s v="UNDP1-AM09425066-31-MAR-2022-249"/>
    <x v="9"/>
    <d v="2022-04-19T00:00:00"/>
    <s v="UNDP1"/>
    <x v="4"/>
    <s v="Acc Dep -Vehicles"/>
    <s v="SSD"/>
    <n v="30000"/>
    <n v="47104"/>
    <n v="1981"/>
    <x v="9"/>
    <s v=" "/>
    <x v="7"/>
    <x v="5"/>
    <s v=" "/>
    <m/>
    <m/>
    <m/>
    <m/>
    <x v="18"/>
    <x v="92"/>
    <m/>
    <s v="AM09425066"/>
    <n v="249"/>
    <d v="2022-03-31T00:00:00"/>
    <n v="396.53"/>
    <s v="USD"/>
    <n v="396.53"/>
    <s v="AM"/>
    <n v="2022"/>
    <x v="3"/>
  </r>
  <r>
    <x v="5"/>
    <s v="UNDP1-IPDP22B01-31-JAN-2022-1262"/>
    <x v="12"/>
    <d v="2022-03-26T00:00:00"/>
    <s v="UNDP1"/>
    <x v="2"/>
    <s v="Salaries - IP Staff"/>
    <s v="SSD"/>
    <n v="30000"/>
    <n v="47104"/>
    <n v="1981"/>
    <x v="9"/>
    <s v="SSD10"/>
    <x v="7"/>
    <x v="17"/>
    <s v="PAY"/>
    <m/>
    <m/>
    <m/>
    <m/>
    <x v="95"/>
    <x v="93"/>
    <m/>
    <s v="IPDP22B01"/>
    <n v="1262"/>
    <d v="2022-01-31T00:00:00"/>
    <n v="7944.92"/>
    <s v="USD"/>
    <n v="7944.92"/>
    <s v="GP"/>
    <n v="2022"/>
    <x v="5"/>
  </r>
  <r>
    <x v="5"/>
    <s v="UNDP1-IPDP22B01-31-JAN-2022-1965"/>
    <x v="12"/>
    <d v="2022-03-26T00:00:00"/>
    <s v="UNDP1"/>
    <x v="30"/>
    <s v="Post Adjustment - IP Staff"/>
    <s v="SSD"/>
    <n v="30000"/>
    <n v="47104"/>
    <n v="1981"/>
    <x v="9"/>
    <s v="SSD10"/>
    <x v="7"/>
    <x v="17"/>
    <s v="PAY"/>
    <m/>
    <m/>
    <m/>
    <m/>
    <x v="95"/>
    <x v="93"/>
    <m/>
    <s v="IPDP22B01"/>
    <n v="1965"/>
    <d v="2022-01-31T00:00:00"/>
    <n v="4663.67"/>
    <s v="USD"/>
    <n v="4663.67"/>
    <s v="GP"/>
    <n v="2022"/>
    <x v="5"/>
  </r>
  <r>
    <x v="5"/>
    <s v="UNDP1-IPDP22B01-31-JAN-2022-2556"/>
    <x v="12"/>
    <d v="2022-03-26T00:00:00"/>
    <s v="UNDP1"/>
    <x v="31"/>
    <s v="Dependency Allowances-IP Staff"/>
    <s v="SSD"/>
    <n v="30000"/>
    <n v="47104"/>
    <n v="1981"/>
    <x v="9"/>
    <s v="SSD10"/>
    <x v="7"/>
    <x v="17"/>
    <s v="PAY"/>
    <m/>
    <m/>
    <m/>
    <m/>
    <x v="95"/>
    <x v="93"/>
    <m/>
    <s v="IPDP22B01"/>
    <n v="2556"/>
    <d v="2022-01-31T00:00:00"/>
    <n v="1488.76"/>
    <s v="USD"/>
    <n v="1488.76"/>
    <s v="GP"/>
    <n v="2022"/>
    <x v="5"/>
  </r>
  <r>
    <x v="5"/>
    <s v="UNDP1-IPDP22B01-31-JAN-2022-6332"/>
    <x v="12"/>
    <d v="2022-03-26T00:00:00"/>
    <s v="UNDP1"/>
    <x v="32"/>
    <s v="Special Oper Living Allow-IP"/>
    <s v="SSD"/>
    <n v="30000"/>
    <n v="47104"/>
    <n v="1981"/>
    <x v="9"/>
    <s v="SSD10"/>
    <x v="7"/>
    <x v="17"/>
    <s v="PAY"/>
    <m/>
    <m/>
    <m/>
    <m/>
    <x v="95"/>
    <x v="93"/>
    <m/>
    <s v="IPDP22B01"/>
    <n v="6332"/>
    <d v="2022-01-31T00:00:00"/>
    <n v="1650"/>
    <s v="USD"/>
    <n v="1650"/>
    <s v="GP"/>
    <n v="2022"/>
    <x v="5"/>
  </r>
  <r>
    <x v="5"/>
    <s v="UNDP1-IPDP22B01-31-JAN-2022-6055"/>
    <x v="12"/>
    <d v="2022-03-26T00:00:00"/>
    <s v="UNDP1"/>
    <x v="33"/>
    <s v="Home Leave Trvl &amp; Allow-IP Stf"/>
    <s v="SSD"/>
    <n v="30000"/>
    <n v="47104"/>
    <n v="1981"/>
    <x v="9"/>
    <s v="SSD10"/>
    <x v="7"/>
    <x v="17"/>
    <s v="PAY"/>
    <m/>
    <m/>
    <m/>
    <m/>
    <x v="95"/>
    <x v="93"/>
    <m/>
    <s v="IPDP22B01"/>
    <n v="6055"/>
    <d v="2022-01-31T00:00:00"/>
    <n v="350"/>
    <s v="USD"/>
    <n v="350"/>
    <s v="GP"/>
    <n v="2022"/>
    <x v="5"/>
  </r>
  <r>
    <x v="5"/>
    <s v="UNDP1-IPDP22B01-31-JAN-2022-7653"/>
    <x v="12"/>
    <d v="2022-03-26T00:00:00"/>
    <s v="UNDP1"/>
    <x v="26"/>
    <s v="Payroll Mgt Cost Recovery ATLA"/>
    <s v="SSD"/>
    <n v="30000"/>
    <n v="47104"/>
    <n v="1981"/>
    <x v="9"/>
    <s v="SSD10"/>
    <x v="7"/>
    <x v="17"/>
    <s v="PAY"/>
    <m/>
    <m/>
    <m/>
    <m/>
    <x v="95"/>
    <x v="93"/>
    <m/>
    <s v="IPDP22B01"/>
    <n v="7653"/>
    <d v="2022-01-31T00:00:00"/>
    <n v="64.38"/>
    <s v="USD"/>
    <n v="64.38"/>
    <s v="GP"/>
    <n v="2022"/>
    <x v="5"/>
  </r>
  <r>
    <x v="5"/>
    <s v="UNDP1-IPDP22B01-31-JAN-2022-3928"/>
    <x v="12"/>
    <d v="2022-03-26T00:00:00"/>
    <s v="UNDP1"/>
    <x v="34"/>
    <s v="Contrib. to medical, social in"/>
    <s v="SSD"/>
    <n v="30000"/>
    <n v="47104"/>
    <n v="1981"/>
    <x v="9"/>
    <s v="SSD10"/>
    <x v="7"/>
    <x v="17"/>
    <s v="PAY"/>
    <m/>
    <m/>
    <m/>
    <m/>
    <x v="95"/>
    <x v="93"/>
    <m/>
    <s v="IPDP22B01"/>
    <n v="3928"/>
    <d v="2022-01-31T00:00:00"/>
    <n v="106.5"/>
    <s v="USD"/>
    <n v="106.5"/>
    <s v="GP"/>
    <n v="2022"/>
    <x v="5"/>
  </r>
  <r>
    <x v="5"/>
    <s v="UNDP1-IPDP22B01-31-JAN-2022-6950"/>
    <x v="12"/>
    <d v="2022-03-26T00:00:00"/>
    <s v="UNDP1"/>
    <x v="35"/>
    <s v="Contribution to Security"/>
    <s v="SSD"/>
    <n v="30000"/>
    <n v="47104"/>
    <n v="1981"/>
    <x v="9"/>
    <s v="SSD10"/>
    <x v="7"/>
    <x v="17"/>
    <s v="PAY"/>
    <m/>
    <m/>
    <m/>
    <m/>
    <x v="95"/>
    <x v="93"/>
    <m/>
    <s v="IPDP22B01"/>
    <n v="6950"/>
    <d v="2022-01-31T00:00:00"/>
    <n v="756.52"/>
    <s v="USD"/>
    <n v="756.52"/>
    <s v="GP"/>
    <n v="2022"/>
    <x v="5"/>
  </r>
  <r>
    <x v="5"/>
    <s v="UNDP1-IPDP22B01-31-JAN-2022-5384"/>
    <x v="12"/>
    <d v="2022-03-26T00:00:00"/>
    <s v="UNDP1"/>
    <x v="36"/>
    <s v="Annual Leave Expense - IP"/>
    <s v="SSD"/>
    <n v="30000"/>
    <n v="47104"/>
    <n v="1981"/>
    <x v="9"/>
    <s v="SSD10"/>
    <x v="7"/>
    <x v="17"/>
    <s v="PAY"/>
    <m/>
    <m/>
    <m/>
    <m/>
    <x v="95"/>
    <x v="93"/>
    <m/>
    <s v="IPDP22B01"/>
    <n v="5384"/>
    <d v="2022-01-31T00:00:00"/>
    <n v="-876.68"/>
    <s v="USD"/>
    <n v="-876.68"/>
    <s v="GP"/>
    <n v="2022"/>
    <x v="5"/>
  </r>
  <r>
    <x v="5"/>
    <s v="UNDP1-IPDP22B01-31-JAN-2022-3241"/>
    <x v="12"/>
    <d v="2022-03-26T00:00:00"/>
    <s v="UNDP1"/>
    <x v="37"/>
    <s v="Contrib to Jt Staff Pens Fd-IP"/>
    <s v="SSD"/>
    <n v="30000"/>
    <n v="47104"/>
    <n v="1981"/>
    <x v="9"/>
    <s v="SSD10"/>
    <x v="7"/>
    <x v="17"/>
    <s v="PAY"/>
    <m/>
    <m/>
    <m/>
    <m/>
    <x v="95"/>
    <x v="93"/>
    <m/>
    <s v="IPDP22B01"/>
    <n v="3241"/>
    <d v="2022-01-31T00:00:00"/>
    <n v="2795.53"/>
    <s v="USD"/>
    <n v="2795.53"/>
    <s v="GP"/>
    <n v="2022"/>
    <x v="5"/>
  </r>
  <r>
    <x v="5"/>
    <s v="UNDP1-IPDP22B01-31-JAN-2022-4435"/>
    <x v="12"/>
    <d v="2022-03-26T00:00:00"/>
    <s v="UNDP1"/>
    <x v="38"/>
    <s v="Mobility, Hardship, Non-remova"/>
    <s v="SSD"/>
    <n v="30000"/>
    <n v="47104"/>
    <n v="1981"/>
    <x v="9"/>
    <s v="SSD10"/>
    <x v="7"/>
    <x v="17"/>
    <s v="PAY"/>
    <m/>
    <m/>
    <m/>
    <m/>
    <x v="95"/>
    <x v="93"/>
    <m/>
    <s v="IPDP22B01"/>
    <n v="4435"/>
    <d v="2022-01-31T00:00:00"/>
    <n v="2650.73"/>
    <s v="USD"/>
    <n v="2650.73"/>
    <s v="GP"/>
    <n v="2022"/>
    <x v="5"/>
  </r>
  <r>
    <x v="5"/>
    <s v="UNDP1-IPDP22B02-28-FEB-2022-7641"/>
    <x v="8"/>
    <d v="2022-03-27T00:00:00"/>
    <s v="UNDP1"/>
    <x v="26"/>
    <s v="Payroll Mgt Cost Recovery ATLA"/>
    <s v="SSD"/>
    <n v="30000"/>
    <n v="47104"/>
    <n v="1981"/>
    <x v="9"/>
    <s v="SSD10"/>
    <x v="7"/>
    <x v="17"/>
    <s v="PAY"/>
    <m/>
    <m/>
    <m/>
    <m/>
    <x v="95"/>
    <x v="93"/>
    <m/>
    <s v="IPDP22B02"/>
    <n v="7641"/>
    <d v="2022-02-28T00:00:00"/>
    <n v="64.38"/>
    <s v="USD"/>
    <n v="64.38"/>
    <s v="GP"/>
    <n v="2022"/>
    <x v="4"/>
  </r>
  <r>
    <x v="5"/>
    <s v="UNDP1-IPDP22B02-28-FEB-2022-6944"/>
    <x v="8"/>
    <d v="2022-03-27T00:00:00"/>
    <s v="UNDP1"/>
    <x v="35"/>
    <s v="Contribution to Security"/>
    <s v="SSD"/>
    <n v="30000"/>
    <n v="47104"/>
    <n v="1981"/>
    <x v="9"/>
    <s v="SSD10"/>
    <x v="7"/>
    <x v="17"/>
    <s v="PAY"/>
    <m/>
    <m/>
    <m/>
    <m/>
    <x v="95"/>
    <x v="93"/>
    <m/>
    <s v="IPDP22B02"/>
    <n v="6944"/>
    <d v="2022-02-28T00:00:00"/>
    <n v="504.34"/>
    <s v="USD"/>
    <n v="504.34"/>
    <s v="GP"/>
    <n v="2022"/>
    <x v="4"/>
  </r>
  <r>
    <x v="5"/>
    <s v="UNDP1-IPDP22B02-28-FEB-2022-6321"/>
    <x v="8"/>
    <d v="2022-03-27T00:00:00"/>
    <s v="UNDP1"/>
    <x v="32"/>
    <s v="Special Oper Living Allow-IP"/>
    <s v="SSD"/>
    <n v="30000"/>
    <n v="47104"/>
    <n v="1981"/>
    <x v="9"/>
    <s v="SSD10"/>
    <x v="7"/>
    <x v="17"/>
    <s v="PAY"/>
    <m/>
    <m/>
    <m/>
    <m/>
    <x v="95"/>
    <x v="93"/>
    <m/>
    <s v="IPDP22B02"/>
    <n v="6321"/>
    <d v="2022-02-28T00:00:00"/>
    <n v="1650"/>
    <s v="USD"/>
    <n v="1650"/>
    <s v="GP"/>
    <n v="2022"/>
    <x v="4"/>
  </r>
  <r>
    <x v="5"/>
    <s v="UNDP1-IPDP22B02-28-FEB-2022-6049"/>
    <x v="8"/>
    <d v="2022-03-27T00:00:00"/>
    <s v="UNDP1"/>
    <x v="33"/>
    <s v="Home Leave Trvl &amp; Allow-IP Stf"/>
    <s v="SSD"/>
    <n v="30000"/>
    <n v="47104"/>
    <n v="1981"/>
    <x v="9"/>
    <s v="SSD10"/>
    <x v="7"/>
    <x v="17"/>
    <s v="PAY"/>
    <m/>
    <m/>
    <m/>
    <m/>
    <x v="95"/>
    <x v="93"/>
    <m/>
    <s v="IPDP22B02"/>
    <n v="6049"/>
    <d v="2022-02-28T00:00:00"/>
    <n v="340"/>
    <s v="USD"/>
    <n v="340"/>
    <s v="GP"/>
    <n v="2022"/>
    <x v="4"/>
  </r>
  <r>
    <x v="5"/>
    <s v="UNDP1-IPDP22B02-28-FEB-2022-5414"/>
    <x v="8"/>
    <d v="2022-03-27T00:00:00"/>
    <s v="UNDP1"/>
    <x v="36"/>
    <s v="Annual Leave Expense - IP"/>
    <s v="SSD"/>
    <n v="30000"/>
    <n v="47104"/>
    <n v="1981"/>
    <x v="9"/>
    <s v="SSD10"/>
    <x v="7"/>
    <x v="17"/>
    <s v="PAY"/>
    <m/>
    <m/>
    <m/>
    <m/>
    <x v="95"/>
    <x v="93"/>
    <m/>
    <s v="IPDP22B02"/>
    <n v="5414"/>
    <d v="2022-02-28T00:00:00"/>
    <n v="1449.26"/>
    <s v="USD"/>
    <n v="1449.26"/>
    <s v="GP"/>
    <n v="2022"/>
    <x v="4"/>
  </r>
  <r>
    <x v="5"/>
    <s v="UNDP1-IPDP22B02-28-FEB-2022-4466"/>
    <x v="8"/>
    <d v="2022-03-27T00:00:00"/>
    <s v="UNDP1"/>
    <x v="38"/>
    <s v="Mobility, Hardship, Non-remova"/>
    <s v="SSD"/>
    <n v="30000"/>
    <n v="47104"/>
    <n v="1981"/>
    <x v="9"/>
    <s v="SSD10"/>
    <x v="7"/>
    <x v="17"/>
    <s v="PAY"/>
    <m/>
    <m/>
    <m/>
    <m/>
    <x v="95"/>
    <x v="93"/>
    <m/>
    <s v="IPDP22B02"/>
    <n v="4466"/>
    <d v="2022-02-28T00:00:00"/>
    <n v="2650.73"/>
    <s v="USD"/>
    <n v="2650.73"/>
    <s v="GP"/>
    <n v="2022"/>
    <x v="4"/>
  </r>
  <r>
    <x v="5"/>
    <s v="UNDP1-IPDP22B02-28-FEB-2022-3961"/>
    <x v="8"/>
    <d v="2022-03-27T00:00:00"/>
    <s v="UNDP1"/>
    <x v="34"/>
    <s v="Contrib. to medical, social in"/>
    <s v="SSD"/>
    <n v="30000"/>
    <n v="47104"/>
    <n v="1981"/>
    <x v="9"/>
    <s v="SSD10"/>
    <x v="7"/>
    <x v="17"/>
    <s v="PAY"/>
    <m/>
    <m/>
    <m/>
    <m/>
    <x v="95"/>
    <x v="93"/>
    <m/>
    <s v="IPDP22B02"/>
    <n v="3961"/>
    <d v="2022-02-28T00:00:00"/>
    <n v="106.5"/>
    <s v="USD"/>
    <n v="106.5"/>
    <s v="GP"/>
    <n v="2022"/>
    <x v="4"/>
  </r>
  <r>
    <x v="5"/>
    <s v="UNDP1-IPDP22B02-28-FEB-2022-3269"/>
    <x v="8"/>
    <d v="2022-03-27T00:00:00"/>
    <s v="UNDP1"/>
    <x v="37"/>
    <s v="Contrib to Jt Staff Pens Fd-IP"/>
    <s v="SSD"/>
    <n v="30000"/>
    <n v="47104"/>
    <n v="1981"/>
    <x v="9"/>
    <s v="SSD10"/>
    <x v="7"/>
    <x v="17"/>
    <s v="PAY"/>
    <m/>
    <m/>
    <m/>
    <m/>
    <x v="95"/>
    <x v="93"/>
    <m/>
    <s v="IPDP22B02"/>
    <n v="3269"/>
    <d v="2022-02-28T00:00:00"/>
    <n v="2895.49"/>
    <s v="USD"/>
    <n v="2895.49"/>
    <s v="GP"/>
    <n v="2022"/>
    <x v="4"/>
  </r>
  <r>
    <x v="5"/>
    <s v="UNDP1-IPDP22B02-28-FEB-2022-2580"/>
    <x v="8"/>
    <d v="2022-03-27T00:00:00"/>
    <s v="UNDP1"/>
    <x v="31"/>
    <s v="Dependency Allowances-IP Staff"/>
    <s v="SSD"/>
    <n v="30000"/>
    <n v="47104"/>
    <n v="1981"/>
    <x v="9"/>
    <s v="SSD10"/>
    <x v="7"/>
    <x v="17"/>
    <s v="PAY"/>
    <m/>
    <m/>
    <m/>
    <m/>
    <x v="95"/>
    <x v="93"/>
    <m/>
    <s v="IPDP22B02"/>
    <n v="2580"/>
    <d v="2022-02-28T00:00:00"/>
    <n v="1488.76"/>
    <s v="USD"/>
    <n v="1488.76"/>
    <s v="GP"/>
    <n v="2022"/>
    <x v="4"/>
  </r>
  <r>
    <x v="5"/>
    <s v="UNDP1-IPDP22B02-28-FEB-2022-1986"/>
    <x v="8"/>
    <d v="2022-03-27T00:00:00"/>
    <s v="UNDP1"/>
    <x v="30"/>
    <s v="Post Adjustment - IP Staff"/>
    <s v="SSD"/>
    <n v="30000"/>
    <n v="47104"/>
    <n v="1981"/>
    <x v="9"/>
    <s v="SSD10"/>
    <x v="7"/>
    <x v="17"/>
    <s v="PAY"/>
    <m/>
    <m/>
    <m/>
    <m/>
    <x v="95"/>
    <x v="93"/>
    <m/>
    <s v="IPDP22B02"/>
    <n v="1986"/>
    <d v="2022-02-28T00:00:00"/>
    <n v="4663.67"/>
    <s v="USD"/>
    <n v="4663.67"/>
    <s v="GP"/>
    <n v="2022"/>
    <x v="4"/>
  </r>
  <r>
    <x v="5"/>
    <s v="UNDP1-IPDP22B02-28-FEB-2022-1284"/>
    <x v="8"/>
    <d v="2022-03-27T00:00:00"/>
    <s v="UNDP1"/>
    <x v="2"/>
    <s v="Salaries - IP Staff"/>
    <s v="SSD"/>
    <n v="30000"/>
    <n v="47104"/>
    <n v="1981"/>
    <x v="9"/>
    <s v="SSD10"/>
    <x v="7"/>
    <x v="17"/>
    <s v="PAY"/>
    <m/>
    <m/>
    <m/>
    <m/>
    <x v="95"/>
    <x v="93"/>
    <m/>
    <s v="IPDP22B02"/>
    <n v="1284"/>
    <d v="2022-02-28T00:00:00"/>
    <n v="7944.92"/>
    <s v="USD"/>
    <n v="7944.92"/>
    <s v="GP"/>
    <n v="2022"/>
    <x v="4"/>
  </r>
  <r>
    <x v="5"/>
    <s v="UNDP1-IPDP22B03-31-MAR-2022-5369"/>
    <x v="9"/>
    <d v="2022-04-05T00:00:00"/>
    <s v="UNDP1"/>
    <x v="36"/>
    <s v="Annual Leave Expense - IP"/>
    <s v="SSD"/>
    <n v="30000"/>
    <n v="47104"/>
    <n v="1981"/>
    <x v="9"/>
    <s v="SSD10"/>
    <x v="7"/>
    <x v="17"/>
    <s v="PAY"/>
    <m/>
    <m/>
    <m/>
    <m/>
    <x v="95"/>
    <x v="93"/>
    <m/>
    <s v="IPDP22B03"/>
    <n v="5369"/>
    <d v="2022-03-31T00:00:00"/>
    <n v="-289.85000000000002"/>
    <s v="USD"/>
    <n v="-289.85000000000002"/>
    <s v="GP"/>
    <n v="2022"/>
    <x v="3"/>
  </r>
  <r>
    <x v="5"/>
    <s v="UNDP1-IPDP22B03-31-MAR-2022-1953"/>
    <x v="9"/>
    <d v="2022-04-05T00:00:00"/>
    <s v="UNDP1"/>
    <x v="30"/>
    <s v="Post Adjustment - IP Staff"/>
    <s v="SSD"/>
    <n v="30000"/>
    <n v="47104"/>
    <n v="1981"/>
    <x v="9"/>
    <s v="SSD10"/>
    <x v="7"/>
    <x v="17"/>
    <s v="PAY"/>
    <m/>
    <m/>
    <m/>
    <m/>
    <x v="95"/>
    <x v="93"/>
    <m/>
    <s v="IPDP22B03"/>
    <n v="1953"/>
    <d v="2022-03-31T00:00:00"/>
    <n v="4663.67"/>
    <s v="USD"/>
    <n v="4663.67"/>
    <s v="GP"/>
    <n v="2022"/>
    <x v="3"/>
  </r>
  <r>
    <x v="5"/>
    <s v="UNDP1-IPDP22B03-31-MAR-2022-7587"/>
    <x v="9"/>
    <d v="2022-04-05T00:00:00"/>
    <s v="UNDP1"/>
    <x v="26"/>
    <s v="Payroll Mgt Cost Recovery ATLA"/>
    <s v="SSD"/>
    <n v="30000"/>
    <n v="47104"/>
    <n v="1981"/>
    <x v="9"/>
    <s v="SSD10"/>
    <x v="7"/>
    <x v="17"/>
    <s v="PAY"/>
    <m/>
    <m/>
    <m/>
    <m/>
    <x v="95"/>
    <x v="93"/>
    <m/>
    <s v="IPDP22B03"/>
    <n v="7587"/>
    <d v="2022-03-31T00:00:00"/>
    <n v="64.38"/>
    <s v="USD"/>
    <n v="64.38"/>
    <s v="GP"/>
    <n v="2022"/>
    <x v="3"/>
  </r>
  <r>
    <x v="5"/>
    <s v="UNDP1-IPDP22B03-31-MAR-2022-2544"/>
    <x v="9"/>
    <d v="2022-04-05T00:00:00"/>
    <s v="UNDP1"/>
    <x v="31"/>
    <s v="Dependency Allowances-IP Staff"/>
    <s v="SSD"/>
    <n v="30000"/>
    <n v="47104"/>
    <n v="1981"/>
    <x v="9"/>
    <s v="SSD10"/>
    <x v="7"/>
    <x v="17"/>
    <s v="PAY"/>
    <m/>
    <m/>
    <m/>
    <m/>
    <x v="95"/>
    <x v="93"/>
    <m/>
    <s v="IPDP22B03"/>
    <n v="2544"/>
    <d v="2022-03-31T00:00:00"/>
    <n v="1488.76"/>
    <s v="USD"/>
    <n v="1488.76"/>
    <s v="GP"/>
    <n v="2022"/>
    <x v="3"/>
  </r>
  <r>
    <x v="5"/>
    <s v="UNDP1-IPDP22B03-31-MAR-2022-6892"/>
    <x v="9"/>
    <d v="2022-04-05T00:00:00"/>
    <s v="UNDP1"/>
    <x v="35"/>
    <s v="Contribution to Security"/>
    <s v="SSD"/>
    <n v="30000"/>
    <n v="47104"/>
    <n v="1981"/>
    <x v="9"/>
    <s v="SSD10"/>
    <x v="7"/>
    <x v="17"/>
    <s v="PAY"/>
    <m/>
    <m/>
    <m/>
    <m/>
    <x v="95"/>
    <x v="93"/>
    <m/>
    <s v="IPDP22B03"/>
    <n v="6892"/>
    <d v="2022-03-31T00:00:00"/>
    <n v="630.42999999999995"/>
    <s v="USD"/>
    <n v="630.42999999999995"/>
    <s v="GP"/>
    <n v="2022"/>
    <x v="3"/>
  </r>
  <r>
    <x v="5"/>
    <s v="UNDP1-IPDP22B03-31-MAR-2022-4409"/>
    <x v="9"/>
    <d v="2022-04-05T00:00:00"/>
    <s v="UNDP1"/>
    <x v="38"/>
    <s v="Mobility, Hardship, Non-remova"/>
    <s v="SSD"/>
    <n v="30000"/>
    <n v="47104"/>
    <n v="1981"/>
    <x v="9"/>
    <s v="SSD10"/>
    <x v="7"/>
    <x v="17"/>
    <s v="PAY"/>
    <m/>
    <m/>
    <m/>
    <m/>
    <x v="95"/>
    <x v="93"/>
    <m/>
    <s v="IPDP22B03"/>
    <n v="4409"/>
    <d v="2022-03-31T00:00:00"/>
    <n v="2650.73"/>
    <s v="USD"/>
    <n v="2650.73"/>
    <s v="GP"/>
    <n v="2022"/>
    <x v="3"/>
  </r>
  <r>
    <x v="5"/>
    <s v="UNDP1-IPDP22B03-31-MAR-2022-5999"/>
    <x v="9"/>
    <d v="2022-04-05T00:00:00"/>
    <s v="UNDP1"/>
    <x v="33"/>
    <s v="Home Leave Trvl &amp; Allow-IP Stf"/>
    <s v="SSD"/>
    <n v="30000"/>
    <n v="47104"/>
    <n v="1981"/>
    <x v="9"/>
    <s v="SSD10"/>
    <x v="7"/>
    <x v="17"/>
    <s v="PAY"/>
    <m/>
    <m/>
    <m/>
    <m/>
    <x v="95"/>
    <x v="93"/>
    <m/>
    <s v="IPDP22B03"/>
    <n v="5999"/>
    <d v="2022-03-31T00:00:00"/>
    <n v="340"/>
    <s v="USD"/>
    <n v="340"/>
    <s v="GP"/>
    <n v="2022"/>
    <x v="3"/>
  </r>
  <r>
    <x v="5"/>
    <s v="UNDP1-IPDP22B03-31-MAR-2022-3913"/>
    <x v="9"/>
    <d v="2022-04-05T00:00:00"/>
    <s v="UNDP1"/>
    <x v="34"/>
    <s v="Contrib. to medical, social in"/>
    <s v="SSD"/>
    <n v="30000"/>
    <n v="47104"/>
    <n v="1981"/>
    <x v="9"/>
    <s v="SSD10"/>
    <x v="7"/>
    <x v="17"/>
    <s v="PAY"/>
    <m/>
    <m/>
    <m/>
    <m/>
    <x v="95"/>
    <x v="93"/>
    <m/>
    <s v="IPDP22B03"/>
    <n v="3913"/>
    <d v="2022-03-31T00:00:00"/>
    <n v="106.5"/>
    <s v="USD"/>
    <n v="106.5"/>
    <s v="GP"/>
    <n v="2022"/>
    <x v="3"/>
  </r>
  <r>
    <x v="5"/>
    <s v="UNDP1-IPDP22B03-31-MAR-2022-6272"/>
    <x v="9"/>
    <d v="2022-04-05T00:00:00"/>
    <s v="UNDP1"/>
    <x v="32"/>
    <s v="Special Oper Living Allow-IP"/>
    <s v="SSD"/>
    <n v="30000"/>
    <n v="47104"/>
    <n v="1981"/>
    <x v="9"/>
    <s v="SSD10"/>
    <x v="7"/>
    <x v="17"/>
    <s v="PAY"/>
    <m/>
    <m/>
    <m/>
    <m/>
    <x v="95"/>
    <x v="93"/>
    <m/>
    <s v="IPDP22B03"/>
    <n v="6272"/>
    <d v="2022-03-31T00:00:00"/>
    <n v="1650"/>
    <s v="USD"/>
    <n v="1650"/>
    <s v="GP"/>
    <n v="2022"/>
    <x v="3"/>
  </r>
  <r>
    <x v="5"/>
    <s v="UNDP1-IPDP22B03-31-MAR-2022-3226"/>
    <x v="9"/>
    <d v="2022-04-05T00:00:00"/>
    <s v="UNDP1"/>
    <x v="37"/>
    <s v="Contrib to Jt Staff Pens Fd-IP"/>
    <s v="SSD"/>
    <n v="30000"/>
    <n v="47104"/>
    <n v="1981"/>
    <x v="9"/>
    <s v="SSD10"/>
    <x v="7"/>
    <x v="17"/>
    <s v="PAY"/>
    <m/>
    <m/>
    <m/>
    <m/>
    <x v="95"/>
    <x v="93"/>
    <m/>
    <s v="IPDP22B03"/>
    <n v="3226"/>
    <d v="2022-03-31T00:00:00"/>
    <n v="2895.49"/>
    <s v="USD"/>
    <n v="2895.49"/>
    <s v="GP"/>
    <n v="2022"/>
    <x v="3"/>
  </r>
  <r>
    <x v="5"/>
    <s v="UNDP1-IPDP22B03-31-MAR-2022-1255"/>
    <x v="9"/>
    <d v="2022-04-05T00:00:00"/>
    <s v="UNDP1"/>
    <x v="2"/>
    <s v="Salaries - IP Staff"/>
    <s v="SSD"/>
    <n v="30000"/>
    <n v="47104"/>
    <n v="1981"/>
    <x v="9"/>
    <s v="SSD10"/>
    <x v="7"/>
    <x v="17"/>
    <s v="PAY"/>
    <m/>
    <m/>
    <m/>
    <m/>
    <x v="95"/>
    <x v="93"/>
    <m/>
    <s v="IPDP22B03"/>
    <n v="1255"/>
    <d v="2022-03-31T00:00:00"/>
    <n v="7944.92"/>
    <s v="USD"/>
    <n v="7944.92"/>
    <s v="GP"/>
    <n v="2022"/>
    <x v="3"/>
  </r>
  <r>
    <x v="5"/>
    <s v="UNDP1-IPDP22B04-30-APR-2022-1274"/>
    <x v="0"/>
    <d v="2022-05-06T00:00:00"/>
    <s v="UNDP1"/>
    <x v="2"/>
    <s v="Salaries - IP Staff"/>
    <s v="SSD"/>
    <n v="30000"/>
    <n v="47104"/>
    <n v="1981"/>
    <x v="9"/>
    <s v="SSD10"/>
    <x v="7"/>
    <x v="17"/>
    <s v="PAY"/>
    <m/>
    <m/>
    <m/>
    <m/>
    <x v="95"/>
    <x v="93"/>
    <m/>
    <s v="IPDP22B04"/>
    <n v="1274"/>
    <d v="2022-04-30T00:00:00"/>
    <n v="7944.92"/>
    <s v="USD"/>
    <n v="7944.92"/>
    <s v="GP"/>
    <n v="2022"/>
    <x v="0"/>
  </r>
  <r>
    <x v="5"/>
    <s v="UNDP1-IPDP22B04-30-APR-2022-6924"/>
    <x v="0"/>
    <d v="2022-05-06T00:00:00"/>
    <s v="UNDP1"/>
    <x v="35"/>
    <s v="Contribution to Security"/>
    <s v="SSD"/>
    <n v="30000"/>
    <n v="47104"/>
    <n v="1981"/>
    <x v="9"/>
    <s v="SSD10"/>
    <x v="7"/>
    <x v="17"/>
    <s v="PAY"/>
    <m/>
    <m/>
    <m/>
    <m/>
    <x v="95"/>
    <x v="93"/>
    <m/>
    <s v="IPDP22B04"/>
    <n v="6924"/>
    <d v="2022-04-30T00:00:00"/>
    <n v="630.42999999999995"/>
    <s v="USD"/>
    <n v="630.42999999999995"/>
    <s v="GP"/>
    <n v="2022"/>
    <x v="0"/>
  </r>
  <r>
    <x v="5"/>
    <s v="UNDP1-IPDP22B04-30-APR-2022-3934"/>
    <x v="0"/>
    <d v="2022-05-06T00:00:00"/>
    <s v="UNDP1"/>
    <x v="34"/>
    <s v="Contrib. to medical, social in"/>
    <s v="SSD"/>
    <n v="30000"/>
    <n v="47104"/>
    <n v="1981"/>
    <x v="9"/>
    <s v="SSD10"/>
    <x v="7"/>
    <x v="17"/>
    <s v="PAY"/>
    <m/>
    <m/>
    <m/>
    <m/>
    <x v="95"/>
    <x v="93"/>
    <m/>
    <s v="IPDP22B04"/>
    <n v="3934"/>
    <d v="2022-04-30T00:00:00"/>
    <n v="106.5"/>
    <s v="USD"/>
    <n v="106.5"/>
    <s v="GP"/>
    <n v="2022"/>
    <x v="0"/>
  </r>
  <r>
    <x v="5"/>
    <s v="UNDP1-IPDP22B04-30-APR-2022-1972"/>
    <x v="0"/>
    <d v="2022-05-06T00:00:00"/>
    <s v="UNDP1"/>
    <x v="30"/>
    <s v="Post Adjustment - IP Staff"/>
    <s v="SSD"/>
    <n v="30000"/>
    <n v="47104"/>
    <n v="1981"/>
    <x v="9"/>
    <s v="SSD10"/>
    <x v="7"/>
    <x v="17"/>
    <s v="PAY"/>
    <m/>
    <m/>
    <m/>
    <m/>
    <x v="95"/>
    <x v="93"/>
    <m/>
    <s v="IPDP22B04"/>
    <n v="1972"/>
    <d v="2022-04-30T00:00:00"/>
    <n v="4663.67"/>
    <s v="USD"/>
    <n v="4663.67"/>
    <s v="GP"/>
    <n v="2022"/>
    <x v="0"/>
  </r>
  <r>
    <x v="5"/>
    <s v="UNDP1-IPDP22B04-30-APR-2022-6306"/>
    <x v="0"/>
    <d v="2022-05-06T00:00:00"/>
    <s v="UNDP1"/>
    <x v="32"/>
    <s v="Special Oper Living Allow-IP"/>
    <s v="SSD"/>
    <n v="30000"/>
    <n v="47104"/>
    <n v="1981"/>
    <x v="9"/>
    <s v="SSD10"/>
    <x v="7"/>
    <x v="17"/>
    <s v="PAY"/>
    <m/>
    <m/>
    <m/>
    <m/>
    <x v="95"/>
    <x v="93"/>
    <m/>
    <s v="IPDP22B04"/>
    <n v="6306"/>
    <d v="2022-04-30T00:00:00"/>
    <n v="1650"/>
    <s v="USD"/>
    <n v="1650"/>
    <s v="GP"/>
    <n v="2022"/>
    <x v="0"/>
  </r>
  <r>
    <x v="5"/>
    <s v="UNDP1-IPDP22B04-30-APR-2022-2564"/>
    <x v="0"/>
    <d v="2022-05-06T00:00:00"/>
    <s v="UNDP1"/>
    <x v="31"/>
    <s v="Dependency Allowances-IP Staff"/>
    <s v="SSD"/>
    <n v="30000"/>
    <n v="47104"/>
    <n v="1981"/>
    <x v="9"/>
    <s v="SSD10"/>
    <x v="7"/>
    <x v="17"/>
    <s v="PAY"/>
    <m/>
    <m/>
    <m/>
    <m/>
    <x v="95"/>
    <x v="93"/>
    <m/>
    <s v="IPDP22B04"/>
    <n v="2564"/>
    <d v="2022-04-30T00:00:00"/>
    <n v="1488.76"/>
    <s v="USD"/>
    <n v="1488.76"/>
    <s v="GP"/>
    <n v="2022"/>
    <x v="0"/>
  </r>
  <r>
    <x v="5"/>
    <s v="UNDP1-IPDP22B04-30-APR-2022-4432"/>
    <x v="0"/>
    <d v="2022-05-06T00:00:00"/>
    <s v="UNDP1"/>
    <x v="38"/>
    <s v="Mobility, Hardship, Non-remova"/>
    <s v="SSD"/>
    <n v="30000"/>
    <n v="47104"/>
    <n v="1981"/>
    <x v="9"/>
    <s v="SSD10"/>
    <x v="7"/>
    <x v="17"/>
    <s v="PAY"/>
    <m/>
    <m/>
    <m/>
    <m/>
    <x v="95"/>
    <x v="93"/>
    <m/>
    <s v="IPDP22B04"/>
    <n v="4432"/>
    <d v="2022-04-30T00:00:00"/>
    <n v="2650.73"/>
    <s v="USD"/>
    <n v="2650.73"/>
    <s v="GP"/>
    <n v="2022"/>
    <x v="0"/>
  </r>
  <r>
    <x v="5"/>
    <s v="UNDP1-IPDP22B04-30-APR-2022-7619"/>
    <x v="0"/>
    <d v="2022-05-06T00:00:00"/>
    <s v="UNDP1"/>
    <x v="26"/>
    <s v="Payroll Mgt Cost Recovery ATLA"/>
    <s v="SSD"/>
    <n v="30000"/>
    <n v="47104"/>
    <n v="1981"/>
    <x v="9"/>
    <s v="SSD10"/>
    <x v="7"/>
    <x v="17"/>
    <s v="PAY"/>
    <m/>
    <m/>
    <m/>
    <m/>
    <x v="95"/>
    <x v="93"/>
    <m/>
    <s v="IPDP22B04"/>
    <n v="7619"/>
    <d v="2022-04-30T00:00:00"/>
    <n v="64.38"/>
    <s v="USD"/>
    <n v="64.38"/>
    <s v="GP"/>
    <n v="2022"/>
    <x v="0"/>
  </r>
  <r>
    <x v="5"/>
    <s v="UNDP1-IPDP22B04-30-APR-2022-6033"/>
    <x v="0"/>
    <d v="2022-05-06T00:00:00"/>
    <s v="UNDP1"/>
    <x v="33"/>
    <s v="Home Leave Trvl &amp; Allow-IP Stf"/>
    <s v="SSD"/>
    <n v="30000"/>
    <n v="47104"/>
    <n v="1981"/>
    <x v="9"/>
    <s v="SSD10"/>
    <x v="7"/>
    <x v="17"/>
    <s v="PAY"/>
    <m/>
    <m/>
    <m/>
    <m/>
    <x v="95"/>
    <x v="93"/>
    <m/>
    <s v="IPDP22B04"/>
    <n v="6033"/>
    <d v="2022-04-30T00:00:00"/>
    <n v="340"/>
    <s v="USD"/>
    <n v="340"/>
    <s v="GP"/>
    <n v="2022"/>
    <x v="0"/>
  </r>
  <r>
    <x v="5"/>
    <s v="UNDP1-IPDP22B04-30-APR-2022-5396"/>
    <x v="0"/>
    <d v="2022-05-06T00:00:00"/>
    <s v="UNDP1"/>
    <x v="36"/>
    <s v="Annual Leave Expense - IP"/>
    <s v="SSD"/>
    <n v="30000"/>
    <n v="47104"/>
    <n v="1981"/>
    <x v="9"/>
    <s v="SSD10"/>
    <x v="7"/>
    <x v="17"/>
    <s v="PAY"/>
    <m/>
    <m/>
    <m/>
    <m/>
    <x v="95"/>
    <x v="93"/>
    <m/>
    <s v="IPDP22B04"/>
    <n v="5396"/>
    <d v="2022-04-30T00:00:00"/>
    <n v="289.85000000000002"/>
    <s v="USD"/>
    <n v="289.85000000000002"/>
    <s v="GP"/>
    <n v="2022"/>
    <x v="0"/>
  </r>
  <r>
    <x v="5"/>
    <s v="UNDP1-IPDP22B04-30-APR-2022-3247"/>
    <x v="0"/>
    <d v="2022-05-06T00:00:00"/>
    <s v="UNDP1"/>
    <x v="37"/>
    <s v="Contrib to Jt Staff Pens Fd-IP"/>
    <s v="SSD"/>
    <n v="30000"/>
    <n v="47104"/>
    <n v="1981"/>
    <x v="9"/>
    <s v="SSD10"/>
    <x v="7"/>
    <x v="17"/>
    <s v="PAY"/>
    <m/>
    <m/>
    <m/>
    <m/>
    <x v="95"/>
    <x v="93"/>
    <m/>
    <s v="IPDP22B04"/>
    <n v="3247"/>
    <d v="2022-04-30T00:00:00"/>
    <n v="2895.49"/>
    <s v="USD"/>
    <n v="2895.49"/>
    <s v="GP"/>
    <n v="2022"/>
    <x v="0"/>
  </r>
  <r>
    <x v="5"/>
    <s v="UNDP1-IPDPR2B01-31-JAN-2022-2667"/>
    <x v="12"/>
    <d v="2022-03-26T00:00:00"/>
    <s v="UNDP1"/>
    <x v="39"/>
    <s v="Reimb of Income Tax-IP Staff"/>
    <s v="SSD"/>
    <n v="30000"/>
    <n v="47104"/>
    <n v="1981"/>
    <x v="9"/>
    <s v="SSD10"/>
    <x v="7"/>
    <x v="17"/>
    <s v="PAY"/>
    <m/>
    <m/>
    <m/>
    <m/>
    <x v="95"/>
    <x v="93"/>
    <m/>
    <s v="IPDPR2B01"/>
    <n v="2667"/>
    <d v="2022-01-31T00:00:00"/>
    <n v="346.74"/>
    <s v="USD"/>
    <n v="346.74"/>
    <s v="GP"/>
    <n v="2022"/>
    <x v="5"/>
  </r>
  <r>
    <x v="5"/>
    <s v="UNDP1-IPDPR2B01-31-JAN-2022-1974"/>
    <x v="12"/>
    <d v="2022-03-26T00:00:00"/>
    <s v="UNDP1"/>
    <x v="40"/>
    <s v="Ed Grt Incl Trvl&amp;Allow-IP Stf"/>
    <s v="SSD"/>
    <n v="30000"/>
    <n v="47104"/>
    <n v="1981"/>
    <x v="9"/>
    <s v="SSD10"/>
    <x v="7"/>
    <x v="17"/>
    <s v="PAY"/>
    <m/>
    <m/>
    <m/>
    <m/>
    <x v="95"/>
    <x v="93"/>
    <m/>
    <s v="IPDPR2B01"/>
    <n v="1974"/>
    <d v="2022-01-31T00:00:00"/>
    <n v="940"/>
    <s v="USD"/>
    <n v="940"/>
    <s v="GP"/>
    <n v="2022"/>
    <x v="5"/>
  </r>
  <r>
    <x v="5"/>
    <s v="UNDP1-IPDPR2B01-31-JAN-2022-8211"/>
    <x v="12"/>
    <d v="2022-03-26T00:00:00"/>
    <s v="UNDP1"/>
    <x v="41"/>
    <s v="Contributions to ASHI Reserve"/>
    <s v="SSD"/>
    <n v="30000"/>
    <n v="47104"/>
    <n v="1981"/>
    <x v="9"/>
    <s v="SSD10"/>
    <x v="7"/>
    <x v="17"/>
    <s v="PAY"/>
    <m/>
    <m/>
    <m/>
    <m/>
    <x v="95"/>
    <x v="93"/>
    <m/>
    <s v="IPDPR2B01"/>
    <n v="8211"/>
    <d v="2022-01-31T00:00:00"/>
    <n v="756.52"/>
    <s v="USD"/>
    <n v="756.52"/>
    <s v="GP"/>
    <n v="2022"/>
    <x v="5"/>
  </r>
  <r>
    <x v="5"/>
    <s v="UNDP1-IPDPR2B01-31-JAN-2022-7518"/>
    <x v="12"/>
    <d v="2022-03-26T00:00:00"/>
    <s v="UNDP1"/>
    <x v="42"/>
    <s v="Separations - IP Staff"/>
    <s v="SSD"/>
    <n v="30000"/>
    <n v="47104"/>
    <n v="1981"/>
    <x v="9"/>
    <s v="SSD10"/>
    <x v="7"/>
    <x v="17"/>
    <s v="PAY"/>
    <m/>
    <m/>
    <m/>
    <m/>
    <x v="95"/>
    <x v="93"/>
    <m/>
    <s v="IPDPR2B01"/>
    <n v="7518"/>
    <d v="2022-01-31T00:00:00"/>
    <n v="157.61000000000001"/>
    <s v="USD"/>
    <n v="157.61000000000001"/>
    <s v="GP"/>
    <n v="2022"/>
    <x v="5"/>
  </r>
  <r>
    <x v="5"/>
    <s v="UNDP1-IPDPR2B01-31-JAN-2022-6825"/>
    <x v="12"/>
    <d v="2022-03-26T00:00:00"/>
    <s v="UNDP1"/>
    <x v="43"/>
    <s v="Contributions to Appendix D"/>
    <s v="SSD"/>
    <n v="30000"/>
    <n v="47104"/>
    <n v="1981"/>
    <x v="9"/>
    <s v="SSD10"/>
    <x v="7"/>
    <x v="17"/>
    <s v="PAY"/>
    <m/>
    <m/>
    <m/>
    <m/>
    <x v="95"/>
    <x v="93"/>
    <m/>
    <s v="IPDPR2B01"/>
    <n v="6825"/>
    <d v="2022-01-31T00:00:00"/>
    <n v="31.52"/>
    <s v="USD"/>
    <n v="31.52"/>
    <s v="GP"/>
    <n v="2022"/>
    <x v="5"/>
  </r>
  <r>
    <x v="5"/>
    <s v="UNDP1-IPDPR2B01-31-JAN-2022-6132"/>
    <x v="12"/>
    <d v="2022-03-26T00:00:00"/>
    <s v="UNDP1"/>
    <x v="44"/>
    <s v="Contribution to UN JFA"/>
    <s v="SSD"/>
    <n v="30000"/>
    <n v="47104"/>
    <n v="1981"/>
    <x v="9"/>
    <s v="SSD10"/>
    <x v="7"/>
    <x v="17"/>
    <s v="PAY"/>
    <m/>
    <m/>
    <m/>
    <m/>
    <x v="95"/>
    <x v="93"/>
    <m/>
    <s v="IPDPR2B01"/>
    <n v="6132"/>
    <d v="2022-01-31T00:00:00"/>
    <n v="308.91000000000003"/>
    <s v="USD"/>
    <n v="308.91000000000003"/>
    <s v="GP"/>
    <n v="2022"/>
    <x v="5"/>
  </r>
  <r>
    <x v="5"/>
    <s v="UNDP1-IPDPR2B01-31-JAN-2022-5439"/>
    <x v="12"/>
    <d v="2022-03-26T00:00:00"/>
    <s v="UNDP1"/>
    <x v="45"/>
    <s v="Contributions to MAIP"/>
    <s v="SSD"/>
    <n v="30000"/>
    <n v="47104"/>
    <n v="1981"/>
    <x v="9"/>
    <s v="SSD10"/>
    <x v="7"/>
    <x v="17"/>
    <s v="PAY"/>
    <m/>
    <m/>
    <m/>
    <m/>
    <x v="95"/>
    <x v="93"/>
    <m/>
    <s v="IPDPR2B01"/>
    <n v="5439"/>
    <d v="2022-01-31T00:00:00"/>
    <n v="6.3"/>
    <s v="USD"/>
    <n v="6.3"/>
    <s v="GP"/>
    <n v="2022"/>
    <x v="5"/>
  </r>
  <r>
    <x v="5"/>
    <s v="UNDP1-IPDPR2B01-31-JAN-2022-4746"/>
    <x v="12"/>
    <d v="2022-03-26T00:00:00"/>
    <s v="UNDP1"/>
    <x v="46"/>
    <s v="Contribution to ICT"/>
    <s v="SSD"/>
    <n v="30000"/>
    <n v="47104"/>
    <n v="1981"/>
    <x v="9"/>
    <s v="SSD10"/>
    <x v="7"/>
    <x v="17"/>
    <s v="PAY"/>
    <m/>
    <m/>
    <m/>
    <m/>
    <x v="95"/>
    <x v="93"/>
    <m/>
    <s v="IPDPR2B01"/>
    <n v="4746"/>
    <d v="2022-01-31T00:00:00"/>
    <n v="189.13"/>
    <s v="USD"/>
    <n v="189.13"/>
    <s v="GP"/>
    <n v="2022"/>
    <x v="5"/>
  </r>
  <r>
    <x v="5"/>
    <s v="UNDP1-IPDPR2B01-31-JAN-2022-4053"/>
    <x v="12"/>
    <d v="2022-03-26T00:00:00"/>
    <s v="UNDP1"/>
    <x v="47"/>
    <s v="Contribution to Training"/>
    <s v="SSD"/>
    <n v="30000"/>
    <n v="47104"/>
    <n v="1981"/>
    <x v="9"/>
    <s v="SSD10"/>
    <x v="7"/>
    <x v="17"/>
    <s v="PAY"/>
    <m/>
    <m/>
    <m/>
    <m/>
    <x v="95"/>
    <x v="93"/>
    <m/>
    <s v="IPDPR2B01"/>
    <n v="4053"/>
    <d v="2022-01-31T00:00:00"/>
    <n v="44.13"/>
    <s v="USD"/>
    <n v="44.13"/>
    <s v="GP"/>
    <n v="2022"/>
    <x v="5"/>
  </r>
  <r>
    <x v="5"/>
    <s v="UNDP1-IPDPR2B01-31-JAN-2022-3360"/>
    <x v="12"/>
    <d v="2022-03-26T00:00:00"/>
    <s v="UNDP1"/>
    <x v="48"/>
    <s v="Contribution to EOS Benefits"/>
    <s v="SSD"/>
    <n v="30000"/>
    <n v="47104"/>
    <n v="1981"/>
    <x v="9"/>
    <s v="SSD10"/>
    <x v="7"/>
    <x v="17"/>
    <s v="PAY"/>
    <m/>
    <m/>
    <m/>
    <m/>
    <x v="95"/>
    <x v="93"/>
    <m/>
    <s v="IPDPR2B01"/>
    <n v="3360"/>
    <d v="2022-01-31T00:00:00"/>
    <n v="567.39"/>
    <s v="USD"/>
    <n v="567.39"/>
    <s v="GP"/>
    <n v="2022"/>
    <x v="5"/>
  </r>
  <r>
    <x v="5"/>
    <s v="UNDP1-IPDPR2B02-28-FEB-2022-8191"/>
    <x v="8"/>
    <d v="2022-03-27T00:00:00"/>
    <s v="UNDP1"/>
    <x v="41"/>
    <s v="Contributions to ASHI Reserve"/>
    <s v="SSD"/>
    <n v="30000"/>
    <n v="47104"/>
    <n v="1981"/>
    <x v="9"/>
    <s v="SSD10"/>
    <x v="7"/>
    <x v="17"/>
    <s v="PAY"/>
    <m/>
    <m/>
    <m/>
    <m/>
    <x v="95"/>
    <x v="93"/>
    <m/>
    <s v="IPDPR2B02"/>
    <n v="8191"/>
    <d v="2022-02-28T00:00:00"/>
    <n v="756.52"/>
    <s v="USD"/>
    <n v="756.52"/>
    <s v="GP"/>
    <n v="2022"/>
    <x v="4"/>
  </r>
  <r>
    <x v="5"/>
    <s v="UNDP1-IPDPR2B02-28-FEB-2022-7499"/>
    <x v="8"/>
    <d v="2022-03-27T00:00:00"/>
    <s v="UNDP1"/>
    <x v="42"/>
    <s v="Separations - IP Staff"/>
    <s v="SSD"/>
    <n v="30000"/>
    <n v="47104"/>
    <n v="1981"/>
    <x v="9"/>
    <s v="SSD10"/>
    <x v="7"/>
    <x v="17"/>
    <s v="PAY"/>
    <m/>
    <m/>
    <m/>
    <m/>
    <x v="95"/>
    <x v="93"/>
    <m/>
    <s v="IPDPR2B02"/>
    <n v="7499"/>
    <d v="2022-02-28T00:00:00"/>
    <n v="157.61000000000001"/>
    <s v="USD"/>
    <n v="157.61000000000001"/>
    <s v="GP"/>
    <n v="2022"/>
    <x v="4"/>
  </r>
  <r>
    <x v="5"/>
    <s v="UNDP1-IPDPR2B02-28-FEB-2022-6807"/>
    <x v="8"/>
    <d v="2022-03-27T00:00:00"/>
    <s v="UNDP1"/>
    <x v="43"/>
    <s v="Contributions to Appendix D"/>
    <s v="SSD"/>
    <n v="30000"/>
    <n v="47104"/>
    <n v="1981"/>
    <x v="9"/>
    <s v="SSD10"/>
    <x v="7"/>
    <x v="17"/>
    <s v="PAY"/>
    <m/>
    <m/>
    <m/>
    <m/>
    <x v="95"/>
    <x v="93"/>
    <m/>
    <s v="IPDPR2B02"/>
    <n v="6807"/>
    <d v="2022-02-28T00:00:00"/>
    <n v="31.52"/>
    <s v="USD"/>
    <n v="31.52"/>
    <s v="GP"/>
    <n v="2022"/>
    <x v="4"/>
  </r>
  <r>
    <x v="5"/>
    <s v="UNDP1-IPDPR2B02-28-FEB-2022-6115"/>
    <x v="8"/>
    <d v="2022-03-27T00:00:00"/>
    <s v="UNDP1"/>
    <x v="44"/>
    <s v="Contribution to UN JFA"/>
    <s v="SSD"/>
    <n v="30000"/>
    <n v="47104"/>
    <n v="1981"/>
    <x v="9"/>
    <s v="SSD10"/>
    <x v="7"/>
    <x v="17"/>
    <s v="PAY"/>
    <m/>
    <m/>
    <m/>
    <m/>
    <x v="95"/>
    <x v="93"/>
    <m/>
    <s v="IPDPR2B02"/>
    <n v="6115"/>
    <d v="2022-02-28T00:00:00"/>
    <n v="308.91000000000003"/>
    <s v="USD"/>
    <n v="308.91000000000003"/>
    <s v="GP"/>
    <n v="2022"/>
    <x v="4"/>
  </r>
  <r>
    <x v="5"/>
    <s v="UNDP1-IPDPR2B02-28-FEB-2022-2655"/>
    <x v="8"/>
    <d v="2022-03-27T00:00:00"/>
    <s v="UNDP1"/>
    <x v="39"/>
    <s v="Reimb of Income Tax-IP Staff"/>
    <s v="SSD"/>
    <n v="30000"/>
    <n v="47104"/>
    <n v="1981"/>
    <x v="9"/>
    <s v="SSD10"/>
    <x v="7"/>
    <x v="17"/>
    <s v="PAY"/>
    <m/>
    <m/>
    <m/>
    <m/>
    <x v="95"/>
    <x v="93"/>
    <m/>
    <s v="IPDPR2B02"/>
    <n v="2655"/>
    <d v="2022-02-28T00:00:00"/>
    <n v="346.74"/>
    <s v="USD"/>
    <n v="346.74"/>
    <s v="GP"/>
    <n v="2022"/>
    <x v="4"/>
  </r>
  <r>
    <x v="5"/>
    <s v="UNDP1-IPDPR2B02-28-FEB-2022-4039"/>
    <x v="8"/>
    <d v="2022-03-27T00:00:00"/>
    <s v="UNDP1"/>
    <x v="47"/>
    <s v="Contribution to Training"/>
    <s v="SSD"/>
    <n v="30000"/>
    <n v="47104"/>
    <n v="1981"/>
    <x v="9"/>
    <s v="SSD10"/>
    <x v="7"/>
    <x v="17"/>
    <s v="PAY"/>
    <m/>
    <m/>
    <m/>
    <m/>
    <x v="95"/>
    <x v="93"/>
    <m/>
    <s v="IPDPR2B02"/>
    <n v="4039"/>
    <d v="2022-02-28T00:00:00"/>
    <n v="44.13"/>
    <s v="USD"/>
    <n v="44.13"/>
    <s v="GP"/>
    <n v="2022"/>
    <x v="4"/>
  </r>
  <r>
    <x v="5"/>
    <s v="UNDP1-IPDPR2B02-28-FEB-2022-5423"/>
    <x v="8"/>
    <d v="2022-03-27T00:00:00"/>
    <s v="UNDP1"/>
    <x v="45"/>
    <s v="Contributions to MAIP"/>
    <s v="SSD"/>
    <n v="30000"/>
    <n v="47104"/>
    <n v="1981"/>
    <x v="9"/>
    <s v="SSD10"/>
    <x v="7"/>
    <x v="17"/>
    <s v="PAY"/>
    <m/>
    <m/>
    <m/>
    <m/>
    <x v="95"/>
    <x v="93"/>
    <m/>
    <s v="IPDPR2B02"/>
    <n v="5423"/>
    <d v="2022-02-28T00:00:00"/>
    <n v="6.3"/>
    <s v="USD"/>
    <n v="6.3"/>
    <s v="GP"/>
    <n v="2022"/>
    <x v="4"/>
  </r>
  <r>
    <x v="5"/>
    <s v="UNDP1-IPDPR2B02-28-FEB-2022-3347"/>
    <x v="8"/>
    <d v="2022-03-27T00:00:00"/>
    <s v="UNDP1"/>
    <x v="48"/>
    <s v="Contribution to EOS Benefits"/>
    <s v="SSD"/>
    <n v="30000"/>
    <n v="47104"/>
    <n v="1981"/>
    <x v="9"/>
    <s v="SSD10"/>
    <x v="7"/>
    <x v="17"/>
    <s v="PAY"/>
    <m/>
    <m/>
    <m/>
    <m/>
    <x v="95"/>
    <x v="93"/>
    <m/>
    <s v="IPDPR2B02"/>
    <n v="3347"/>
    <d v="2022-02-28T00:00:00"/>
    <n v="567.39"/>
    <s v="USD"/>
    <n v="567.39"/>
    <s v="GP"/>
    <n v="2022"/>
    <x v="4"/>
  </r>
  <r>
    <x v="5"/>
    <s v="UNDP1-IPDPR2B02-28-FEB-2022-1963"/>
    <x v="8"/>
    <d v="2022-03-27T00:00:00"/>
    <s v="UNDP1"/>
    <x v="40"/>
    <s v="Ed Grt Incl Trvl&amp;Allow-IP Stf"/>
    <s v="SSD"/>
    <n v="30000"/>
    <n v="47104"/>
    <n v="1981"/>
    <x v="9"/>
    <s v="SSD10"/>
    <x v="7"/>
    <x v="17"/>
    <s v="PAY"/>
    <m/>
    <m/>
    <m/>
    <m/>
    <x v="95"/>
    <x v="93"/>
    <m/>
    <s v="IPDPR2B02"/>
    <n v="1963"/>
    <d v="2022-02-28T00:00:00"/>
    <n v="940"/>
    <s v="USD"/>
    <n v="940"/>
    <s v="GP"/>
    <n v="2022"/>
    <x v="4"/>
  </r>
  <r>
    <x v="5"/>
    <s v="UNDP1-IPDPR2B02-28-FEB-2022-4731"/>
    <x v="8"/>
    <d v="2022-03-27T00:00:00"/>
    <s v="UNDP1"/>
    <x v="46"/>
    <s v="Contribution to ICT"/>
    <s v="SSD"/>
    <n v="30000"/>
    <n v="47104"/>
    <n v="1981"/>
    <x v="9"/>
    <s v="SSD10"/>
    <x v="7"/>
    <x v="17"/>
    <s v="PAY"/>
    <m/>
    <m/>
    <m/>
    <m/>
    <x v="95"/>
    <x v="93"/>
    <m/>
    <s v="IPDPR2B02"/>
    <n v="4731"/>
    <d v="2022-02-28T00:00:00"/>
    <n v="189.13"/>
    <s v="USD"/>
    <n v="189.13"/>
    <s v="GP"/>
    <n v="2022"/>
    <x v="4"/>
  </r>
  <r>
    <x v="5"/>
    <s v="UNDP1-IPDPR2B03-31-MAR-2022-6060"/>
    <x v="9"/>
    <d v="2022-04-05T00:00:00"/>
    <s v="UNDP1"/>
    <x v="44"/>
    <s v="Contribution to UN JFA"/>
    <s v="SSD"/>
    <n v="30000"/>
    <n v="47104"/>
    <n v="1981"/>
    <x v="9"/>
    <s v="SSD10"/>
    <x v="7"/>
    <x v="17"/>
    <s v="PAY"/>
    <m/>
    <m/>
    <m/>
    <m/>
    <x v="95"/>
    <x v="93"/>
    <m/>
    <s v="IPDPR2B03"/>
    <n v="6060"/>
    <d v="2022-03-31T00:00:00"/>
    <n v="308.91000000000003"/>
    <s v="USD"/>
    <n v="308.91000000000003"/>
    <s v="GP"/>
    <n v="2022"/>
    <x v="3"/>
  </r>
  <r>
    <x v="5"/>
    <s v="UNDP1-IPDPR2B03-31-MAR-2022-6748"/>
    <x v="9"/>
    <d v="2022-04-05T00:00:00"/>
    <s v="UNDP1"/>
    <x v="43"/>
    <s v="Contributions to Appendix D"/>
    <s v="SSD"/>
    <n v="30000"/>
    <n v="47104"/>
    <n v="1981"/>
    <x v="9"/>
    <s v="SSD10"/>
    <x v="7"/>
    <x v="17"/>
    <s v="PAY"/>
    <m/>
    <m/>
    <m/>
    <m/>
    <x v="95"/>
    <x v="93"/>
    <m/>
    <s v="IPDPR2B03"/>
    <n v="6748"/>
    <d v="2022-03-31T00:00:00"/>
    <n v="31.52"/>
    <s v="USD"/>
    <n v="31.52"/>
    <s v="GP"/>
    <n v="2022"/>
    <x v="3"/>
  </r>
  <r>
    <x v="5"/>
    <s v="UNDP1-IPDPR2B03-31-MAR-2022-7436"/>
    <x v="9"/>
    <d v="2022-04-05T00:00:00"/>
    <s v="UNDP1"/>
    <x v="42"/>
    <s v="Separations - IP Staff"/>
    <s v="SSD"/>
    <n v="30000"/>
    <n v="47104"/>
    <n v="1981"/>
    <x v="9"/>
    <s v="SSD10"/>
    <x v="7"/>
    <x v="17"/>
    <s v="PAY"/>
    <m/>
    <m/>
    <m/>
    <m/>
    <x v="95"/>
    <x v="93"/>
    <m/>
    <s v="IPDPR2B03"/>
    <n v="7436"/>
    <d v="2022-03-31T00:00:00"/>
    <n v="157.61000000000001"/>
    <s v="USD"/>
    <n v="157.61000000000001"/>
    <s v="GP"/>
    <n v="2022"/>
    <x v="3"/>
  </r>
  <r>
    <x v="5"/>
    <s v="UNDP1-IPDPR2B03-31-MAR-2022-8124"/>
    <x v="9"/>
    <d v="2022-04-05T00:00:00"/>
    <s v="UNDP1"/>
    <x v="41"/>
    <s v="Contributions to ASHI Reserve"/>
    <s v="SSD"/>
    <n v="30000"/>
    <n v="47104"/>
    <n v="1981"/>
    <x v="9"/>
    <s v="SSD10"/>
    <x v="7"/>
    <x v="17"/>
    <s v="PAY"/>
    <m/>
    <m/>
    <m/>
    <m/>
    <x v="95"/>
    <x v="93"/>
    <m/>
    <s v="IPDPR2B03"/>
    <n v="8124"/>
    <d v="2022-03-31T00:00:00"/>
    <n v="756.52"/>
    <s v="USD"/>
    <n v="756.52"/>
    <s v="GP"/>
    <n v="2022"/>
    <x v="3"/>
  </r>
  <r>
    <x v="5"/>
    <s v="UNDP1-IPDPR2B03-31-MAR-2022-1932"/>
    <x v="9"/>
    <d v="2022-04-05T00:00:00"/>
    <s v="UNDP1"/>
    <x v="40"/>
    <s v="Ed Grt Incl Trvl&amp;Allow-IP Stf"/>
    <s v="SSD"/>
    <n v="30000"/>
    <n v="47104"/>
    <n v="1981"/>
    <x v="9"/>
    <s v="SSD10"/>
    <x v="7"/>
    <x v="17"/>
    <s v="PAY"/>
    <m/>
    <m/>
    <m/>
    <m/>
    <x v="95"/>
    <x v="93"/>
    <m/>
    <s v="IPDPR2B03"/>
    <n v="1932"/>
    <d v="2022-03-31T00:00:00"/>
    <n v="940"/>
    <s v="USD"/>
    <n v="940"/>
    <s v="GP"/>
    <n v="2022"/>
    <x v="3"/>
  </r>
  <r>
    <x v="5"/>
    <s v="UNDP1-IPDPR2B03-31-MAR-2022-2620"/>
    <x v="9"/>
    <d v="2022-04-05T00:00:00"/>
    <s v="UNDP1"/>
    <x v="39"/>
    <s v="Reimb of Income Tax-IP Staff"/>
    <s v="SSD"/>
    <n v="30000"/>
    <n v="47104"/>
    <n v="1981"/>
    <x v="9"/>
    <s v="SSD10"/>
    <x v="7"/>
    <x v="17"/>
    <s v="PAY"/>
    <m/>
    <m/>
    <m/>
    <m/>
    <x v="95"/>
    <x v="93"/>
    <m/>
    <s v="IPDPR2B03"/>
    <n v="2620"/>
    <d v="2022-03-31T00:00:00"/>
    <n v="346.74"/>
    <s v="USD"/>
    <n v="346.74"/>
    <s v="GP"/>
    <n v="2022"/>
    <x v="3"/>
  </r>
  <r>
    <x v="5"/>
    <s v="UNDP1-IPDPR2B03-31-MAR-2022-3308"/>
    <x v="9"/>
    <d v="2022-04-05T00:00:00"/>
    <s v="UNDP1"/>
    <x v="48"/>
    <s v="Contribution to EOS Benefits"/>
    <s v="SSD"/>
    <n v="30000"/>
    <n v="47104"/>
    <n v="1981"/>
    <x v="9"/>
    <s v="SSD10"/>
    <x v="7"/>
    <x v="17"/>
    <s v="PAY"/>
    <m/>
    <m/>
    <m/>
    <m/>
    <x v="95"/>
    <x v="93"/>
    <m/>
    <s v="IPDPR2B03"/>
    <n v="3308"/>
    <d v="2022-03-31T00:00:00"/>
    <n v="567.39"/>
    <s v="USD"/>
    <n v="567.39"/>
    <s v="GP"/>
    <n v="2022"/>
    <x v="3"/>
  </r>
  <r>
    <x v="5"/>
    <s v="UNDP1-IPDPR2B03-31-MAR-2022-3996"/>
    <x v="9"/>
    <d v="2022-04-05T00:00:00"/>
    <s v="UNDP1"/>
    <x v="47"/>
    <s v="Contribution to Training"/>
    <s v="SSD"/>
    <n v="30000"/>
    <n v="47104"/>
    <n v="1981"/>
    <x v="9"/>
    <s v="SSD10"/>
    <x v="7"/>
    <x v="17"/>
    <s v="PAY"/>
    <m/>
    <m/>
    <m/>
    <m/>
    <x v="95"/>
    <x v="93"/>
    <m/>
    <s v="IPDPR2B03"/>
    <n v="3996"/>
    <d v="2022-03-31T00:00:00"/>
    <n v="44.13"/>
    <s v="USD"/>
    <n v="44.13"/>
    <s v="GP"/>
    <n v="2022"/>
    <x v="3"/>
  </r>
  <r>
    <x v="5"/>
    <s v="UNDP1-IPDPR2B03-31-MAR-2022-4684"/>
    <x v="9"/>
    <d v="2022-04-05T00:00:00"/>
    <s v="UNDP1"/>
    <x v="46"/>
    <s v="Contribution to ICT"/>
    <s v="SSD"/>
    <n v="30000"/>
    <n v="47104"/>
    <n v="1981"/>
    <x v="9"/>
    <s v="SSD10"/>
    <x v="7"/>
    <x v="17"/>
    <s v="PAY"/>
    <m/>
    <m/>
    <m/>
    <m/>
    <x v="95"/>
    <x v="93"/>
    <m/>
    <s v="IPDPR2B03"/>
    <n v="4684"/>
    <d v="2022-03-31T00:00:00"/>
    <n v="189.13"/>
    <s v="USD"/>
    <n v="189.13"/>
    <s v="GP"/>
    <n v="2022"/>
    <x v="3"/>
  </r>
  <r>
    <x v="5"/>
    <s v="UNDP1-IPDPR2B03-31-MAR-2022-5372"/>
    <x v="9"/>
    <d v="2022-04-05T00:00:00"/>
    <s v="UNDP1"/>
    <x v="45"/>
    <s v="Contributions to MAIP"/>
    <s v="SSD"/>
    <n v="30000"/>
    <n v="47104"/>
    <n v="1981"/>
    <x v="9"/>
    <s v="SSD10"/>
    <x v="7"/>
    <x v="17"/>
    <s v="PAY"/>
    <m/>
    <m/>
    <m/>
    <m/>
    <x v="95"/>
    <x v="93"/>
    <m/>
    <s v="IPDPR2B03"/>
    <n v="5372"/>
    <d v="2022-03-31T00:00:00"/>
    <n v="6.3"/>
    <s v="USD"/>
    <n v="6.3"/>
    <s v="GP"/>
    <n v="2022"/>
    <x v="3"/>
  </r>
  <r>
    <x v="5"/>
    <s v="UNDP1-IPDPR2B04-30-APR-2022-6050"/>
    <x v="0"/>
    <d v="2022-05-06T00:00:00"/>
    <s v="UNDP1"/>
    <x v="44"/>
    <s v="Contribution to UN JFA"/>
    <s v="SSD"/>
    <n v="30000"/>
    <n v="47104"/>
    <n v="1981"/>
    <x v="9"/>
    <s v="SSD10"/>
    <x v="7"/>
    <x v="17"/>
    <s v="PAY"/>
    <m/>
    <m/>
    <m/>
    <m/>
    <x v="95"/>
    <x v="93"/>
    <m/>
    <s v="IPDPR2B04"/>
    <n v="6050"/>
    <d v="2022-04-30T00:00:00"/>
    <n v="308.91000000000003"/>
    <s v="USD"/>
    <n v="308.91000000000003"/>
    <s v="GP"/>
    <n v="2022"/>
    <x v="0"/>
  </r>
  <r>
    <x v="5"/>
    <s v="UNDP1-IPDPR2B04-30-APR-2022-6739"/>
    <x v="0"/>
    <d v="2022-05-06T00:00:00"/>
    <s v="UNDP1"/>
    <x v="43"/>
    <s v="Contributions to Appendix D"/>
    <s v="SSD"/>
    <n v="30000"/>
    <n v="47104"/>
    <n v="1981"/>
    <x v="9"/>
    <s v="SSD10"/>
    <x v="7"/>
    <x v="17"/>
    <s v="PAY"/>
    <m/>
    <m/>
    <m/>
    <m/>
    <x v="95"/>
    <x v="93"/>
    <m/>
    <s v="IPDPR2B04"/>
    <n v="6739"/>
    <d v="2022-04-30T00:00:00"/>
    <n v="31.52"/>
    <s v="USD"/>
    <n v="31.52"/>
    <s v="GP"/>
    <n v="2022"/>
    <x v="0"/>
  </r>
  <r>
    <x v="5"/>
    <s v="UNDP1-IPDPR2B04-30-APR-2022-7428"/>
    <x v="0"/>
    <d v="2022-05-06T00:00:00"/>
    <s v="UNDP1"/>
    <x v="42"/>
    <s v="Separations - IP Staff"/>
    <s v="SSD"/>
    <n v="30000"/>
    <n v="47104"/>
    <n v="1981"/>
    <x v="9"/>
    <s v="SSD10"/>
    <x v="7"/>
    <x v="17"/>
    <s v="PAY"/>
    <m/>
    <m/>
    <m/>
    <m/>
    <x v="95"/>
    <x v="93"/>
    <m/>
    <s v="IPDPR2B04"/>
    <n v="7428"/>
    <d v="2022-04-30T00:00:00"/>
    <n v="157.61000000000001"/>
    <s v="USD"/>
    <n v="157.61000000000001"/>
    <s v="GP"/>
    <n v="2022"/>
    <x v="0"/>
  </r>
  <r>
    <x v="5"/>
    <s v="UNDP1-IPDPR2B04-30-APR-2022-8117"/>
    <x v="0"/>
    <d v="2022-05-06T00:00:00"/>
    <s v="UNDP1"/>
    <x v="41"/>
    <s v="Contributions to ASHI Reserve"/>
    <s v="SSD"/>
    <n v="30000"/>
    <n v="47104"/>
    <n v="1981"/>
    <x v="9"/>
    <s v="SSD10"/>
    <x v="7"/>
    <x v="17"/>
    <s v="PAY"/>
    <m/>
    <m/>
    <m/>
    <m/>
    <x v="95"/>
    <x v="93"/>
    <m/>
    <s v="IPDPR2B04"/>
    <n v="8117"/>
    <d v="2022-04-30T00:00:00"/>
    <n v="756.52"/>
    <s v="USD"/>
    <n v="756.52"/>
    <s v="GP"/>
    <n v="2022"/>
    <x v="0"/>
  </r>
  <r>
    <x v="5"/>
    <s v="UNDP1-IPDPR2B04-30-APR-2022-5361"/>
    <x v="0"/>
    <d v="2022-05-06T00:00:00"/>
    <s v="UNDP1"/>
    <x v="45"/>
    <s v="Contributions to MAIP"/>
    <s v="SSD"/>
    <n v="30000"/>
    <n v="47104"/>
    <n v="1981"/>
    <x v="9"/>
    <s v="SSD10"/>
    <x v="7"/>
    <x v="17"/>
    <s v="PAY"/>
    <m/>
    <m/>
    <m/>
    <m/>
    <x v="95"/>
    <x v="93"/>
    <m/>
    <s v="IPDPR2B04"/>
    <n v="5361"/>
    <d v="2022-04-30T00:00:00"/>
    <n v="6.3"/>
    <s v="USD"/>
    <n v="6.3"/>
    <s v="GP"/>
    <n v="2022"/>
    <x v="0"/>
  </r>
  <r>
    <x v="5"/>
    <s v="UNDP1-IPDPR2B04-30-APR-2022-2605"/>
    <x v="0"/>
    <d v="2022-05-06T00:00:00"/>
    <s v="UNDP1"/>
    <x v="39"/>
    <s v="Reimb of Income Tax-IP Staff"/>
    <s v="SSD"/>
    <n v="30000"/>
    <n v="47104"/>
    <n v="1981"/>
    <x v="9"/>
    <s v="SSD10"/>
    <x v="7"/>
    <x v="17"/>
    <s v="PAY"/>
    <m/>
    <m/>
    <m/>
    <m/>
    <x v="95"/>
    <x v="93"/>
    <m/>
    <s v="IPDPR2B04"/>
    <n v="2605"/>
    <d v="2022-04-30T00:00:00"/>
    <n v="346.74"/>
    <s v="USD"/>
    <n v="346.74"/>
    <s v="GP"/>
    <n v="2022"/>
    <x v="0"/>
  </r>
  <r>
    <x v="5"/>
    <s v="UNDP1-IPDPR2B04-30-APR-2022-3294"/>
    <x v="0"/>
    <d v="2022-05-06T00:00:00"/>
    <s v="UNDP1"/>
    <x v="48"/>
    <s v="Contribution to EOS Benefits"/>
    <s v="SSD"/>
    <n v="30000"/>
    <n v="47104"/>
    <n v="1981"/>
    <x v="9"/>
    <s v="SSD10"/>
    <x v="7"/>
    <x v="17"/>
    <s v="PAY"/>
    <m/>
    <m/>
    <m/>
    <m/>
    <x v="95"/>
    <x v="93"/>
    <m/>
    <s v="IPDPR2B04"/>
    <n v="3294"/>
    <d v="2022-04-30T00:00:00"/>
    <n v="567.39"/>
    <s v="USD"/>
    <n v="567.39"/>
    <s v="GP"/>
    <n v="2022"/>
    <x v="0"/>
  </r>
  <r>
    <x v="5"/>
    <s v="UNDP1-IPDPR2B04-30-APR-2022-3983"/>
    <x v="0"/>
    <d v="2022-05-06T00:00:00"/>
    <s v="UNDP1"/>
    <x v="47"/>
    <s v="Contribution to Training"/>
    <s v="SSD"/>
    <n v="30000"/>
    <n v="47104"/>
    <n v="1981"/>
    <x v="9"/>
    <s v="SSD10"/>
    <x v="7"/>
    <x v="17"/>
    <s v="PAY"/>
    <m/>
    <m/>
    <m/>
    <m/>
    <x v="95"/>
    <x v="93"/>
    <m/>
    <s v="IPDPR2B04"/>
    <n v="3983"/>
    <d v="2022-04-30T00:00:00"/>
    <n v="44.13"/>
    <s v="USD"/>
    <n v="44.13"/>
    <s v="GP"/>
    <n v="2022"/>
    <x v="0"/>
  </r>
  <r>
    <x v="5"/>
    <s v="UNDP1-IPDPR2B04-30-APR-2022-4672"/>
    <x v="0"/>
    <d v="2022-05-06T00:00:00"/>
    <s v="UNDP1"/>
    <x v="46"/>
    <s v="Contribution to ICT"/>
    <s v="SSD"/>
    <n v="30000"/>
    <n v="47104"/>
    <n v="1981"/>
    <x v="9"/>
    <s v="SSD10"/>
    <x v="7"/>
    <x v="17"/>
    <s v="PAY"/>
    <m/>
    <m/>
    <m/>
    <m/>
    <x v="95"/>
    <x v="93"/>
    <m/>
    <s v="IPDPR2B04"/>
    <n v="4672"/>
    <d v="2022-04-30T00:00:00"/>
    <n v="189.13"/>
    <s v="USD"/>
    <n v="189.13"/>
    <s v="GP"/>
    <n v="2022"/>
    <x v="0"/>
  </r>
  <r>
    <x v="5"/>
    <s v="UNDP1-IPDPR2B04-30-APR-2022-1916"/>
    <x v="0"/>
    <d v="2022-05-06T00:00:00"/>
    <s v="UNDP1"/>
    <x v="40"/>
    <s v="Ed Grt Incl Trvl&amp;Allow-IP Stf"/>
    <s v="SSD"/>
    <n v="30000"/>
    <n v="47104"/>
    <n v="1981"/>
    <x v="9"/>
    <s v="SSD10"/>
    <x v="7"/>
    <x v="17"/>
    <s v="PAY"/>
    <m/>
    <m/>
    <m/>
    <m/>
    <x v="95"/>
    <x v="93"/>
    <m/>
    <s v="IPDPR2B04"/>
    <n v="1916"/>
    <d v="2022-04-30T00:00:00"/>
    <n v="940"/>
    <s v="USD"/>
    <n v="940"/>
    <s v="GP"/>
    <n v="2022"/>
    <x v="0"/>
  </r>
  <r>
    <x v="0"/>
    <s v="UNDP1-PO09286934-01-JAN-2022-253"/>
    <x v="27"/>
    <d v="2022-01-02T00:00:00"/>
    <s v="UNDP1"/>
    <x v="22"/>
    <s v="Local Consult.-Sht Term-Tech"/>
    <s v="SSD"/>
    <n v="28620"/>
    <n v="47104"/>
    <n v="1981"/>
    <x v="19"/>
    <s v="SSD10"/>
    <x v="7"/>
    <x v="16"/>
    <s v="COM"/>
    <m/>
    <m/>
    <m/>
    <m/>
    <x v="41"/>
    <x v="94"/>
    <m/>
    <s v="PO09286934"/>
    <n v="253"/>
    <d v="2022-01-01T00:00:00"/>
    <n v="-13280"/>
    <s v="USD"/>
    <n v="-13280"/>
    <s v="PO"/>
    <n v="2022"/>
    <x v="5"/>
  </r>
  <r>
    <x v="0"/>
    <s v="UNDP1-PO09286934-01-JAN-2022-139"/>
    <x v="27"/>
    <d v="2022-01-02T00:00:00"/>
    <s v="UNDP1"/>
    <x v="15"/>
    <s v="Receipt Accrual Liability"/>
    <s v="SSD"/>
    <n v="28620"/>
    <n v="47104"/>
    <n v="1981"/>
    <x v="19"/>
    <s v="SSD10"/>
    <x v="7"/>
    <x v="16"/>
    <s v="COM"/>
    <m/>
    <m/>
    <m/>
    <m/>
    <x v="41"/>
    <x v="94"/>
    <m/>
    <s v="PO09286934"/>
    <n v="139"/>
    <d v="2022-01-01T00:00:00"/>
    <n v="13280"/>
    <s v="USD"/>
    <n v="13280"/>
    <s v="PO"/>
    <n v="2022"/>
    <x v="5"/>
  </r>
  <r>
    <x v="0"/>
    <s v="UNDP1-PO09286934-01-JAN-2022-134"/>
    <x v="27"/>
    <d v="2022-01-02T00:00:00"/>
    <s v="UNDP1"/>
    <x v="15"/>
    <s v="Receipt Accrual Liability"/>
    <s v="SSD"/>
    <n v="28620"/>
    <n v="47104"/>
    <n v="1981"/>
    <x v="19"/>
    <s v="SSD10"/>
    <x v="7"/>
    <x v="19"/>
    <s v="COM"/>
    <m/>
    <m/>
    <m/>
    <m/>
    <x v="41"/>
    <x v="95"/>
    <m/>
    <s v="PO09286934"/>
    <n v="134"/>
    <d v="2022-01-01T00:00:00"/>
    <n v="1900"/>
    <s v="USD"/>
    <n v="1900"/>
    <s v="PO"/>
    <n v="2022"/>
    <x v="5"/>
  </r>
  <r>
    <x v="0"/>
    <s v="UNDP1-PO09286934-01-JAN-2022-254"/>
    <x v="27"/>
    <d v="2022-01-02T00:00:00"/>
    <s v="UNDP1"/>
    <x v="22"/>
    <s v="Local Consult.-Sht Term-Tech"/>
    <s v="SSD"/>
    <n v="30000"/>
    <n v="47104"/>
    <n v="1981"/>
    <x v="9"/>
    <s v="SSD10"/>
    <x v="7"/>
    <x v="8"/>
    <s v="COM"/>
    <m/>
    <m/>
    <m/>
    <m/>
    <x v="41"/>
    <x v="96"/>
    <m/>
    <s v="PO09286934"/>
    <n v="254"/>
    <d v="2022-01-01T00:00:00"/>
    <n v="-12800"/>
    <s v="USD"/>
    <n v="-12800"/>
    <s v="PO"/>
    <n v="2022"/>
    <x v="5"/>
  </r>
  <r>
    <x v="0"/>
    <s v="UNDP1-PO09286934-01-JAN-2022-180"/>
    <x v="27"/>
    <d v="2022-01-02T00:00:00"/>
    <s v="UNDP1"/>
    <x v="19"/>
    <s v="Fuel, petroleum and other oils"/>
    <s v="SSD"/>
    <n v="28620"/>
    <n v="47104"/>
    <n v="1981"/>
    <x v="19"/>
    <s v="SSD10"/>
    <x v="7"/>
    <x v="19"/>
    <s v="COM"/>
    <m/>
    <m/>
    <m/>
    <m/>
    <x v="41"/>
    <x v="95"/>
    <m/>
    <s v="PO09286934"/>
    <n v="180"/>
    <d v="2022-01-01T00:00:00"/>
    <n v="-1900"/>
    <s v="USD"/>
    <n v="-1900"/>
    <s v="PO"/>
    <n v="2022"/>
    <x v="5"/>
  </r>
  <r>
    <x v="0"/>
    <s v="UNDP1-PO09286934-01-JAN-2022-140"/>
    <x v="27"/>
    <d v="2022-01-02T00:00:00"/>
    <s v="UNDP1"/>
    <x v="15"/>
    <s v="Receipt Accrual Liability"/>
    <s v="SSD"/>
    <n v="30000"/>
    <n v="47104"/>
    <n v="1981"/>
    <x v="9"/>
    <s v="SSD10"/>
    <x v="7"/>
    <x v="8"/>
    <s v="COM"/>
    <m/>
    <m/>
    <m/>
    <m/>
    <x v="41"/>
    <x v="96"/>
    <m/>
    <s v="PO09286934"/>
    <n v="140"/>
    <d v="2022-01-01T00:00:00"/>
    <n v="12800"/>
    <s v="USD"/>
    <n v="12800"/>
    <s v="PO"/>
    <n v="2022"/>
    <x v="5"/>
  </r>
  <r>
    <x v="0"/>
    <s v="UNDP1-PO09328449-31-JAN-2022-52"/>
    <x v="12"/>
    <d v="2022-02-01T00:00:00"/>
    <s v="UNDP1"/>
    <x v="15"/>
    <s v="Receipt Accrual Liability"/>
    <s v="SSD"/>
    <n v="30000"/>
    <n v="47104"/>
    <n v="1981"/>
    <x v="9"/>
    <s v="SSD10"/>
    <x v="7"/>
    <x v="8"/>
    <s v="COM"/>
    <m/>
    <m/>
    <m/>
    <m/>
    <x v="42"/>
    <x v="96"/>
    <m/>
    <s v="PO09328449"/>
    <n v="52"/>
    <d v="2022-01-31T00:00:00"/>
    <n v="-12800"/>
    <s v="USD"/>
    <n v="-12800"/>
    <s v="PO"/>
    <n v="2022"/>
    <x v="5"/>
  </r>
  <r>
    <x v="0"/>
    <s v="UNDP1-PO09328449-31-JAN-2022-54"/>
    <x v="12"/>
    <d v="2022-02-01T00:00:00"/>
    <s v="UNDP1"/>
    <x v="15"/>
    <s v="Receipt Accrual Liability"/>
    <s v="SSD"/>
    <n v="28620"/>
    <n v="47104"/>
    <n v="1981"/>
    <x v="19"/>
    <s v="SSD10"/>
    <x v="7"/>
    <x v="19"/>
    <s v="COM"/>
    <m/>
    <m/>
    <m/>
    <m/>
    <x v="42"/>
    <x v="95"/>
    <m/>
    <s v="PO09328449"/>
    <n v="54"/>
    <d v="2022-01-31T00:00:00"/>
    <n v="-1900"/>
    <s v="USD"/>
    <n v="-1900"/>
    <s v="PO"/>
    <n v="2022"/>
    <x v="5"/>
  </r>
  <r>
    <x v="0"/>
    <s v="UNDP1-PO09328449-31-JAN-2022-13"/>
    <x v="12"/>
    <d v="2022-02-01T00:00:00"/>
    <s v="UNDP1"/>
    <x v="15"/>
    <s v="Receipt Accrual Liability"/>
    <s v="SSD"/>
    <n v="30000"/>
    <n v="47104"/>
    <n v="1981"/>
    <x v="9"/>
    <s v="SSD10"/>
    <x v="7"/>
    <x v="8"/>
    <s v="COM"/>
    <m/>
    <m/>
    <m/>
    <m/>
    <x v="42"/>
    <x v="97"/>
    <m/>
    <s v="PO09328449"/>
    <n v="13"/>
    <d v="2022-01-31T00:00:00"/>
    <n v="-1600"/>
    <s v="USD"/>
    <n v="-1600"/>
    <s v="PO"/>
    <n v="2022"/>
    <x v="5"/>
  </r>
  <r>
    <x v="0"/>
    <s v="UNDP1-PO09328449-31-JAN-2022-15"/>
    <x v="12"/>
    <d v="2022-02-01T00:00:00"/>
    <s v="UNDP1"/>
    <x v="15"/>
    <s v="Receipt Accrual Liability"/>
    <s v="SSD"/>
    <n v="30000"/>
    <n v="47104"/>
    <n v="1981"/>
    <x v="9"/>
    <s v="SSD10"/>
    <x v="7"/>
    <x v="8"/>
    <s v="COM"/>
    <m/>
    <m/>
    <m/>
    <m/>
    <x v="42"/>
    <x v="98"/>
    <m/>
    <s v="PO09328449"/>
    <n v="15"/>
    <d v="2022-01-31T00:00:00"/>
    <n v="-8000"/>
    <s v="USD"/>
    <n v="-8000"/>
    <s v="PO"/>
    <n v="2022"/>
    <x v="5"/>
  </r>
  <r>
    <x v="0"/>
    <s v="UNDP1-PO09328449-31-JAN-2022-16"/>
    <x v="12"/>
    <d v="2022-02-01T00:00:00"/>
    <s v="UNDP1"/>
    <x v="15"/>
    <s v="Receipt Accrual Liability"/>
    <s v="SSD"/>
    <n v="30000"/>
    <n v="47104"/>
    <n v="1981"/>
    <x v="9"/>
    <s v="SSD10"/>
    <x v="7"/>
    <x v="8"/>
    <s v="COM"/>
    <m/>
    <m/>
    <m/>
    <m/>
    <x v="42"/>
    <x v="98"/>
    <m/>
    <s v="PO09328449"/>
    <n v="16"/>
    <d v="2022-01-31T00:00:00"/>
    <n v="-1800"/>
    <s v="USD"/>
    <n v="-1800"/>
    <s v="PO"/>
    <n v="2022"/>
    <x v="5"/>
  </r>
  <r>
    <x v="0"/>
    <s v="UNDP1-PO09328449-31-JAN-2022-87"/>
    <x v="12"/>
    <d v="2022-02-01T00:00:00"/>
    <s v="UNDP1"/>
    <x v="10"/>
    <s v="Intl Consultants-Sht Term-Tech"/>
    <s v="SSD"/>
    <n v="30000"/>
    <n v="47104"/>
    <n v="1981"/>
    <x v="9"/>
    <s v="SSD10"/>
    <x v="7"/>
    <x v="8"/>
    <s v="COM"/>
    <m/>
    <m/>
    <m/>
    <m/>
    <x v="42"/>
    <x v="98"/>
    <m/>
    <s v="PO09328449"/>
    <n v="87"/>
    <d v="2022-01-31T00:00:00"/>
    <n v="8000"/>
    <s v="USD"/>
    <n v="8000"/>
    <s v="PO"/>
    <n v="2022"/>
    <x v="5"/>
  </r>
  <r>
    <x v="0"/>
    <s v="UNDP1-PO09328449-31-JAN-2022-88"/>
    <x v="12"/>
    <d v="2022-02-01T00:00:00"/>
    <s v="UNDP1"/>
    <x v="10"/>
    <s v="Intl Consultants-Sht Term-Tech"/>
    <s v="SSD"/>
    <n v="30000"/>
    <n v="47104"/>
    <n v="1981"/>
    <x v="9"/>
    <s v="SSD10"/>
    <x v="7"/>
    <x v="8"/>
    <s v="COM"/>
    <m/>
    <m/>
    <m/>
    <m/>
    <x v="42"/>
    <x v="98"/>
    <m/>
    <s v="PO09328449"/>
    <n v="88"/>
    <d v="2022-01-31T00:00:00"/>
    <n v="1800"/>
    <s v="USD"/>
    <n v="1800"/>
    <s v="PO"/>
    <n v="2022"/>
    <x v="5"/>
  </r>
  <r>
    <x v="0"/>
    <s v="UNDP1-PO09328449-31-JAN-2022-17"/>
    <x v="12"/>
    <d v="2022-02-01T00:00:00"/>
    <s v="UNDP1"/>
    <x v="15"/>
    <s v="Receipt Accrual Liability"/>
    <s v="SSD"/>
    <n v="30000"/>
    <n v="47104"/>
    <n v="1981"/>
    <x v="9"/>
    <s v="SSD10"/>
    <x v="7"/>
    <x v="8"/>
    <s v="COM"/>
    <m/>
    <m/>
    <m/>
    <m/>
    <x v="42"/>
    <x v="99"/>
    <m/>
    <s v="PO09328449"/>
    <n v="17"/>
    <d v="2022-01-31T00:00:00"/>
    <n v="-4000"/>
    <s v="USD"/>
    <n v="-4000"/>
    <s v="PO"/>
    <n v="2022"/>
    <x v="5"/>
  </r>
  <r>
    <x v="0"/>
    <s v="UNDP1-PO09328449-31-JAN-2022-12"/>
    <x v="12"/>
    <d v="2022-02-01T00:00:00"/>
    <s v="UNDP1"/>
    <x v="15"/>
    <s v="Receipt Accrual Liability"/>
    <s v="SSD"/>
    <n v="30000"/>
    <n v="47104"/>
    <n v="1981"/>
    <x v="9"/>
    <s v="SSD10"/>
    <x v="7"/>
    <x v="8"/>
    <s v="COM"/>
    <m/>
    <m/>
    <m/>
    <m/>
    <x v="42"/>
    <x v="97"/>
    <m/>
    <s v="PO09328449"/>
    <n v="12"/>
    <d v="2022-01-31T00:00:00"/>
    <n v="-2000"/>
    <s v="USD"/>
    <n v="-2000"/>
    <s v="PO"/>
    <n v="2022"/>
    <x v="5"/>
  </r>
  <r>
    <x v="0"/>
    <s v="UNDP1-PO09328449-31-JAN-2022-68"/>
    <x v="12"/>
    <d v="2022-02-01T00:00:00"/>
    <s v="UNDP1"/>
    <x v="19"/>
    <s v="Fuel, petroleum and other oils"/>
    <s v="SSD"/>
    <n v="28620"/>
    <n v="47104"/>
    <n v="1981"/>
    <x v="19"/>
    <s v="SSD10"/>
    <x v="7"/>
    <x v="19"/>
    <s v="COM"/>
    <m/>
    <m/>
    <m/>
    <m/>
    <x v="42"/>
    <x v="95"/>
    <m/>
    <s v="PO09328449"/>
    <n v="68"/>
    <d v="2022-01-31T00:00:00"/>
    <n v="1900"/>
    <s v="USD"/>
    <n v="1900"/>
    <s v="PO"/>
    <n v="2022"/>
    <x v="5"/>
  </r>
  <r>
    <x v="0"/>
    <s v="UNDP1-PO09328449-31-JAN-2022-67"/>
    <x v="12"/>
    <d v="2022-02-01T00:00:00"/>
    <s v="UNDP1"/>
    <x v="22"/>
    <s v="Local Consult.-Sht Term-Tech"/>
    <s v="SSD"/>
    <n v="30000"/>
    <n v="47104"/>
    <n v="1981"/>
    <x v="9"/>
    <s v="SSD10"/>
    <x v="7"/>
    <x v="8"/>
    <s v="COM"/>
    <m/>
    <m/>
    <m/>
    <m/>
    <x v="42"/>
    <x v="97"/>
    <m/>
    <s v="PO09328449"/>
    <n v="67"/>
    <d v="2022-01-31T00:00:00"/>
    <n v="1600"/>
    <s v="USD"/>
    <n v="1600"/>
    <s v="PO"/>
    <n v="2022"/>
    <x v="5"/>
  </r>
  <r>
    <x v="0"/>
    <s v="UNDP1-PO09328449-31-JAN-2022-66"/>
    <x v="12"/>
    <d v="2022-02-01T00:00:00"/>
    <s v="UNDP1"/>
    <x v="22"/>
    <s v="Local Consult.-Sht Term-Tech"/>
    <s v="SSD"/>
    <n v="30000"/>
    <n v="47104"/>
    <n v="1981"/>
    <x v="9"/>
    <s v="SSD10"/>
    <x v="7"/>
    <x v="8"/>
    <s v="COM"/>
    <m/>
    <m/>
    <m/>
    <m/>
    <x v="42"/>
    <x v="97"/>
    <m/>
    <s v="PO09328449"/>
    <n v="66"/>
    <d v="2022-01-31T00:00:00"/>
    <n v="2000"/>
    <s v="USD"/>
    <n v="2000"/>
    <s v="PO"/>
    <n v="2022"/>
    <x v="5"/>
  </r>
  <r>
    <x v="0"/>
    <s v="UNDP1-PO09328449-31-JAN-2022-89"/>
    <x v="12"/>
    <d v="2022-02-01T00:00:00"/>
    <s v="UNDP1"/>
    <x v="22"/>
    <s v="Local Consult.-Sht Term-Tech"/>
    <s v="SSD"/>
    <n v="30000"/>
    <n v="47104"/>
    <n v="1981"/>
    <x v="9"/>
    <s v="SSD10"/>
    <x v="7"/>
    <x v="8"/>
    <s v="COM"/>
    <m/>
    <m/>
    <m/>
    <m/>
    <x v="42"/>
    <x v="99"/>
    <m/>
    <s v="PO09328449"/>
    <n v="89"/>
    <d v="2022-01-31T00:00:00"/>
    <n v="4000"/>
    <s v="USD"/>
    <n v="4000"/>
    <s v="PO"/>
    <n v="2022"/>
    <x v="5"/>
  </r>
  <r>
    <x v="0"/>
    <s v="UNDP1-PO09328449-31-JAN-2022-63"/>
    <x v="12"/>
    <d v="2022-02-01T00:00:00"/>
    <s v="UNDP1"/>
    <x v="22"/>
    <s v="Local Consult.-Sht Term-Tech"/>
    <s v="SSD"/>
    <n v="30000"/>
    <n v="47104"/>
    <n v="1981"/>
    <x v="9"/>
    <s v="SSD10"/>
    <x v="7"/>
    <x v="8"/>
    <s v="COM"/>
    <m/>
    <m/>
    <m/>
    <m/>
    <x v="42"/>
    <x v="96"/>
    <m/>
    <s v="PO09328449"/>
    <n v="63"/>
    <d v="2022-01-31T00:00:00"/>
    <n v="12800"/>
    <s v="USD"/>
    <n v="12800"/>
    <s v="PO"/>
    <n v="2022"/>
    <x v="5"/>
  </r>
  <r>
    <x v="0"/>
    <s v="UNDP1-PO09328596-01-FEB-2022-17"/>
    <x v="28"/>
    <d v="2022-02-01T00:00:00"/>
    <s v="UNDP1"/>
    <x v="22"/>
    <s v="Local Consult.-Sht Term-Tech"/>
    <s v="SSD"/>
    <n v="30000"/>
    <n v="47104"/>
    <n v="1981"/>
    <x v="9"/>
    <s v="SSD10"/>
    <x v="7"/>
    <x v="8"/>
    <s v="COM"/>
    <m/>
    <m/>
    <m/>
    <m/>
    <x v="43"/>
    <x v="97"/>
    <m/>
    <s v="PO09328596"/>
    <n v="17"/>
    <d v="2022-02-01T00:00:00"/>
    <n v="-1600"/>
    <s v="USD"/>
    <n v="-1600"/>
    <s v="PO"/>
    <n v="2022"/>
    <x v="4"/>
  </r>
  <r>
    <x v="0"/>
    <s v="UNDP1-PO09328596-01-FEB-2022-21"/>
    <x v="28"/>
    <d v="2022-02-01T00:00:00"/>
    <s v="UNDP1"/>
    <x v="22"/>
    <s v="Local Consult.-Sht Term-Tech"/>
    <s v="SSD"/>
    <n v="30000"/>
    <n v="47104"/>
    <n v="1981"/>
    <x v="9"/>
    <s v="SSD10"/>
    <x v="7"/>
    <x v="8"/>
    <s v="COM"/>
    <m/>
    <m/>
    <m/>
    <m/>
    <x v="43"/>
    <x v="97"/>
    <m/>
    <s v="PO09328596"/>
    <n v="21"/>
    <d v="2022-02-01T00:00:00"/>
    <n v="-2000"/>
    <s v="USD"/>
    <n v="-2000"/>
    <s v="PO"/>
    <n v="2022"/>
    <x v="4"/>
  </r>
  <r>
    <x v="0"/>
    <s v="UNDP1-PO09328596-01-FEB-2022-24"/>
    <x v="28"/>
    <d v="2022-02-01T00:00:00"/>
    <s v="UNDP1"/>
    <x v="22"/>
    <s v="Local Consult.-Sht Term-Tech"/>
    <s v="SSD"/>
    <n v="30000"/>
    <n v="47104"/>
    <n v="1981"/>
    <x v="9"/>
    <s v="SSD10"/>
    <x v="7"/>
    <x v="8"/>
    <s v="COM"/>
    <m/>
    <m/>
    <m/>
    <m/>
    <x v="43"/>
    <x v="99"/>
    <m/>
    <s v="PO09328596"/>
    <n v="24"/>
    <d v="2022-02-01T00:00:00"/>
    <n v="-4000"/>
    <s v="USD"/>
    <n v="-4000"/>
    <s v="PO"/>
    <n v="2022"/>
    <x v="4"/>
  </r>
  <r>
    <x v="0"/>
    <s v="UNDP1-PO09328596-01-FEB-2022-28"/>
    <x v="28"/>
    <d v="2022-02-01T00:00:00"/>
    <s v="UNDP1"/>
    <x v="22"/>
    <s v="Local Consult.-Sht Term-Tech"/>
    <s v="SSD"/>
    <n v="30000"/>
    <n v="47104"/>
    <n v="1981"/>
    <x v="9"/>
    <s v="SSD10"/>
    <x v="7"/>
    <x v="8"/>
    <s v="COM"/>
    <m/>
    <m/>
    <m/>
    <m/>
    <x v="43"/>
    <x v="96"/>
    <m/>
    <s v="PO09328596"/>
    <n v="28"/>
    <d v="2022-02-01T00:00:00"/>
    <n v="-12800"/>
    <s v="USD"/>
    <n v="-12800"/>
    <s v="PO"/>
    <n v="2022"/>
    <x v="4"/>
  </r>
  <r>
    <x v="0"/>
    <s v="UNDP1-PO09328596-01-FEB-2022-18"/>
    <x v="28"/>
    <d v="2022-02-01T00:00:00"/>
    <s v="UNDP1"/>
    <x v="19"/>
    <s v="Fuel, petroleum and other oils"/>
    <s v="SSD"/>
    <n v="28620"/>
    <n v="47104"/>
    <n v="1981"/>
    <x v="19"/>
    <s v="SSD10"/>
    <x v="7"/>
    <x v="19"/>
    <s v="COM"/>
    <m/>
    <m/>
    <m/>
    <m/>
    <x v="43"/>
    <x v="95"/>
    <m/>
    <s v="PO09328596"/>
    <n v="18"/>
    <d v="2022-02-01T00:00:00"/>
    <n v="-1900"/>
    <s v="USD"/>
    <n v="-1900"/>
    <s v="PO"/>
    <n v="2022"/>
    <x v="4"/>
  </r>
  <r>
    <x v="0"/>
    <s v="UNDP1-PO09328596-01-FEB-2022-86"/>
    <x v="28"/>
    <d v="2022-02-01T00:00:00"/>
    <s v="UNDP1"/>
    <x v="15"/>
    <s v="Receipt Accrual Liability"/>
    <s v="SSD"/>
    <n v="30000"/>
    <n v="47104"/>
    <n v="1981"/>
    <x v="9"/>
    <s v="SSD10"/>
    <x v="7"/>
    <x v="8"/>
    <s v="COM"/>
    <m/>
    <m/>
    <m/>
    <m/>
    <x v="43"/>
    <x v="97"/>
    <m/>
    <s v="PO09328596"/>
    <n v="86"/>
    <d v="2022-02-01T00:00:00"/>
    <n v="1600"/>
    <s v="USD"/>
    <n v="1600"/>
    <s v="PO"/>
    <n v="2022"/>
    <x v="4"/>
  </r>
  <r>
    <x v="0"/>
    <s v="UNDP1-PO09328596-01-FEB-2022-85"/>
    <x v="28"/>
    <d v="2022-02-01T00:00:00"/>
    <s v="UNDP1"/>
    <x v="15"/>
    <s v="Receipt Accrual Liability"/>
    <s v="SSD"/>
    <n v="30000"/>
    <n v="47104"/>
    <n v="1981"/>
    <x v="9"/>
    <s v="SSD10"/>
    <x v="7"/>
    <x v="8"/>
    <s v="COM"/>
    <m/>
    <m/>
    <m/>
    <m/>
    <x v="43"/>
    <x v="97"/>
    <m/>
    <s v="PO09328596"/>
    <n v="85"/>
    <d v="2022-02-01T00:00:00"/>
    <n v="2000"/>
    <s v="USD"/>
    <n v="2000"/>
    <s v="PO"/>
    <n v="2022"/>
    <x v="4"/>
  </r>
  <r>
    <x v="0"/>
    <s v="UNDP1-PO09328596-01-FEB-2022-75"/>
    <x v="28"/>
    <d v="2022-02-01T00:00:00"/>
    <s v="UNDP1"/>
    <x v="15"/>
    <s v="Receipt Accrual Liability"/>
    <s v="SSD"/>
    <n v="30000"/>
    <n v="47104"/>
    <n v="1981"/>
    <x v="9"/>
    <s v="SSD10"/>
    <x v="7"/>
    <x v="8"/>
    <s v="COM"/>
    <m/>
    <m/>
    <m/>
    <m/>
    <x v="43"/>
    <x v="96"/>
    <m/>
    <s v="PO09328596"/>
    <n v="75"/>
    <d v="2022-02-01T00:00:00"/>
    <n v="12800"/>
    <s v="USD"/>
    <n v="12800"/>
    <s v="PO"/>
    <n v="2022"/>
    <x v="4"/>
  </r>
  <r>
    <x v="0"/>
    <s v="UNDP1-PO09328596-01-FEB-2022-77"/>
    <x v="28"/>
    <d v="2022-02-01T00:00:00"/>
    <s v="UNDP1"/>
    <x v="15"/>
    <s v="Receipt Accrual Liability"/>
    <s v="SSD"/>
    <n v="28620"/>
    <n v="47104"/>
    <n v="1981"/>
    <x v="19"/>
    <s v="SSD10"/>
    <x v="7"/>
    <x v="19"/>
    <s v="COM"/>
    <m/>
    <m/>
    <m/>
    <m/>
    <x v="43"/>
    <x v="95"/>
    <m/>
    <s v="PO09328596"/>
    <n v="77"/>
    <d v="2022-02-01T00:00:00"/>
    <n v="1900"/>
    <s v="USD"/>
    <n v="1900"/>
    <s v="PO"/>
    <n v="2022"/>
    <x v="4"/>
  </r>
  <r>
    <x v="0"/>
    <s v="UNDP1-PO09328596-01-FEB-2022-88"/>
    <x v="28"/>
    <d v="2022-02-01T00:00:00"/>
    <s v="UNDP1"/>
    <x v="15"/>
    <s v="Receipt Accrual Liability"/>
    <s v="SSD"/>
    <n v="30000"/>
    <n v="47104"/>
    <n v="1981"/>
    <x v="9"/>
    <s v="SSD10"/>
    <x v="7"/>
    <x v="8"/>
    <s v="COM"/>
    <m/>
    <m/>
    <m/>
    <m/>
    <x v="43"/>
    <x v="98"/>
    <m/>
    <s v="PO09328596"/>
    <n v="88"/>
    <d v="2022-02-01T00:00:00"/>
    <n v="8000"/>
    <s v="USD"/>
    <n v="8000"/>
    <s v="PO"/>
    <n v="2022"/>
    <x v="4"/>
  </r>
  <r>
    <x v="0"/>
    <s v="UNDP1-PO09328596-01-FEB-2022-89"/>
    <x v="28"/>
    <d v="2022-02-01T00:00:00"/>
    <s v="UNDP1"/>
    <x v="15"/>
    <s v="Receipt Accrual Liability"/>
    <s v="SSD"/>
    <n v="30000"/>
    <n v="47104"/>
    <n v="1981"/>
    <x v="9"/>
    <s v="SSD10"/>
    <x v="7"/>
    <x v="8"/>
    <s v="COM"/>
    <m/>
    <m/>
    <m/>
    <m/>
    <x v="43"/>
    <x v="98"/>
    <m/>
    <s v="PO09328596"/>
    <n v="89"/>
    <d v="2022-02-01T00:00:00"/>
    <n v="1800"/>
    <s v="USD"/>
    <n v="1800"/>
    <s v="PO"/>
    <n v="2022"/>
    <x v="4"/>
  </r>
  <r>
    <x v="0"/>
    <s v="UNDP1-PO09328596-01-FEB-2022-90"/>
    <x v="28"/>
    <d v="2022-02-01T00:00:00"/>
    <s v="UNDP1"/>
    <x v="15"/>
    <s v="Receipt Accrual Liability"/>
    <s v="SSD"/>
    <n v="30000"/>
    <n v="47104"/>
    <n v="1981"/>
    <x v="9"/>
    <s v="SSD10"/>
    <x v="7"/>
    <x v="8"/>
    <s v="COM"/>
    <m/>
    <m/>
    <m/>
    <m/>
    <x v="43"/>
    <x v="99"/>
    <m/>
    <s v="PO09328596"/>
    <n v="90"/>
    <d v="2022-02-01T00:00:00"/>
    <n v="4000"/>
    <s v="USD"/>
    <n v="4000"/>
    <s v="PO"/>
    <n v="2022"/>
    <x v="4"/>
  </r>
  <r>
    <x v="0"/>
    <s v="UNDP1-PO09328596-01-FEB-2022-22"/>
    <x v="28"/>
    <d v="2022-02-01T00:00:00"/>
    <s v="UNDP1"/>
    <x v="10"/>
    <s v="Intl Consultants-Sht Term-Tech"/>
    <s v="SSD"/>
    <n v="30000"/>
    <n v="47104"/>
    <n v="1981"/>
    <x v="9"/>
    <s v="SSD10"/>
    <x v="7"/>
    <x v="8"/>
    <s v="COM"/>
    <m/>
    <m/>
    <m/>
    <m/>
    <x v="43"/>
    <x v="98"/>
    <m/>
    <s v="PO09328596"/>
    <n v="22"/>
    <d v="2022-02-01T00:00:00"/>
    <n v="-8000"/>
    <s v="USD"/>
    <n v="-8000"/>
    <s v="PO"/>
    <n v="2022"/>
    <x v="4"/>
  </r>
  <r>
    <x v="0"/>
    <s v="UNDP1-PO09328596-01-FEB-2022-23"/>
    <x v="28"/>
    <d v="2022-02-01T00:00:00"/>
    <s v="UNDP1"/>
    <x v="10"/>
    <s v="Intl Consultants-Sht Term-Tech"/>
    <s v="SSD"/>
    <n v="30000"/>
    <n v="47104"/>
    <n v="1981"/>
    <x v="9"/>
    <s v="SSD10"/>
    <x v="7"/>
    <x v="8"/>
    <s v="COM"/>
    <m/>
    <m/>
    <m/>
    <m/>
    <x v="43"/>
    <x v="98"/>
    <m/>
    <s v="PO09328596"/>
    <n v="23"/>
    <d v="2022-02-01T00:00:00"/>
    <n v="-1800"/>
    <s v="USD"/>
    <n v="-1800"/>
    <s v="PO"/>
    <n v="2022"/>
    <x v="4"/>
  </r>
  <r>
    <x v="0"/>
    <s v="UNDP1-PO09365157-28-FEB-2022-96"/>
    <x v="8"/>
    <d v="2022-03-03T00:00:00"/>
    <s v="UNDP1"/>
    <x v="22"/>
    <s v="Local Consult.-Sht Term-Tech"/>
    <s v="SSD"/>
    <n v="30000"/>
    <n v="47104"/>
    <n v="1981"/>
    <x v="9"/>
    <s v="SSD10"/>
    <x v="7"/>
    <x v="8"/>
    <s v="COM"/>
    <m/>
    <m/>
    <m/>
    <m/>
    <x v="44"/>
    <x v="96"/>
    <m/>
    <s v="PO09365157"/>
    <n v="96"/>
    <d v="2022-02-28T00:00:00"/>
    <n v="12800"/>
    <s v="USD"/>
    <n v="12800"/>
    <s v="PO"/>
    <n v="2022"/>
    <x v="4"/>
  </r>
  <r>
    <x v="0"/>
    <s v="UNDP1-PO09365157-28-FEB-2022-189"/>
    <x v="8"/>
    <d v="2022-03-03T00:00:00"/>
    <s v="UNDP1"/>
    <x v="15"/>
    <s v="Receipt Accrual Liability"/>
    <s v="SSD"/>
    <n v="30000"/>
    <n v="47104"/>
    <n v="1981"/>
    <x v="9"/>
    <s v="SSD10"/>
    <x v="7"/>
    <x v="8"/>
    <s v="COM"/>
    <m/>
    <m/>
    <m/>
    <m/>
    <x v="44"/>
    <x v="96"/>
    <m/>
    <s v="PO09365157"/>
    <n v="189"/>
    <d v="2022-02-28T00:00:00"/>
    <n v="-12800"/>
    <s v="USD"/>
    <n v="-12800"/>
    <s v="PO"/>
    <n v="2022"/>
    <x v="4"/>
  </r>
  <r>
    <x v="0"/>
    <s v="UNDP1-PO09365290-01-MAR-2022-149"/>
    <x v="7"/>
    <d v="2022-03-03T00:00:00"/>
    <s v="UNDP1"/>
    <x v="15"/>
    <s v="Receipt Accrual Liability"/>
    <s v="SSD"/>
    <n v="30000"/>
    <n v="47104"/>
    <n v="1981"/>
    <x v="9"/>
    <s v="SSD10"/>
    <x v="7"/>
    <x v="8"/>
    <s v="COM"/>
    <m/>
    <m/>
    <m/>
    <m/>
    <x v="45"/>
    <x v="96"/>
    <m/>
    <s v="PO09365290"/>
    <n v="149"/>
    <d v="2022-03-01T00:00:00"/>
    <n v="12800"/>
    <s v="USD"/>
    <n v="12800"/>
    <s v="PO"/>
    <n v="2022"/>
    <x v="3"/>
  </r>
  <r>
    <x v="0"/>
    <s v="UNDP1-PO09365290-01-MAR-2022-67"/>
    <x v="7"/>
    <d v="2022-03-03T00:00:00"/>
    <s v="UNDP1"/>
    <x v="22"/>
    <s v="Local Consult.-Sht Term-Tech"/>
    <s v="SSD"/>
    <n v="30000"/>
    <n v="47104"/>
    <n v="1981"/>
    <x v="9"/>
    <s v="SSD10"/>
    <x v="7"/>
    <x v="8"/>
    <s v="COM"/>
    <m/>
    <m/>
    <m/>
    <m/>
    <x v="45"/>
    <x v="96"/>
    <m/>
    <s v="PO09365290"/>
    <n v="67"/>
    <d v="2022-03-01T00:00:00"/>
    <n v="-12800"/>
    <s v="USD"/>
    <n v="-12800"/>
    <s v="PO"/>
    <n v="2022"/>
    <x v="3"/>
  </r>
  <r>
    <x v="0"/>
    <s v="UNDP1-PO09403049-31-MAR-2022-162"/>
    <x v="9"/>
    <d v="2022-04-06T00:00:00"/>
    <s v="UNDP1"/>
    <x v="22"/>
    <s v="Local Consult.-Sht Term-Tech"/>
    <s v="SSD"/>
    <n v="28620"/>
    <n v="47104"/>
    <n v="1981"/>
    <x v="19"/>
    <s v="SSD10"/>
    <x v="7"/>
    <x v="16"/>
    <s v="COM"/>
    <m/>
    <m/>
    <m/>
    <m/>
    <x v="46"/>
    <x v="94"/>
    <m/>
    <s v="PO09403049"/>
    <n v="162"/>
    <d v="2022-03-31T00:00:00"/>
    <n v="20"/>
    <s v="USD"/>
    <n v="20"/>
    <s v="PO"/>
    <n v="2022"/>
    <x v="3"/>
  </r>
  <r>
    <x v="0"/>
    <s v="UNDP1-PO09403049-31-MAR-2022-188"/>
    <x v="9"/>
    <d v="2022-04-06T00:00:00"/>
    <s v="UNDP1"/>
    <x v="22"/>
    <s v="Local Consult.-Sht Term-Tech"/>
    <s v="SSD"/>
    <n v="30000"/>
    <n v="47104"/>
    <n v="1981"/>
    <x v="9"/>
    <s v="SSD10"/>
    <x v="7"/>
    <x v="8"/>
    <s v="COM"/>
    <m/>
    <m/>
    <m/>
    <m/>
    <x v="46"/>
    <x v="96"/>
    <m/>
    <s v="PO09403049"/>
    <n v="188"/>
    <d v="2022-03-31T00:00:00"/>
    <n v="12800"/>
    <s v="USD"/>
    <n v="12800"/>
    <s v="PO"/>
    <n v="2022"/>
    <x v="3"/>
  </r>
  <r>
    <x v="0"/>
    <s v="UNDP1-PO09403049-31-MAR-2022-43"/>
    <x v="9"/>
    <d v="2022-04-06T00:00:00"/>
    <s v="UNDP1"/>
    <x v="15"/>
    <s v="Receipt Accrual Liability"/>
    <s v="SSD"/>
    <n v="28620"/>
    <n v="47104"/>
    <n v="1981"/>
    <x v="19"/>
    <s v="SSD10"/>
    <x v="7"/>
    <x v="16"/>
    <s v="COM"/>
    <m/>
    <m/>
    <m/>
    <m/>
    <x v="46"/>
    <x v="94"/>
    <m/>
    <s v="PO09403049"/>
    <n v="43"/>
    <d v="2022-03-31T00:00:00"/>
    <n v="-20"/>
    <s v="USD"/>
    <n v="-20"/>
    <s v="PO"/>
    <n v="2022"/>
    <x v="3"/>
  </r>
  <r>
    <x v="0"/>
    <s v="UNDP1-PO09403049-31-MAR-2022-61"/>
    <x v="9"/>
    <d v="2022-04-06T00:00:00"/>
    <s v="UNDP1"/>
    <x v="15"/>
    <s v="Receipt Accrual Liability"/>
    <s v="SSD"/>
    <n v="30000"/>
    <n v="47104"/>
    <n v="1981"/>
    <x v="9"/>
    <s v="SSD10"/>
    <x v="7"/>
    <x v="8"/>
    <s v="COM"/>
    <m/>
    <m/>
    <m/>
    <m/>
    <x v="46"/>
    <x v="96"/>
    <m/>
    <s v="PO09403049"/>
    <n v="61"/>
    <d v="2022-03-31T00:00:00"/>
    <n v="-12800"/>
    <s v="USD"/>
    <n v="-12800"/>
    <s v="PO"/>
    <n v="2022"/>
    <x v="3"/>
  </r>
  <r>
    <x v="0"/>
    <s v="UNDP1-PO09403185-01-APR-2022-187"/>
    <x v="14"/>
    <d v="2022-04-06T00:00:00"/>
    <s v="UNDP1"/>
    <x v="15"/>
    <s v="Receipt Accrual Liability"/>
    <s v="SSD"/>
    <n v="28620"/>
    <n v="47104"/>
    <n v="1981"/>
    <x v="19"/>
    <s v="SSD10"/>
    <x v="7"/>
    <x v="16"/>
    <s v="COM"/>
    <m/>
    <m/>
    <m/>
    <m/>
    <x v="47"/>
    <x v="94"/>
    <m/>
    <s v="PO09403185"/>
    <n v="187"/>
    <d v="2022-04-01T00:00:00"/>
    <n v="20"/>
    <s v="USD"/>
    <n v="20"/>
    <s v="PO"/>
    <n v="2022"/>
    <x v="0"/>
  </r>
  <r>
    <x v="0"/>
    <s v="UNDP1-PO09403185-01-APR-2022-12"/>
    <x v="14"/>
    <d v="2022-04-06T00:00:00"/>
    <s v="UNDP1"/>
    <x v="22"/>
    <s v="Local Consult.-Sht Term-Tech"/>
    <s v="SSD"/>
    <n v="28620"/>
    <n v="47104"/>
    <n v="1981"/>
    <x v="19"/>
    <s v="SSD10"/>
    <x v="7"/>
    <x v="16"/>
    <s v="COM"/>
    <m/>
    <m/>
    <m/>
    <m/>
    <x v="47"/>
    <x v="94"/>
    <m/>
    <s v="PO09403185"/>
    <n v="12"/>
    <d v="2022-04-01T00:00:00"/>
    <n v="-20"/>
    <s v="USD"/>
    <n v="-20"/>
    <s v="PO"/>
    <n v="2022"/>
    <x v="0"/>
  </r>
  <r>
    <x v="0"/>
    <s v="UNDP1-PO09403185-01-APR-2022-148"/>
    <x v="14"/>
    <d v="2022-04-06T00:00:00"/>
    <s v="UNDP1"/>
    <x v="22"/>
    <s v="Local Consult.-Sht Term-Tech"/>
    <s v="SSD"/>
    <n v="30000"/>
    <n v="47104"/>
    <n v="1981"/>
    <x v="9"/>
    <s v="SSD10"/>
    <x v="7"/>
    <x v="8"/>
    <s v="COM"/>
    <m/>
    <m/>
    <m/>
    <m/>
    <x v="47"/>
    <x v="96"/>
    <m/>
    <s v="PO09403185"/>
    <n v="148"/>
    <d v="2022-04-01T00:00:00"/>
    <n v="-12800"/>
    <s v="USD"/>
    <n v="-12800"/>
    <s v="PO"/>
    <n v="2022"/>
    <x v="0"/>
  </r>
  <r>
    <x v="0"/>
    <s v="UNDP1-PO09403185-01-APR-2022-165"/>
    <x v="14"/>
    <d v="2022-04-06T00:00:00"/>
    <s v="UNDP1"/>
    <x v="15"/>
    <s v="Receipt Accrual Liability"/>
    <s v="SSD"/>
    <n v="30000"/>
    <n v="47104"/>
    <n v="1981"/>
    <x v="9"/>
    <s v="SSD10"/>
    <x v="7"/>
    <x v="8"/>
    <s v="COM"/>
    <m/>
    <m/>
    <m/>
    <m/>
    <x v="47"/>
    <x v="96"/>
    <m/>
    <s v="PO09403185"/>
    <n v="165"/>
    <d v="2022-04-01T00:00:00"/>
    <n v="12800"/>
    <s v="USD"/>
    <n v="12800"/>
    <s v="PO"/>
    <n v="2022"/>
    <x v="0"/>
  </r>
  <r>
    <x v="0"/>
    <s v="UNDP1-PO09440563-30-APR-2022-139"/>
    <x v="0"/>
    <d v="2022-05-02T00:00:00"/>
    <s v="UNDP1"/>
    <x v="10"/>
    <s v="Intl Consultants-Sht Term-Tech"/>
    <s v="SSD"/>
    <n v="30000"/>
    <n v="47104"/>
    <n v="1981"/>
    <x v="9"/>
    <s v="SSD10"/>
    <x v="7"/>
    <x v="18"/>
    <s v="COM"/>
    <m/>
    <m/>
    <m/>
    <m/>
    <x v="48"/>
    <x v="100"/>
    <m/>
    <s v="PO09440563"/>
    <n v="139"/>
    <d v="2022-04-30T00:00:00"/>
    <n v="9600"/>
    <s v="USD"/>
    <n v="9600"/>
    <s v="PO"/>
    <n v="2022"/>
    <x v="0"/>
  </r>
  <r>
    <x v="0"/>
    <s v="UNDP1-PO09440563-30-APR-2022-73"/>
    <x v="0"/>
    <d v="2022-05-02T00:00:00"/>
    <s v="UNDP1"/>
    <x v="22"/>
    <s v="Local Consult.-Sht Term-Tech"/>
    <s v="SSD"/>
    <n v="30000"/>
    <n v="47104"/>
    <n v="1981"/>
    <x v="9"/>
    <s v="SSD10"/>
    <x v="7"/>
    <x v="8"/>
    <s v="COM"/>
    <m/>
    <m/>
    <m/>
    <m/>
    <x v="48"/>
    <x v="101"/>
    <m/>
    <s v="PO09440563"/>
    <n v="73"/>
    <d v="2022-04-30T00:00:00"/>
    <n v="13600"/>
    <s v="USD"/>
    <n v="13600"/>
    <s v="PO"/>
    <n v="2022"/>
    <x v="0"/>
  </r>
  <r>
    <x v="0"/>
    <s v="UNDP1-PO09440563-30-APR-2022-109"/>
    <x v="0"/>
    <d v="2022-05-02T00:00:00"/>
    <s v="UNDP1"/>
    <x v="22"/>
    <s v="Local Consult.-Sht Term-Tech"/>
    <s v="SSD"/>
    <n v="28620"/>
    <n v="47104"/>
    <n v="1981"/>
    <x v="19"/>
    <s v="SSD10"/>
    <x v="7"/>
    <x v="16"/>
    <s v="COM"/>
    <m/>
    <m/>
    <m/>
    <m/>
    <x v="48"/>
    <x v="94"/>
    <m/>
    <s v="PO09440563"/>
    <n v="109"/>
    <d v="2022-04-30T00:00:00"/>
    <n v="20"/>
    <s v="USD"/>
    <n v="20"/>
    <s v="PO"/>
    <n v="2022"/>
    <x v="0"/>
  </r>
  <r>
    <x v="0"/>
    <s v="UNDP1-PO09440563-30-APR-2022-175"/>
    <x v="0"/>
    <d v="2022-05-02T00:00:00"/>
    <s v="UNDP1"/>
    <x v="15"/>
    <s v="Receipt Accrual Liability"/>
    <s v="SSD"/>
    <n v="30000"/>
    <n v="47104"/>
    <n v="1981"/>
    <x v="9"/>
    <s v="SSD10"/>
    <x v="7"/>
    <x v="18"/>
    <s v="COM"/>
    <m/>
    <m/>
    <m/>
    <m/>
    <x v="48"/>
    <x v="100"/>
    <m/>
    <s v="PO09440563"/>
    <n v="175"/>
    <d v="2022-04-30T00:00:00"/>
    <n v="-9600"/>
    <s v="USD"/>
    <n v="-9600"/>
    <s v="PO"/>
    <n v="2022"/>
    <x v="0"/>
  </r>
  <r>
    <x v="0"/>
    <s v="UNDP1-PO09440563-30-APR-2022-234"/>
    <x v="0"/>
    <d v="2022-05-02T00:00:00"/>
    <s v="UNDP1"/>
    <x v="15"/>
    <s v="Receipt Accrual Liability"/>
    <s v="SSD"/>
    <n v="30000"/>
    <n v="47104"/>
    <n v="1981"/>
    <x v="9"/>
    <s v="SSD10"/>
    <x v="7"/>
    <x v="8"/>
    <s v="COM"/>
    <m/>
    <m/>
    <m/>
    <m/>
    <x v="48"/>
    <x v="101"/>
    <m/>
    <s v="PO09440563"/>
    <n v="234"/>
    <d v="2022-04-30T00:00:00"/>
    <n v="-13600"/>
    <s v="USD"/>
    <n v="-13600"/>
    <s v="PO"/>
    <n v="2022"/>
    <x v="0"/>
  </r>
  <r>
    <x v="0"/>
    <s v="UNDP1-PO09440563-30-APR-2022-62"/>
    <x v="0"/>
    <d v="2022-05-02T00:00:00"/>
    <s v="UNDP1"/>
    <x v="15"/>
    <s v="Receipt Accrual Liability"/>
    <s v="SSD"/>
    <n v="28620"/>
    <n v="47104"/>
    <n v="1981"/>
    <x v="19"/>
    <s v="SSD10"/>
    <x v="7"/>
    <x v="16"/>
    <s v="COM"/>
    <m/>
    <m/>
    <m/>
    <m/>
    <x v="48"/>
    <x v="94"/>
    <m/>
    <s v="PO09440563"/>
    <n v="62"/>
    <d v="2022-04-30T00:00:00"/>
    <n v="-20"/>
    <s v="USD"/>
    <n v="-20"/>
    <s v="PO"/>
    <n v="2022"/>
    <x v="0"/>
  </r>
  <r>
    <x v="0"/>
    <s v="UNDP1-PO09440698-01-MAY-2022-271"/>
    <x v="10"/>
    <d v="2022-05-02T00:00:00"/>
    <s v="UNDP1"/>
    <x v="15"/>
    <s v="Receipt Accrual Liability"/>
    <s v="SSD"/>
    <n v="28620"/>
    <n v="47104"/>
    <n v="1981"/>
    <x v="19"/>
    <s v="SSD10"/>
    <x v="7"/>
    <x v="16"/>
    <s v="COM"/>
    <m/>
    <m/>
    <m/>
    <m/>
    <x v="49"/>
    <x v="94"/>
    <m/>
    <s v="PO09440698"/>
    <n v="271"/>
    <d v="2022-05-01T00:00:00"/>
    <n v="20"/>
    <s v="USD"/>
    <n v="20"/>
    <s v="PO"/>
    <n v="2022"/>
    <x v="1"/>
  </r>
  <r>
    <x v="0"/>
    <s v="UNDP1-PO09440698-01-MAY-2022-146"/>
    <x v="10"/>
    <d v="2022-05-02T00:00:00"/>
    <s v="UNDP1"/>
    <x v="22"/>
    <s v="Local Consult.-Sht Term-Tech"/>
    <s v="SSD"/>
    <n v="30000"/>
    <n v="47104"/>
    <n v="1981"/>
    <x v="9"/>
    <s v="SSD10"/>
    <x v="7"/>
    <x v="8"/>
    <s v="COM"/>
    <m/>
    <m/>
    <m/>
    <m/>
    <x v="49"/>
    <x v="101"/>
    <m/>
    <s v="PO09440698"/>
    <n v="146"/>
    <d v="2022-05-01T00:00:00"/>
    <n v="-13600"/>
    <s v="USD"/>
    <n v="-13600"/>
    <s v="PO"/>
    <n v="2022"/>
    <x v="1"/>
  </r>
  <r>
    <x v="0"/>
    <s v="UNDP1-PO09440698-01-MAY-2022-30"/>
    <x v="10"/>
    <d v="2022-05-02T00:00:00"/>
    <s v="UNDP1"/>
    <x v="22"/>
    <s v="Local Consult.-Sht Term-Tech"/>
    <s v="SSD"/>
    <n v="28620"/>
    <n v="47104"/>
    <n v="1981"/>
    <x v="19"/>
    <s v="SSD10"/>
    <x v="7"/>
    <x v="16"/>
    <s v="COM"/>
    <m/>
    <m/>
    <m/>
    <m/>
    <x v="49"/>
    <x v="94"/>
    <m/>
    <s v="PO09440698"/>
    <n v="30"/>
    <d v="2022-05-01T00:00:00"/>
    <n v="-20"/>
    <s v="USD"/>
    <n v="-20"/>
    <s v="PO"/>
    <n v="2022"/>
    <x v="1"/>
  </r>
  <r>
    <x v="0"/>
    <s v="UNDP1-PO09440698-01-MAY-2022-227"/>
    <x v="10"/>
    <d v="2022-05-02T00:00:00"/>
    <s v="UNDP1"/>
    <x v="15"/>
    <s v="Receipt Accrual Liability"/>
    <s v="SSD"/>
    <n v="30000"/>
    <n v="47104"/>
    <n v="1981"/>
    <x v="9"/>
    <s v="SSD10"/>
    <x v="7"/>
    <x v="18"/>
    <s v="COM"/>
    <m/>
    <m/>
    <m/>
    <m/>
    <x v="49"/>
    <x v="100"/>
    <m/>
    <s v="PO09440698"/>
    <n v="227"/>
    <d v="2022-05-01T00:00:00"/>
    <n v="9600"/>
    <s v="USD"/>
    <n v="9600"/>
    <s v="PO"/>
    <n v="2022"/>
    <x v="1"/>
  </r>
  <r>
    <x v="0"/>
    <s v="UNDP1-PO09440698-01-MAY-2022-118"/>
    <x v="10"/>
    <d v="2022-05-02T00:00:00"/>
    <s v="UNDP1"/>
    <x v="15"/>
    <s v="Receipt Accrual Liability"/>
    <s v="SSD"/>
    <n v="30000"/>
    <n v="47104"/>
    <n v="1981"/>
    <x v="9"/>
    <s v="SSD10"/>
    <x v="7"/>
    <x v="8"/>
    <s v="COM"/>
    <m/>
    <m/>
    <m/>
    <m/>
    <x v="49"/>
    <x v="101"/>
    <m/>
    <s v="PO09440698"/>
    <n v="118"/>
    <d v="2022-05-01T00:00:00"/>
    <n v="13600"/>
    <s v="USD"/>
    <n v="13600"/>
    <s v="PO"/>
    <n v="2022"/>
    <x v="1"/>
  </r>
  <r>
    <x v="0"/>
    <s v="UNDP1-PO09440698-01-MAY-2022-186"/>
    <x v="10"/>
    <d v="2022-05-02T00:00:00"/>
    <s v="UNDP1"/>
    <x v="10"/>
    <s v="Intl Consultants-Sht Term-Tech"/>
    <s v="SSD"/>
    <n v="30000"/>
    <n v="47104"/>
    <n v="1981"/>
    <x v="9"/>
    <s v="SSD10"/>
    <x v="7"/>
    <x v="18"/>
    <s v="COM"/>
    <m/>
    <m/>
    <m/>
    <m/>
    <x v="49"/>
    <x v="100"/>
    <m/>
    <s v="PO09440698"/>
    <n v="186"/>
    <d v="2022-05-01T00:00:00"/>
    <n v="-9600"/>
    <s v="USD"/>
    <n v="-9600"/>
    <s v="PO"/>
    <n v="2022"/>
    <x v="1"/>
  </r>
  <r>
    <x v="0"/>
    <s v="UNDP1-PO09480272-31-MAY-2022-17"/>
    <x v="3"/>
    <d v="2022-06-01T00:00:00"/>
    <s v="UNDP1"/>
    <x v="15"/>
    <s v="Receipt Accrual Liability"/>
    <s v="SSD"/>
    <n v="30000"/>
    <n v="47104"/>
    <n v="1981"/>
    <x v="9"/>
    <s v="SSD10"/>
    <x v="7"/>
    <x v="8"/>
    <s v="COM"/>
    <m/>
    <m/>
    <m/>
    <m/>
    <x v="50"/>
    <x v="102"/>
    <m/>
    <s v="PO09480272"/>
    <n v="17"/>
    <d v="2022-05-31T00:00:00"/>
    <n v="-2200"/>
    <s v="USD"/>
    <n v="-2200"/>
    <s v="PO"/>
    <n v="2022"/>
    <x v="1"/>
  </r>
  <r>
    <x v="0"/>
    <s v="UNDP1-PO09480272-31-MAY-2022-45"/>
    <x v="3"/>
    <d v="2022-06-01T00:00:00"/>
    <s v="UNDP1"/>
    <x v="15"/>
    <s v="Receipt Accrual Liability"/>
    <s v="SSD"/>
    <n v="28620"/>
    <n v="47104"/>
    <n v="1981"/>
    <x v="19"/>
    <s v="SSD10"/>
    <x v="7"/>
    <x v="16"/>
    <s v="COM"/>
    <m/>
    <m/>
    <m/>
    <m/>
    <x v="50"/>
    <x v="94"/>
    <m/>
    <s v="PO09480272"/>
    <n v="45"/>
    <d v="2022-05-31T00:00:00"/>
    <n v="-20"/>
    <s v="USD"/>
    <n v="-20"/>
    <s v="PO"/>
    <n v="2022"/>
    <x v="1"/>
  </r>
  <r>
    <x v="0"/>
    <s v="UNDP1-PO09480272-31-MAY-2022-56"/>
    <x v="3"/>
    <d v="2022-06-01T00:00:00"/>
    <s v="UNDP1"/>
    <x v="15"/>
    <s v="Receipt Accrual Liability"/>
    <s v="SSD"/>
    <n v="30000"/>
    <n v="47104"/>
    <n v="1981"/>
    <x v="9"/>
    <s v="SSD10"/>
    <x v="7"/>
    <x v="8"/>
    <s v="COM"/>
    <m/>
    <m/>
    <m/>
    <m/>
    <x v="50"/>
    <x v="101"/>
    <m/>
    <s v="PO09480272"/>
    <n v="56"/>
    <d v="2022-05-31T00:00:00"/>
    <n v="-13600"/>
    <s v="USD"/>
    <n v="-13600"/>
    <s v="PO"/>
    <n v="2022"/>
    <x v="1"/>
  </r>
  <r>
    <x v="0"/>
    <s v="UNDP1-PO09480272-31-MAY-2022-131"/>
    <x v="3"/>
    <d v="2022-06-01T00:00:00"/>
    <s v="UNDP1"/>
    <x v="22"/>
    <s v="Local Consult.-Sht Term-Tech"/>
    <s v="SSD"/>
    <n v="30000"/>
    <n v="47104"/>
    <n v="1981"/>
    <x v="9"/>
    <s v="SSD10"/>
    <x v="7"/>
    <x v="8"/>
    <s v="COM"/>
    <m/>
    <m/>
    <m/>
    <m/>
    <x v="50"/>
    <x v="101"/>
    <m/>
    <s v="PO09480272"/>
    <n v="131"/>
    <d v="2022-05-31T00:00:00"/>
    <n v="13600"/>
    <s v="USD"/>
    <n v="13600"/>
    <s v="PO"/>
    <n v="2022"/>
    <x v="1"/>
  </r>
  <r>
    <x v="0"/>
    <s v="UNDP1-PO09480272-31-MAY-2022-81"/>
    <x v="3"/>
    <d v="2022-06-01T00:00:00"/>
    <s v="UNDP1"/>
    <x v="22"/>
    <s v="Local Consult.-Sht Term-Tech"/>
    <s v="SSD"/>
    <n v="28620"/>
    <n v="47104"/>
    <n v="1981"/>
    <x v="19"/>
    <s v="SSD10"/>
    <x v="7"/>
    <x v="16"/>
    <s v="COM"/>
    <m/>
    <m/>
    <m/>
    <m/>
    <x v="50"/>
    <x v="94"/>
    <m/>
    <s v="PO09480272"/>
    <n v="81"/>
    <d v="2022-05-31T00:00:00"/>
    <n v="20"/>
    <s v="USD"/>
    <n v="20"/>
    <s v="PO"/>
    <n v="2022"/>
    <x v="1"/>
  </r>
  <r>
    <x v="0"/>
    <s v="UNDP1-PO09480272-31-MAY-2022-103"/>
    <x v="3"/>
    <d v="2022-06-01T00:00:00"/>
    <s v="UNDP1"/>
    <x v="22"/>
    <s v="Local Consult.-Sht Term-Tech"/>
    <s v="SSD"/>
    <n v="30000"/>
    <n v="47104"/>
    <n v="1981"/>
    <x v="9"/>
    <s v="SSD10"/>
    <x v="7"/>
    <x v="8"/>
    <s v="COM"/>
    <m/>
    <m/>
    <m/>
    <m/>
    <x v="50"/>
    <x v="102"/>
    <m/>
    <s v="PO09480272"/>
    <n v="103"/>
    <d v="2022-05-31T00:00:00"/>
    <n v="2200"/>
    <s v="USD"/>
    <n v="2200"/>
    <s v="PO"/>
    <n v="2022"/>
    <x v="1"/>
  </r>
  <r>
    <x v="0"/>
    <s v="UNDP1-PO09480506-01-JUN-2022-62"/>
    <x v="6"/>
    <d v="2022-06-01T00:00:00"/>
    <s v="UNDP1"/>
    <x v="15"/>
    <s v="Receipt Accrual Liability"/>
    <s v="SSD"/>
    <n v="28620"/>
    <n v="47104"/>
    <n v="1981"/>
    <x v="19"/>
    <s v="SSD10"/>
    <x v="7"/>
    <x v="16"/>
    <s v="COM"/>
    <m/>
    <m/>
    <m/>
    <m/>
    <x v="51"/>
    <x v="94"/>
    <m/>
    <s v="PO09480506"/>
    <n v="62"/>
    <d v="2022-06-01T00:00:00"/>
    <n v="20"/>
    <s v="USD"/>
    <n v="20"/>
    <s v="PO"/>
    <n v="2022"/>
    <x v="2"/>
  </r>
  <r>
    <x v="0"/>
    <s v="UNDP1-PO09480506-01-JUN-2022-108"/>
    <x v="6"/>
    <d v="2022-06-01T00:00:00"/>
    <s v="UNDP1"/>
    <x v="15"/>
    <s v="Receipt Accrual Liability"/>
    <s v="SSD"/>
    <n v="30000"/>
    <n v="47104"/>
    <n v="1981"/>
    <x v="9"/>
    <s v="SSD10"/>
    <x v="7"/>
    <x v="8"/>
    <s v="COM"/>
    <m/>
    <m/>
    <m/>
    <m/>
    <x v="51"/>
    <x v="101"/>
    <m/>
    <s v="PO09480506"/>
    <n v="108"/>
    <d v="2022-06-01T00:00:00"/>
    <n v="13600"/>
    <s v="USD"/>
    <n v="13600"/>
    <s v="PO"/>
    <n v="2022"/>
    <x v="2"/>
  </r>
  <r>
    <x v="0"/>
    <s v="UNDP1-PO09480506-01-JUN-2022-11"/>
    <x v="6"/>
    <d v="2022-06-01T00:00:00"/>
    <s v="UNDP1"/>
    <x v="22"/>
    <s v="Local Consult.-Sht Term-Tech"/>
    <s v="SSD"/>
    <n v="30000"/>
    <n v="47104"/>
    <n v="1981"/>
    <x v="9"/>
    <s v="SSD10"/>
    <x v="7"/>
    <x v="8"/>
    <s v="COM"/>
    <m/>
    <m/>
    <m/>
    <m/>
    <x v="51"/>
    <x v="101"/>
    <m/>
    <s v="PO09480506"/>
    <n v="11"/>
    <d v="2022-06-01T00:00:00"/>
    <n v="-13600"/>
    <s v="USD"/>
    <n v="-13600"/>
    <s v="PO"/>
    <n v="2022"/>
    <x v="2"/>
  </r>
  <r>
    <x v="0"/>
    <s v="UNDP1-PO09480506-01-JUN-2022-144"/>
    <x v="6"/>
    <d v="2022-06-01T00:00:00"/>
    <s v="UNDP1"/>
    <x v="15"/>
    <s v="Receipt Accrual Liability"/>
    <s v="SSD"/>
    <n v="30000"/>
    <n v="47104"/>
    <n v="1981"/>
    <x v="9"/>
    <s v="SSD10"/>
    <x v="7"/>
    <x v="8"/>
    <s v="COM"/>
    <m/>
    <m/>
    <m/>
    <m/>
    <x v="51"/>
    <x v="102"/>
    <m/>
    <s v="PO09480506"/>
    <n v="144"/>
    <d v="2022-06-01T00:00:00"/>
    <n v="2200"/>
    <s v="USD"/>
    <n v="2200"/>
    <s v="PO"/>
    <n v="2022"/>
    <x v="2"/>
  </r>
  <r>
    <x v="0"/>
    <s v="UNDP1-PO09480506-01-JUN-2022-90"/>
    <x v="6"/>
    <d v="2022-06-01T00:00:00"/>
    <s v="UNDP1"/>
    <x v="22"/>
    <s v="Local Consult.-Sht Term-Tech"/>
    <s v="SSD"/>
    <n v="28620"/>
    <n v="47104"/>
    <n v="1981"/>
    <x v="19"/>
    <s v="SSD10"/>
    <x v="7"/>
    <x v="16"/>
    <s v="COM"/>
    <m/>
    <m/>
    <m/>
    <m/>
    <x v="51"/>
    <x v="94"/>
    <m/>
    <s v="PO09480506"/>
    <n v="90"/>
    <d v="2022-06-01T00:00:00"/>
    <n v="-20"/>
    <s v="USD"/>
    <n v="-20"/>
    <s v="PO"/>
    <n v="2022"/>
    <x v="2"/>
  </r>
  <r>
    <x v="0"/>
    <s v="UNDP1-PO09480506-01-JUN-2022-171"/>
    <x v="6"/>
    <d v="2022-06-01T00:00:00"/>
    <s v="UNDP1"/>
    <x v="22"/>
    <s v="Local Consult.-Sht Term-Tech"/>
    <s v="SSD"/>
    <n v="30000"/>
    <n v="47104"/>
    <n v="1981"/>
    <x v="9"/>
    <s v="SSD10"/>
    <x v="7"/>
    <x v="8"/>
    <s v="COM"/>
    <m/>
    <m/>
    <m/>
    <m/>
    <x v="51"/>
    <x v="102"/>
    <m/>
    <s v="PO09480506"/>
    <n v="171"/>
    <d v="2022-06-01T00:00:00"/>
    <n v="-2200"/>
    <s v="USD"/>
    <n v="-2200"/>
    <s v="PO"/>
    <n v="2022"/>
    <x v="2"/>
  </r>
  <r>
    <x v="0"/>
    <s v="UNDP1-PO09523480-30-JUN-2022-208"/>
    <x v="4"/>
    <d v="2022-07-01T00:00:00"/>
    <s v="UNDP1"/>
    <x v="15"/>
    <s v="Receipt Accrual Liability"/>
    <s v="SSD"/>
    <n v="28620"/>
    <n v="47103"/>
    <n v="1981"/>
    <x v="19"/>
    <s v="SSD10"/>
    <x v="7"/>
    <x v="21"/>
    <s v="COM"/>
    <m/>
    <m/>
    <m/>
    <m/>
    <x v="52"/>
    <x v="103"/>
    <m/>
    <s v="PO09523480"/>
    <n v="208"/>
    <d v="2022-06-30T00:00:00"/>
    <n v="-75"/>
    <s v="USD"/>
    <n v="-75"/>
    <s v="PO"/>
    <n v="2022"/>
    <x v="2"/>
  </r>
  <r>
    <x v="0"/>
    <s v="UNDP1-PO09523480-30-JUN-2022-209"/>
    <x v="4"/>
    <d v="2022-07-01T00:00:00"/>
    <s v="UNDP1"/>
    <x v="15"/>
    <s v="Receipt Accrual Liability"/>
    <s v="SSD"/>
    <n v="28620"/>
    <n v="47103"/>
    <n v="1981"/>
    <x v="19"/>
    <s v="SSD10"/>
    <x v="7"/>
    <x v="21"/>
    <s v="COM"/>
    <m/>
    <m/>
    <m/>
    <m/>
    <x v="52"/>
    <x v="103"/>
    <m/>
    <s v="PO09523480"/>
    <n v="209"/>
    <d v="2022-06-30T00:00:00"/>
    <n v="-200"/>
    <s v="USD"/>
    <n v="-200"/>
    <s v="PO"/>
    <n v="2022"/>
    <x v="2"/>
  </r>
  <r>
    <x v="0"/>
    <s v="UNDP1-PO09523480-30-JUN-2022-213"/>
    <x v="4"/>
    <d v="2022-07-01T00:00:00"/>
    <s v="UNDP1"/>
    <x v="15"/>
    <s v="Receipt Accrual Liability"/>
    <s v="SSD"/>
    <n v="28620"/>
    <n v="47104"/>
    <n v="1981"/>
    <x v="19"/>
    <s v="SSD10"/>
    <x v="7"/>
    <x v="0"/>
    <s v="COM"/>
    <m/>
    <m/>
    <m/>
    <m/>
    <x v="52"/>
    <x v="104"/>
    <m/>
    <s v="PO09523480"/>
    <n v="213"/>
    <d v="2022-06-30T00:00:00"/>
    <n v="-4936.2"/>
    <s v="USD"/>
    <n v="-4936.2"/>
    <s v="PO"/>
    <n v="2022"/>
    <x v="2"/>
  </r>
  <r>
    <x v="0"/>
    <s v="UNDP1-PO09523480-30-JUN-2022-115"/>
    <x v="4"/>
    <d v="2022-07-01T00:00:00"/>
    <s v="UNDP1"/>
    <x v="49"/>
    <s v="Printing and Publications"/>
    <s v="SSD"/>
    <n v="28620"/>
    <n v="47104"/>
    <n v="1981"/>
    <x v="19"/>
    <s v="SSD10"/>
    <x v="7"/>
    <x v="0"/>
    <s v="COM"/>
    <m/>
    <m/>
    <m/>
    <m/>
    <x v="52"/>
    <x v="104"/>
    <m/>
    <s v="PO09523480"/>
    <n v="115"/>
    <d v="2022-06-30T00:00:00"/>
    <n v="4936.2"/>
    <s v="USD"/>
    <n v="4936.2"/>
    <s v="PO"/>
    <n v="2022"/>
    <x v="2"/>
  </r>
  <r>
    <x v="0"/>
    <s v="UNDP1-PO09523480-30-JUN-2022-111"/>
    <x v="4"/>
    <d v="2022-07-01T00:00:00"/>
    <s v="UNDP1"/>
    <x v="49"/>
    <s v="Printing and Publications"/>
    <s v="SSD"/>
    <n v="28620"/>
    <n v="47103"/>
    <n v="1981"/>
    <x v="19"/>
    <s v="SSD10"/>
    <x v="7"/>
    <x v="21"/>
    <s v="COM"/>
    <m/>
    <m/>
    <m/>
    <m/>
    <x v="52"/>
    <x v="103"/>
    <m/>
    <s v="PO09523480"/>
    <n v="111"/>
    <d v="2022-06-30T00:00:00"/>
    <n v="200"/>
    <s v="USD"/>
    <n v="200"/>
    <s v="PO"/>
    <n v="2022"/>
    <x v="2"/>
  </r>
  <r>
    <x v="0"/>
    <s v="UNDP1-PO09523480-30-JUN-2022-110"/>
    <x v="4"/>
    <d v="2022-07-01T00:00:00"/>
    <s v="UNDP1"/>
    <x v="49"/>
    <s v="Printing and Publications"/>
    <s v="SSD"/>
    <n v="28620"/>
    <n v="47103"/>
    <n v="1981"/>
    <x v="19"/>
    <s v="SSD10"/>
    <x v="7"/>
    <x v="21"/>
    <s v="COM"/>
    <m/>
    <m/>
    <m/>
    <m/>
    <x v="52"/>
    <x v="103"/>
    <m/>
    <s v="PO09523480"/>
    <n v="110"/>
    <d v="2022-06-30T00:00:00"/>
    <n v="75"/>
    <s v="USD"/>
    <n v="75"/>
    <s v="PO"/>
    <n v="2022"/>
    <x v="2"/>
  </r>
  <r>
    <x v="0"/>
    <s v="UNDP1-PO09523480-30-JUN-2022-299"/>
    <x v="4"/>
    <d v="2022-07-01T00:00:00"/>
    <s v="UNDP1"/>
    <x v="15"/>
    <s v="Receipt Accrual Liability"/>
    <s v="SSD"/>
    <n v="30000"/>
    <n v="47104"/>
    <n v="1981"/>
    <x v="9"/>
    <s v="SSD10"/>
    <x v="7"/>
    <x v="8"/>
    <s v="COM"/>
    <m/>
    <m/>
    <m/>
    <m/>
    <x v="52"/>
    <x v="101"/>
    <m/>
    <s v="PO09523480"/>
    <n v="299"/>
    <d v="2022-06-30T00:00:00"/>
    <n v="-13600"/>
    <s v="USD"/>
    <n v="-13600"/>
    <s v="PO"/>
    <n v="2022"/>
    <x v="2"/>
  </r>
  <r>
    <x v="0"/>
    <s v="UNDP1-PO09523480-30-JUN-2022-109"/>
    <x v="4"/>
    <d v="2022-07-01T00:00:00"/>
    <s v="UNDP1"/>
    <x v="49"/>
    <s v="Printing and Publications"/>
    <s v="SSD"/>
    <n v="28620"/>
    <n v="47103"/>
    <n v="1981"/>
    <x v="19"/>
    <s v="SSD10"/>
    <x v="7"/>
    <x v="21"/>
    <s v="COM"/>
    <m/>
    <m/>
    <m/>
    <m/>
    <x v="52"/>
    <x v="103"/>
    <m/>
    <s v="PO09523480"/>
    <n v="109"/>
    <d v="2022-06-30T00:00:00"/>
    <n v="600"/>
    <s v="USD"/>
    <n v="600"/>
    <s v="PO"/>
    <n v="2022"/>
    <x v="2"/>
  </r>
  <r>
    <x v="0"/>
    <s v="UNDP1-PO09523480-30-JUN-2022-108"/>
    <x v="4"/>
    <d v="2022-07-01T00:00:00"/>
    <s v="UNDP1"/>
    <x v="49"/>
    <s v="Printing and Publications"/>
    <s v="SSD"/>
    <n v="28620"/>
    <n v="47103"/>
    <n v="1981"/>
    <x v="19"/>
    <s v="SSD10"/>
    <x v="7"/>
    <x v="21"/>
    <s v="COM"/>
    <m/>
    <m/>
    <m/>
    <m/>
    <x v="52"/>
    <x v="103"/>
    <m/>
    <s v="PO09523480"/>
    <n v="108"/>
    <d v="2022-06-30T00:00:00"/>
    <n v="1000"/>
    <s v="USD"/>
    <n v="1000"/>
    <s v="PO"/>
    <n v="2022"/>
    <x v="2"/>
  </r>
  <r>
    <x v="0"/>
    <s v="UNDP1-PO09523480-30-JUN-2022-107"/>
    <x v="4"/>
    <d v="2022-07-01T00:00:00"/>
    <s v="UNDP1"/>
    <x v="49"/>
    <s v="Printing and Publications"/>
    <s v="SSD"/>
    <n v="28620"/>
    <n v="47103"/>
    <n v="1981"/>
    <x v="19"/>
    <s v="SSD10"/>
    <x v="7"/>
    <x v="21"/>
    <s v="COM"/>
    <m/>
    <m/>
    <m/>
    <m/>
    <x v="52"/>
    <x v="103"/>
    <m/>
    <s v="PO09523480"/>
    <n v="107"/>
    <d v="2022-06-30T00:00:00"/>
    <n v="950"/>
    <s v="USD"/>
    <n v="950"/>
    <s v="PO"/>
    <n v="2022"/>
    <x v="2"/>
  </r>
  <r>
    <x v="0"/>
    <s v="UNDP1-PO09523480-30-JUN-2022-106"/>
    <x v="4"/>
    <d v="2022-07-01T00:00:00"/>
    <s v="UNDP1"/>
    <x v="49"/>
    <s v="Printing and Publications"/>
    <s v="SSD"/>
    <n v="28620"/>
    <n v="47103"/>
    <n v="1981"/>
    <x v="19"/>
    <s v="SSD10"/>
    <x v="7"/>
    <x v="21"/>
    <s v="COM"/>
    <m/>
    <m/>
    <m/>
    <m/>
    <x v="52"/>
    <x v="103"/>
    <m/>
    <s v="PO09523480"/>
    <n v="106"/>
    <d v="2022-06-30T00:00:00"/>
    <n v="75"/>
    <s v="USD"/>
    <n v="75"/>
    <s v="PO"/>
    <n v="2022"/>
    <x v="2"/>
  </r>
  <r>
    <x v="0"/>
    <s v="UNDP1-PO09523480-30-JUN-2022-105"/>
    <x v="4"/>
    <d v="2022-07-01T00:00:00"/>
    <s v="UNDP1"/>
    <x v="49"/>
    <s v="Printing and Publications"/>
    <s v="SSD"/>
    <n v="28620"/>
    <n v="47103"/>
    <n v="1981"/>
    <x v="19"/>
    <s v="SSD10"/>
    <x v="7"/>
    <x v="21"/>
    <s v="COM"/>
    <m/>
    <m/>
    <m/>
    <m/>
    <x v="52"/>
    <x v="103"/>
    <m/>
    <s v="PO09523480"/>
    <n v="105"/>
    <d v="2022-06-30T00:00:00"/>
    <n v="45"/>
    <s v="USD"/>
    <n v="45"/>
    <s v="PO"/>
    <n v="2022"/>
    <x v="2"/>
  </r>
  <r>
    <x v="0"/>
    <s v="UNDP1-PO09523480-30-JUN-2022-52"/>
    <x v="4"/>
    <d v="2022-07-01T00:00:00"/>
    <s v="UNDP1"/>
    <x v="22"/>
    <s v="Local Consult.-Sht Term-Tech"/>
    <s v="SSD"/>
    <n v="28620"/>
    <n v="47104"/>
    <n v="1981"/>
    <x v="19"/>
    <s v="SSD10"/>
    <x v="7"/>
    <x v="16"/>
    <s v="COM"/>
    <m/>
    <m/>
    <m/>
    <m/>
    <x v="52"/>
    <x v="94"/>
    <m/>
    <s v="PO09523480"/>
    <n v="52"/>
    <d v="2022-06-30T00:00:00"/>
    <n v="20"/>
    <s v="USD"/>
    <n v="20"/>
    <s v="PO"/>
    <n v="2022"/>
    <x v="2"/>
  </r>
  <r>
    <x v="0"/>
    <s v="UNDP1-PO09523480-30-JUN-2022-29"/>
    <x v="4"/>
    <d v="2022-07-01T00:00:00"/>
    <s v="UNDP1"/>
    <x v="22"/>
    <s v="Local Consult.-Sht Term-Tech"/>
    <s v="SSD"/>
    <n v="30000"/>
    <n v="47104"/>
    <n v="1981"/>
    <x v="9"/>
    <s v="SSD10"/>
    <x v="7"/>
    <x v="8"/>
    <s v="COM"/>
    <m/>
    <m/>
    <m/>
    <m/>
    <x v="52"/>
    <x v="101"/>
    <m/>
    <s v="PO09523480"/>
    <n v="29"/>
    <d v="2022-06-30T00:00:00"/>
    <n v="13600"/>
    <s v="USD"/>
    <n v="13600"/>
    <s v="PO"/>
    <n v="2022"/>
    <x v="2"/>
  </r>
  <r>
    <x v="0"/>
    <s v="UNDP1-PO09523480-30-JUN-2022-5"/>
    <x v="4"/>
    <d v="2022-07-01T00:00:00"/>
    <s v="UNDP1"/>
    <x v="22"/>
    <s v="Local Consult.-Sht Term-Tech"/>
    <s v="SSD"/>
    <n v="30000"/>
    <n v="47104"/>
    <n v="1981"/>
    <x v="9"/>
    <s v="SSD10"/>
    <x v="7"/>
    <x v="8"/>
    <s v="COM"/>
    <m/>
    <m/>
    <m/>
    <m/>
    <x v="52"/>
    <x v="105"/>
    <m/>
    <s v="PO09523480"/>
    <n v="5"/>
    <d v="2022-06-30T00:00:00"/>
    <n v="1400"/>
    <s v="USD"/>
    <n v="1400"/>
    <s v="PO"/>
    <n v="2022"/>
    <x v="2"/>
  </r>
  <r>
    <x v="0"/>
    <s v="UNDP1-PO09523480-30-JUN-2022-207"/>
    <x v="4"/>
    <d v="2022-07-01T00:00:00"/>
    <s v="UNDP1"/>
    <x v="15"/>
    <s v="Receipt Accrual Liability"/>
    <s v="SSD"/>
    <n v="28620"/>
    <n v="47103"/>
    <n v="1981"/>
    <x v="19"/>
    <s v="SSD10"/>
    <x v="7"/>
    <x v="21"/>
    <s v="COM"/>
    <m/>
    <m/>
    <m/>
    <m/>
    <x v="52"/>
    <x v="103"/>
    <m/>
    <s v="PO09523480"/>
    <n v="207"/>
    <d v="2022-06-30T00:00:00"/>
    <n v="-600"/>
    <s v="USD"/>
    <n v="-600"/>
    <s v="PO"/>
    <n v="2022"/>
    <x v="2"/>
  </r>
  <r>
    <x v="0"/>
    <s v="UNDP1-PO09523480-30-JUN-2022-206"/>
    <x v="4"/>
    <d v="2022-07-01T00:00:00"/>
    <s v="UNDP1"/>
    <x v="15"/>
    <s v="Receipt Accrual Liability"/>
    <s v="SSD"/>
    <n v="28620"/>
    <n v="47103"/>
    <n v="1981"/>
    <x v="19"/>
    <s v="SSD10"/>
    <x v="7"/>
    <x v="21"/>
    <s v="COM"/>
    <m/>
    <m/>
    <m/>
    <m/>
    <x v="52"/>
    <x v="103"/>
    <m/>
    <s v="PO09523480"/>
    <n v="206"/>
    <d v="2022-06-30T00:00:00"/>
    <n v="-1000"/>
    <s v="USD"/>
    <n v="-1000"/>
    <s v="PO"/>
    <n v="2022"/>
    <x v="2"/>
  </r>
  <r>
    <x v="0"/>
    <s v="UNDP1-PO09523480-30-JUN-2022-205"/>
    <x v="4"/>
    <d v="2022-07-01T00:00:00"/>
    <s v="UNDP1"/>
    <x v="15"/>
    <s v="Receipt Accrual Liability"/>
    <s v="SSD"/>
    <n v="28620"/>
    <n v="47103"/>
    <n v="1981"/>
    <x v="19"/>
    <s v="SSD10"/>
    <x v="7"/>
    <x v="21"/>
    <s v="COM"/>
    <m/>
    <m/>
    <m/>
    <m/>
    <x v="52"/>
    <x v="103"/>
    <m/>
    <s v="PO09523480"/>
    <n v="205"/>
    <d v="2022-06-30T00:00:00"/>
    <n v="-950"/>
    <s v="USD"/>
    <n v="-950"/>
    <s v="PO"/>
    <n v="2022"/>
    <x v="2"/>
  </r>
  <r>
    <x v="0"/>
    <s v="UNDP1-PO09523480-30-JUN-2022-204"/>
    <x v="4"/>
    <d v="2022-07-01T00:00:00"/>
    <s v="UNDP1"/>
    <x v="15"/>
    <s v="Receipt Accrual Liability"/>
    <s v="SSD"/>
    <n v="28620"/>
    <n v="47103"/>
    <n v="1981"/>
    <x v="19"/>
    <s v="SSD10"/>
    <x v="7"/>
    <x v="21"/>
    <s v="COM"/>
    <m/>
    <m/>
    <m/>
    <m/>
    <x v="52"/>
    <x v="103"/>
    <m/>
    <s v="PO09523480"/>
    <n v="204"/>
    <d v="2022-06-30T00:00:00"/>
    <n v="-75"/>
    <s v="USD"/>
    <n v="-75"/>
    <s v="PO"/>
    <n v="2022"/>
    <x v="2"/>
  </r>
  <r>
    <x v="0"/>
    <s v="UNDP1-PO09523480-30-JUN-2022-119"/>
    <x v="4"/>
    <d v="2022-07-01T00:00:00"/>
    <s v="UNDP1"/>
    <x v="15"/>
    <s v="Receipt Accrual Liability"/>
    <s v="SSD"/>
    <n v="28620"/>
    <n v="47104"/>
    <n v="1981"/>
    <x v="19"/>
    <s v="SSD10"/>
    <x v="7"/>
    <x v="16"/>
    <s v="COM"/>
    <m/>
    <m/>
    <m/>
    <m/>
    <x v="52"/>
    <x v="94"/>
    <m/>
    <s v="PO09523480"/>
    <n v="119"/>
    <d v="2022-06-30T00:00:00"/>
    <n v="-20"/>
    <s v="USD"/>
    <n v="-20"/>
    <s v="PO"/>
    <n v="2022"/>
    <x v="2"/>
  </r>
  <r>
    <x v="0"/>
    <s v="UNDP1-PO09523480-30-JUN-2022-199"/>
    <x v="4"/>
    <d v="2022-07-01T00:00:00"/>
    <s v="UNDP1"/>
    <x v="15"/>
    <s v="Receipt Accrual Liability"/>
    <s v="SSD"/>
    <n v="30000"/>
    <n v="47104"/>
    <n v="1981"/>
    <x v="9"/>
    <s v="SSD10"/>
    <x v="7"/>
    <x v="8"/>
    <s v="COM"/>
    <m/>
    <m/>
    <m/>
    <m/>
    <x v="52"/>
    <x v="105"/>
    <m/>
    <s v="PO09523480"/>
    <n v="199"/>
    <d v="2022-06-30T00:00:00"/>
    <n v="-1400"/>
    <s v="USD"/>
    <n v="-1400"/>
    <s v="PO"/>
    <n v="2022"/>
    <x v="2"/>
  </r>
  <r>
    <x v="0"/>
    <s v="UNDP1-PO09523480-30-JUN-2022-203"/>
    <x v="4"/>
    <d v="2022-07-01T00:00:00"/>
    <s v="UNDP1"/>
    <x v="15"/>
    <s v="Receipt Accrual Liability"/>
    <s v="SSD"/>
    <n v="28620"/>
    <n v="47103"/>
    <n v="1981"/>
    <x v="19"/>
    <s v="SSD10"/>
    <x v="7"/>
    <x v="21"/>
    <s v="COM"/>
    <m/>
    <m/>
    <m/>
    <m/>
    <x v="52"/>
    <x v="103"/>
    <m/>
    <s v="PO09523480"/>
    <n v="203"/>
    <d v="2022-06-30T00:00:00"/>
    <n v="-45"/>
    <s v="USD"/>
    <n v="-45"/>
    <s v="PO"/>
    <n v="2022"/>
    <x v="2"/>
  </r>
  <r>
    <x v="5"/>
    <s v="UNDP1-SSD22M01PM-31-JAN-2022-99"/>
    <x v="12"/>
    <d v="2022-02-22T00:00:00"/>
    <s v="UNDP1"/>
    <x v="50"/>
    <s v="Contrib to Med,SocIns-NP Staff"/>
    <s v="SSD"/>
    <n v="30000"/>
    <n v="47104"/>
    <n v="1981"/>
    <x v="9"/>
    <s v="SSD10"/>
    <x v="7"/>
    <x v="17"/>
    <s v="PAY"/>
    <m/>
    <m/>
    <m/>
    <m/>
    <x v="95"/>
    <x v="93"/>
    <m/>
    <s v="SSD22M01PM"/>
    <n v="99"/>
    <d v="2022-01-31T00:00:00"/>
    <n v="545.6"/>
    <s v="USD"/>
    <n v="545.6"/>
    <s v="GP"/>
    <n v="2022"/>
    <x v="5"/>
  </r>
  <r>
    <x v="5"/>
    <s v="UNDP1-SSD22M01PM-31-JAN-2022-205"/>
    <x v="12"/>
    <d v="2022-02-22T00:00:00"/>
    <s v="UNDP1"/>
    <x v="35"/>
    <s v="Contribution to Security"/>
    <s v="SSD"/>
    <n v="30000"/>
    <n v="47104"/>
    <n v="1981"/>
    <x v="9"/>
    <s v="SSD10"/>
    <x v="7"/>
    <x v="17"/>
    <s v="PAY"/>
    <m/>
    <m/>
    <m/>
    <m/>
    <x v="95"/>
    <x v="93"/>
    <m/>
    <s v="SSD22M01PM"/>
    <n v="205"/>
    <d v="2022-01-31T00:00:00"/>
    <n v="353.91"/>
    <s v="USD"/>
    <n v="353.91"/>
    <s v="GP"/>
    <n v="2022"/>
    <x v="5"/>
  </r>
  <r>
    <x v="5"/>
    <s v="UNDP1-SSD22M01PM-31-JAN-2022-85"/>
    <x v="12"/>
    <d v="2022-02-22T00:00:00"/>
    <s v="UNDP1"/>
    <x v="51"/>
    <s v="Contrib Joint Staff Pension-NP"/>
    <s v="SSD"/>
    <n v="30000"/>
    <n v="47104"/>
    <n v="1981"/>
    <x v="9"/>
    <s v="SSD10"/>
    <x v="7"/>
    <x v="17"/>
    <s v="PAY"/>
    <m/>
    <m/>
    <m/>
    <m/>
    <x v="95"/>
    <x v="93"/>
    <m/>
    <s v="SSD22M01PM"/>
    <n v="85"/>
    <d v="2022-01-31T00:00:00"/>
    <n v="1197.43"/>
    <s v="USD"/>
    <n v="1197.43"/>
    <s v="GP"/>
    <n v="2022"/>
    <x v="5"/>
  </r>
  <r>
    <x v="5"/>
    <s v="UNDP1-SSD22M01PM-31-JAN-2022-113"/>
    <x v="12"/>
    <d v="2022-02-22T00:00:00"/>
    <s v="UNDP1"/>
    <x v="52"/>
    <s v="Hazard Duty Station Allow-NP"/>
    <s v="SSD"/>
    <n v="30000"/>
    <n v="47104"/>
    <n v="1981"/>
    <x v="9"/>
    <s v="SSD10"/>
    <x v="7"/>
    <x v="17"/>
    <s v="PAY"/>
    <m/>
    <m/>
    <m/>
    <m/>
    <x v="95"/>
    <x v="93"/>
    <m/>
    <s v="SSD22M01PM"/>
    <n v="113"/>
    <d v="2022-01-31T00:00:00"/>
    <n v="697"/>
    <s v="USD"/>
    <n v="697"/>
    <s v="GP"/>
    <n v="2022"/>
    <x v="5"/>
  </r>
  <r>
    <x v="5"/>
    <s v="UNDP1-SSD22M01PM-31-JAN-2022-71"/>
    <x v="12"/>
    <d v="2022-02-22T00:00:00"/>
    <s v="UNDP1"/>
    <x v="53"/>
    <s v="Dependency Allowance-NP Staff"/>
    <s v="SSD"/>
    <n v="30000"/>
    <n v="47104"/>
    <n v="1981"/>
    <x v="9"/>
    <s v="SSD10"/>
    <x v="7"/>
    <x v="17"/>
    <s v="PAY"/>
    <m/>
    <m/>
    <m/>
    <m/>
    <x v="95"/>
    <x v="93"/>
    <m/>
    <s v="SSD22M01PM"/>
    <n v="71"/>
    <d v="2022-01-31T00:00:00"/>
    <n v="180.04"/>
    <s v="USD"/>
    <n v="180.04"/>
    <s v="GP"/>
    <n v="2022"/>
    <x v="5"/>
  </r>
  <r>
    <x v="5"/>
    <s v="UNDP1-SSD22M01PM-31-JAN-2022-125"/>
    <x v="12"/>
    <d v="2022-02-22T00:00:00"/>
    <s v="UNDP1"/>
    <x v="54"/>
    <s v="Annual Leave Expense - NO"/>
    <s v="SSD"/>
    <n v="30000"/>
    <n v="47104"/>
    <n v="1981"/>
    <x v="9"/>
    <s v="SSD10"/>
    <x v="7"/>
    <x v="17"/>
    <s v="PAY"/>
    <m/>
    <m/>
    <m/>
    <m/>
    <x v="95"/>
    <x v="93"/>
    <m/>
    <s v="SSD22M01PM"/>
    <n v="125"/>
    <d v="2022-01-31T00:00:00"/>
    <n v="-135.6"/>
    <s v="USD"/>
    <n v="-135.6"/>
    <s v="GP"/>
    <n v="2022"/>
    <x v="5"/>
  </r>
  <r>
    <x v="5"/>
    <s v="UNDP1-SSD22M01PM-31-JAN-2022-35"/>
    <x v="12"/>
    <d v="2022-02-22T00:00:00"/>
    <s v="UNDP1"/>
    <x v="27"/>
    <s v="Salaries - NP Staff"/>
    <s v="SSD"/>
    <n v="30000"/>
    <n v="47104"/>
    <n v="1981"/>
    <x v="9"/>
    <s v="SSD10"/>
    <x v="7"/>
    <x v="17"/>
    <s v="PAY"/>
    <m/>
    <m/>
    <m/>
    <m/>
    <x v="95"/>
    <x v="93"/>
    <m/>
    <s v="SSD22M01PM"/>
    <n v="35"/>
    <d v="2022-01-31T00:00:00"/>
    <n v="5898.42"/>
    <s v="USD"/>
    <n v="5898.42"/>
    <s v="GP"/>
    <n v="2022"/>
    <x v="5"/>
  </r>
  <r>
    <x v="5"/>
    <s v="UNDP1-SSD22M01PM-31-JAN-2022-221"/>
    <x v="12"/>
    <d v="2022-02-22T00:00:00"/>
    <s v="UNDP1"/>
    <x v="26"/>
    <s v="Payroll Mgt Cost Recovery ATLA"/>
    <s v="SSD"/>
    <n v="30000"/>
    <n v="47104"/>
    <n v="1981"/>
    <x v="9"/>
    <s v="SSD10"/>
    <x v="7"/>
    <x v="17"/>
    <s v="PAY"/>
    <m/>
    <m/>
    <m/>
    <m/>
    <x v="95"/>
    <x v="93"/>
    <m/>
    <s v="SSD22M01PM"/>
    <n v="221"/>
    <d v="2022-01-31T00:00:00"/>
    <n v="22.41"/>
    <s v="USD"/>
    <n v="22.41"/>
    <s v="GP"/>
    <n v="2022"/>
    <x v="5"/>
  </r>
  <r>
    <x v="5"/>
    <s v="UNDP1-SSD22M01PS-31-JAN-2022-29"/>
    <x v="12"/>
    <d v="2022-02-22T00:00:00"/>
    <s v="UNDP1"/>
    <x v="55"/>
    <s v="Contribution to Security SC"/>
    <s v="SSD"/>
    <n v="30000"/>
    <n v="47104"/>
    <n v="1981"/>
    <x v="9"/>
    <s v="SSD10"/>
    <x v="7"/>
    <x v="17"/>
    <s v="PAY"/>
    <m/>
    <m/>
    <m/>
    <m/>
    <x v="95"/>
    <x v="93"/>
    <m/>
    <s v="SSD22M01PS"/>
    <n v="29"/>
    <d v="2022-01-31T00:00:00"/>
    <n v="540.52"/>
    <s v="USD"/>
    <n v="540.52"/>
    <s v="GP"/>
    <n v="2022"/>
    <x v="5"/>
  </r>
  <r>
    <x v="5"/>
    <s v="UNDP1-SSD22M01PS-31-JAN-2022-56"/>
    <x v="12"/>
    <d v="2022-02-22T00:00:00"/>
    <s v="UNDP1"/>
    <x v="28"/>
    <s v="Natl Personnel Srvcs Agreement"/>
    <s v="SSD"/>
    <n v="30000"/>
    <n v="47104"/>
    <n v="1981"/>
    <x v="9"/>
    <s v="SSD10"/>
    <x v="7"/>
    <x v="17"/>
    <s v="PAY"/>
    <m/>
    <m/>
    <m/>
    <m/>
    <x v="95"/>
    <x v="93"/>
    <m/>
    <s v="SSD22M01PS"/>
    <n v="56"/>
    <d v="2022-01-31T00:00:00"/>
    <n v="12082.47"/>
    <s v="USD"/>
    <n v="12082.47"/>
    <s v="GP"/>
    <n v="2022"/>
    <x v="5"/>
  </r>
  <r>
    <x v="5"/>
    <s v="UNDP1-SSD22M01SC-31-JAN-2022-22"/>
    <x v="12"/>
    <d v="2022-02-22T00:00:00"/>
    <s v="UNDP1"/>
    <x v="25"/>
    <s v="Service Contracts-Individuals"/>
    <s v="SSD"/>
    <n v="30000"/>
    <n v="47104"/>
    <n v="1981"/>
    <x v="9"/>
    <s v="SSD10"/>
    <x v="7"/>
    <x v="17"/>
    <s v="PAY"/>
    <m/>
    <m/>
    <m/>
    <m/>
    <x v="95"/>
    <x v="93"/>
    <m/>
    <s v="SSD22M01SC"/>
    <n v="22"/>
    <d v="2022-01-31T00:00:00"/>
    <n v="9017.1299999999992"/>
    <s v="USD"/>
    <n v="9017.1299999999992"/>
    <s v="GP"/>
    <n v="2022"/>
    <x v="5"/>
  </r>
  <r>
    <x v="5"/>
    <s v="UNDP1-SSD22M01SC-31-JAN-2022-32"/>
    <x v="12"/>
    <d v="2022-02-22T00:00:00"/>
    <s v="UNDP1"/>
    <x v="55"/>
    <s v="Contribution to Security SC"/>
    <s v="SSD"/>
    <n v="30000"/>
    <n v="47104"/>
    <n v="1981"/>
    <x v="9"/>
    <s v="SSD10"/>
    <x v="7"/>
    <x v="17"/>
    <s v="PAY"/>
    <m/>
    <m/>
    <m/>
    <m/>
    <x v="95"/>
    <x v="93"/>
    <m/>
    <s v="SSD22M01SC"/>
    <n v="32"/>
    <d v="2022-01-31T00:00:00"/>
    <n v="412.95"/>
    <s v="USD"/>
    <n v="412.95"/>
    <s v="GP"/>
    <n v="2022"/>
    <x v="5"/>
  </r>
  <r>
    <x v="5"/>
    <s v="UNDP1-SSD22M02PM-28-FEB-2022-95"/>
    <x v="8"/>
    <d v="2022-03-03T00:00:00"/>
    <s v="UNDP1"/>
    <x v="50"/>
    <s v="Contrib to Med,SocIns-NP Staff"/>
    <s v="SSD"/>
    <n v="30000"/>
    <n v="47104"/>
    <n v="1981"/>
    <x v="9"/>
    <s v="SSD10"/>
    <x v="7"/>
    <x v="17"/>
    <s v="PAY"/>
    <m/>
    <m/>
    <m/>
    <m/>
    <x v="95"/>
    <x v="93"/>
    <m/>
    <s v="SSD22M02PM"/>
    <n v="95"/>
    <d v="2022-02-28T00:00:00"/>
    <n v="545.6"/>
    <s v="USD"/>
    <n v="545.6"/>
    <s v="GP"/>
    <n v="2022"/>
    <x v="4"/>
  </r>
  <r>
    <x v="5"/>
    <s v="UNDP1-SSD22M02PM-28-FEB-2022-109"/>
    <x v="8"/>
    <d v="2022-03-03T00:00:00"/>
    <s v="UNDP1"/>
    <x v="52"/>
    <s v="Hazard Duty Station Allow-NP"/>
    <s v="SSD"/>
    <n v="30000"/>
    <n v="47104"/>
    <n v="1981"/>
    <x v="9"/>
    <s v="SSD10"/>
    <x v="7"/>
    <x v="17"/>
    <s v="PAY"/>
    <m/>
    <m/>
    <m/>
    <m/>
    <x v="95"/>
    <x v="93"/>
    <m/>
    <s v="SSD22M02PM"/>
    <n v="109"/>
    <d v="2022-02-28T00:00:00"/>
    <n v="697"/>
    <s v="USD"/>
    <n v="697"/>
    <s v="GP"/>
    <n v="2022"/>
    <x v="4"/>
  </r>
  <r>
    <x v="5"/>
    <s v="UNDP1-SSD22M02PM-28-FEB-2022-247"/>
    <x v="8"/>
    <d v="2022-03-03T00:00:00"/>
    <s v="UNDP1"/>
    <x v="26"/>
    <s v="Payroll Mgt Cost Recovery ATLA"/>
    <s v="SSD"/>
    <n v="30000"/>
    <n v="47104"/>
    <n v="1981"/>
    <x v="9"/>
    <s v="SSD10"/>
    <x v="7"/>
    <x v="17"/>
    <s v="PAY"/>
    <m/>
    <m/>
    <m/>
    <m/>
    <x v="95"/>
    <x v="93"/>
    <m/>
    <s v="SSD22M02PM"/>
    <n v="247"/>
    <d v="2022-02-28T00:00:00"/>
    <n v="22.41"/>
    <s v="USD"/>
    <n v="22.41"/>
    <s v="GP"/>
    <n v="2022"/>
    <x v="4"/>
  </r>
  <r>
    <x v="5"/>
    <s v="UNDP1-SSD22M02PM-28-FEB-2022-121"/>
    <x v="8"/>
    <d v="2022-03-03T00:00:00"/>
    <s v="UNDP1"/>
    <x v="54"/>
    <s v="Annual Leave Expense - NO"/>
    <s v="SSD"/>
    <n v="30000"/>
    <n v="47104"/>
    <n v="1981"/>
    <x v="9"/>
    <s v="SSD10"/>
    <x v="7"/>
    <x v="17"/>
    <s v="PAY"/>
    <m/>
    <m/>
    <m/>
    <m/>
    <x v="95"/>
    <x v="93"/>
    <m/>
    <s v="SSD22M02PM"/>
    <n v="121"/>
    <d v="2022-02-28T00:00:00"/>
    <n v="677.98"/>
    <s v="USD"/>
    <n v="677.98"/>
    <s v="GP"/>
    <n v="2022"/>
    <x v="4"/>
  </r>
  <r>
    <x v="5"/>
    <s v="UNDP1-SSD22M02PM-28-FEB-2022-27"/>
    <x v="8"/>
    <d v="2022-03-03T00:00:00"/>
    <s v="UNDP1"/>
    <x v="27"/>
    <s v="Salaries - NP Staff"/>
    <s v="SSD"/>
    <n v="30000"/>
    <n v="47104"/>
    <n v="1981"/>
    <x v="9"/>
    <s v="SSD10"/>
    <x v="7"/>
    <x v="17"/>
    <s v="PAY"/>
    <m/>
    <m/>
    <m/>
    <m/>
    <x v="95"/>
    <x v="93"/>
    <m/>
    <s v="SSD22M02PM"/>
    <n v="27"/>
    <d v="2022-02-28T00:00:00"/>
    <n v="5898.42"/>
    <s v="USD"/>
    <n v="5898.42"/>
    <s v="GP"/>
    <n v="2022"/>
    <x v="4"/>
  </r>
  <r>
    <x v="5"/>
    <s v="UNDP1-SSD22M02PM-28-FEB-2022-81"/>
    <x v="8"/>
    <d v="2022-03-03T00:00:00"/>
    <s v="UNDP1"/>
    <x v="51"/>
    <s v="Contrib Joint Staff Pension-NP"/>
    <s v="SSD"/>
    <n v="30000"/>
    <n v="47104"/>
    <n v="1981"/>
    <x v="9"/>
    <s v="SSD10"/>
    <x v="7"/>
    <x v="17"/>
    <s v="PAY"/>
    <m/>
    <m/>
    <m/>
    <m/>
    <x v="95"/>
    <x v="93"/>
    <m/>
    <s v="SSD22M02PM"/>
    <n v="81"/>
    <d v="2022-02-28T00:00:00"/>
    <n v="1197.43"/>
    <s v="USD"/>
    <n v="1197.43"/>
    <s v="GP"/>
    <n v="2022"/>
    <x v="4"/>
  </r>
  <r>
    <x v="5"/>
    <s v="UNDP1-SSD22M02PM-28-FEB-2022-227"/>
    <x v="8"/>
    <d v="2022-03-03T00:00:00"/>
    <s v="UNDP1"/>
    <x v="35"/>
    <s v="Contribution to Security"/>
    <s v="SSD"/>
    <n v="30000"/>
    <n v="47104"/>
    <n v="1981"/>
    <x v="9"/>
    <s v="SSD10"/>
    <x v="7"/>
    <x v="17"/>
    <s v="PAY"/>
    <m/>
    <m/>
    <m/>
    <m/>
    <x v="95"/>
    <x v="93"/>
    <m/>
    <s v="SSD22M02PM"/>
    <n v="227"/>
    <d v="2022-02-28T00:00:00"/>
    <n v="235.93"/>
    <s v="USD"/>
    <n v="235.93"/>
    <s v="GP"/>
    <n v="2022"/>
    <x v="4"/>
  </r>
  <r>
    <x v="5"/>
    <s v="UNDP1-SSD22M02PM-28-FEB-2022-67"/>
    <x v="8"/>
    <d v="2022-03-03T00:00:00"/>
    <s v="UNDP1"/>
    <x v="53"/>
    <s v="Dependency Allowance-NP Staff"/>
    <s v="SSD"/>
    <n v="30000"/>
    <n v="47104"/>
    <n v="1981"/>
    <x v="9"/>
    <s v="SSD10"/>
    <x v="7"/>
    <x v="17"/>
    <s v="PAY"/>
    <m/>
    <m/>
    <m/>
    <m/>
    <x v="95"/>
    <x v="93"/>
    <m/>
    <s v="SSD22M02PM"/>
    <n v="67"/>
    <d v="2022-02-28T00:00:00"/>
    <n v="180.04"/>
    <s v="USD"/>
    <n v="180.04"/>
    <s v="GP"/>
    <n v="2022"/>
    <x v="4"/>
  </r>
  <r>
    <x v="5"/>
    <s v="UNDP1-SSD22M02PS-28-FEB-2022-29"/>
    <x v="8"/>
    <d v="2022-03-03T00:00:00"/>
    <s v="UNDP1"/>
    <x v="55"/>
    <s v="Contribution to Security SC"/>
    <s v="SSD"/>
    <n v="30000"/>
    <n v="47104"/>
    <n v="1981"/>
    <x v="9"/>
    <s v="SSD10"/>
    <x v="7"/>
    <x v="17"/>
    <s v="PAY"/>
    <m/>
    <m/>
    <m/>
    <m/>
    <x v="95"/>
    <x v="93"/>
    <m/>
    <s v="SSD22M02PS"/>
    <n v="29"/>
    <d v="2022-02-28T00:00:00"/>
    <n v="360.36"/>
    <s v="USD"/>
    <n v="360.36"/>
    <s v="GP"/>
    <n v="2022"/>
    <x v="4"/>
  </r>
  <r>
    <x v="5"/>
    <s v="UNDP1-SSD22M02PS-28-FEB-2022-56"/>
    <x v="8"/>
    <d v="2022-03-03T00:00:00"/>
    <s v="UNDP1"/>
    <x v="28"/>
    <s v="Natl Personnel Srvcs Agreement"/>
    <s v="SSD"/>
    <n v="30000"/>
    <n v="47104"/>
    <n v="1981"/>
    <x v="9"/>
    <s v="SSD10"/>
    <x v="7"/>
    <x v="17"/>
    <s v="PAY"/>
    <m/>
    <m/>
    <m/>
    <m/>
    <x v="95"/>
    <x v="93"/>
    <m/>
    <s v="SSD22M02PS"/>
    <n v="56"/>
    <d v="2022-02-28T00:00:00"/>
    <n v="12082.47"/>
    <s v="USD"/>
    <n v="12082.47"/>
    <s v="GP"/>
    <n v="2022"/>
    <x v="4"/>
  </r>
  <r>
    <x v="5"/>
    <s v="UNDP1-SSD22M02SC-28-FEB-2022-41"/>
    <x v="8"/>
    <d v="2022-03-03T00:00:00"/>
    <s v="UNDP1"/>
    <x v="55"/>
    <s v="Contribution to Security SC"/>
    <s v="SSD"/>
    <n v="30000"/>
    <n v="47104"/>
    <n v="1981"/>
    <x v="9"/>
    <s v="SSD10"/>
    <x v="7"/>
    <x v="17"/>
    <s v="PAY"/>
    <m/>
    <m/>
    <m/>
    <m/>
    <x v="95"/>
    <x v="93"/>
    <m/>
    <s v="SSD22M02SC"/>
    <n v="41"/>
    <d v="2022-02-28T00:00:00"/>
    <n v="275.31"/>
    <s v="USD"/>
    <n v="275.31"/>
    <s v="GP"/>
    <n v="2022"/>
    <x v="4"/>
  </r>
  <r>
    <x v="5"/>
    <s v="UNDP1-SSD22M02SC-28-FEB-2022-29"/>
    <x v="8"/>
    <d v="2022-03-03T00:00:00"/>
    <s v="UNDP1"/>
    <x v="25"/>
    <s v="Service Contracts-Individuals"/>
    <s v="SSD"/>
    <n v="30000"/>
    <n v="47104"/>
    <n v="1981"/>
    <x v="9"/>
    <s v="SSD10"/>
    <x v="7"/>
    <x v="17"/>
    <s v="PAY"/>
    <m/>
    <m/>
    <m/>
    <m/>
    <x v="95"/>
    <x v="93"/>
    <m/>
    <s v="SSD22M02SC"/>
    <n v="29"/>
    <d v="2022-02-28T00:00:00"/>
    <n v="9276.9500000000007"/>
    <s v="USD"/>
    <n v="9276.9500000000007"/>
    <s v="GP"/>
    <n v="2022"/>
    <x v="4"/>
  </r>
  <r>
    <x v="5"/>
    <s v="UNDP1-SSD22M03PM-31-MAR-2022-102"/>
    <x v="9"/>
    <d v="2022-04-05T00:00:00"/>
    <s v="UNDP1"/>
    <x v="50"/>
    <s v="Contrib to Med,SocIns-NP Staff"/>
    <s v="SSD"/>
    <n v="30000"/>
    <n v="47104"/>
    <n v="1981"/>
    <x v="9"/>
    <s v="SSD10"/>
    <x v="7"/>
    <x v="17"/>
    <s v="PAY"/>
    <m/>
    <m/>
    <m/>
    <m/>
    <x v="95"/>
    <x v="93"/>
    <m/>
    <s v="SSD22M03PM"/>
    <n v="102"/>
    <d v="2022-03-31T00:00:00"/>
    <n v="545.6"/>
    <s v="USD"/>
    <n v="545.6"/>
    <s v="GP"/>
    <n v="2022"/>
    <x v="3"/>
  </r>
  <r>
    <x v="5"/>
    <s v="UNDP1-SSD22M03PM-31-MAR-2022-88"/>
    <x v="9"/>
    <d v="2022-04-05T00:00:00"/>
    <s v="UNDP1"/>
    <x v="51"/>
    <s v="Contrib Joint Staff Pension-NP"/>
    <s v="SSD"/>
    <n v="30000"/>
    <n v="47104"/>
    <n v="1981"/>
    <x v="9"/>
    <s v="SSD10"/>
    <x v="7"/>
    <x v="17"/>
    <s v="PAY"/>
    <m/>
    <m/>
    <m/>
    <m/>
    <x v="95"/>
    <x v="93"/>
    <m/>
    <s v="SSD22M03PM"/>
    <n v="88"/>
    <d v="2022-03-31T00:00:00"/>
    <n v="1197.43"/>
    <s v="USD"/>
    <n v="1197.43"/>
    <s v="GP"/>
    <n v="2022"/>
    <x v="3"/>
  </r>
  <r>
    <x v="5"/>
    <s v="UNDP1-SSD22M03PM-31-MAR-2022-252"/>
    <x v="9"/>
    <d v="2022-04-05T00:00:00"/>
    <s v="UNDP1"/>
    <x v="26"/>
    <s v="Payroll Mgt Cost Recovery ATLA"/>
    <s v="SSD"/>
    <n v="30000"/>
    <n v="47104"/>
    <n v="1981"/>
    <x v="9"/>
    <s v="SSD10"/>
    <x v="7"/>
    <x v="17"/>
    <s v="PAY"/>
    <m/>
    <m/>
    <m/>
    <m/>
    <x v="95"/>
    <x v="93"/>
    <m/>
    <s v="SSD22M03PM"/>
    <n v="252"/>
    <d v="2022-03-31T00:00:00"/>
    <n v="22.41"/>
    <s v="USD"/>
    <n v="22.41"/>
    <s v="GP"/>
    <n v="2022"/>
    <x v="3"/>
  </r>
  <r>
    <x v="5"/>
    <s v="UNDP1-SSD22M03PM-31-MAR-2022-232"/>
    <x v="9"/>
    <d v="2022-04-05T00:00:00"/>
    <s v="UNDP1"/>
    <x v="35"/>
    <s v="Contribution to Security"/>
    <s v="SSD"/>
    <n v="30000"/>
    <n v="47104"/>
    <n v="1981"/>
    <x v="9"/>
    <s v="SSD10"/>
    <x v="7"/>
    <x v="17"/>
    <s v="PAY"/>
    <m/>
    <m/>
    <m/>
    <m/>
    <x v="95"/>
    <x v="93"/>
    <m/>
    <s v="SSD22M03PM"/>
    <n v="232"/>
    <d v="2022-03-31T00:00:00"/>
    <n v="294.92"/>
    <s v="USD"/>
    <n v="294.92"/>
    <s v="GP"/>
    <n v="2022"/>
    <x v="3"/>
  </r>
  <r>
    <x v="5"/>
    <s v="UNDP1-SSD22M03PM-31-MAR-2022-116"/>
    <x v="9"/>
    <d v="2022-04-05T00:00:00"/>
    <s v="UNDP1"/>
    <x v="52"/>
    <s v="Hazard Duty Station Allow-NP"/>
    <s v="SSD"/>
    <n v="30000"/>
    <n v="47104"/>
    <n v="1981"/>
    <x v="9"/>
    <s v="SSD10"/>
    <x v="7"/>
    <x v="17"/>
    <s v="PAY"/>
    <m/>
    <m/>
    <m/>
    <m/>
    <x v="95"/>
    <x v="93"/>
    <m/>
    <s v="SSD22M03PM"/>
    <n v="116"/>
    <d v="2022-03-31T00:00:00"/>
    <n v="697"/>
    <s v="USD"/>
    <n v="697"/>
    <s v="GP"/>
    <n v="2022"/>
    <x v="3"/>
  </r>
  <r>
    <x v="5"/>
    <s v="UNDP1-SSD22M03PM-31-MAR-2022-34"/>
    <x v="9"/>
    <d v="2022-04-05T00:00:00"/>
    <s v="UNDP1"/>
    <x v="27"/>
    <s v="Salaries - NP Staff"/>
    <s v="SSD"/>
    <n v="30000"/>
    <n v="47104"/>
    <n v="1981"/>
    <x v="9"/>
    <s v="SSD10"/>
    <x v="7"/>
    <x v="17"/>
    <s v="PAY"/>
    <m/>
    <m/>
    <m/>
    <m/>
    <x v="95"/>
    <x v="93"/>
    <m/>
    <s v="SSD22M03PM"/>
    <n v="34"/>
    <d v="2022-03-31T00:00:00"/>
    <n v="5898.42"/>
    <s v="USD"/>
    <n v="5898.42"/>
    <s v="GP"/>
    <n v="2022"/>
    <x v="3"/>
  </r>
  <r>
    <x v="5"/>
    <s v="UNDP1-SSD22M03PM-31-MAR-2022-74"/>
    <x v="9"/>
    <d v="2022-04-05T00:00:00"/>
    <s v="UNDP1"/>
    <x v="53"/>
    <s v="Dependency Allowance-NP Staff"/>
    <s v="SSD"/>
    <n v="30000"/>
    <n v="47104"/>
    <n v="1981"/>
    <x v="9"/>
    <s v="SSD10"/>
    <x v="7"/>
    <x v="17"/>
    <s v="PAY"/>
    <m/>
    <m/>
    <m/>
    <m/>
    <x v="95"/>
    <x v="93"/>
    <m/>
    <s v="SSD22M03PM"/>
    <n v="74"/>
    <d v="2022-03-31T00:00:00"/>
    <n v="180.04"/>
    <s v="USD"/>
    <n v="180.04"/>
    <s v="GP"/>
    <n v="2022"/>
    <x v="3"/>
  </r>
  <r>
    <x v="5"/>
    <s v="UNDP1-SSD22M03PM-31-MAR-2022-128"/>
    <x v="9"/>
    <d v="2022-04-05T00:00:00"/>
    <s v="UNDP1"/>
    <x v="54"/>
    <s v="Annual Leave Expense - NO"/>
    <s v="SSD"/>
    <n v="30000"/>
    <n v="47104"/>
    <n v="1981"/>
    <x v="9"/>
    <s v="SSD10"/>
    <x v="7"/>
    <x v="17"/>
    <s v="PAY"/>
    <m/>
    <m/>
    <m/>
    <m/>
    <x v="95"/>
    <x v="93"/>
    <m/>
    <s v="SSD22M03PM"/>
    <n v="128"/>
    <d v="2022-03-31T00:00:00"/>
    <n v="677.98"/>
    <s v="USD"/>
    <n v="677.98"/>
    <s v="GP"/>
    <n v="2022"/>
    <x v="3"/>
  </r>
  <r>
    <x v="5"/>
    <s v="UNDP1-SSD22M03PS-31-MAR-2022-56"/>
    <x v="9"/>
    <d v="2022-04-05T00:00:00"/>
    <s v="UNDP1"/>
    <x v="28"/>
    <s v="Natl Personnel Srvcs Agreement"/>
    <s v="SSD"/>
    <n v="30000"/>
    <n v="47104"/>
    <n v="1981"/>
    <x v="9"/>
    <s v="SSD10"/>
    <x v="7"/>
    <x v="17"/>
    <s v="PAY"/>
    <m/>
    <m/>
    <m/>
    <m/>
    <x v="95"/>
    <x v="93"/>
    <m/>
    <s v="SSD22M03PS"/>
    <n v="56"/>
    <d v="2022-03-31T00:00:00"/>
    <n v="12082.47"/>
    <s v="USD"/>
    <n v="12082.47"/>
    <s v="GP"/>
    <n v="2022"/>
    <x v="3"/>
  </r>
  <r>
    <x v="5"/>
    <s v="UNDP1-SSD22M03PS-31-MAR-2022-29"/>
    <x v="9"/>
    <d v="2022-04-05T00:00:00"/>
    <s v="UNDP1"/>
    <x v="55"/>
    <s v="Contribution to Security SC"/>
    <s v="SSD"/>
    <n v="30000"/>
    <n v="47104"/>
    <n v="1981"/>
    <x v="9"/>
    <s v="SSD10"/>
    <x v="7"/>
    <x v="17"/>
    <s v="PAY"/>
    <m/>
    <m/>
    <m/>
    <m/>
    <x v="95"/>
    <x v="93"/>
    <m/>
    <s v="SSD22M03PS"/>
    <n v="29"/>
    <d v="2022-03-31T00:00:00"/>
    <n v="450.44"/>
    <s v="USD"/>
    <n v="450.44"/>
    <s v="GP"/>
    <n v="2022"/>
    <x v="3"/>
  </r>
  <r>
    <x v="5"/>
    <s v="UNDP1-SSD22M03SC-31-MAR-2022-15"/>
    <x v="9"/>
    <d v="2022-04-05T00:00:00"/>
    <s v="UNDP1"/>
    <x v="25"/>
    <s v="Service Contracts-Individuals"/>
    <s v="SSD"/>
    <n v="30000"/>
    <n v="47104"/>
    <n v="1981"/>
    <x v="9"/>
    <s v="SSD10"/>
    <x v="7"/>
    <x v="17"/>
    <s v="PAY"/>
    <m/>
    <m/>
    <m/>
    <m/>
    <x v="95"/>
    <x v="93"/>
    <m/>
    <s v="SSD22M03SC"/>
    <n v="15"/>
    <d v="2022-03-31T00:00:00"/>
    <n v="9017.1299999999992"/>
    <s v="USD"/>
    <n v="9017.1299999999992"/>
    <s v="GP"/>
    <n v="2022"/>
    <x v="3"/>
  </r>
  <r>
    <x v="5"/>
    <s v="UNDP1-SSD22M03SC-31-MAR-2022-22"/>
    <x v="9"/>
    <d v="2022-04-05T00:00:00"/>
    <s v="UNDP1"/>
    <x v="55"/>
    <s v="Contribution to Security SC"/>
    <s v="SSD"/>
    <n v="30000"/>
    <n v="47104"/>
    <n v="1981"/>
    <x v="9"/>
    <s v="SSD10"/>
    <x v="7"/>
    <x v="17"/>
    <s v="PAY"/>
    <m/>
    <m/>
    <m/>
    <m/>
    <x v="95"/>
    <x v="93"/>
    <m/>
    <s v="SSD22M03SC"/>
    <n v="22"/>
    <d v="2022-03-31T00:00:00"/>
    <n v="344.13"/>
    <s v="USD"/>
    <n v="344.13"/>
    <s v="GP"/>
    <n v="2022"/>
    <x v="3"/>
  </r>
  <r>
    <x v="5"/>
    <s v="UNDP1-SSD22M04PM-30-APR-2022-235"/>
    <x v="0"/>
    <d v="2022-05-10T00:00:00"/>
    <s v="UNDP1"/>
    <x v="35"/>
    <s v="Contribution to Security"/>
    <s v="SSD"/>
    <n v="30000"/>
    <n v="47104"/>
    <n v="1981"/>
    <x v="9"/>
    <s v="SSD10"/>
    <x v="7"/>
    <x v="17"/>
    <s v="PAY"/>
    <m/>
    <m/>
    <m/>
    <m/>
    <x v="95"/>
    <x v="93"/>
    <m/>
    <s v="SSD22M04PM"/>
    <n v="235"/>
    <d v="2022-04-30T00:00:00"/>
    <n v="294.92"/>
    <s v="USD"/>
    <n v="294.92"/>
    <s v="GP"/>
    <n v="2022"/>
    <x v="0"/>
  </r>
  <r>
    <x v="5"/>
    <s v="UNDP1-SSD22M04PM-30-APR-2022-115"/>
    <x v="0"/>
    <d v="2022-05-10T00:00:00"/>
    <s v="UNDP1"/>
    <x v="52"/>
    <s v="Hazard Duty Station Allow-NP"/>
    <s v="SSD"/>
    <n v="30000"/>
    <n v="47104"/>
    <n v="1981"/>
    <x v="9"/>
    <s v="SSD10"/>
    <x v="7"/>
    <x v="17"/>
    <s v="PAY"/>
    <m/>
    <m/>
    <m/>
    <m/>
    <x v="95"/>
    <x v="93"/>
    <m/>
    <s v="SSD22M04PM"/>
    <n v="115"/>
    <d v="2022-04-30T00:00:00"/>
    <n v="697"/>
    <s v="USD"/>
    <n v="697"/>
    <s v="GP"/>
    <n v="2022"/>
    <x v="0"/>
  </r>
  <r>
    <x v="5"/>
    <s v="UNDP1-SSD22M04PM-30-APR-2022-127"/>
    <x v="0"/>
    <d v="2022-05-10T00:00:00"/>
    <s v="UNDP1"/>
    <x v="54"/>
    <s v="Annual Leave Expense - NO"/>
    <s v="SSD"/>
    <n v="30000"/>
    <n v="47104"/>
    <n v="1981"/>
    <x v="9"/>
    <s v="SSD10"/>
    <x v="7"/>
    <x v="17"/>
    <s v="PAY"/>
    <m/>
    <m/>
    <m/>
    <m/>
    <x v="95"/>
    <x v="93"/>
    <m/>
    <s v="SSD22M04PM"/>
    <n v="127"/>
    <d v="2022-04-30T00:00:00"/>
    <n v="-3389.89"/>
    <s v="USD"/>
    <n v="-3389.89"/>
    <s v="GP"/>
    <n v="2022"/>
    <x v="0"/>
  </r>
  <r>
    <x v="5"/>
    <s v="UNDP1-SSD22M04PM-30-APR-2022-73"/>
    <x v="0"/>
    <d v="2022-05-10T00:00:00"/>
    <s v="UNDP1"/>
    <x v="53"/>
    <s v="Dependency Allowance-NP Staff"/>
    <s v="SSD"/>
    <n v="30000"/>
    <n v="47104"/>
    <n v="1981"/>
    <x v="9"/>
    <s v="SSD10"/>
    <x v="7"/>
    <x v="17"/>
    <s v="PAY"/>
    <m/>
    <m/>
    <m/>
    <m/>
    <x v="95"/>
    <x v="93"/>
    <m/>
    <s v="SSD22M04PM"/>
    <n v="73"/>
    <d v="2022-04-30T00:00:00"/>
    <n v="180.04"/>
    <s v="USD"/>
    <n v="180.04"/>
    <s v="GP"/>
    <n v="2022"/>
    <x v="0"/>
  </r>
  <r>
    <x v="5"/>
    <s v="UNDP1-SSD22M04PM-30-APR-2022-32"/>
    <x v="0"/>
    <d v="2022-05-10T00:00:00"/>
    <s v="UNDP1"/>
    <x v="27"/>
    <s v="Salaries - NP Staff"/>
    <s v="SSD"/>
    <n v="30000"/>
    <n v="47104"/>
    <n v="1981"/>
    <x v="9"/>
    <s v="SSD10"/>
    <x v="7"/>
    <x v="17"/>
    <s v="PAY"/>
    <m/>
    <m/>
    <m/>
    <m/>
    <x v="95"/>
    <x v="93"/>
    <m/>
    <s v="SSD22M04PM"/>
    <n v="32"/>
    <d v="2022-04-30T00:00:00"/>
    <n v="5898.42"/>
    <s v="USD"/>
    <n v="5898.42"/>
    <s v="GP"/>
    <n v="2022"/>
    <x v="0"/>
  </r>
  <r>
    <x v="5"/>
    <s v="UNDP1-SSD22M04PM-30-APR-2022-256"/>
    <x v="0"/>
    <d v="2022-05-10T00:00:00"/>
    <s v="UNDP1"/>
    <x v="26"/>
    <s v="Payroll Mgt Cost Recovery ATLA"/>
    <s v="SSD"/>
    <n v="30000"/>
    <n v="47104"/>
    <n v="1981"/>
    <x v="9"/>
    <s v="SSD10"/>
    <x v="7"/>
    <x v="17"/>
    <s v="PAY"/>
    <m/>
    <m/>
    <m/>
    <m/>
    <x v="95"/>
    <x v="93"/>
    <m/>
    <s v="SSD22M04PM"/>
    <n v="256"/>
    <d v="2022-04-30T00:00:00"/>
    <n v="22.41"/>
    <s v="USD"/>
    <n v="22.41"/>
    <s v="GP"/>
    <n v="2022"/>
    <x v="0"/>
  </r>
  <r>
    <x v="5"/>
    <s v="UNDP1-SSD22M04PM-30-APR-2022-101"/>
    <x v="0"/>
    <d v="2022-05-10T00:00:00"/>
    <s v="UNDP1"/>
    <x v="50"/>
    <s v="Contrib to Med,SocIns-NP Staff"/>
    <s v="SSD"/>
    <n v="30000"/>
    <n v="47104"/>
    <n v="1981"/>
    <x v="9"/>
    <s v="SSD10"/>
    <x v="7"/>
    <x v="17"/>
    <s v="PAY"/>
    <m/>
    <m/>
    <m/>
    <m/>
    <x v="95"/>
    <x v="93"/>
    <m/>
    <s v="SSD22M04PM"/>
    <n v="101"/>
    <d v="2022-04-30T00:00:00"/>
    <n v="545.6"/>
    <s v="USD"/>
    <n v="545.6"/>
    <s v="GP"/>
    <n v="2022"/>
    <x v="0"/>
  </r>
  <r>
    <x v="5"/>
    <s v="UNDP1-SSD22M04PM-30-APR-2022-87"/>
    <x v="0"/>
    <d v="2022-05-10T00:00:00"/>
    <s v="UNDP1"/>
    <x v="51"/>
    <s v="Contrib Joint Staff Pension-NP"/>
    <s v="SSD"/>
    <n v="30000"/>
    <n v="47104"/>
    <n v="1981"/>
    <x v="9"/>
    <s v="SSD10"/>
    <x v="7"/>
    <x v="17"/>
    <s v="PAY"/>
    <m/>
    <m/>
    <m/>
    <m/>
    <x v="95"/>
    <x v="93"/>
    <m/>
    <s v="SSD22M04PM"/>
    <n v="87"/>
    <d v="2022-04-30T00:00:00"/>
    <n v="1197.43"/>
    <s v="USD"/>
    <n v="1197.43"/>
    <s v="GP"/>
    <n v="2022"/>
    <x v="0"/>
  </r>
  <r>
    <x v="5"/>
    <s v="UNDP1-SSD22M04PS-30-APR-2022-29"/>
    <x v="0"/>
    <d v="2022-05-10T00:00:00"/>
    <s v="UNDP1"/>
    <x v="55"/>
    <s v="Contribution to Security SC"/>
    <s v="SSD"/>
    <n v="30000"/>
    <n v="47104"/>
    <n v="1981"/>
    <x v="9"/>
    <s v="SSD10"/>
    <x v="7"/>
    <x v="17"/>
    <s v="PAY"/>
    <m/>
    <m/>
    <m/>
    <m/>
    <x v="95"/>
    <x v="93"/>
    <m/>
    <s v="SSD22M04PS"/>
    <n v="29"/>
    <d v="2022-04-30T00:00:00"/>
    <n v="450.44"/>
    <s v="USD"/>
    <n v="450.44"/>
    <s v="GP"/>
    <n v="2022"/>
    <x v="0"/>
  </r>
  <r>
    <x v="5"/>
    <s v="UNDP1-SSD22M04PS-30-APR-2022-57"/>
    <x v="0"/>
    <d v="2022-05-10T00:00:00"/>
    <s v="UNDP1"/>
    <x v="28"/>
    <s v="Natl Personnel Srvcs Agreement"/>
    <s v="SSD"/>
    <n v="30000"/>
    <n v="47104"/>
    <n v="1981"/>
    <x v="9"/>
    <s v="SSD10"/>
    <x v="7"/>
    <x v="17"/>
    <s v="PAY"/>
    <m/>
    <m/>
    <m/>
    <m/>
    <x v="95"/>
    <x v="93"/>
    <m/>
    <s v="SSD22M04PS"/>
    <n v="57"/>
    <d v="2022-04-30T00:00:00"/>
    <n v="12082.47"/>
    <s v="USD"/>
    <n v="12082.47"/>
    <s v="GP"/>
    <n v="2022"/>
    <x v="0"/>
  </r>
  <r>
    <x v="5"/>
    <s v="UNDP1-SSD22M04SC-30-APR-2022-21"/>
    <x v="0"/>
    <d v="2022-05-10T00:00:00"/>
    <s v="UNDP1"/>
    <x v="55"/>
    <s v="Contribution to Security SC"/>
    <s v="SSD"/>
    <n v="30000"/>
    <n v="47104"/>
    <n v="1981"/>
    <x v="9"/>
    <s v="SSD10"/>
    <x v="7"/>
    <x v="17"/>
    <s v="PAY"/>
    <m/>
    <m/>
    <m/>
    <m/>
    <x v="95"/>
    <x v="93"/>
    <m/>
    <s v="SSD22M04SC"/>
    <n v="21"/>
    <d v="2022-04-30T00:00:00"/>
    <n v="344.12"/>
    <s v="USD"/>
    <n v="344.12"/>
    <s v="GP"/>
    <n v="2022"/>
    <x v="0"/>
  </r>
  <r>
    <x v="5"/>
    <s v="UNDP1-SSD22M04SC-30-APR-2022-14"/>
    <x v="0"/>
    <d v="2022-05-10T00:00:00"/>
    <s v="UNDP1"/>
    <x v="25"/>
    <s v="Service Contracts-Individuals"/>
    <s v="SSD"/>
    <n v="30000"/>
    <n v="47104"/>
    <n v="1981"/>
    <x v="9"/>
    <s v="SSD10"/>
    <x v="7"/>
    <x v="17"/>
    <s v="PAY"/>
    <m/>
    <m/>
    <m/>
    <m/>
    <x v="95"/>
    <x v="93"/>
    <m/>
    <s v="SSD22M04SC"/>
    <n v="14"/>
    <d v="2022-04-30T00:00:00"/>
    <n v="9017.1299999999992"/>
    <s v="USD"/>
    <n v="9017.1299999999992"/>
    <s v="GP"/>
    <n v="2022"/>
    <x v="0"/>
  </r>
  <r>
    <x v="5"/>
    <s v="UNDP1-SSDRAM01PM-31-JAN-2022-108"/>
    <x v="12"/>
    <d v="2022-02-22T00:00:00"/>
    <s v="UNDP1"/>
    <x v="41"/>
    <s v="Contributions to ASHI Reserve"/>
    <s v="SSD"/>
    <n v="30000"/>
    <n v="47104"/>
    <n v="1981"/>
    <x v="9"/>
    <s v="SSD10"/>
    <x v="7"/>
    <x v="17"/>
    <s v="PAY"/>
    <m/>
    <m/>
    <m/>
    <m/>
    <x v="95"/>
    <x v="93"/>
    <m/>
    <s v="SSDRAM01PM"/>
    <n v="108"/>
    <d v="2022-01-31T00:00:00"/>
    <n v="353.91"/>
    <s v="USD"/>
    <n v="353.91"/>
    <s v="GP"/>
    <n v="2022"/>
    <x v="5"/>
  </r>
  <r>
    <x v="5"/>
    <s v="UNDP1-SSDRAM01PM-31-JAN-2022-65"/>
    <x v="12"/>
    <d v="2022-02-22T00:00:00"/>
    <s v="UNDP1"/>
    <x v="44"/>
    <s v="Contribution to UN JFA"/>
    <s v="SSD"/>
    <n v="30000"/>
    <n v="47104"/>
    <n v="1981"/>
    <x v="9"/>
    <s v="SSD10"/>
    <x v="7"/>
    <x v="17"/>
    <s v="PAY"/>
    <m/>
    <m/>
    <m/>
    <m/>
    <x v="95"/>
    <x v="93"/>
    <m/>
    <s v="SSDRAM01PM"/>
    <n v="65"/>
    <d v="2022-01-31T00:00:00"/>
    <n v="144.51"/>
    <s v="USD"/>
    <n v="144.51"/>
    <s v="GP"/>
    <n v="2022"/>
    <x v="5"/>
  </r>
  <r>
    <x v="5"/>
    <s v="UNDP1-SSDRAM01PM-31-JAN-2022-39"/>
    <x v="12"/>
    <d v="2022-02-22T00:00:00"/>
    <s v="UNDP1"/>
    <x v="46"/>
    <s v="Contribution to ICT"/>
    <s v="SSD"/>
    <n v="30000"/>
    <n v="47104"/>
    <n v="1981"/>
    <x v="9"/>
    <s v="SSD10"/>
    <x v="7"/>
    <x v="17"/>
    <s v="PAY"/>
    <m/>
    <m/>
    <m/>
    <m/>
    <x v="95"/>
    <x v="93"/>
    <m/>
    <s v="SSDRAM01PM"/>
    <n v="39"/>
    <d v="2022-01-31T00:00:00"/>
    <n v="88.48"/>
    <s v="USD"/>
    <n v="88.48"/>
    <s v="GP"/>
    <n v="2022"/>
    <x v="5"/>
  </r>
  <r>
    <x v="5"/>
    <s v="UNDP1-SSDRAM01PM-31-JAN-2022-78"/>
    <x v="12"/>
    <d v="2022-02-22T00:00:00"/>
    <s v="UNDP1"/>
    <x v="43"/>
    <s v="Contributions to Appendix D"/>
    <s v="SSD"/>
    <n v="30000"/>
    <n v="47104"/>
    <n v="1981"/>
    <x v="9"/>
    <s v="SSD10"/>
    <x v="7"/>
    <x v="17"/>
    <s v="PAY"/>
    <m/>
    <m/>
    <m/>
    <m/>
    <x v="95"/>
    <x v="93"/>
    <m/>
    <s v="SSDRAM01PM"/>
    <n v="78"/>
    <d v="2022-01-31T00:00:00"/>
    <n v="14.75"/>
    <s v="USD"/>
    <n v="14.75"/>
    <s v="GP"/>
    <n v="2022"/>
    <x v="5"/>
  </r>
  <r>
    <x v="5"/>
    <s v="UNDP1-SSDRAM01PM-31-JAN-2022-26"/>
    <x v="12"/>
    <d v="2022-02-22T00:00:00"/>
    <s v="UNDP1"/>
    <x v="47"/>
    <s v="Contribution to Training"/>
    <s v="SSD"/>
    <n v="30000"/>
    <n v="47104"/>
    <n v="1981"/>
    <x v="9"/>
    <s v="SSD10"/>
    <x v="7"/>
    <x v="17"/>
    <s v="PAY"/>
    <m/>
    <m/>
    <m/>
    <m/>
    <x v="95"/>
    <x v="93"/>
    <m/>
    <s v="SSDRAM01PM"/>
    <n v="26"/>
    <d v="2022-01-31T00:00:00"/>
    <n v="20.64"/>
    <s v="USD"/>
    <n v="20.64"/>
    <s v="GP"/>
    <n v="2022"/>
    <x v="5"/>
  </r>
  <r>
    <x v="5"/>
    <s v="UNDP1-SSDRAM01PM-31-JAN-2022-87"/>
    <x v="12"/>
    <d v="2022-02-22T00:00:00"/>
    <s v="UNDP1"/>
    <x v="56"/>
    <s v="Separations - NP Staff"/>
    <s v="SSD"/>
    <n v="30000"/>
    <n v="47104"/>
    <n v="1981"/>
    <x v="9"/>
    <s v="SSD10"/>
    <x v="7"/>
    <x v="17"/>
    <s v="PAY"/>
    <m/>
    <m/>
    <m/>
    <m/>
    <x v="95"/>
    <x v="93"/>
    <m/>
    <s v="SSDRAM01PM"/>
    <n v="87"/>
    <d v="2022-01-31T00:00:00"/>
    <n v="73.73"/>
    <s v="USD"/>
    <n v="73.73"/>
    <s v="GP"/>
    <n v="2022"/>
    <x v="5"/>
  </r>
  <r>
    <x v="5"/>
    <s v="UNDP1-SSDRAM01PM-31-JAN-2022-52"/>
    <x v="12"/>
    <d v="2022-02-22T00:00:00"/>
    <s v="UNDP1"/>
    <x v="45"/>
    <s v="Contributions to MAIP"/>
    <s v="SSD"/>
    <n v="30000"/>
    <n v="47104"/>
    <n v="1981"/>
    <x v="9"/>
    <s v="SSD10"/>
    <x v="7"/>
    <x v="17"/>
    <s v="PAY"/>
    <m/>
    <m/>
    <m/>
    <m/>
    <x v="95"/>
    <x v="93"/>
    <m/>
    <s v="SSDRAM01PM"/>
    <n v="52"/>
    <d v="2022-01-31T00:00:00"/>
    <n v="2.95"/>
    <s v="USD"/>
    <n v="2.95"/>
    <s v="GP"/>
    <n v="2022"/>
    <x v="5"/>
  </r>
  <r>
    <x v="5"/>
    <s v="UNDP1-SSDRAM01PS-31-JAN-2022-24"/>
    <x v="12"/>
    <d v="2022-02-22T00:00:00"/>
    <s v="UNDP1"/>
    <x v="28"/>
    <s v="Natl Personnel Srvcs Agreement"/>
    <s v="SSD"/>
    <n v="30000"/>
    <n v="47104"/>
    <n v="1981"/>
    <x v="9"/>
    <s v="SSD10"/>
    <x v="7"/>
    <x v="17"/>
    <s v="PAY"/>
    <m/>
    <m/>
    <m/>
    <m/>
    <x v="95"/>
    <x v="93"/>
    <m/>
    <s v="SSDRAM01PS"/>
    <n v="24"/>
    <d v="2022-01-31T00:00:00"/>
    <n v="171.17"/>
    <s v="USD"/>
    <n v="171.17"/>
    <s v="GP"/>
    <n v="2022"/>
    <x v="5"/>
  </r>
  <r>
    <x v="5"/>
    <s v="UNDP1-SSDRAM01SC-31-JAN-2022-9"/>
    <x v="12"/>
    <d v="2022-02-22T00:00:00"/>
    <s v="UNDP1"/>
    <x v="57"/>
    <s v="MAIP Premium SC"/>
    <s v="SSD"/>
    <n v="30000"/>
    <n v="47104"/>
    <n v="1981"/>
    <x v="9"/>
    <s v="SSD10"/>
    <x v="7"/>
    <x v="17"/>
    <s v="PAY"/>
    <m/>
    <m/>
    <m/>
    <m/>
    <x v="95"/>
    <x v="93"/>
    <m/>
    <s v="SSDRAM01SC"/>
    <n v="9"/>
    <d v="2022-01-31T00:00:00"/>
    <n v="3.44"/>
    <s v="USD"/>
    <n v="3.44"/>
    <s v="GP"/>
    <n v="2022"/>
    <x v="5"/>
  </r>
  <r>
    <x v="5"/>
    <s v="UNDP1-SSDRAM02PM-28-FEB-2022-98"/>
    <x v="8"/>
    <d v="2022-03-03T00:00:00"/>
    <s v="UNDP1"/>
    <x v="43"/>
    <s v="Contributions to Appendix D"/>
    <s v="SSD"/>
    <n v="30000"/>
    <n v="47104"/>
    <n v="1981"/>
    <x v="9"/>
    <s v="SSD10"/>
    <x v="7"/>
    <x v="17"/>
    <s v="PAY"/>
    <m/>
    <m/>
    <m/>
    <m/>
    <x v="95"/>
    <x v="93"/>
    <m/>
    <s v="SSDRAM02PM"/>
    <n v="98"/>
    <d v="2022-02-28T00:00:00"/>
    <n v="14.75"/>
    <s v="USD"/>
    <n v="14.75"/>
    <s v="GP"/>
    <n v="2022"/>
    <x v="4"/>
  </r>
  <r>
    <x v="5"/>
    <s v="UNDP1-SSDRAM02PM-28-FEB-2022-30"/>
    <x v="8"/>
    <d v="2022-03-03T00:00:00"/>
    <s v="UNDP1"/>
    <x v="47"/>
    <s v="Contribution to Training"/>
    <s v="SSD"/>
    <n v="30000"/>
    <n v="47104"/>
    <n v="1981"/>
    <x v="9"/>
    <s v="SSD10"/>
    <x v="7"/>
    <x v="17"/>
    <s v="PAY"/>
    <m/>
    <m/>
    <m/>
    <m/>
    <x v="95"/>
    <x v="93"/>
    <m/>
    <s v="SSDRAM02PM"/>
    <n v="30"/>
    <d v="2022-02-28T00:00:00"/>
    <n v="20.64"/>
    <s v="USD"/>
    <n v="20.64"/>
    <s v="GP"/>
    <n v="2022"/>
    <x v="4"/>
  </r>
  <r>
    <x v="5"/>
    <s v="UNDP1-SSDRAM02PM-28-FEB-2022-64"/>
    <x v="8"/>
    <d v="2022-03-03T00:00:00"/>
    <s v="UNDP1"/>
    <x v="45"/>
    <s v="Contributions to MAIP"/>
    <s v="SSD"/>
    <n v="30000"/>
    <n v="47104"/>
    <n v="1981"/>
    <x v="9"/>
    <s v="SSD10"/>
    <x v="7"/>
    <x v="17"/>
    <s v="PAY"/>
    <m/>
    <m/>
    <m/>
    <m/>
    <x v="95"/>
    <x v="93"/>
    <m/>
    <s v="SSDRAM02PM"/>
    <n v="64"/>
    <d v="2022-02-28T00:00:00"/>
    <n v="2.95"/>
    <s v="USD"/>
    <n v="2.95"/>
    <s v="GP"/>
    <n v="2022"/>
    <x v="4"/>
  </r>
  <r>
    <x v="5"/>
    <s v="UNDP1-SSDRAM02PM-28-FEB-2022-107"/>
    <x v="8"/>
    <d v="2022-03-03T00:00:00"/>
    <s v="UNDP1"/>
    <x v="56"/>
    <s v="Separations - NP Staff"/>
    <s v="SSD"/>
    <n v="30000"/>
    <n v="47104"/>
    <n v="1981"/>
    <x v="9"/>
    <s v="SSD10"/>
    <x v="7"/>
    <x v="17"/>
    <s v="PAY"/>
    <m/>
    <m/>
    <m/>
    <m/>
    <x v="95"/>
    <x v="93"/>
    <m/>
    <s v="SSDRAM02PM"/>
    <n v="107"/>
    <d v="2022-02-28T00:00:00"/>
    <n v="73.73"/>
    <s v="USD"/>
    <n v="73.73"/>
    <s v="GP"/>
    <n v="2022"/>
    <x v="4"/>
  </r>
  <r>
    <x v="5"/>
    <s v="UNDP1-SSDRAM02PM-28-FEB-2022-81"/>
    <x v="8"/>
    <d v="2022-03-03T00:00:00"/>
    <s v="UNDP1"/>
    <x v="44"/>
    <s v="Contribution to UN JFA"/>
    <s v="SSD"/>
    <n v="30000"/>
    <n v="47104"/>
    <n v="1981"/>
    <x v="9"/>
    <s v="SSD10"/>
    <x v="7"/>
    <x v="17"/>
    <s v="PAY"/>
    <m/>
    <m/>
    <m/>
    <m/>
    <x v="95"/>
    <x v="93"/>
    <m/>
    <s v="SSDRAM02PM"/>
    <n v="81"/>
    <d v="2022-02-28T00:00:00"/>
    <n v="144.51"/>
    <s v="USD"/>
    <n v="144.51"/>
    <s v="GP"/>
    <n v="2022"/>
    <x v="4"/>
  </r>
  <r>
    <x v="5"/>
    <s v="UNDP1-SSDRAM02PM-28-FEB-2022-136"/>
    <x v="8"/>
    <d v="2022-03-03T00:00:00"/>
    <s v="UNDP1"/>
    <x v="41"/>
    <s v="Contributions to ASHI Reserve"/>
    <s v="SSD"/>
    <n v="30000"/>
    <n v="47104"/>
    <n v="1981"/>
    <x v="9"/>
    <s v="SSD10"/>
    <x v="7"/>
    <x v="17"/>
    <s v="PAY"/>
    <m/>
    <m/>
    <m/>
    <m/>
    <x v="95"/>
    <x v="93"/>
    <m/>
    <s v="SSDRAM02PM"/>
    <n v="136"/>
    <d v="2022-02-28T00:00:00"/>
    <n v="353.91"/>
    <s v="USD"/>
    <n v="353.91"/>
    <s v="GP"/>
    <n v="2022"/>
    <x v="4"/>
  </r>
  <r>
    <x v="5"/>
    <s v="UNDP1-SSDRAM02PM-28-FEB-2022-47"/>
    <x v="8"/>
    <d v="2022-03-03T00:00:00"/>
    <s v="UNDP1"/>
    <x v="46"/>
    <s v="Contribution to ICT"/>
    <s v="SSD"/>
    <n v="30000"/>
    <n v="47104"/>
    <n v="1981"/>
    <x v="9"/>
    <s v="SSD10"/>
    <x v="7"/>
    <x v="17"/>
    <s v="PAY"/>
    <m/>
    <m/>
    <m/>
    <m/>
    <x v="95"/>
    <x v="93"/>
    <m/>
    <s v="SSDRAM02PM"/>
    <n v="47"/>
    <d v="2022-02-28T00:00:00"/>
    <n v="88.48"/>
    <s v="USD"/>
    <n v="88.48"/>
    <s v="GP"/>
    <n v="2022"/>
    <x v="4"/>
  </r>
  <r>
    <x v="5"/>
    <s v="UNDP1-SSDRAM02PS-28-FEB-2022-24"/>
    <x v="8"/>
    <d v="2022-03-03T00:00:00"/>
    <s v="UNDP1"/>
    <x v="28"/>
    <s v="Natl Personnel Srvcs Agreement"/>
    <s v="SSD"/>
    <n v="30000"/>
    <n v="47104"/>
    <n v="1981"/>
    <x v="9"/>
    <s v="SSD10"/>
    <x v="7"/>
    <x v="17"/>
    <s v="PAY"/>
    <m/>
    <m/>
    <m/>
    <m/>
    <x v="95"/>
    <x v="93"/>
    <m/>
    <s v="SSDRAM02PS"/>
    <n v="24"/>
    <d v="2022-02-28T00:00:00"/>
    <n v="171.17"/>
    <s v="USD"/>
    <n v="171.17"/>
    <s v="GP"/>
    <n v="2022"/>
    <x v="4"/>
  </r>
  <r>
    <x v="5"/>
    <s v="UNDP1-SSDRAM02SC-28-FEB-2022-7"/>
    <x v="8"/>
    <d v="2022-03-03T00:00:00"/>
    <s v="UNDP1"/>
    <x v="57"/>
    <s v="MAIP Premium SC"/>
    <s v="SSD"/>
    <n v="30000"/>
    <n v="47104"/>
    <n v="1981"/>
    <x v="9"/>
    <s v="SSD10"/>
    <x v="7"/>
    <x v="17"/>
    <s v="PAY"/>
    <m/>
    <m/>
    <m/>
    <m/>
    <x v="95"/>
    <x v="93"/>
    <m/>
    <s v="SSDRAM02SC"/>
    <n v="7"/>
    <d v="2022-02-28T00:00:00"/>
    <n v="3.44"/>
    <s v="USD"/>
    <n v="3.44"/>
    <s v="GP"/>
    <n v="2022"/>
    <x v="4"/>
  </r>
  <r>
    <x v="5"/>
    <s v="UNDP1-SSDRAM03PM-31-MAR-2022-136"/>
    <x v="9"/>
    <d v="2022-04-05T00:00:00"/>
    <s v="UNDP1"/>
    <x v="41"/>
    <s v="Contributions to ASHI Reserve"/>
    <s v="SSD"/>
    <n v="30000"/>
    <n v="47104"/>
    <n v="1981"/>
    <x v="9"/>
    <s v="SSD10"/>
    <x v="7"/>
    <x v="17"/>
    <s v="PAY"/>
    <m/>
    <m/>
    <m/>
    <m/>
    <x v="95"/>
    <x v="93"/>
    <m/>
    <s v="SSDRAM03PM"/>
    <n v="136"/>
    <d v="2022-03-31T00:00:00"/>
    <n v="353.91"/>
    <s v="USD"/>
    <n v="353.91"/>
    <s v="GP"/>
    <n v="2022"/>
    <x v="3"/>
  </r>
  <r>
    <x v="5"/>
    <s v="UNDP1-SSDRAM03PM-31-MAR-2022-64"/>
    <x v="9"/>
    <d v="2022-04-05T00:00:00"/>
    <s v="UNDP1"/>
    <x v="45"/>
    <s v="Contributions to MAIP"/>
    <s v="SSD"/>
    <n v="30000"/>
    <n v="47104"/>
    <n v="1981"/>
    <x v="9"/>
    <s v="SSD10"/>
    <x v="7"/>
    <x v="17"/>
    <s v="PAY"/>
    <m/>
    <m/>
    <m/>
    <m/>
    <x v="95"/>
    <x v="93"/>
    <m/>
    <s v="SSDRAM03PM"/>
    <n v="64"/>
    <d v="2022-03-31T00:00:00"/>
    <n v="2.95"/>
    <s v="USD"/>
    <n v="2.95"/>
    <s v="GP"/>
    <n v="2022"/>
    <x v="3"/>
  </r>
  <r>
    <x v="5"/>
    <s v="UNDP1-SSDRAM03PM-31-MAR-2022-47"/>
    <x v="9"/>
    <d v="2022-04-05T00:00:00"/>
    <s v="UNDP1"/>
    <x v="46"/>
    <s v="Contribution to ICT"/>
    <s v="SSD"/>
    <n v="30000"/>
    <n v="47104"/>
    <n v="1981"/>
    <x v="9"/>
    <s v="SSD10"/>
    <x v="7"/>
    <x v="17"/>
    <s v="PAY"/>
    <m/>
    <m/>
    <m/>
    <m/>
    <x v="95"/>
    <x v="93"/>
    <m/>
    <s v="SSDRAM03PM"/>
    <n v="47"/>
    <d v="2022-03-31T00:00:00"/>
    <n v="88.48"/>
    <s v="USD"/>
    <n v="88.48"/>
    <s v="GP"/>
    <n v="2022"/>
    <x v="3"/>
  </r>
  <r>
    <x v="5"/>
    <s v="UNDP1-SSDRAM03PM-31-MAR-2022-30"/>
    <x v="9"/>
    <d v="2022-04-05T00:00:00"/>
    <s v="UNDP1"/>
    <x v="47"/>
    <s v="Contribution to Training"/>
    <s v="SSD"/>
    <n v="30000"/>
    <n v="47104"/>
    <n v="1981"/>
    <x v="9"/>
    <s v="SSD10"/>
    <x v="7"/>
    <x v="17"/>
    <s v="PAY"/>
    <m/>
    <m/>
    <m/>
    <m/>
    <x v="95"/>
    <x v="93"/>
    <m/>
    <s v="SSDRAM03PM"/>
    <n v="30"/>
    <d v="2022-03-31T00:00:00"/>
    <n v="20.64"/>
    <s v="USD"/>
    <n v="20.64"/>
    <s v="GP"/>
    <n v="2022"/>
    <x v="3"/>
  </r>
  <r>
    <x v="5"/>
    <s v="UNDP1-SSDRAM03PM-31-MAR-2022-81"/>
    <x v="9"/>
    <d v="2022-04-05T00:00:00"/>
    <s v="UNDP1"/>
    <x v="44"/>
    <s v="Contribution to UN JFA"/>
    <s v="SSD"/>
    <n v="30000"/>
    <n v="47104"/>
    <n v="1981"/>
    <x v="9"/>
    <s v="SSD10"/>
    <x v="7"/>
    <x v="17"/>
    <s v="PAY"/>
    <m/>
    <m/>
    <m/>
    <m/>
    <x v="95"/>
    <x v="93"/>
    <m/>
    <s v="SSDRAM03PM"/>
    <n v="81"/>
    <d v="2022-03-31T00:00:00"/>
    <n v="144.51"/>
    <s v="USD"/>
    <n v="144.51"/>
    <s v="GP"/>
    <n v="2022"/>
    <x v="3"/>
  </r>
  <r>
    <x v="5"/>
    <s v="UNDP1-SSDRAM03PM-31-MAR-2022-107"/>
    <x v="9"/>
    <d v="2022-04-05T00:00:00"/>
    <s v="UNDP1"/>
    <x v="56"/>
    <s v="Separations - NP Staff"/>
    <s v="SSD"/>
    <n v="30000"/>
    <n v="47104"/>
    <n v="1981"/>
    <x v="9"/>
    <s v="SSD10"/>
    <x v="7"/>
    <x v="17"/>
    <s v="PAY"/>
    <m/>
    <m/>
    <m/>
    <m/>
    <x v="95"/>
    <x v="93"/>
    <m/>
    <s v="SSDRAM03PM"/>
    <n v="107"/>
    <d v="2022-03-31T00:00:00"/>
    <n v="73.73"/>
    <s v="USD"/>
    <n v="73.73"/>
    <s v="GP"/>
    <n v="2022"/>
    <x v="3"/>
  </r>
  <r>
    <x v="5"/>
    <s v="UNDP1-SSDRAM03PM-31-MAR-2022-98"/>
    <x v="9"/>
    <d v="2022-04-05T00:00:00"/>
    <s v="UNDP1"/>
    <x v="43"/>
    <s v="Contributions to Appendix D"/>
    <s v="SSD"/>
    <n v="30000"/>
    <n v="47104"/>
    <n v="1981"/>
    <x v="9"/>
    <s v="SSD10"/>
    <x v="7"/>
    <x v="17"/>
    <s v="PAY"/>
    <m/>
    <m/>
    <m/>
    <m/>
    <x v="95"/>
    <x v="93"/>
    <m/>
    <s v="SSDRAM03PM"/>
    <n v="98"/>
    <d v="2022-03-31T00:00:00"/>
    <n v="14.75"/>
    <s v="USD"/>
    <n v="14.75"/>
    <s v="GP"/>
    <n v="2022"/>
    <x v="3"/>
  </r>
  <r>
    <x v="5"/>
    <s v="UNDP1-SSDRAM03PS-31-MAR-2022-24"/>
    <x v="9"/>
    <d v="2022-04-05T00:00:00"/>
    <s v="UNDP1"/>
    <x v="28"/>
    <s v="Natl Personnel Srvcs Agreement"/>
    <s v="SSD"/>
    <n v="30000"/>
    <n v="47104"/>
    <n v="1981"/>
    <x v="9"/>
    <s v="SSD10"/>
    <x v="7"/>
    <x v="17"/>
    <s v="PAY"/>
    <m/>
    <m/>
    <m/>
    <m/>
    <x v="95"/>
    <x v="93"/>
    <m/>
    <s v="SSDRAM03PS"/>
    <n v="24"/>
    <d v="2022-03-31T00:00:00"/>
    <n v="171.17"/>
    <s v="USD"/>
    <n v="171.17"/>
    <s v="GP"/>
    <n v="2022"/>
    <x v="3"/>
  </r>
  <r>
    <x v="5"/>
    <s v="UNDP1-SSDRAM03SC-31-MAR-2022-7"/>
    <x v="9"/>
    <d v="2022-04-05T00:00:00"/>
    <s v="UNDP1"/>
    <x v="57"/>
    <s v="MAIP Premium SC"/>
    <s v="SSD"/>
    <n v="30000"/>
    <n v="47104"/>
    <n v="1981"/>
    <x v="9"/>
    <s v="SSD10"/>
    <x v="7"/>
    <x v="17"/>
    <s v="PAY"/>
    <m/>
    <m/>
    <m/>
    <m/>
    <x v="95"/>
    <x v="93"/>
    <m/>
    <s v="SSDRAM03SC"/>
    <n v="7"/>
    <d v="2022-03-31T00:00:00"/>
    <n v="3.44"/>
    <s v="USD"/>
    <n v="3.44"/>
    <s v="GP"/>
    <n v="2022"/>
    <x v="3"/>
  </r>
  <r>
    <x v="5"/>
    <s v="UNDP1-SSDRAM04PM-30-APR-2022-101"/>
    <x v="0"/>
    <d v="2022-05-10T00:00:00"/>
    <s v="UNDP1"/>
    <x v="43"/>
    <s v="Contributions to Appendix D"/>
    <s v="SSD"/>
    <n v="30000"/>
    <n v="47104"/>
    <n v="1981"/>
    <x v="9"/>
    <s v="SSD10"/>
    <x v="7"/>
    <x v="17"/>
    <s v="PAY"/>
    <m/>
    <m/>
    <m/>
    <m/>
    <x v="95"/>
    <x v="93"/>
    <m/>
    <s v="SSDRAM04PM"/>
    <n v="101"/>
    <d v="2022-04-30T00:00:00"/>
    <n v="14.75"/>
    <s v="USD"/>
    <n v="14.75"/>
    <s v="GP"/>
    <n v="2022"/>
    <x v="0"/>
  </r>
  <r>
    <x v="5"/>
    <s v="UNDP1-SSDRAM04PM-30-APR-2022-29"/>
    <x v="0"/>
    <d v="2022-05-10T00:00:00"/>
    <s v="UNDP1"/>
    <x v="47"/>
    <s v="Contribution to Training"/>
    <s v="SSD"/>
    <n v="30000"/>
    <n v="47104"/>
    <n v="1981"/>
    <x v="9"/>
    <s v="SSD10"/>
    <x v="7"/>
    <x v="17"/>
    <s v="PAY"/>
    <m/>
    <m/>
    <m/>
    <m/>
    <x v="95"/>
    <x v="93"/>
    <m/>
    <s v="SSDRAM04PM"/>
    <n v="29"/>
    <d v="2022-04-30T00:00:00"/>
    <n v="20.64"/>
    <s v="USD"/>
    <n v="20.64"/>
    <s v="GP"/>
    <n v="2022"/>
    <x v="0"/>
  </r>
  <r>
    <x v="5"/>
    <s v="UNDP1-SSDRAM04PM-30-APR-2022-112"/>
    <x v="0"/>
    <d v="2022-05-10T00:00:00"/>
    <s v="UNDP1"/>
    <x v="56"/>
    <s v="Separations - NP Staff"/>
    <s v="SSD"/>
    <n v="30000"/>
    <n v="47104"/>
    <n v="1981"/>
    <x v="9"/>
    <s v="SSD10"/>
    <x v="7"/>
    <x v="17"/>
    <s v="PAY"/>
    <m/>
    <m/>
    <m/>
    <m/>
    <x v="95"/>
    <x v="93"/>
    <m/>
    <s v="SSDRAM04PM"/>
    <n v="112"/>
    <d v="2022-04-30T00:00:00"/>
    <n v="73.73"/>
    <s v="USD"/>
    <n v="73.73"/>
    <s v="GP"/>
    <n v="2022"/>
    <x v="0"/>
  </r>
  <r>
    <x v="5"/>
    <s v="UNDP1-SSDRAM04PM-30-APR-2022-83"/>
    <x v="0"/>
    <d v="2022-05-10T00:00:00"/>
    <s v="UNDP1"/>
    <x v="44"/>
    <s v="Contribution to UN JFA"/>
    <s v="SSD"/>
    <n v="30000"/>
    <n v="47104"/>
    <n v="1981"/>
    <x v="9"/>
    <s v="SSD10"/>
    <x v="7"/>
    <x v="17"/>
    <s v="PAY"/>
    <m/>
    <m/>
    <m/>
    <m/>
    <x v="95"/>
    <x v="93"/>
    <m/>
    <s v="SSDRAM04PM"/>
    <n v="83"/>
    <d v="2022-04-30T00:00:00"/>
    <n v="144.51"/>
    <s v="USD"/>
    <n v="144.51"/>
    <s v="GP"/>
    <n v="2022"/>
    <x v="0"/>
  </r>
  <r>
    <x v="5"/>
    <s v="UNDP1-SSDRAM04PM-30-APR-2022-47"/>
    <x v="0"/>
    <d v="2022-05-10T00:00:00"/>
    <s v="UNDP1"/>
    <x v="46"/>
    <s v="Contribution to ICT"/>
    <s v="SSD"/>
    <n v="30000"/>
    <n v="47104"/>
    <n v="1981"/>
    <x v="9"/>
    <s v="SSD10"/>
    <x v="7"/>
    <x v="17"/>
    <s v="PAY"/>
    <m/>
    <m/>
    <m/>
    <m/>
    <x v="95"/>
    <x v="93"/>
    <m/>
    <s v="SSDRAM04PM"/>
    <n v="47"/>
    <d v="2022-04-30T00:00:00"/>
    <n v="88.48"/>
    <s v="USD"/>
    <n v="88.48"/>
    <s v="GP"/>
    <n v="2022"/>
    <x v="0"/>
  </r>
  <r>
    <x v="5"/>
    <s v="UNDP1-SSDRAM04PM-30-APR-2022-141"/>
    <x v="0"/>
    <d v="2022-05-10T00:00:00"/>
    <s v="UNDP1"/>
    <x v="41"/>
    <s v="Contributions to ASHI Reserve"/>
    <s v="SSD"/>
    <n v="30000"/>
    <n v="47104"/>
    <n v="1981"/>
    <x v="9"/>
    <s v="SSD10"/>
    <x v="7"/>
    <x v="17"/>
    <s v="PAY"/>
    <m/>
    <m/>
    <m/>
    <m/>
    <x v="95"/>
    <x v="93"/>
    <m/>
    <s v="SSDRAM04PM"/>
    <n v="141"/>
    <d v="2022-04-30T00:00:00"/>
    <n v="353.91"/>
    <s v="USD"/>
    <n v="353.91"/>
    <s v="GP"/>
    <n v="2022"/>
    <x v="0"/>
  </r>
  <r>
    <x v="5"/>
    <s v="UNDP1-SSDRAM04PM-30-APR-2022-65"/>
    <x v="0"/>
    <d v="2022-05-10T00:00:00"/>
    <s v="UNDP1"/>
    <x v="45"/>
    <s v="Contributions to MAIP"/>
    <s v="SSD"/>
    <n v="30000"/>
    <n v="47104"/>
    <n v="1981"/>
    <x v="9"/>
    <s v="SSD10"/>
    <x v="7"/>
    <x v="17"/>
    <s v="PAY"/>
    <m/>
    <m/>
    <m/>
    <m/>
    <x v="95"/>
    <x v="93"/>
    <m/>
    <s v="SSDRAM04PM"/>
    <n v="65"/>
    <d v="2022-04-30T00:00:00"/>
    <n v="2.95"/>
    <s v="USD"/>
    <n v="2.95"/>
    <s v="GP"/>
    <n v="2022"/>
    <x v="0"/>
  </r>
  <r>
    <x v="5"/>
    <s v="UNDP1-SSDRAM04PS-30-APR-2022-24"/>
    <x v="0"/>
    <d v="2022-05-10T00:00:00"/>
    <s v="UNDP1"/>
    <x v="28"/>
    <s v="Natl Personnel Srvcs Agreement"/>
    <s v="SSD"/>
    <n v="30000"/>
    <n v="47104"/>
    <n v="1981"/>
    <x v="9"/>
    <s v="SSD10"/>
    <x v="7"/>
    <x v="17"/>
    <s v="PAY"/>
    <m/>
    <m/>
    <m/>
    <m/>
    <x v="95"/>
    <x v="93"/>
    <m/>
    <s v="SSDRAM04PS"/>
    <n v="24"/>
    <d v="2022-04-30T00:00:00"/>
    <n v="171.17"/>
    <s v="USD"/>
    <n v="171.17"/>
    <s v="GP"/>
    <n v="2022"/>
    <x v="0"/>
  </r>
  <r>
    <x v="5"/>
    <s v="UNDP1-SSDRAM04SC-30-APR-2022-7"/>
    <x v="0"/>
    <d v="2022-05-10T00:00:00"/>
    <s v="UNDP1"/>
    <x v="57"/>
    <s v="MAIP Premium SC"/>
    <s v="SSD"/>
    <n v="30000"/>
    <n v="47104"/>
    <n v="1981"/>
    <x v="9"/>
    <s v="SSD10"/>
    <x v="7"/>
    <x v="17"/>
    <s v="PAY"/>
    <m/>
    <m/>
    <m/>
    <m/>
    <x v="95"/>
    <x v="93"/>
    <m/>
    <s v="SSDRAM04SC"/>
    <n v="7"/>
    <d v="2022-04-30T00:00:00"/>
    <n v="3.45"/>
    <s v="USD"/>
    <n v="3.45"/>
    <s v="GP"/>
    <n v="2022"/>
    <x v="0"/>
  </r>
  <r>
    <x v="2"/>
    <s v="SSD10-00096915-1-1-ACCR-DST"/>
    <x v="56"/>
    <d v="2022-01-14T00:00:00"/>
    <s v="UNDP1"/>
    <x v="58"/>
    <s v="MOVING EXPENSES"/>
    <s v="SSD"/>
    <n v="30000"/>
    <n v="47104"/>
    <n v="1981"/>
    <x v="0"/>
    <s v="SSD10"/>
    <x v="8"/>
    <x v="22"/>
    <s v="ACT"/>
    <s v=" "/>
    <n v="7180"/>
    <s v="BARKA TRANSPORT   GENERAL TRADING CO. LT"/>
    <s v=" "/>
    <x v="96"/>
    <x v="106"/>
    <m/>
    <s v="AP09304037"/>
    <n v="2"/>
    <d v="2022-01-14T00:00:00"/>
    <n v="3600"/>
    <s v="USD"/>
    <n v="3600"/>
    <s v="AP"/>
    <n v="2022"/>
    <x v="5"/>
  </r>
  <r>
    <x v="2"/>
    <s v="SSD10-00098330-1-2-ACCR-DST"/>
    <x v="0"/>
    <d v="2022-05-09T00:00:00"/>
    <s v="UNDP1"/>
    <x v="59"/>
    <s v="TRAVEL TICKETS-INTERNATIONAL"/>
    <s v="SSD"/>
    <n v="30000"/>
    <n v="47104"/>
    <n v="1981"/>
    <x v="0"/>
    <s v="SSD10"/>
    <x v="8"/>
    <x v="23"/>
    <s v=" "/>
    <s v=" "/>
    <n v="691"/>
    <s v="UNICEF NEW YORK"/>
    <s v=" "/>
    <x v="97"/>
    <x v="107"/>
    <m/>
    <s v="AP09448349"/>
    <n v="6"/>
    <d v="2022-04-30T00:00:00"/>
    <n v="33333.33"/>
    <s v="USD"/>
    <n v="33333.33"/>
    <s v="AP"/>
    <n v="2022"/>
    <x v="0"/>
  </r>
  <r>
    <x v="2"/>
    <s v="SSD10-00098900-1-1-ACCR-DST"/>
    <x v="57"/>
    <d v="2022-06-15T00:00:00"/>
    <s v="UNDP1"/>
    <x v="12"/>
    <s v="PREFAB STRUCTURE/OTHER BUILDIN"/>
    <s v="SSD"/>
    <n v="30000"/>
    <n v="47104"/>
    <n v="1981"/>
    <x v="0"/>
    <s v="SSD10"/>
    <x v="8"/>
    <x v="24"/>
    <s v="ACT"/>
    <s v=" "/>
    <n v="4920"/>
    <s v="LIBERTY ENGINEERING   CONSTRUCTION LTD"/>
    <s v=" "/>
    <x v="98"/>
    <x v="108"/>
    <m/>
    <s v="AP09500360"/>
    <n v="9"/>
    <d v="2022-06-15T00:00:00"/>
    <n v="1950.65"/>
    <s v="USD"/>
    <n v="1950.65"/>
    <s v="AP"/>
    <n v="2022"/>
    <x v="2"/>
  </r>
  <r>
    <x v="1"/>
    <s v="UNDP1-0009315255-23-JAN-2022-2744"/>
    <x v="20"/>
    <d v="2022-01-23T00:00:00"/>
    <s v="UNDP1"/>
    <x v="1"/>
    <s v="Facilities &amp; Admin - Implement"/>
    <s v="SSD"/>
    <n v="30000"/>
    <n v="47104"/>
    <n v="1981"/>
    <x v="0"/>
    <s v="SSD10"/>
    <x v="8"/>
    <x v="22"/>
    <s v="SFA"/>
    <m/>
    <m/>
    <m/>
    <m/>
    <x v="30"/>
    <x v="3"/>
    <m/>
    <n v="9315255"/>
    <n v="2744"/>
    <d v="2022-01-23T00:00:00"/>
    <n v="252"/>
    <s v="USD"/>
    <n v="252"/>
    <s v="PC"/>
    <n v="2022"/>
    <x v="5"/>
  </r>
  <r>
    <x v="1"/>
    <s v="UNDP1-0009459477-30-APR-2022-4332"/>
    <x v="0"/>
    <d v="2022-05-17T00:00:00"/>
    <s v="UNDP1"/>
    <x v="1"/>
    <s v="Facilities &amp; Admin - Implement"/>
    <s v="SSD"/>
    <n v="30000"/>
    <n v="47104"/>
    <n v="1981"/>
    <x v="0"/>
    <s v="SSD10"/>
    <x v="8"/>
    <x v="23"/>
    <s v="SFA"/>
    <m/>
    <m/>
    <m/>
    <m/>
    <x v="87"/>
    <x v="3"/>
    <m/>
    <n v="9459477"/>
    <n v="4332"/>
    <d v="2022-04-30T00:00:00"/>
    <n v="2333.33"/>
    <s v="USD"/>
    <n v="2333.33"/>
    <s v="PC"/>
    <n v="2022"/>
    <x v="0"/>
  </r>
  <r>
    <x v="1"/>
    <s v="UNDP1-0009514689-26-JUN-2022-5746"/>
    <x v="55"/>
    <d v="2022-06-27T00:00:00"/>
    <s v="UNDP1"/>
    <x v="1"/>
    <s v="Facilities &amp; Admin - Implement"/>
    <s v="SSD"/>
    <n v="30000"/>
    <n v="47104"/>
    <n v="1981"/>
    <x v="0"/>
    <s v="SSD10"/>
    <x v="8"/>
    <x v="24"/>
    <s v="SFA"/>
    <m/>
    <m/>
    <m/>
    <m/>
    <x v="93"/>
    <x v="3"/>
    <m/>
    <n v="9514689"/>
    <n v="5746"/>
    <d v="2022-06-26T00:00:00"/>
    <n v="136.55000000000001"/>
    <s v="USD"/>
    <n v="136.55000000000001"/>
    <s v="PC"/>
    <n v="2022"/>
    <x v="2"/>
  </r>
  <r>
    <x v="1"/>
    <s v="UNDP1-0009553149-30-JUN-2022-4501"/>
    <x v="4"/>
    <d v="2022-07-23T00:00:00"/>
    <s v="UNDP1"/>
    <x v="1"/>
    <s v="Facilities &amp; Admin - Implement"/>
    <s v="SSD"/>
    <n v="30000"/>
    <n v="47104"/>
    <n v="1981"/>
    <x v="0"/>
    <s v="SSD10"/>
    <x v="8"/>
    <x v="25"/>
    <s v="SFA"/>
    <m/>
    <m/>
    <m/>
    <m/>
    <x v="94"/>
    <x v="3"/>
    <m/>
    <n v="9553149"/>
    <n v="4501"/>
    <d v="2022-06-30T00:00:00"/>
    <n v="488.6"/>
    <s v="USD"/>
    <n v="488.6"/>
    <s v="PC"/>
    <n v="2022"/>
    <x v="2"/>
  </r>
  <r>
    <x v="0"/>
    <s v="UNDP1-PO09523480-30-JUN-2022-116"/>
    <x v="4"/>
    <d v="2022-07-01T00:00:00"/>
    <s v="UNDP1"/>
    <x v="12"/>
    <s v="Prefab structure/other buildin"/>
    <s v="SSD"/>
    <n v="30000"/>
    <n v="47104"/>
    <n v="1981"/>
    <x v="0"/>
    <s v="SSD10"/>
    <x v="8"/>
    <x v="25"/>
    <s v="COM"/>
    <m/>
    <m/>
    <m/>
    <m/>
    <x v="52"/>
    <x v="109"/>
    <m/>
    <s v="PO09523480"/>
    <n v="116"/>
    <d v="2022-06-30T00:00:00"/>
    <n v="6979.95"/>
    <s v="USD"/>
    <n v="6979.95"/>
    <s v="PO"/>
    <n v="2022"/>
    <x v="2"/>
  </r>
  <r>
    <x v="0"/>
    <s v="UNDP1-PO09523480-30-JUN-2022-214"/>
    <x v="4"/>
    <d v="2022-07-01T00:00:00"/>
    <s v="UNDP1"/>
    <x v="15"/>
    <s v="Receipt Accrual Liability"/>
    <s v="SSD"/>
    <n v="30000"/>
    <n v="47104"/>
    <n v="1981"/>
    <x v="0"/>
    <s v="SSD10"/>
    <x v="8"/>
    <x v="25"/>
    <s v="COM"/>
    <m/>
    <m/>
    <m/>
    <m/>
    <x v="52"/>
    <x v="109"/>
    <m/>
    <s v="PO09523480"/>
    <n v="214"/>
    <d v="2022-06-30T00:00:00"/>
    <n v="-6979.95"/>
    <s v="USD"/>
    <n v="-6979.95"/>
    <s v="PO"/>
    <n v="2022"/>
    <x v="2"/>
  </r>
  <r>
    <x v="2"/>
    <s v="SSD10-00098201-1-1-ACCR-DST"/>
    <x v="58"/>
    <d v="2022-04-25T00:00:00"/>
    <s v="UNDP1"/>
    <x v="10"/>
    <s v="INTL CONSULTANTS-SHT TERM-TECH"/>
    <s v="SSD"/>
    <n v="30000"/>
    <n v="47104"/>
    <n v="1981"/>
    <x v="0"/>
    <s v="SSD10"/>
    <x v="9"/>
    <x v="26"/>
    <s v="ACT"/>
    <s v=" "/>
    <n v="7458"/>
    <s v="DJORDJE DJORDJEVIC"/>
    <s v=" "/>
    <x v="99"/>
    <x v="110"/>
    <m/>
    <s v="AP09431710"/>
    <n v="32"/>
    <d v="2022-04-25T00:00:00"/>
    <n v="22400"/>
    <s v="USD"/>
    <n v="22400"/>
    <s v="AP"/>
    <n v="2022"/>
    <x v="0"/>
  </r>
  <r>
    <x v="2"/>
    <s v="SSD10-00098254-1-1-ACCR-DST"/>
    <x v="59"/>
    <d v="2022-04-28T00:00:00"/>
    <s v="UNDP1"/>
    <x v="10"/>
    <s v="INTL CONSULTANTS-SHT TERM-TECH"/>
    <s v="SSD"/>
    <n v="30000"/>
    <n v="47104"/>
    <n v="1981"/>
    <x v="0"/>
    <s v="SSD10"/>
    <x v="9"/>
    <x v="27"/>
    <s v="ACT"/>
    <s v=" "/>
    <n v="7153"/>
    <s v="FONDATION POUR L INSTITUT DE HAUTES D ET"/>
    <s v=" "/>
    <x v="100"/>
    <x v="111"/>
    <m/>
    <s v="AP09437424"/>
    <n v="17"/>
    <d v="2022-04-28T00:00:00"/>
    <n v="56727"/>
    <s v="USD"/>
    <n v="56727"/>
    <s v="AP"/>
    <n v="2022"/>
    <x v="0"/>
  </r>
  <r>
    <x v="2"/>
    <s v="SSD10-00098330-1-1-ACCR-DST"/>
    <x v="0"/>
    <d v="2022-05-09T00:00:00"/>
    <s v="UNDP1"/>
    <x v="10"/>
    <s v="INTL CONSULTANTS-SHT TERM-TECH"/>
    <s v="SSD"/>
    <n v="30000"/>
    <n v="47104"/>
    <n v="1981"/>
    <x v="0"/>
    <s v="SSD10"/>
    <x v="9"/>
    <x v="23"/>
    <s v=" "/>
    <s v=" "/>
    <n v="691"/>
    <s v="UNICEF NEW YORK"/>
    <s v=" "/>
    <x v="97"/>
    <x v="107"/>
    <m/>
    <s v="AP09448349"/>
    <n v="5"/>
    <d v="2022-04-30T00:00:00"/>
    <n v="33333.33"/>
    <s v="USD"/>
    <n v="33333.33"/>
    <s v="AP"/>
    <n v="2022"/>
    <x v="0"/>
  </r>
  <r>
    <x v="2"/>
    <s v="UNV10-00151461-1-1-ACCR-DST"/>
    <x v="17"/>
    <d v="2022-02-23T00:00:00"/>
    <s v="UNDP1"/>
    <x v="60"/>
    <s v="UNV-REST AND RECUPERATION"/>
    <s v="SSD"/>
    <n v="30000"/>
    <n v="47104"/>
    <n v="1981"/>
    <x v="0"/>
    <s v="SSD10"/>
    <x v="9"/>
    <x v="26"/>
    <s v=" "/>
    <s v=" "/>
    <n v="26554"/>
    <s v="MARIA VITTORIA AZZARELLO"/>
    <s v=" "/>
    <x v="101"/>
    <x v="112"/>
    <m/>
    <s v="AP09354982"/>
    <n v="4"/>
    <d v="2022-02-23T00:00:00"/>
    <n v="-1555"/>
    <s v="USD"/>
    <n v="-1555"/>
    <s v="AP"/>
    <n v="2022"/>
    <x v="4"/>
  </r>
  <r>
    <x v="2"/>
    <s v="UNV10-00151461-1-1-ACCR-DST"/>
    <x v="17"/>
    <d v="2022-02-24T00:00:00"/>
    <s v="UNDP1"/>
    <x v="60"/>
    <s v="UNV-REST AND RECUPERATION"/>
    <s v="SSD"/>
    <n v="30000"/>
    <n v="47104"/>
    <n v="1981"/>
    <x v="0"/>
    <s v="SSD10"/>
    <x v="9"/>
    <x v="26"/>
    <s v=" "/>
    <s v=" "/>
    <n v="26554"/>
    <s v="MARIA VITTORIA AZZARELLO"/>
    <s v=" "/>
    <x v="101"/>
    <x v="112"/>
    <m/>
    <s v="AP09356373"/>
    <n v="17"/>
    <d v="2022-02-23T00:00:00"/>
    <n v="1555"/>
    <s v="USD"/>
    <n v="1555"/>
    <s v="AP"/>
    <n v="2022"/>
    <x v="4"/>
  </r>
  <r>
    <x v="2"/>
    <s v="UNV10-00151630-2-1-ACCR-DST"/>
    <x v="28"/>
    <d v="2022-02-24T00:00:00"/>
    <s v="UNDP1"/>
    <x v="61"/>
    <s v="UNV_ENTRY_LUMP_SUM"/>
    <s v="SSD"/>
    <n v="30000"/>
    <n v="47104"/>
    <n v="1981"/>
    <x v="0"/>
    <s v="SSD10"/>
    <x v="9"/>
    <x v="26"/>
    <s v="ACT"/>
    <s v=" "/>
    <n v="32314"/>
    <s v="SARJO SAMA"/>
    <s v=" "/>
    <x v="102"/>
    <x v="113"/>
    <m/>
    <s v="AP09356369"/>
    <n v="4"/>
    <d v="2022-02-01T00:00:00"/>
    <n v="2000"/>
    <s v="USD"/>
    <n v="2000"/>
    <s v="AP"/>
    <n v="2022"/>
    <x v="4"/>
  </r>
  <r>
    <x v="2"/>
    <s v="UNV10-00152350-1-1-ACCR-DST"/>
    <x v="60"/>
    <d v="2022-03-22T00:00:00"/>
    <s v="UNDP1"/>
    <x v="60"/>
    <s v="UNV-REST AND RECUPERATION"/>
    <s v="SSD"/>
    <n v="30000"/>
    <n v="47104"/>
    <n v="1981"/>
    <x v="0"/>
    <s v="SSD10"/>
    <x v="9"/>
    <x v="26"/>
    <s v=" "/>
    <s v=" "/>
    <n v="29781"/>
    <s v="PYRY SALOMO PAULASAARI"/>
    <s v=" "/>
    <x v="103"/>
    <x v="114"/>
    <m/>
    <s v="AP09388796"/>
    <n v="3"/>
    <d v="2022-03-21T00:00:00"/>
    <n v="-1555"/>
    <s v="USD"/>
    <n v="-1555"/>
    <s v="AP"/>
    <n v="2022"/>
    <x v="3"/>
  </r>
  <r>
    <x v="2"/>
    <s v="UNV10-00152350-1-1-ACCR-DST"/>
    <x v="60"/>
    <d v="2022-03-21T00:00:00"/>
    <s v="UNDP1"/>
    <x v="60"/>
    <s v="UNV-REST AND RECUPERATION"/>
    <s v="SSD"/>
    <n v="30000"/>
    <n v="47104"/>
    <n v="1981"/>
    <x v="0"/>
    <s v="SSD10"/>
    <x v="9"/>
    <x v="26"/>
    <s v=" "/>
    <s v=" "/>
    <n v="29781"/>
    <s v="PYRY SALOMO PAULASAARI"/>
    <s v=" "/>
    <x v="103"/>
    <x v="114"/>
    <m/>
    <s v="AP09387549"/>
    <n v="12"/>
    <d v="2022-03-21T00:00:00"/>
    <n v="1555"/>
    <s v="USD"/>
    <n v="1555"/>
    <s v="AP"/>
    <n v="2022"/>
    <x v="3"/>
  </r>
  <r>
    <x v="2"/>
    <s v="UNV10-00152350-1-1-ACCR-DST"/>
    <x v="60"/>
    <d v="2022-03-23T00:00:00"/>
    <s v="UNDP1"/>
    <x v="60"/>
    <s v="UNV-REST AND RECUPERATION"/>
    <s v="SSD"/>
    <n v="30000"/>
    <n v="47104"/>
    <n v="1981"/>
    <x v="0"/>
    <s v="SSD10"/>
    <x v="9"/>
    <x v="26"/>
    <s v=" "/>
    <s v=" "/>
    <n v="29781"/>
    <s v="PYRY SALOMO PAULASAARI"/>
    <s v=" "/>
    <x v="103"/>
    <x v="114"/>
    <m/>
    <s v="AP09390036"/>
    <n v="7"/>
    <d v="2022-03-21T00:00:00"/>
    <n v="1555"/>
    <s v="USD"/>
    <n v="1555"/>
    <s v="AP"/>
    <n v="2022"/>
    <x v="3"/>
  </r>
  <r>
    <x v="4"/>
    <s v="UNV10-00152981-1-1-ACCR-DST"/>
    <x v="0"/>
    <d v="2022-05-09T00:00:00"/>
    <s v="UNDP1"/>
    <x v="60"/>
    <s v="UNV-REST AND RECUPERATION"/>
    <s v="SSD"/>
    <n v="30000"/>
    <n v="47104"/>
    <n v="1981"/>
    <x v="0"/>
    <s v="SSD10"/>
    <x v="9"/>
    <x v="26"/>
    <s v=" "/>
    <s v="JR00152981"/>
    <n v="29781"/>
    <s v="PYRY SALOMO PAULASAARI"/>
    <n v="150335"/>
    <x v="104"/>
    <x v="115"/>
    <m/>
    <s v="AP09448411"/>
    <n v="4"/>
    <d v="2022-04-30T00:00:00"/>
    <n v="-1555"/>
    <s v="USD"/>
    <n v="-1555"/>
    <s v="AP"/>
    <n v="2022"/>
    <x v="0"/>
  </r>
  <r>
    <x v="1"/>
    <s v="UNDP1-0009386888-28-FEB-2022-2885"/>
    <x v="8"/>
    <d v="2022-03-21T00:00:00"/>
    <s v="UNDP1"/>
    <x v="1"/>
    <s v="Facilities &amp; Admin - Implement"/>
    <s v="SSD"/>
    <n v="30000"/>
    <n v="47104"/>
    <n v="1981"/>
    <x v="0"/>
    <s v="SSD10"/>
    <x v="9"/>
    <x v="26"/>
    <s v="SFA"/>
    <m/>
    <m/>
    <m/>
    <m/>
    <x v="84"/>
    <x v="3"/>
    <m/>
    <n v="9386888"/>
    <n v="2885"/>
    <d v="2022-02-28T00:00:00"/>
    <n v="140.4"/>
    <s v="USD"/>
    <n v="140.4"/>
    <s v="PC"/>
    <n v="2022"/>
    <x v="4"/>
  </r>
  <r>
    <x v="0"/>
    <s v="UNDP1-0009409373-06-APR-2022-2"/>
    <x v="29"/>
    <d v="2022-04-08T00:00:00"/>
    <s v="UNDP1"/>
    <x v="16"/>
    <s v="OFA- Governments (NEX)"/>
    <s v="SSD"/>
    <n v="30000"/>
    <n v="47104"/>
    <n v="1981"/>
    <x v="0"/>
    <s v="SSD10"/>
    <x v="9"/>
    <x v="28"/>
    <s v="GLE"/>
    <m/>
    <m/>
    <m/>
    <m/>
    <x v="53"/>
    <x v="35"/>
    <m/>
    <n v="9409373"/>
    <n v="2"/>
    <d v="2022-04-06T00:00:00"/>
    <n v="-10"/>
    <s v="USD"/>
    <n v="-10"/>
    <s v="ONL"/>
    <n v="2022"/>
    <x v="0"/>
  </r>
  <r>
    <x v="1"/>
    <s v="UNDP1-0009430880-31-MAR-2022-206"/>
    <x v="9"/>
    <d v="2022-04-24T00:00:00"/>
    <s v="UNDP1"/>
    <x v="1"/>
    <s v="Facilities &amp; Admin - Implement"/>
    <s v="SSD"/>
    <n v="30000"/>
    <n v="47104"/>
    <n v="1981"/>
    <x v="0"/>
    <s v="SSD10"/>
    <x v="9"/>
    <x v="26"/>
    <s v="SFA"/>
    <m/>
    <m/>
    <m/>
    <m/>
    <x v="105"/>
    <x v="3"/>
    <m/>
    <n v="9430880"/>
    <n v="206"/>
    <d v="2022-03-31T00:00:00"/>
    <n v="108.85"/>
    <s v="USD"/>
    <n v="108.85"/>
    <s v="PC"/>
    <n v="2022"/>
    <x v="3"/>
  </r>
  <r>
    <x v="1"/>
    <s v="UNDP1-0009459477-30-APR-2022-4338"/>
    <x v="0"/>
    <d v="2022-05-17T00:00:00"/>
    <s v="UNDP1"/>
    <x v="1"/>
    <s v="Facilities &amp; Admin - Implement"/>
    <s v="SSD"/>
    <n v="30000"/>
    <n v="47104"/>
    <n v="1981"/>
    <x v="0"/>
    <s v="SSD10"/>
    <x v="9"/>
    <x v="27"/>
    <s v="SFA"/>
    <m/>
    <m/>
    <m/>
    <m/>
    <x v="87"/>
    <x v="3"/>
    <m/>
    <n v="9459477"/>
    <n v="4338"/>
    <d v="2022-04-30T00:00:00"/>
    <n v="3970.89"/>
    <s v="USD"/>
    <n v="3970.89"/>
    <s v="PC"/>
    <n v="2022"/>
    <x v="0"/>
  </r>
  <r>
    <x v="1"/>
    <s v="UNDP1-0009459477-30-APR-2022-4337"/>
    <x v="0"/>
    <d v="2022-05-17T00:00:00"/>
    <s v="UNDP1"/>
    <x v="1"/>
    <s v="Facilities &amp; Admin - Implement"/>
    <s v="SSD"/>
    <n v="30000"/>
    <n v="47104"/>
    <n v="1981"/>
    <x v="0"/>
    <s v="SSD10"/>
    <x v="9"/>
    <x v="23"/>
    <s v="SFA"/>
    <m/>
    <m/>
    <m/>
    <m/>
    <x v="87"/>
    <x v="3"/>
    <m/>
    <n v="9459477"/>
    <n v="4337"/>
    <d v="2022-04-30T00:00:00"/>
    <n v="2333.33"/>
    <s v="USD"/>
    <n v="2333.33"/>
    <s v="PC"/>
    <n v="2022"/>
    <x v="0"/>
  </r>
  <r>
    <x v="1"/>
    <s v="UNDP1-0009459477-30-APR-2022-4336"/>
    <x v="0"/>
    <d v="2022-05-17T00:00:00"/>
    <s v="UNDP1"/>
    <x v="1"/>
    <s v="Facilities &amp; Admin - Implement"/>
    <s v="SSD"/>
    <n v="30000"/>
    <n v="47104"/>
    <n v="1981"/>
    <x v="0"/>
    <s v="SSD10"/>
    <x v="9"/>
    <x v="26"/>
    <s v="SFA"/>
    <m/>
    <m/>
    <m/>
    <m/>
    <x v="87"/>
    <x v="3"/>
    <m/>
    <n v="9459477"/>
    <n v="4336"/>
    <d v="2022-04-30T00:00:00"/>
    <n v="1568"/>
    <s v="USD"/>
    <n v="1568"/>
    <s v="PC"/>
    <n v="2022"/>
    <x v="0"/>
  </r>
  <r>
    <x v="1"/>
    <s v="UNDP1-0009459477-30-APR-2022-4335"/>
    <x v="0"/>
    <d v="2022-05-17T00:00:00"/>
    <s v="UNDP1"/>
    <x v="1"/>
    <s v="Facilities &amp; Admin - Implement"/>
    <s v="SSD"/>
    <n v="30000"/>
    <n v="47104"/>
    <n v="1981"/>
    <x v="0"/>
    <s v="SSD10"/>
    <x v="9"/>
    <x v="26"/>
    <s v="SFA"/>
    <m/>
    <m/>
    <m/>
    <m/>
    <x v="87"/>
    <x v="3"/>
    <m/>
    <n v="9459477"/>
    <n v="4335"/>
    <d v="2022-04-30T00:00:00"/>
    <n v="-108.85"/>
    <s v="USD"/>
    <n v="-108.85"/>
    <s v="PC"/>
    <n v="2022"/>
    <x v="0"/>
  </r>
  <r>
    <x v="1"/>
    <s v="UNDP1-0009459477-30-APR-2022-4334"/>
    <x v="0"/>
    <d v="2022-05-17T00:00:00"/>
    <s v="UNDP1"/>
    <x v="1"/>
    <s v="Facilities &amp; Admin - Implement"/>
    <s v="SSD"/>
    <n v="30000"/>
    <n v="47104"/>
    <n v="1981"/>
    <x v="0"/>
    <s v="SSD10"/>
    <x v="9"/>
    <x v="26"/>
    <s v="SFA"/>
    <m/>
    <m/>
    <m/>
    <m/>
    <x v="87"/>
    <x v="3"/>
    <m/>
    <n v="9459477"/>
    <n v="4334"/>
    <d v="2022-04-30T00:00:00"/>
    <n v="871.08"/>
    <s v="USD"/>
    <n v="871.08"/>
    <s v="PC"/>
    <n v="2022"/>
    <x v="0"/>
  </r>
  <r>
    <x v="0"/>
    <s v="UNDP1-0009492465-01-MAY-2022-6568"/>
    <x v="10"/>
    <d v="2022-06-10T00:00:00"/>
    <s v="UNDP1"/>
    <x v="62"/>
    <s v="Intl Consult Security Charge"/>
    <s v="SSD"/>
    <n v="30000"/>
    <n v="47104"/>
    <n v="1981"/>
    <x v="0"/>
    <s v="SSD10"/>
    <x v="9"/>
    <x v="26"/>
    <s v="GLE"/>
    <m/>
    <m/>
    <m/>
    <m/>
    <x v="91"/>
    <x v="91"/>
    <m/>
    <n v="9492465"/>
    <n v="6568"/>
    <d v="2022-05-01T00:00:00"/>
    <n v="1120"/>
    <s v="USD"/>
    <n v="1120"/>
    <s v="ONL"/>
    <n v="2022"/>
    <x v="1"/>
  </r>
  <r>
    <x v="1"/>
    <s v="UNDP1-0009497901-31-MAY-2022-3334"/>
    <x v="3"/>
    <d v="2022-06-14T00:00:00"/>
    <s v="UNDP1"/>
    <x v="1"/>
    <s v="Facilities &amp; Admin - Implement"/>
    <s v="SSD"/>
    <n v="30000"/>
    <n v="47104"/>
    <n v="1981"/>
    <x v="0"/>
    <s v="SSD10"/>
    <x v="9"/>
    <x v="26"/>
    <s v="SFA"/>
    <m/>
    <m/>
    <m/>
    <m/>
    <x v="92"/>
    <x v="3"/>
    <m/>
    <n v="9497901"/>
    <n v="3334"/>
    <d v="2022-05-31T00:00:00"/>
    <n v="449.95"/>
    <s v="USD"/>
    <n v="449.95"/>
    <s v="PC"/>
    <n v="2022"/>
    <x v="1"/>
  </r>
  <r>
    <x v="1"/>
    <s v="UNDP1-0009553149-30-JUN-2022-4503"/>
    <x v="4"/>
    <d v="2022-07-23T00:00:00"/>
    <s v="UNDP1"/>
    <x v="1"/>
    <s v="Facilities &amp; Admin - Implement"/>
    <s v="SSD"/>
    <n v="30000"/>
    <n v="47104"/>
    <n v="1981"/>
    <x v="0"/>
    <s v="SSD10"/>
    <x v="9"/>
    <x v="26"/>
    <s v="SFA"/>
    <m/>
    <m/>
    <m/>
    <m/>
    <x v="94"/>
    <x v="3"/>
    <m/>
    <n v="9553149"/>
    <n v="4503"/>
    <d v="2022-06-30T00:00:00"/>
    <n v="371.84"/>
    <s v="USD"/>
    <n v="371.84"/>
    <s v="PC"/>
    <n v="2022"/>
    <x v="2"/>
  </r>
  <r>
    <x v="5"/>
    <s v="UNDP1-SSD22M02IV-28-FEB-2022-436"/>
    <x v="8"/>
    <d v="2022-03-03T00:00:00"/>
    <s v="UNDP1"/>
    <x v="63"/>
    <s v="UNV_COST_RECOVERY_RECURRING"/>
    <s v="SSD"/>
    <n v="30000"/>
    <n v="47104"/>
    <n v="1981"/>
    <x v="0"/>
    <s v="SSD10"/>
    <x v="9"/>
    <x v="26"/>
    <s v="PAY"/>
    <m/>
    <m/>
    <m/>
    <m/>
    <x v="95"/>
    <x v="93"/>
    <m/>
    <s v="SSD22M02IV"/>
    <n v="436"/>
    <d v="2022-02-28T00:00:00"/>
    <n v="4.83"/>
    <s v="USD"/>
    <n v="4.83"/>
    <s v="GP"/>
    <n v="2022"/>
    <x v="4"/>
  </r>
  <r>
    <x v="5"/>
    <s v="UNDP1-SSD22M02IV-28-FEB-2022-267"/>
    <x v="8"/>
    <d v="2022-03-03T00:00:00"/>
    <s v="UNDP1"/>
    <x v="64"/>
    <s v="UNV-Global Charges"/>
    <s v="SSD"/>
    <n v="30000"/>
    <n v="47104"/>
    <n v="1981"/>
    <x v="0"/>
    <s v="SSD10"/>
    <x v="9"/>
    <x v="26"/>
    <s v="PAY"/>
    <m/>
    <m/>
    <m/>
    <m/>
    <x v="95"/>
    <x v="93"/>
    <m/>
    <s v="SSD22M02IV"/>
    <n v="267"/>
    <d v="2022-02-28T00:00:00"/>
    <n v="0.94"/>
    <s v="USD"/>
    <n v="0.94"/>
    <s v="GP"/>
    <n v="2022"/>
    <x v="4"/>
  </r>
  <r>
    <x v="5"/>
    <s v="UNDP1-SSD22M04IV-30-APR-2022-91"/>
    <x v="0"/>
    <d v="2022-05-10T00:00:00"/>
    <s v="UNDP1"/>
    <x v="61"/>
    <s v="UNV_Entry_Lump_Sum"/>
    <s v="SSD"/>
    <n v="30000"/>
    <n v="47104"/>
    <n v="1981"/>
    <x v="0"/>
    <s v="SSD10"/>
    <x v="9"/>
    <x v="26"/>
    <s v="PAY"/>
    <m/>
    <m/>
    <m/>
    <m/>
    <x v="95"/>
    <x v="93"/>
    <m/>
    <s v="SSD22M04IV"/>
    <n v="91"/>
    <d v="2022-04-30T00:00:00"/>
    <n v="2000"/>
    <s v="USD"/>
    <n v="2000"/>
    <s v="GP"/>
    <n v="2022"/>
    <x v="0"/>
  </r>
  <r>
    <x v="5"/>
    <s v="UNDP1-SSD22M04IV-30-APR-2022-262"/>
    <x v="0"/>
    <d v="2022-05-10T00:00:00"/>
    <s v="UNDP1"/>
    <x v="64"/>
    <s v="UNV-Global Charges"/>
    <s v="SSD"/>
    <n v="30000"/>
    <n v="47104"/>
    <n v="1981"/>
    <x v="0"/>
    <s v="SSD10"/>
    <x v="9"/>
    <x v="26"/>
    <s v="PAY"/>
    <m/>
    <m/>
    <m/>
    <m/>
    <x v="95"/>
    <x v="93"/>
    <m/>
    <s v="SSD22M04IV"/>
    <n v="262"/>
    <d v="2022-04-30T00:00:00"/>
    <n v="170.5"/>
    <s v="USD"/>
    <n v="170.5"/>
    <s v="GP"/>
    <n v="2022"/>
    <x v="0"/>
  </r>
  <r>
    <x v="5"/>
    <s v="UNDP1-SSD22M04IV-30-APR-2022-131"/>
    <x v="0"/>
    <d v="2022-05-10T00:00:00"/>
    <s v="UNDP1"/>
    <x v="65"/>
    <s v="UNV_Volunteer_Learning"/>
    <s v="SSD"/>
    <n v="30000"/>
    <n v="47104"/>
    <n v="1981"/>
    <x v="0"/>
    <s v="SSD10"/>
    <x v="9"/>
    <x v="26"/>
    <s v="PAY"/>
    <m/>
    <m/>
    <m/>
    <m/>
    <x v="95"/>
    <x v="93"/>
    <m/>
    <s v="SSD22M04IV"/>
    <n v="131"/>
    <d v="2022-04-30T00:00:00"/>
    <n v="24.17"/>
    <s v="USD"/>
    <n v="24.17"/>
    <s v="GP"/>
    <n v="2022"/>
    <x v="0"/>
  </r>
  <r>
    <x v="5"/>
    <s v="UNDP1-SSD22M04IV-30-APR-2022-316"/>
    <x v="0"/>
    <d v="2022-05-10T00:00:00"/>
    <s v="UNDP1"/>
    <x v="66"/>
    <s v="UNV-Home Leave Travel &amp; Allowa"/>
    <s v="SSD"/>
    <n v="30000"/>
    <n v="47104"/>
    <n v="1981"/>
    <x v="0"/>
    <s v="SSD10"/>
    <x v="9"/>
    <x v="26"/>
    <s v="PAY"/>
    <m/>
    <m/>
    <m/>
    <m/>
    <x v="95"/>
    <x v="93"/>
    <m/>
    <s v="SSD22M04IV"/>
    <n v="316"/>
    <d v="2022-04-30T00:00:00"/>
    <n v="24.17"/>
    <s v="USD"/>
    <n v="24.17"/>
    <s v="GP"/>
    <n v="2022"/>
    <x v="0"/>
  </r>
  <r>
    <x v="5"/>
    <s v="UNDP1-SSD22M04IV-30-APR-2022-82"/>
    <x v="0"/>
    <d v="2022-05-10T00:00:00"/>
    <s v="UNDP1"/>
    <x v="67"/>
    <s v="UN Volunteers-Stipend &amp; Allow"/>
    <s v="SSD"/>
    <n v="30000"/>
    <n v="47104"/>
    <n v="1981"/>
    <x v="0"/>
    <s v="SSD10"/>
    <x v="9"/>
    <x v="26"/>
    <s v="PAY"/>
    <m/>
    <m/>
    <m/>
    <m/>
    <x v="95"/>
    <x v="93"/>
    <m/>
    <s v="SSD22M04IV"/>
    <n v="82"/>
    <d v="2022-04-30T00:00:00"/>
    <n v="3038.36"/>
    <s v="USD"/>
    <n v="3038.36"/>
    <s v="GP"/>
    <n v="2022"/>
    <x v="0"/>
  </r>
  <r>
    <x v="5"/>
    <s v="UNDP1-SSD22M04IV-30-APR-2022-357"/>
    <x v="0"/>
    <d v="2022-05-10T00:00:00"/>
    <s v="UNDP1"/>
    <x v="68"/>
    <s v="UNV RSA / Exit Allowance"/>
    <s v="SSD"/>
    <n v="30000"/>
    <n v="47104"/>
    <n v="1981"/>
    <x v="0"/>
    <s v="SSD10"/>
    <x v="9"/>
    <x v="26"/>
    <s v="PAY"/>
    <m/>
    <m/>
    <m/>
    <m/>
    <x v="95"/>
    <x v="93"/>
    <m/>
    <s v="SSD22M04IV"/>
    <n v="357"/>
    <d v="2022-04-30T00:00:00"/>
    <n v="217.5"/>
    <s v="USD"/>
    <n v="217.5"/>
    <s v="GP"/>
    <n v="2022"/>
    <x v="0"/>
  </r>
  <r>
    <x v="5"/>
    <s v="UNDP1-SSD22M04IV-30-APR-2022-174"/>
    <x v="0"/>
    <d v="2022-05-10T00:00:00"/>
    <s v="UNDP1"/>
    <x v="69"/>
    <s v="UNV-Hazard Pay"/>
    <s v="SSD"/>
    <n v="30000"/>
    <n v="47104"/>
    <n v="1981"/>
    <x v="0"/>
    <s v="SSD10"/>
    <x v="9"/>
    <x v="26"/>
    <s v="PAY"/>
    <m/>
    <m/>
    <m/>
    <m/>
    <x v="95"/>
    <x v="93"/>
    <m/>
    <s v="SSD22M04IV"/>
    <n v="174"/>
    <d v="2022-04-30T00:00:00"/>
    <n v="966.67"/>
    <s v="USD"/>
    <n v="966.67"/>
    <s v="GP"/>
    <n v="2022"/>
    <x v="0"/>
  </r>
  <r>
    <x v="5"/>
    <s v="UNDP1-SSD22M04IV-30-APR-2022-420"/>
    <x v="0"/>
    <d v="2022-05-10T00:00:00"/>
    <s v="UNDP1"/>
    <x v="63"/>
    <s v="UNV_COST_RECOVERY_RECURRING"/>
    <s v="SSD"/>
    <n v="30000"/>
    <n v="47104"/>
    <n v="1981"/>
    <x v="0"/>
    <s v="SSD10"/>
    <x v="9"/>
    <x v="26"/>
    <s v="PAY"/>
    <m/>
    <m/>
    <m/>
    <m/>
    <x v="95"/>
    <x v="93"/>
    <m/>
    <s v="SSD22M04IV"/>
    <n v="420"/>
    <d v="2022-04-30T00:00:00"/>
    <n v="714.04"/>
    <s v="USD"/>
    <n v="714.04"/>
    <s v="GP"/>
    <n v="2022"/>
    <x v="0"/>
  </r>
  <r>
    <x v="5"/>
    <s v="UNDP1-SSD22M04IV-30-APR-2022-368"/>
    <x v="0"/>
    <d v="2022-05-10T00:00:00"/>
    <s v="UNDP1"/>
    <x v="70"/>
    <s v="UNV-Intl Appoint/Sep incl Trvl"/>
    <s v="SSD"/>
    <n v="30000"/>
    <n v="47104"/>
    <n v="1981"/>
    <x v="0"/>
    <s v="SSD10"/>
    <x v="9"/>
    <x v="26"/>
    <s v="PAY"/>
    <m/>
    <m/>
    <m/>
    <m/>
    <x v="95"/>
    <x v="93"/>
    <m/>
    <s v="SSD22M04IV"/>
    <n v="368"/>
    <d v="2022-04-30T00:00:00"/>
    <n v="1050"/>
    <s v="USD"/>
    <n v="1050"/>
    <s v="GP"/>
    <n v="2022"/>
    <x v="0"/>
  </r>
  <r>
    <x v="5"/>
    <s v="UNDP1-SSD22M04IV-30-APR-2022-218"/>
    <x v="0"/>
    <d v="2022-05-10T00:00:00"/>
    <s v="UNDP1"/>
    <x v="71"/>
    <s v="UNV-Medical Insurance"/>
    <s v="SSD"/>
    <n v="30000"/>
    <n v="47104"/>
    <n v="1981"/>
    <x v="0"/>
    <s v="SSD10"/>
    <x v="9"/>
    <x v="26"/>
    <s v="PAY"/>
    <m/>
    <m/>
    <m/>
    <m/>
    <x v="95"/>
    <x v="93"/>
    <m/>
    <s v="SSD22M04IV"/>
    <n v="218"/>
    <d v="2022-04-30T00:00:00"/>
    <n v="138.52000000000001"/>
    <s v="USD"/>
    <n v="138.52000000000001"/>
    <s v="GP"/>
    <n v="2022"/>
    <x v="0"/>
  </r>
  <r>
    <x v="5"/>
    <s v="UNDP1-SSD22M04IV-30-APR-2022-379"/>
    <x v="0"/>
    <d v="2022-05-10T00:00:00"/>
    <s v="UNDP1"/>
    <x v="72"/>
    <s v="UNV_Cost_Recovery_Deployment"/>
    <s v="SSD"/>
    <n v="30000"/>
    <n v="47104"/>
    <n v="1981"/>
    <x v="0"/>
    <s v="SSD10"/>
    <x v="9"/>
    <x v="26"/>
    <s v="PAY"/>
    <m/>
    <m/>
    <m/>
    <m/>
    <x v="95"/>
    <x v="93"/>
    <m/>
    <s v="SSD22M04IV"/>
    <n v="379"/>
    <d v="2022-04-30T00:00:00"/>
    <n v="4100"/>
    <s v="USD"/>
    <n v="4100"/>
    <s v="GP"/>
    <n v="2022"/>
    <x v="0"/>
  </r>
  <r>
    <x v="5"/>
    <s v="UNDP1-SSD22M05IV-31-MAY-2022-359"/>
    <x v="3"/>
    <d v="2022-06-01T00:00:00"/>
    <s v="UNDP1"/>
    <x v="68"/>
    <s v="UNV RSA / Exit Allowance"/>
    <s v="SSD"/>
    <n v="30000"/>
    <n v="47104"/>
    <n v="1981"/>
    <x v="0"/>
    <s v="SSD10"/>
    <x v="9"/>
    <x v="26"/>
    <s v="PAY"/>
    <m/>
    <m/>
    <m/>
    <m/>
    <x v="95"/>
    <x v="93"/>
    <m/>
    <s v="SSD22M05IV"/>
    <n v="359"/>
    <d v="2022-05-31T00:00:00"/>
    <n v="225"/>
    <s v="USD"/>
    <n v="225"/>
    <s v="GP"/>
    <n v="2022"/>
    <x v="1"/>
  </r>
  <r>
    <x v="5"/>
    <s v="UNDP1-SSD22M05IV-31-MAY-2022-319"/>
    <x v="3"/>
    <d v="2022-06-01T00:00:00"/>
    <s v="UNDP1"/>
    <x v="66"/>
    <s v="UNV-Home Leave Travel &amp; Allowa"/>
    <s v="SSD"/>
    <n v="30000"/>
    <n v="47104"/>
    <n v="1981"/>
    <x v="0"/>
    <s v="SSD10"/>
    <x v="9"/>
    <x v="26"/>
    <s v="PAY"/>
    <m/>
    <m/>
    <m/>
    <m/>
    <x v="95"/>
    <x v="93"/>
    <m/>
    <s v="SSD22M05IV"/>
    <n v="319"/>
    <d v="2022-05-31T00:00:00"/>
    <n v="25"/>
    <s v="USD"/>
    <n v="25"/>
    <s v="GP"/>
    <n v="2022"/>
    <x v="1"/>
  </r>
  <r>
    <x v="5"/>
    <s v="UNDP1-SSD22M05IV-31-MAY-2022-267"/>
    <x v="3"/>
    <d v="2022-06-01T00:00:00"/>
    <s v="UNDP1"/>
    <x v="64"/>
    <s v="UNV-Global Charges"/>
    <s v="SSD"/>
    <n v="30000"/>
    <n v="47104"/>
    <n v="1981"/>
    <x v="0"/>
    <s v="SSD10"/>
    <x v="9"/>
    <x v="26"/>
    <s v="PAY"/>
    <m/>
    <m/>
    <m/>
    <m/>
    <x v="95"/>
    <x v="93"/>
    <m/>
    <s v="SSD22M05IV"/>
    <n v="267"/>
    <d v="2022-05-31T00:00:00"/>
    <n v="149.01"/>
    <s v="USD"/>
    <n v="149.01"/>
    <s v="GP"/>
    <n v="2022"/>
    <x v="1"/>
  </r>
  <r>
    <x v="5"/>
    <s v="UNDP1-SSD22M05IV-31-MAY-2022-223"/>
    <x v="3"/>
    <d v="2022-06-01T00:00:00"/>
    <s v="UNDP1"/>
    <x v="71"/>
    <s v="UNV-Medical Insurance"/>
    <s v="SSD"/>
    <n v="30000"/>
    <n v="47104"/>
    <n v="1981"/>
    <x v="0"/>
    <s v="SSD10"/>
    <x v="9"/>
    <x v="26"/>
    <s v="PAY"/>
    <m/>
    <m/>
    <m/>
    <m/>
    <x v="95"/>
    <x v="93"/>
    <m/>
    <s v="SSD22M05IV"/>
    <n v="223"/>
    <d v="2022-05-31T00:00:00"/>
    <n v="143.30000000000001"/>
    <s v="USD"/>
    <n v="143.30000000000001"/>
    <s v="GP"/>
    <n v="2022"/>
    <x v="1"/>
  </r>
  <r>
    <x v="5"/>
    <s v="UNDP1-SSD22M05IV-31-MAY-2022-179"/>
    <x v="3"/>
    <d v="2022-06-01T00:00:00"/>
    <s v="UNDP1"/>
    <x v="69"/>
    <s v="UNV-Hazard Pay"/>
    <s v="SSD"/>
    <n v="30000"/>
    <n v="47104"/>
    <n v="1981"/>
    <x v="0"/>
    <s v="SSD10"/>
    <x v="9"/>
    <x v="26"/>
    <s v="PAY"/>
    <m/>
    <m/>
    <m/>
    <m/>
    <x v="95"/>
    <x v="93"/>
    <m/>
    <s v="SSD22M05IV"/>
    <n v="179"/>
    <d v="2022-05-31T00:00:00"/>
    <n v="1000"/>
    <s v="USD"/>
    <n v="1000"/>
    <s v="GP"/>
    <n v="2022"/>
    <x v="1"/>
  </r>
  <r>
    <x v="5"/>
    <s v="UNDP1-SSD22M05IV-31-MAY-2022-88"/>
    <x v="3"/>
    <d v="2022-06-01T00:00:00"/>
    <s v="UNDP1"/>
    <x v="67"/>
    <s v="UN Volunteers-Stipend &amp; Allow"/>
    <s v="SSD"/>
    <n v="30000"/>
    <n v="47104"/>
    <n v="1981"/>
    <x v="0"/>
    <s v="SSD10"/>
    <x v="9"/>
    <x v="26"/>
    <s v="PAY"/>
    <m/>
    <m/>
    <m/>
    <m/>
    <x v="95"/>
    <x v="93"/>
    <m/>
    <s v="SSD22M05IV"/>
    <n v="88"/>
    <d v="2022-05-31T00:00:00"/>
    <n v="3143.14"/>
    <s v="USD"/>
    <n v="3143.14"/>
    <s v="GP"/>
    <n v="2022"/>
    <x v="1"/>
  </r>
  <r>
    <x v="5"/>
    <s v="UNDP1-SSD22M05IV-31-MAY-2022-135"/>
    <x v="3"/>
    <d v="2022-06-01T00:00:00"/>
    <s v="UNDP1"/>
    <x v="65"/>
    <s v="UNV_Volunteer_Learning"/>
    <s v="SSD"/>
    <n v="30000"/>
    <n v="47104"/>
    <n v="1981"/>
    <x v="0"/>
    <s v="SSD10"/>
    <x v="9"/>
    <x v="26"/>
    <s v="PAY"/>
    <m/>
    <m/>
    <m/>
    <m/>
    <x v="95"/>
    <x v="93"/>
    <m/>
    <s v="SSD22M05IV"/>
    <n v="135"/>
    <d v="2022-05-31T00:00:00"/>
    <n v="25"/>
    <s v="USD"/>
    <n v="25"/>
    <s v="GP"/>
    <n v="2022"/>
    <x v="1"/>
  </r>
  <r>
    <x v="5"/>
    <s v="UNDP1-SSD22M05IV-31-MAY-2022-416"/>
    <x v="3"/>
    <d v="2022-06-01T00:00:00"/>
    <s v="UNDP1"/>
    <x v="63"/>
    <s v="UNV_COST_RECOVERY_RECURRING"/>
    <s v="SSD"/>
    <n v="30000"/>
    <n v="47104"/>
    <n v="1981"/>
    <x v="0"/>
    <s v="SSD10"/>
    <x v="9"/>
    <x v="26"/>
    <s v="PAY"/>
    <m/>
    <m/>
    <m/>
    <m/>
    <x v="95"/>
    <x v="93"/>
    <m/>
    <s v="SSD22M05IV"/>
    <n v="416"/>
    <d v="2022-05-31T00:00:00"/>
    <n v="597.41999999999996"/>
    <s v="USD"/>
    <n v="597.41999999999996"/>
    <s v="GP"/>
    <n v="2022"/>
    <x v="1"/>
  </r>
  <r>
    <x v="5"/>
    <s v="UNDP1-SSD22M06IV-30-JUN-2022-267"/>
    <x v="4"/>
    <d v="2022-07-01T00:00:00"/>
    <s v="UNDP1"/>
    <x v="64"/>
    <s v="UNV-Global Charges"/>
    <s v="SSD"/>
    <n v="30000"/>
    <n v="47104"/>
    <n v="1981"/>
    <x v="0"/>
    <s v="SSD10"/>
    <x v="9"/>
    <x v="26"/>
    <s v="PAY"/>
    <m/>
    <m/>
    <m/>
    <m/>
    <x v="95"/>
    <x v="93"/>
    <m/>
    <s v="SSD22M06IV"/>
    <n v="267"/>
    <d v="2022-06-30T00:00:00"/>
    <n v="149.09"/>
    <s v="USD"/>
    <n v="149.09"/>
    <s v="GP"/>
    <n v="2022"/>
    <x v="2"/>
  </r>
  <r>
    <x v="5"/>
    <s v="UNDP1-SSD22M06IV-30-JUN-2022-170"/>
    <x v="4"/>
    <d v="2022-07-01T00:00:00"/>
    <s v="UNDP1"/>
    <x v="69"/>
    <s v="UNV-Hazard Pay"/>
    <s v="SSD"/>
    <n v="30000"/>
    <n v="47104"/>
    <n v="1981"/>
    <x v="0"/>
    <s v="SSD10"/>
    <x v="9"/>
    <x v="26"/>
    <s v="PAY"/>
    <m/>
    <m/>
    <m/>
    <m/>
    <x v="95"/>
    <x v="93"/>
    <m/>
    <s v="SSD22M06IV"/>
    <n v="170"/>
    <d v="2022-06-30T00:00:00"/>
    <n v="1000"/>
    <s v="USD"/>
    <n v="1000"/>
    <s v="GP"/>
    <n v="2022"/>
    <x v="2"/>
  </r>
  <r>
    <x v="5"/>
    <s v="UNDP1-SSD22M06IV-30-JUN-2022-218"/>
    <x v="4"/>
    <d v="2022-07-01T00:00:00"/>
    <s v="UNDP1"/>
    <x v="71"/>
    <s v="UNV-Medical Insurance"/>
    <s v="SSD"/>
    <n v="30000"/>
    <n v="47104"/>
    <n v="1981"/>
    <x v="0"/>
    <s v="SSD10"/>
    <x v="9"/>
    <x v="26"/>
    <s v="PAY"/>
    <m/>
    <m/>
    <m/>
    <m/>
    <x v="95"/>
    <x v="93"/>
    <m/>
    <s v="SSD22M06IV"/>
    <n v="218"/>
    <d v="2022-06-30T00:00:00"/>
    <n v="146.83000000000001"/>
    <s v="USD"/>
    <n v="146.83000000000001"/>
    <s v="GP"/>
    <n v="2022"/>
    <x v="2"/>
  </r>
  <r>
    <x v="5"/>
    <s v="UNDP1-SSD22M06IV-30-JUN-2022-124"/>
    <x v="4"/>
    <d v="2022-07-01T00:00:00"/>
    <s v="UNDP1"/>
    <x v="65"/>
    <s v="UNV_Volunteer_Learning"/>
    <s v="SSD"/>
    <n v="30000"/>
    <n v="47104"/>
    <n v="1981"/>
    <x v="0"/>
    <s v="SSD10"/>
    <x v="9"/>
    <x v="26"/>
    <s v="PAY"/>
    <m/>
    <m/>
    <m/>
    <m/>
    <x v="95"/>
    <x v="93"/>
    <m/>
    <s v="SSD22M06IV"/>
    <n v="124"/>
    <d v="2022-06-30T00:00:00"/>
    <n v="25"/>
    <s v="USD"/>
    <n v="25"/>
    <s v="GP"/>
    <n v="2022"/>
    <x v="2"/>
  </r>
  <r>
    <x v="5"/>
    <s v="UNDP1-SSD22M06IV-30-JUN-2022-321"/>
    <x v="4"/>
    <d v="2022-07-01T00:00:00"/>
    <s v="UNDP1"/>
    <x v="66"/>
    <s v="UNV-Home Leave Travel &amp; Allowa"/>
    <s v="SSD"/>
    <n v="30000"/>
    <n v="47104"/>
    <n v="1981"/>
    <x v="0"/>
    <s v="SSD10"/>
    <x v="9"/>
    <x v="26"/>
    <s v="PAY"/>
    <m/>
    <m/>
    <m/>
    <m/>
    <x v="95"/>
    <x v="93"/>
    <m/>
    <s v="SSD22M06IV"/>
    <n v="321"/>
    <d v="2022-06-30T00:00:00"/>
    <n v="25"/>
    <s v="USD"/>
    <n v="25"/>
    <s v="GP"/>
    <n v="2022"/>
    <x v="2"/>
  </r>
  <r>
    <x v="5"/>
    <s v="UNDP1-SSD22M06IV-30-JUN-2022-73"/>
    <x v="4"/>
    <d v="2022-07-01T00:00:00"/>
    <s v="UNDP1"/>
    <x v="67"/>
    <s v="UN Volunteers-Stipend &amp; Allow"/>
    <s v="SSD"/>
    <n v="30000"/>
    <n v="47104"/>
    <n v="1981"/>
    <x v="0"/>
    <s v="SSD10"/>
    <x v="9"/>
    <x v="26"/>
    <s v="PAY"/>
    <m/>
    <m/>
    <m/>
    <m/>
    <x v="95"/>
    <x v="93"/>
    <m/>
    <s v="SSD22M06IV"/>
    <n v="73"/>
    <d v="2022-06-30T00:00:00"/>
    <n v="3143.14"/>
    <s v="USD"/>
    <n v="3143.14"/>
    <s v="GP"/>
    <n v="2022"/>
    <x v="2"/>
  </r>
  <r>
    <x v="5"/>
    <s v="UNDP1-SSD22M06IV-30-JUN-2022-363"/>
    <x v="4"/>
    <d v="2022-07-01T00:00:00"/>
    <s v="UNDP1"/>
    <x v="68"/>
    <s v="UNV RSA / Exit Allowance"/>
    <s v="SSD"/>
    <n v="30000"/>
    <n v="47104"/>
    <n v="1981"/>
    <x v="0"/>
    <s v="SSD10"/>
    <x v="9"/>
    <x v="26"/>
    <s v="PAY"/>
    <m/>
    <m/>
    <m/>
    <m/>
    <x v="95"/>
    <x v="93"/>
    <m/>
    <s v="SSD22M06IV"/>
    <n v="363"/>
    <d v="2022-06-30T00:00:00"/>
    <n v="225"/>
    <s v="USD"/>
    <n v="225"/>
    <s v="GP"/>
    <n v="2022"/>
    <x v="2"/>
  </r>
  <r>
    <x v="5"/>
    <s v="UNDP1-SSD22M06IV-30-JUN-2022-430"/>
    <x v="4"/>
    <d v="2022-07-01T00:00:00"/>
    <s v="UNDP1"/>
    <x v="63"/>
    <s v="UNV_COST_RECOVERY_RECURRING"/>
    <s v="SSD"/>
    <n v="30000"/>
    <n v="47104"/>
    <n v="1981"/>
    <x v="0"/>
    <s v="SSD10"/>
    <x v="9"/>
    <x v="26"/>
    <s v="PAY"/>
    <m/>
    <m/>
    <m/>
    <m/>
    <x v="95"/>
    <x v="93"/>
    <m/>
    <s v="SSD22M06IV"/>
    <n v="430"/>
    <d v="2022-06-30T00:00:00"/>
    <n v="597.88"/>
    <s v="USD"/>
    <n v="597.88"/>
    <s v="GP"/>
    <n v="2022"/>
    <x v="2"/>
  </r>
  <r>
    <x v="2"/>
    <s v="SSD10-00093371-1-1-ACCR-DST"/>
    <x v="9"/>
    <d v="2022-03-31T00:00:00"/>
    <s v="UNDP1"/>
    <x v="7"/>
    <s v="TRAVEL TICKETS-LOCAL"/>
    <s v="SSD"/>
    <n v="32045"/>
    <n v="47108"/>
    <n v="1981"/>
    <x v="1"/>
    <s v="SSD10"/>
    <x v="10"/>
    <x v="18"/>
    <s v="ACT"/>
    <s v=" "/>
    <n v="810"/>
    <s v="WORLD FOOD PROGRAMME"/>
    <s v=" "/>
    <x v="20"/>
    <x v="116"/>
    <m/>
    <s v="AP09400845"/>
    <n v="40"/>
    <d v="2022-03-31T00:00:00"/>
    <n v="-9607.51"/>
    <s v="USD"/>
    <n v="-9607.51"/>
    <s v="AP"/>
    <n v="2022"/>
    <x v="3"/>
  </r>
  <r>
    <x v="2"/>
    <s v="SSD10-00093371-1-1-ACCR-DST"/>
    <x v="9"/>
    <d v="2022-04-01T00:00:00"/>
    <s v="UNDP1"/>
    <x v="7"/>
    <s v="TRAVEL TICKETS-LOCAL"/>
    <s v="SSD"/>
    <n v="32045"/>
    <n v="47108"/>
    <n v="1981"/>
    <x v="1"/>
    <s v="SSD10"/>
    <x v="10"/>
    <x v="18"/>
    <s v="ACT"/>
    <s v=" "/>
    <n v="810"/>
    <s v="WORLD FOOD PROGRAMME"/>
    <s v=" "/>
    <x v="20"/>
    <x v="116"/>
    <m/>
    <s v="AP09401667"/>
    <n v="18"/>
    <d v="2022-03-31T00:00:00"/>
    <n v="9607.51"/>
    <s v="USD"/>
    <n v="9607.51"/>
    <s v="AP"/>
    <n v="2022"/>
    <x v="3"/>
  </r>
  <r>
    <x v="2"/>
    <s v="SSD10-00093371-1-1-PPAY-DST"/>
    <x v="9"/>
    <d v="2022-03-31T00:00:00"/>
    <s v="UNDP1"/>
    <x v="8"/>
    <s v="PREPAID VOUCHER MODALITY"/>
    <s v="SSD"/>
    <n v="32045"/>
    <n v="47108"/>
    <n v="1981"/>
    <x v="1"/>
    <s v="SSD10"/>
    <x v="10"/>
    <x v="18"/>
    <s v=" "/>
    <s v=" "/>
    <n v="810"/>
    <s v="WORLD FOOD PROGRAMME"/>
    <s v=" "/>
    <x v="103"/>
    <x v="116"/>
    <m/>
    <s v="AP09400845"/>
    <n v="1"/>
    <d v="2022-03-31T00:00:00"/>
    <n v="9607.51"/>
    <s v="USD"/>
    <n v="9607.51"/>
    <s v="AP"/>
    <n v="2022"/>
    <x v="3"/>
  </r>
  <r>
    <x v="2"/>
    <s v="SSD10-00093371-1-1-PPAY-DST"/>
    <x v="9"/>
    <d v="2022-04-01T00:00:00"/>
    <s v="UNDP1"/>
    <x v="8"/>
    <s v="PREPAID VOUCHER MODALITY"/>
    <s v="SSD"/>
    <n v="32045"/>
    <n v="47108"/>
    <n v="1981"/>
    <x v="1"/>
    <s v="SSD10"/>
    <x v="10"/>
    <x v="18"/>
    <s v=" "/>
    <s v=" "/>
    <n v="810"/>
    <s v="WORLD FOOD PROGRAMME"/>
    <s v=" "/>
    <x v="103"/>
    <x v="116"/>
    <m/>
    <s v="AP09402687"/>
    <n v="17"/>
    <d v="2022-03-31T00:00:00"/>
    <n v="-9607.51"/>
    <s v="USD"/>
    <n v="-9607.51"/>
    <s v="AP"/>
    <n v="2022"/>
    <x v="3"/>
  </r>
  <r>
    <x v="2"/>
    <s v="SSD10-00097085-1-1-ACCR-DST"/>
    <x v="42"/>
    <d v="2022-02-10T00:00:00"/>
    <s v="UNDP1"/>
    <x v="73"/>
    <s v="HVY EQUIP CONTRA ASSET"/>
    <s v="SSD"/>
    <n v="32045"/>
    <n v="47108"/>
    <n v="1981"/>
    <x v="1"/>
    <s v="SSD10"/>
    <x v="10"/>
    <x v="17"/>
    <s v="ACT"/>
    <s v=" "/>
    <n v="7373"/>
    <s v="HAGI INVESTMENTS SMC LTD"/>
    <s v=" "/>
    <x v="106"/>
    <x v="117"/>
    <m/>
    <s v="AP09340812"/>
    <n v="1"/>
    <d v="2022-02-04T00:00:00"/>
    <n v="4500"/>
    <s v="USD"/>
    <n v="4500"/>
    <s v="AP"/>
    <n v="2022"/>
    <x v="4"/>
  </r>
  <r>
    <x v="2"/>
    <s v="SSD10-00097108-1-1-ACCR-DST"/>
    <x v="61"/>
    <d v="2022-02-07T00:00:00"/>
    <s v="UNDP1"/>
    <x v="10"/>
    <s v="INTL CONSULTANTS-SHT TERM-TECH"/>
    <s v="SSD"/>
    <n v="32045"/>
    <n v="47103"/>
    <n v="1981"/>
    <x v="1"/>
    <s v="SSD10"/>
    <x v="10"/>
    <x v="29"/>
    <s v="ACT"/>
    <s v=" "/>
    <n v="7292"/>
    <s v="MARIE ONIWA"/>
    <s v=" "/>
    <x v="107"/>
    <x v="118"/>
    <m/>
    <s v="AP09335411"/>
    <n v="45"/>
    <d v="2022-02-07T00:00:00"/>
    <n v="5376"/>
    <s v="USD"/>
    <n v="5376"/>
    <s v="AP"/>
    <n v="2022"/>
    <x v="4"/>
  </r>
  <r>
    <x v="2"/>
    <s v="SSD10-00097196-1-1-ACCR-DST"/>
    <x v="62"/>
    <d v="2022-02-11T00:00:00"/>
    <s v="UNDP1"/>
    <x v="14"/>
    <s v="BUILDING MAINTENANCE"/>
    <s v="SSD"/>
    <n v="32045"/>
    <n v="47108"/>
    <n v="1981"/>
    <x v="1"/>
    <s v="SSD10"/>
    <x v="10"/>
    <x v="26"/>
    <s v="ACT"/>
    <s v=" "/>
    <n v="5962"/>
    <s v="TASIM TRADING   CONSTRUCTION CO. LTD"/>
    <s v=" "/>
    <x v="108"/>
    <x v="119"/>
    <m/>
    <s v="AP09342617"/>
    <n v="42"/>
    <d v="2022-02-11T00:00:00"/>
    <n v="10704"/>
    <s v="USD"/>
    <n v="10704"/>
    <s v="AP"/>
    <n v="2022"/>
    <x v="4"/>
  </r>
  <r>
    <x v="2"/>
    <s v="SSD10-00097196-2-1-ACCR-DST"/>
    <x v="62"/>
    <d v="2022-02-11T00:00:00"/>
    <s v="UNDP1"/>
    <x v="14"/>
    <s v="BUILDING MAINTENANCE"/>
    <s v="SSD"/>
    <n v="32045"/>
    <n v="47108"/>
    <n v="1981"/>
    <x v="1"/>
    <s v="SSD10"/>
    <x v="10"/>
    <x v="26"/>
    <s v="ACT"/>
    <s v=" "/>
    <n v="5962"/>
    <s v="TASIM TRADING   CONSTRUCTION CO. LTD"/>
    <s v=" "/>
    <x v="109"/>
    <x v="119"/>
    <m/>
    <s v="AP09342617"/>
    <n v="43"/>
    <d v="2022-02-11T00:00:00"/>
    <n v="12488"/>
    <s v="USD"/>
    <n v="12488"/>
    <s v="AP"/>
    <n v="2022"/>
    <x v="4"/>
  </r>
  <r>
    <x v="2"/>
    <s v="SSD10-00097364-1-1-ACCR-DST"/>
    <x v="8"/>
    <d v="2022-03-01T00:00:00"/>
    <s v="UNDP1"/>
    <x v="14"/>
    <s v="BUILDING MAINTENANCE"/>
    <s v="SSD"/>
    <n v="32045"/>
    <n v="47108"/>
    <n v="1981"/>
    <x v="1"/>
    <s v="SSD10"/>
    <x v="10"/>
    <x v="17"/>
    <s v="ACT"/>
    <s v=" "/>
    <n v="5865"/>
    <s v="EAST AFRO CONSTRUCTION, ENGINEERING   TR"/>
    <s v=" "/>
    <x v="110"/>
    <x v="120"/>
    <m/>
    <s v="AP09361231"/>
    <n v="15"/>
    <d v="2022-02-28T00:00:00"/>
    <n v="14009"/>
    <s v="USD"/>
    <n v="14009"/>
    <s v="AP"/>
    <n v="2022"/>
    <x v="4"/>
  </r>
  <r>
    <x v="2"/>
    <s v="SSD10-00097437-1-1-ACCR-DST"/>
    <x v="63"/>
    <d v="2022-03-03T00:00:00"/>
    <s v="UNDP1"/>
    <x v="22"/>
    <s v="LOCAL CONSULT.-SHT TERM-TECH"/>
    <s v="SSD"/>
    <n v="32045"/>
    <n v="47104"/>
    <n v="1981"/>
    <x v="1"/>
    <s v="SSD10"/>
    <x v="10"/>
    <x v="9"/>
    <s v="ACT"/>
    <s v=" "/>
    <n v="503"/>
    <s v="HARRIET KUYANG LOGO"/>
    <s v=" "/>
    <x v="111"/>
    <x v="121"/>
    <m/>
    <s v="AP09366213"/>
    <n v="8"/>
    <d v="2022-03-03T00:00:00"/>
    <n v="4200"/>
    <s v="USD"/>
    <n v="4200"/>
    <s v="AP"/>
    <n v="2022"/>
    <x v="3"/>
  </r>
  <r>
    <x v="2"/>
    <s v="SSD10-00097437-2-1-ACCR-DST"/>
    <x v="63"/>
    <d v="2022-03-03T00:00:00"/>
    <s v="UNDP1"/>
    <x v="22"/>
    <s v="LOCAL CONSULT.-SHT TERM-TECH"/>
    <s v="SSD"/>
    <n v="32045"/>
    <n v="47104"/>
    <n v="1981"/>
    <x v="1"/>
    <s v="SSD10"/>
    <x v="10"/>
    <x v="9"/>
    <s v="ACT"/>
    <s v=" "/>
    <n v="503"/>
    <s v="HARRIET KUYANG LOGO"/>
    <s v=" "/>
    <x v="111"/>
    <x v="121"/>
    <m/>
    <s v="AP09366213"/>
    <n v="7"/>
    <d v="2022-03-03T00:00:00"/>
    <n v="6000"/>
    <s v="USD"/>
    <n v="6000"/>
    <s v="AP"/>
    <n v="2022"/>
    <x v="3"/>
  </r>
  <r>
    <x v="2"/>
    <s v="SSD10-00097471-1-1-ACCR-DST"/>
    <x v="64"/>
    <d v="2022-03-04T00:00:00"/>
    <s v="UNDP1"/>
    <x v="22"/>
    <s v="LOCAL CONSULT.-SHT TERM-TECH"/>
    <s v="SSD"/>
    <n v="32045"/>
    <n v="47103"/>
    <n v="1981"/>
    <x v="1"/>
    <s v="SSD10"/>
    <x v="10"/>
    <x v="30"/>
    <s v="ACT"/>
    <s v=" "/>
    <n v="6756"/>
    <s v="FRANCIS MADING DENG"/>
    <s v=" "/>
    <x v="112"/>
    <x v="122"/>
    <m/>
    <s v="AP09367923"/>
    <n v="20"/>
    <d v="2022-03-04T00:00:00"/>
    <n v="18240"/>
    <s v="USD"/>
    <n v="18240"/>
    <s v="AP"/>
    <n v="2022"/>
    <x v="3"/>
  </r>
  <r>
    <x v="2"/>
    <s v="SSD10-00097679-1-1-ACCR-DST"/>
    <x v="65"/>
    <d v="2022-03-17T00:00:00"/>
    <s v="UNDP1"/>
    <x v="10"/>
    <s v="INTL CONSULTANTS-SHT TERM-TECH"/>
    <s v="SSD"/>
    <n v="32045"/>
    <n v="47103"/>
    <n v="1981"/>
    <x v="1"/>
    <s v="SSD10"/>
    <x v="10"/>
    <x v="30"/>
    <s v="ACT"/>
    <s v=" "/>
    <n v="7018"/>
    <s v="AMOS ODHIAMBO AGIRO"/>
    <s v=" "/>
    <x v="113"/>
    <x v="123"/>
    <m/>
    <s v="AP09384062"/>
    <n v="21"/>
    <d v="2022-03-17T00:00:00"/>
    <n v="12010"/>
    <s v="USD"/>
    <n v="12010"/>
    <s v="AP"/>
    <n v="2022"/>
    <x v="3"/>
  </r>
  <r>
    <x v="2"/>
    <s v="SSD10-00097756-1-1-ACCR-DST"/>
    <x v="66"/>
    <d v="2022-03-24T00:00:00"/>
    <s v="UNDP1"/>
    <x v="10"/>
    <s v="INTL CONSULTANTS-SHT TERM-TECH"/>
    <s v="SSD"/>
    <n v="32045"/>
    <n v="47104"/>
    <n v="1981"/>
    <x v="1"/>
    <s v="SSD10"/>
    <x v="10"/>
    <x v="9"/>
    <s v="ACT"/>
    <s v=" "/>
    <n v="1093"/>
    <s v="IRMA MARIA AARSMAN"/>
    <s v=" "/>
    <x v="114"/>
    <x v="124"/>
    <m/>
    <s v="AP09391730"/>
    <n v="4"/>
    <d v="2022-03-23T00:00:00"/>
    <n v="14400"/>
    <s v="USD"/>
    <n v="14400"/>
    <s v="AP"/>
    <n v="2022"/>
    <x v="3"/>
  </r>
  <r>
    <x v="2"/>
    <s v="SSD10-00097756-2-1-ACCR-DST"/>
    <x v="66"/>
    <d v="2022-03-24T00:00:00"/>
    <s v="UNDP1"/>
    <x v="10"/>
    <s v="INTL CONSULTANTS-SHT TERM-TECH"/>
    <s v="SSD"/>
    <n v="32045"/>
    <n v="47104"/>
    <n v="1981"/>
    <x v="1"/>
    <s v="SSD10"/>
    <x v="10"/>
    <x v="9"/>
    <s v="ACT"/>
    <s v=" "/>
    <n v="1093"/>
    <s v="IRMA MARIA AARSMAN"/>
    <s v=" "/>
    <x v="114"/>
    <x v="124"/>
    <m/>
    <s v="AP09391730"/>
    <n v="5"/>
    <d v="2022-03-23T00:00:00"/>
    <n v="11200"/>
    <s v="USD"/>
    <n v="11200"/>
    <s v="AP"/>
    <n v="2022"/>
    <x v="3"/>
  </r>
  <r>
    <x v="2"/>
    <s v="SSD10-00097969-1-1-ACCR-DST"/>
    <x v="67"/>
    <d v="2022-04-04T00:00:00"/>
    <s v="UNDP1"/>
    <x v="7"/>
    <s v="TRAVEL TICKETS-LOCAL"/>
    <s v="SSD"/>
    <n v="32045"/>
    <n v="47108"/>
    <n v="1981"/>
    <x v="1"/>
    <s v="SSD10"/>
    <x v="10"/>
    <x v="18"/>
    <s v="ACT"/>
    <s v=" "/>
    <n v="810"/>
    <s v="WORLD FOOD PROGRAMME"/>
    <s v=" "/>
    <x v="20"/>
    <x v="125"/>
    <m/>
    <s v="AP09405089"/>
    <n v="40"/>
    <d v="2022-04-04T00:00:00"/>
    <n v="392.49"/>
    <s v="USD"/>
    <n v="392.49"/>
    <s v="AP"/>
    <n v="2022"/>
    <x v="0"/>
  </r>
  <r>
    <x v="2"/>
    <s v="SSD10-00097969-1-1-PPAY-DST"/>
    <x v="67"/>
    <d v="2022-04-05T00:00:00"/>
    <s v="UNDP1"/>
    <x v="8"/>
    <s v="PREPAID VOUCHER MODALITY"/>
    <s v="SSD"/>
    <n v="32045"/>
    <n v="47108"/>
    <n v="1981"/>
    <x v="1"/>
    <s v="SSD10"/>
    <x v="10"/>
    <x v="18"/>
    <s v=" "/>
    <s v=" "/>
    <n v="810"/>
    <s v="WORLD FOOD PROGRAMME"/>
    <s v=" "/>
    <x v="103"/>
    <x v="125"/>
    <m/>
    <s v="AP09407067"/>
    <n v="1"/>
    <d v="2022-04-04T00:00:00"/>
    <n v="-392.49"/>
    <s v="USD"/>
    <n v="-392.49"/>
    <s v="AP"/>
    <n v="2022"/>
    <x v="0"/>
  </r>
  <r>
    <x v="1"/>
    <s v="UNDP1-0009315255-23-JAN-2022-2753"/>
    <x v="20"/>
    <d v="2022-01-23T00:00:00"/>
    <s v="UNDP1"/>
    <x v="1"/>
    <s v="Facilities &amp; Admin - Implement"/>
    <s v="SSD"/>
    <n v="32045"/>
    <n v="47108"/>
    <n v="1981"/>
    <x v="1"/>
    <s v="SSD10"/>
    <x v="10"/>
    <x v="26"/>
    <s v="SFA"/>
    <m/>
    <m/>
    <m/>
    <m/>
    <x v="30"/>
    <x v="3"/>
    <m/>
    <n v="9315255"/>
    <n v="2753"/>
    <d v="2022-01-23T00:00:00"/>
    <n v="-818"/>
    <s v="USD"/>
    <n v="-818"/>
    <s v="PC"/>
    <n v="2022"/>
    <x v="5"/>
  </r>
  <r>
    <x v="1"/>
    <s v="UNDP1-0009346617-31-JAN-2022-2397"/>
    <x v="12"/>
    <d v="2022-02-16T00:00:00"/>
    <s v="UNDP1"/>
    <x v="1"/>
    <s v="Facilities &amp; Admin - Implement"/>
    <s v="SSD"/>
    <n v="32045"/>
    <n v="47108"/>
    <n v="1981"/>
    <x v="1"/>
    <s v="SSD10"/>
    <x v="10"/>
    <x v="26"/>
    <s v="SFA"/>
    <m/>
    <m/>
    <m/>
    <m/>
    <x v="32"/>
    <x v="3"/>
    <m/>
    <n v="9346617"/>
    <n v="2397"/>
    <d v="2022-01-31T00:00:00"/>
    <n v="2323.36"/>
    <s v="USD"/>
    <n v="2323.36"/>
    <s v="PC"/>
    <n v="2022"/>
    <x v="5"/>
  </r>
  <r>
    <x v="1"/>
    <s v="UNDP1-0009353248-21-FEB-2022-1405"/>
    <x v="22"/>
    <d v="2022-02-22T00:00:00"/>
    <s v="UNDP1"/>
    <x v="1"/>
    <s v="Facilities &amp; Admin - Implement"/>
    <s v="SSD"/>
    <n v="32045"/>
    <n v="47103"/>
    <n v="1981"/>
    <x v="1"/>
    <s v="SSD10"/>
    <x v="10"/>
    <x v="29"/>
    <s v="SFA"/>
    <m/>
    <m/>
    <m/>
    <m/>
    <x v="115"/>
    <x v="3"/>
    <m/>
    <n v="9353248"/>
    <n v="1405"/>
    <d v="2022-02-21T00:00:00"/>
    <n v="430.08"/>
    <s v="USD"/>
    <n v="430.08"/>
    <s v="PC"/>
    <n v="2022"/>
    <x v="4"/>
  </r>
  <r>
    <x v="1"/>
    <s v="UNDP1-0009353248-21-FEB-2022-1406"/>
    <x v="22"/>
    <d v="2022-02-22T00:00:00"/>
    <s v="UNDP1"/>
    <x v="1"/>
    <s v="Facilities &amp; Admin - Implement"/>
    <s v="SSD"/>
    <n v="32045"/>
    <n v="47108"/>
    <n v="1981"/>
    <x v="1"/>
    <s v="SSD10"/>
    <x v="10"/>
    <x v="26"/>
    <s v="SFA"/>
    <m/>
    <m/>
    <m/>
    <m/>
    <x v="115"/>
    <x v="3"/>
    <m/>
    <n v="9353248"/>
    <n v="1406"/>
    <d v="2022-02-21T00:00:00"/>
    <n v="-2323.36"/>
    <s v="USD"/>
    <n v="-2323.36"/>
    <s v="PC"/>
    <n v="2022"/>
    <x v="4"/>
  </r>
  <r>
    <x v="1"/>
    <s v="UNDP1-0009353248-21-FEB-2022-1407"/>
    <x v="22"/>
    <d v="2022-02-22T00:00:00"/>
    <s v="UNDP1"/>
    <x v="1"/>
    <s v="Facilities &amp; Admin - Implement"/>
    <s v="SSD"/>
    <n v="32045"/>
    <n v="47108"/>
    <n v="1981"/>
    <x v="1"/>
    <s v="SSD10"/>
    <x v="10"/>
    <x v="26"/>
    <s v="SFA"/>
    <m/>
    <m/>
    <m/>
    <m/>
    <x v="115"/>
    <x v="3"/>
    <m/>
    <n v="9353248"/>
    <n v="1407"/>
    <d v="2022-02-21T00:00:00"/>
    <n v="1855.36"/>
    <s v="USD"/>
    <n v="1855.36"/>
    <s v="PC"/>
    <n v="2022"/>
    <x v="4"/>
  </r>
  <r>
    <x v="1"/>
    <s v="UNDP1-0009386888-28-FEB-2022-4342"/>
    <x v="8"/>
    <d v="2022-03-21T00:00:00"/>
    <s v="UNDP1"/>
    <x v="1"/>
    <s v="Facilities &amp; Admin - Implement"/>
    <s v="SSD"/>
    <n v="32045"/>
    <n v="47108"/>
    <n v="1981"/>
    <x v="1"/>
    <s v="SSD10"/>
    <x v="10"/>
    <x v="17"/>
    <s v="SFA"/>
    <m/>
    <m/>
    <m/>
    <m/>
    <x v="84"/>
    <x v="3"/>
    <m/>
    <n v="9386888"/>
    <n v="4342"/>
    <d v="2022-02-28T00:00:00"/>
    <n v="1120.72"/>
    <s v="USD"/>
    <n v="1120.72"/>
    <s v="PC"/>
    <n v="2022"/>
    <x v="4"/>
  </r>
  <r>
    <x v="1"/>
    <s v="UNDP1-0009386888-28-FEB-2022-4341"/>
    <x v="8"/>
    <d v="2022-03-21T00:00:00"/>
    <s v="UNDP1"/>
    <x v="1"/>
    <s v="Facilities &amp; Admin - Implement"/>
    <s v="SSD"/>
    <n v="32045"/>
    <n v="47104"/>
    <n v="1981"/>
    <x v="1"/>
    <s v="SSD10"/>
    <x v="10"/>
    <x v="9"/>
    <s v="SFA"/>
    <m/>
    <m/>
    <m/>
    <m/>
    <x v="84"/>
    <x v="3"/>
    <m/>
    <n v="9386888"/>
    <n v="4341"/>
    <d v="2022-02-28T00:00:00"/>
    <n v="2864"/>
    <s v="USD"/>
    <n v="2864"/>
    <s v="PC"/>
    <n v="2022"/>
    <x v="4"/>
  </r>
  <r>
    <x v="1"/>
    <s v="UNDP1-0009386888-28-FEB-2022-4340"/>
    <x v="8"/>
    <d v="2022-03-21T00:00:00"/>
    <s v="UNDP1"/>
    <x v="1"/>
    <s v="Facilities &amp; Admin - Implement"/>
    <s v="SSD"/>
    <n v="32045"/>
    <n v="47103"/>
    <n v="1981"/>
    <x v="1"/>
    <s v="SSD10"/>
    <x v="10"/>
    <x v="30"/>
    <s v="SFA"/>
    <m/>
    <m/>
    <m/>
    <m/>
    <x v="84"/>
    <x v="3"/>
    <m/>
    <n v="9386888"/>
    <n v="4340"/>
    <d v="2022-02-28T00:00:00"/>
    <n v="1459.2"/>
    <s v="USD"/>
    <n v="1459.2"/>
    <s v="PC"/>
    <n v="2022"/>
    <x v="4"/>
  </r>
  <r>
    <x v="1"/>
    <s v="UNDP1-0009386889-20-MAR-2022-1292"/>
    <x v="23"/>
    <d v="2022-03-21T00:00:00"/>
    <s v="UNDP1"/>
    <x v="1"/>
    <s v="Facilities &amp; Admin - Implement"/>
    <s v="SSD"/>
    <n v="32045"/>
    <n v="47103"/>
    <n v="1981"/>
    <x v="1"/>
    <s v="SSD10"/>
    <x v="10"/>
    <x v="30"/>
    <s v="SFA"/>
    <m/>
    <m/>
    <m/>
    <m/>
    <x v="116"/>
    <x v="3"/>
    <m/>
    <n v="9386889"/>
    <n v="1292"/>
    <d v="2022-03-20T00:00:00"/>
    <n v="-1459.2"/>
    <s v="USD"/>
    <n v="-1459.2"/>
    <s v="PC"/>
    <n v="2022"/>
    <x v="3"/>
  </r>
  <r>
    <x v="1"/>
    <s v="UNDP1-0009386889-20-MAR-2022-1293"/>
    <x v="23"/>
    <d v="2022-03-21T00:00:00"/>
    <s v="UNDP1"/>
    <x v="1"/>
    <s v="Facilities &amp; Admin - Implement"/>
    <s v="SSD"/>
    <n v="32045"/>
    <n v="47103"/>
    <n v="1981"/>
    <x v="1"/>
    <s v="SSD10"/>
    <x v="10"/>
    <x v="30"/>
    <s v="SFA"/>
    <m/>
    <m/>
    <m/>
    <m/>
    <x v="116"/>
    <x v="3"/>
    <m/>
    <n v="9386889"/>
    <n v="1293"/>
    <d v="2022-03-20T00:00:00"/>
    <n v="2420"/>
    <s v="USD"/>
    <n v="2420"/>
    <s v="PC"/>
    <n v="2022"/>
    <x v="3"/>
  </r>
  <r>
    <x v="1"/>
    <s v="UNDP1-0009386889-20-MAR-2022-1294"/>
    <x v="23"/>
    <d v="2022-03-21T00:00:00"/>
    <s v="UNDP1"/>
    <x v="1"/>
    <s v="Facilities &amp; Admin - Implement"/>
    <s v="SSD"/>
    <n v="32045"/>
    <n v="47104"/>
    <n v="1981"/>
    <x v="1"/>
    <s v="SSD10"/>
    <x v="10"/>
    <x v="9"/>
    <s v="SFA"/>
    <m/>
    <m/>
    <m/>
    <m/>
    <x v="116"/>
    <x v="3"/>
    <m/>
    <n v="9386889"/>
    <n v="1294"/>
    <d v="2022-03-20T00:00:00"/>
    <n v="816"/>
    <s v="USD"/>
    <n v="816"/>
    <s v="PC"/>
    <n v="2022"/>
    <x v="3"/>
  </r>
  <r>
    <x v="1"/>
    <s v="UNDP1-0009386889-20-MAR-2022-1295"/>
    <x v="23"/>
    <d v="2022-03-21T00:00:00"/>
    <s v="UNDP1"/>
    <x v="1"/>
    <s v="Facilities &amp; Admin - Implement"/>
    <s v="SSD"/>
    <n v="32045"/>
    <n v="47104"/>
    <n v="1981"/>
    <x v="1"/>
    <s v="SSD10"/>
    <x v="10"/>
    <x v="9"/>
    <s v="SFA"/>
    <m/>
    <m/>
    <m/>
    <m/>
    <x v="116"/>
    <x v="3"/>
    <m/>
    <n v="9386889"/>
    <n v="1295"/>
    <d v="2022-03-20T00:00:00"/>
    <n v="-2864"/>
    <s v="USD"/>
    <n v="-2864"/>
    <s v="PC"/>
    <n v="2022"/>
    <x v="3"/>
  </r>
  <r>
    <x v="0"/>
    <s v="UNDP1-0009398495-30-MAR-2022-2"/>
    <x v="68"/>
    <d v="2022-03-31T00:00:00"/>
    <s v="UNDP1"/>
    <x v="58"/>
    <s v="Moving Expenses"/>
    <s v="SSD"/>
    <n v="32045"/>
    <n v="47108"/>
    <n v="1981"/>
    <x v="1"/>
    <s v="SSD10"/>
    <x v="10"/>
    <x v="17"/>
    <s v="GLE"/>
    <m/>
    <m/>
    <m/>
    <m/>
    <x v="117"/>
    <x v="126"/>
    <m/>
    <n v="9398495"/>
    <n v="2"/>
    <d v="2022-03-30T00:00:00"/>
    <n v="4500"/>
    <s v="USD"/>
    <n v="4500"/>
    <s v="ONL"/>
    <n v="2022"/>
    <x v="3"/>
  </r>
  <r>
    <x v="0"/>
    <s v="UNDP1-0009398495-30-MAR-2022-1"/>
    <x v="68"/>
    <d v="2022-03-31T00:00:00"/>
    <s v="UNDP1"/>
    <x v="73"/>
    <s v="Hvy Equip Contra Asset"/>
    <s v="SSD"/>
    <n v="32045"/>
    <n v="47108"/>
    <n v="1981"/>
    <x v="1"/>
    <s v="SSD10"/>
    <x v="10"/>
    <x v="17"/>
    <s v="GLE"/>
    <m/>
    <m/>
    <m/>
    <m/>
    <x v="117"/>
    <x v="127"/>
    <m/>
    <n v="9398495"/>
    <n v="1"/>
    <d v="2022-03-30T00:00:00"/>
    <n v="-4500"/>
    <s v="USD"/>
    <n v="-4500"/>
    <s v="ONL"/>
    <n v="2022"/>
    <x v="3"/>
  </r>
  <r>
    <x v="0"/>
    <s v="UNDP1-0009405345-04-APR-2022-1"/>
    <x v="67"/>
    <d v="2022-04-06T00:00:00"/>
    <s v="UNDP1"/>
    <x v="74"/>
    <s v="Dep Allowances-IP Staff-TA"/>
    <s v="SSD"/>
    <n v="32045"/>
    <n v="47108"/>
    <n v="1981"/>
    <x v="1"/>
    <s v="SSD10"/>
    <x v="10"/>
    <x v="26"/>
    <s v="GLE"/>
    <m/>
    <m/>
    <m/>
    <m/>
    <x v="118"/>
    <x v="128"/>
    <m/>
    <n v="9405345"/>
    <n v="1"/>
    <d v="2022-04-04T00:00:00"/>
    <n v="-5059.78"/>
    <s v="USD"/>
    <n v="-5059.78"/>
    <s v="ONL"/>
    <n v="2022"/>
    <x v="0"/>
  </r>
  <r>
    <x v="1"/>
    <s v="UNDP1-0009430880-31-MAR-2022-2417"/>
    <x v="9"/>
    <d v="2022-04-24T00:00:00"/>
    <s v="UNDP1"/>
    <x v="1"/>
    <s v="Facilities &amp; Admin - Implement"/>
    <s v="SSD"/>
    <n v="32045"/>
    <n v="47108"/>
    <n v="1981"/>
    <x v="1"/>
    <s v="SSD10"/>
    <x v="10"/>
    <x v="17"/>
    <s v="SFA"/>
    <m/>
    <m/>
    <m/>
    <m/>
    <x v="105"/>
    <x v="3"/>
    <m/>
    <n v="9430880"/>
    <n v="2417"/>
    <d v="2022-03-31T00:00:00"/>
    <n v="360"/>
    <s v="USD"/>
    <n v="360"/>
    <s v="PC"/>
    <n v="2022"/>
    <x v="3"/>
  </r>
  <r>
    <x v="1"/>
    <s v="UNDP1-0009430880-31-MAR-2022-2416"/>
    <x v="9"/>
    <d v="2022-04-24T00:00:00"/>
    <s v="UNDP1"/>
    <x v="1"/>
    <s v="Facilities &amp; Admin - Implement"/>
    <s v="SSD"/>
    <n v="32045"/>
    <n v="47104"/>
    <n v="1981"/>
    <x v="1"/>
    <s v="SSD10"/>
    <x v="10"/>
    <x v="9"/>
    <s v="SFA"/>
    <m/>
    <m/>
    <m/>
    <m/>
    <x v="105"/>
    <x v="3"/>
    <m/>
    <n v="9430880"/>
    <n v="2416"/>
    <d v="2022-03-31T00:00:00"/>
    <n v="2048"/>
    <s v="USD"/>
    <n v="2048"/>
    <s v="PC"/>
    <n v="2022"/>
    <x v="3"/>
  </r>
  <r>
    <x v="1"/>
    <s v="UNDP1-0009430889-23-APR-2022-3568"/>
    <x v="24"/>
    <d v="2022-04-24T00:00:00"/>
    <s v="UNDP1"/>
    <x v="1"/>
    <s v="Facilities &amp; Admin - Implement"/>
    <s v="SSD"/>
    <n v="32045"/>
    <n v="47108"/>
    <n v="1981"/>
    <x v="1"/>
    <s v="SSD10"/>
    <x v="10"/>
    <x v="26"/>
    <s v="SFA"/>
    <m/>
    <m/>
    <m/>
    <m/>
    <x v="86"/>
    <x v="3"/>
    <m/>
    <n v="9430889"/>
    <n v="3568"/>
    <d v="2022-04-23T00:00:00"/>
    <n v="-404.78"/>
    <s v="USD"/>
    <n v="-404.78"/>
    <s v="PC"/>
    <n v="2022"/>
    <x v="0"/>
  </r>
  <r>
    <x v="1"/>
    <s v="UNDP1-0009430889-23-APR-2022-3567"/>
    <x v="24"/>
    <d v="2022-04-24T00:00:00"/>
    <s v="UNDP1"/>
    <x v="1"/>
    <s v="Facilities &amp; Admin - Implement"/>
    <s v="SSD"/>
    <n v="32045"/>
    <n v="47108"/>
    <n v="1981"/>
    <x v="1"/>
    <s v="SSD10"/>
    <x v="10"/>
    <x v="18"/>
    <s v="SFA"/>
    <m/>
    <m/>
    <m/>
    <m/>
    <x v="86"/>
    <x v="3"/>
    <m/>
    <n v="9430889"/>
    <n v="3567"/>
    <d v="2022-04-23T00:00:00"/>
    <n v="31.4"/>
    <s v="USD"/>
    <n v="31.4"/>
    <s v="PC"/>
    <n v="2022"/>
    <x v="0"/>
  </r>
  <r>
    <x v="0"/>
    <s v="UNDP1-0009456005-10-MAY-2022-1"/>
    <x v="69"/>
    <d v="2022-05-13T00:00:00"/>
    <s v="UNDP1"/>
    <x v="75"/>
    <s v="Refunds to Donors"/>
    <s v="SSD"/>
    <n v="32045"/>
    <n v="47104"/>
    <n v="1981"/>
    <x v="1"/>
    <s v="SSD10"/>
    <x v="10"/>
    <x v="8"/>
    <s v="GLR"/>
    <m/>
    <m/>
    <m/>
    <m/>
    <x v="119"/>
    <x v="129"/>
    <m/>
    <n v="9456005"/>
    <n v="1"/>
    <d v="2022-05-10T00:00:00"/>
    <n v="60987.99"/>
    <s v="USD"/>
    <n v="60987.99"/>
    <s v="ONL"/>
    <n v="2022"/>
    <x v="1"/>
  </r>
  <r>
    <x v="0"/>
    <s v="UNDP1-PO09286934-01-JAN-2022-29"/>
    <x v="27"/>
    <d v="2022-01-02T00:00:00"/>
    <s v="UNDP1"/>
    <x v="76"/>
    <s v="Hospitality Catering"/>
    <s v="SSD"/>
    <n v="32045"/>
    <n v="47108"/>
    <n v="1981"/>
    <x v="1"/>
    <s v="SSD10"/>
    <x v="10"/>
    <x v="26"/>
    <s v="COM"/>
    <m/>
    <m/>
    <m/>
    <m/>
    <x v="41"/>
    <x v="130"/>
    <m/>
    <s v="PO09286934"/>
    <n v="29"/>
    <d v="2022-01-01T00:00:00"/>
    <n v="-4375"/>
    <s v="USD"/>
    <n v="-4375"/>
    <s v="PO"/>
    <n v="2022"/>
    <x v="5"/>
  </r>
  <r>
    <x v="0"/>
    <s v="UNDP1-PO09286934-01-JAN-2022-68"/>
    <x v="27"/>
    <d v="2022-01-02T00:00:00"/>
    <s v="UNDP1"/>
    <x v="15"/>
    <s v="Receipt Accrual Liability"/>
    <s v="SSD"/>
    <n v="32045"/>
    <n v="47108"/>
    <n v="1981"/>
    <x v="1"/>
    <s v="SSD10"/>
    <x v="10"/>
    <x v="26"/>
    <s v="COM"/>
    <m/>
    <m/>
    <m/>
    <m/>
    <x v="41"/>
    <x v="131"/>
    <m/>
    <s v="PO09286934"/>
    <n v="68"/>
    <d v="2022-01-01T00:00:00"/>
    <n v="5850"/>
    <s v="USD"/>
    <n v="5850"/>
    <s v="PO"/>
    <n v="2022"/>
    <x v="5"/>
  </r>
  <r>
    <x v="0"/>
    <s v="UNDP1-PO09286934-01-JAN-2022-76"/>
    <x v="27"/>
    <d v="2022-01-02T00:00:00"/>
    <s v="UNDP1"/>
    <x v="15"/>
    <s v="Receipt Accrual Liability"/>
    <s v="SSD"/>
    <n v="32045"/>
    <n v="47108"/>
    <n v="1981"/>
    <x v="1"/>
    <s v="SSD10"/>
    <x v="10"/>
    <x v="26"/>
    <s v="COM"/>
    <m/>
    <m/>
    <m/>
    <m/>
    <x v="41"/>
    <x v="130"/>
    <m/>
    <s v="PO09286934"/>
    <n v="76"/>
    <d v="2022-01-01T00:00:00"/>
    <n v="4375"/>
    <s v="USD"/>
    <n v="4375"/>
    <s v="PO"/>
    <n v="2022"/>
    <x v="5"/>
  </r>
  <r>
    <x v="0"/>
    <s v="UNDP1-PO09286934-01-JAN-2022-160"/>
    <x v="27"/>
    <d v="2022-01-02T00:00:00"/>
    <s v="UNDP1"/>
    <x v="76"/>
    <s v="Hospitality Catering"/>
    <s v="SSD"/>
    <n v="32045"/>
    <n v="47108"/>
    <n v="1981"/>
    <x v="1"/>
    <s v="SSD10"/>
    <x v="10"/>
    <x v="26"/>
    <s v="COM"/>
    <m/>
    <m/>
    <m/>
    <m/>
    <x v="41"/>
    <x v="131"/>
    <m/>
    <s v="PO09286934"/>
    <n v="160"/>
    <d v="2022-01-01T00:00:00"/>
    <n v="-5850"/>
    <s v="USD"/>
    <n v="-5850"/>
    <s v="PO"/>
    <n v="2022"/>
    <x v="5"/>
  </r>
  <r>
    <x v="0"/>
    <s v="UNDP1-PO09328449-31-JAN-2022-11"/>
    <x v="12"/>
    <d v="2022-02-01T00:00:00"/>
    <s v="UNDP1"/>
    <x v="15"/>
    <s v="Receipt Accrual Liability"/>
    <s v="SSD"/>
    <n v="32045"/>
    <n v="47108"/>
    <n v="1981"/>
    <x v="1"/>
    <s v="SSD10"/>
    <x v="10"/>
    <x v="26"/>
    <s v="COM"/>
    <m/>
    <m/>
    <m/>
    <m/>
    <x v="42"/>
    <x v="132"/>
    <m/>
    <s v="PO09328449"/>
    <n v="11"/>
    <d v="2022-01-31T00:00:00"/>
    <n v="-12488"/>
    <s v="USD"/>
    <n v="-12488"/>
    <s v="PO"/>
    <n v="2022"/>
    <x v="5"/>
  </r>
  <r>
    <x v="0"/>
    <s v="UNDP1-PO09328449-31-JAN-2022-10"/>
    <x v="12"/>
    <d v="2022-02-01T00:00:00"/>
    <s v="UNDP1"/>
    <x v="15"/>
    <s v="Receipt Accrual Liability"/>
    <s v="SSD"/>
    <n v="32045"/>
    <n v="47108"/>
    <n v="1981"/>
    <x v="1"/>
    <s v="SSD10"/>
    <x v="10"/>
    <x v="26"/>
    <s v="COM"/>
    <m/>
    <m/>
    <m/>
    <m/>
    <x v="42"/>
    <x v="132"/>
    <m/>
    <s v="PO09328449"/>
    <n v="10"/>
    <d v="2022-01-31T00:00:00"/>
    <n v="-10704"/>
    <s v="USD"/>
    <n v="-10704"/>
    <s v="PO"/>
    <n v="2022"/>
    <x v="5"/>
  </r>
  <r>
    <x v="0"/>
    <s v="UNDP1-PO09328449-31-JAN-2022-93"/>
    <x v="12"/>
    <d v="2022-02-01T00:00:00"/>
    <s v="UNDP1"/>
    <x v="15"/>
    <s v="Receipt Accrual Liability"/>
    <s v="SSD"/>
    <n v="32045"/>
    <n v="47108"/>
    <n v="1981"/>
    <x v="1"/>
    <s v="SSD10"/>
    <x v="10"/>
    <x v="26"/>
    <s v="COM"/>
    <m/>
    <m/>
    <m/>
    <m/>
    <x v="42"/>
    <x v="131"/>
    <m/>
    <s v="PO09328449"/>
    <n v="93"/>
    <d v="2022-01-31T00:00:00"/>
    <n v="-5850"/>
    <s v="USD"/>
    <n v="-5850"/>
    <s v="PO"/>
    <n v="2022"/>
    <x v="5"/>
  </r>
  <r>
    <x v="0"/>
    <s v="UNDP1-PO09328449-31-JAN-2022-65"/>
    <x v="12"/>
    <d v="2022-02-01T00:00:00"/>
    <s v="UNDP1"/>
    <x v="14"/>
    <s v="Building Maintenance"/>
    <s v="SSD"/>
    <n v="32045"/>
    <n v="47108"/>
    <n v="1981"/>
    <x v="1"/>
    <s v="SSD10"/>
    <x v="10"/>
    <x v="26"/>
    <s v="COM"/>
    <m/>
    <m/>
    <m/>
    <m/>
    <x v="42"/>
    <x v="132"/>
    <m/>
    <s v="PO09328449"/>
    <n v="65"/>
    <d v="2022-01-31T00:00:00"/>
    <n v="12488"/>
    <s v="USD"/>
    <n v="12488"/>
    <s v="PO"/>
    <n v="2022"/>
    <x v="5"/>
  </r>
  <r>
    <x v="0"/>
    <s v="UNDP1-PO09328449-31-JAN-2022-85"/>
    <x v="12"/>
    <d v="2022-02-01T00:00:00"/>
    <s v="UNDP1"/>
    <x v="14"/>
    <s v="Building Maintenance"/>
    <s v="SSD"/>
    <n v="32045"/>
    <n v="47108"/>
    <n v="1981"/>
    <x v="1"/>
    <s v="SSD10"/>
    <x v="10"/>
    <x v="26"/>
    <s v="COM"/>
    <m/>
    <m/>
    <m/>
    <m/>
    <x v="42"/>
    <x v="132"/>
    <m/>
    <s v="PO09328449"/>
    <n v="85"/>
    <d v="2022-01-31T00:00:00"/>
    <n v="10704"/>
    <s v="USD"/>
    <n v="10704"/>
    <s v="PO"/>
    <n v="2022"/>
    <x v="5"/>
  </r>
  <r>
    <x v="0"/>
    <s v="UNDP1-PO09328449-31-JAN-2022-4"/>
    <x v="12"/>
    <d v="2022-02-01T00:00:00"/>
    <s v="UNDP1"/>
    <x v="76"/>
    <s v="Hospitality Catering"/>
    <s v="SSD"/>
    <n v="32045"/>
    <n v="47108"/>
    <n v="1981"/>
    <x v="1"/>
    <s v="SSD10"/>
    <x v="10"/>
    <x v="26"/>
    <s v="COM"/>
    <m/>
    <m/>
    <m/>
    <m/>
    <x v="42"/>
    <x v="131"/>
    <m/>
    <s v="PO09328449"/>
    <n v="4"/>
    <d v="2022-01-31T00:00:00"/>
    <n v="5850"/>
    <s v="USD"/>
    <n v="5850"/>
    <s v="PO"/>
    <n v="2022"/>
    <x v="5"/>
  </r>
  <r>
    <x v="0"/>
    <s v="UNDP1-PO09328596-01-FEB-2022-20"/>
    <x v="28"/>
    <d v="2022-02-01T00:00:00"/>
    <s v="UNDP1"/>
    <x v="14"/>
    <s v="Building Maintenance"/>
    <s v="SSD"/>
    <n v="32045"/>
    <n v="47108"/>
    <n v="1981"/>
    <x v="1"/>
    <s v="SSD10"/>
    <x v="10"/>
    <x v="26"/>
    <s v="COM"/>
    <m/>
    <m/>
    <m/>
    <m/>
    <x v="43"/>
    <x v="132"/>
    <m/>
    <s v="PO09328596"/>
    <n v="20"/>
    <d v="2022-02-01T00:00:00"/>
    <n v="-12488"/>
    <s v="USD"/>
    <n v="-12488"/>
    <s v="PO"/>
    <n v="2022"/>
    <x v="4"/>
  </r>
  <r>
    <x v="0"/>
    <s v="UNDP1-PO09328596-01-FEB-2022-62"/>
    <x v="28"/>
    <d v="2022-02-01T00:00:00"/>
    <s v="UNDP1"/>
    <x v="14"/>
    <s v="Building Maintenance"/>
    <s v="SSD"/>
    <n v="32045"/>
    <n v="47108"/>
    <n v="1981"/>
    <x v="1"/>
    <s v="SSD10"/>
    <x v="10"/>
    <x v="26"/>
    <s v="COM"/>
    <m/>
    <m/>
    <m/>
    <m/>
    <x v="43"/>
    <x v="132"/>
    <m/>
    <s v="PO09328596"/>
    <n v="62"/>
    <d v="2022-02-01T00:00:00"/>
    <n v="-10704"/>
    <s v="USD"/>
    <n v="-10704"/>
    <s v="PO"/>
    <n v="2022"/>
    <x v="4"/>
  </r>
  <r>
    <x v="0"/>
    <s v="UNDP1-PO09328596-01-FEB-2022-97"/>
    <x v="28"/>
    <d v="2022-02-01T00:00:00"/>
    <s v="UNDP1"/>
    <x v="15"/>
    <s v="Receipt Accrual Liability"/>
    <s v="SSD"/>
    <n v="32045"/>
    <n v="47108"/>
    <n v="1981"/>
    <x v="1"/>
    <s v="SSD10"/>
    <x v="10"/>
    <x v="26"/>
    <s v="COM"/>
    <m/>
    <m/>
    <m/>
    <m/>
    <x v="43"/>
    <x v="132"/>
    <m/>
    <s v="PO09328596"/>
    <n v="97"/>
    <d v="2022-02-01T00:00:00"/>
    <n v="12488"/>
    <s v="USD"/>
    <n v="12488"/>
    <s v="PO"/>
    <n v="2022"/>
    <x v="4"/>
  </r>
  <r>
    <x v="0"/>
    <s v="UNDP1-PO09328596-01-FEB-2022-14"/>
    <x v="28"/>
    <d v="2022-02-01T00:00:00"/>
    <s v="UNDP1"/>
    <x v="76"/>
    <s v="Hospitality Catering"/>
    <s v="SSD"/>
    <n v="32045"/>
    <n v="47108"/>
    <n v="1981"/>
    <x v="1"/>
    <s v="SSD10"/>
    <x v="10"/>
    <x v="26"/>
    <s v="COM"/>
    <m/>
    <m/>
    <m/>
    <m/>
    <x v="43"/>
    <x v="131"/>
    <m/>
    <s v="PO09328596"/>
    <n v="14"/>
    <d v="2022-02-01T00:00:00"/>
    <n v="-5850"/>
    <s v="USD"/>
    <n v="-5850"/>
    <s v="PO"/>
    <n v="2022"/>
    <x v="4"/>
  </r>
  <r>
    <x v="0"/>
    <s v="UNDP1-PO09328596-01-FEB-2022-66"/>
    <x v="28"/>
    <d v="2022-02-01T00:00:00"/>
    <s v="UNDP1"/>
    <x v="15"/>
    <s v="Receipt Accrual Liability"/>
    <s v="SSD"/>
    <n v="32045"/>
    <n v="47108"/>
    <n v="1981"/>
    <x v="1"/>
    <s v="SSD10"/>
    <x v="10"/>
    <x v="26"/>
    <s v="COM"/>
    <m/>
    <m/>
    <m/>
    <m/>
    <x v="43"/>
    <x v="131"/>
    <m/>
    <s v="PO09328596"/>
    <n v="66"/>
    <d v="2022-02-01T00:00:00"/>
    <n v="5850"/>
    <s v="USD"/>
    <n v="5850"/>
    <s v="PO"/>
    <n v="2022"/>
    <x v="4"/>
  </r>
  <r>
    <x v="0"/>
    <s v="UNDP1-PO09328596-01-FEB-2022-96"/>
    <x v="28"/>
    <d v="2022-02-01T00:00:00"/>
    <s v="UNDP1"/>
    <x v="15"/>
    <s v="Receipt Accrual Liability"/>
    <s v="SSD"/>
    <n v="32045"/>
    <n v="47108"/>
    <n v="1981"/>
    <x v="1"/>
    <s v="SSD10"/>
    <x v="10"/>
    <x v="26"/>
    <s v="COM"/>
    <m/>
    <m/>
    <m/>
    <m/>
    <x v="43"/>
    <x v="132"/>
    <m/>
    <s v="PO09328596"/>
    <n v="96"/>
    <d v="2022-02-01T00:00:00"/>
    <n v="10704"/>
    <s v="USD"/>
    <n v="10704"/>
    <s v="PO"/>
    <n v="2022"/>
    <x v="4"/>
  </r>
  <r>
    <x v="0"/>
    <s v="UNDP1-PO09365157-28-FEB-2022-141"/>
    <x v="8"/>
    <d v="2022-03-03T00:00:00"/>
    <s v="UNDP1"/>
    <x v="22"/>
    <s v="Local Consult.-Sht Term-Tech"/>
    <s v="SSD"/>
    <n v="32045"/>
    <n v="47104"/>
    <n v="1981"/>
    <x v="1"/>
    <s v="SSD10"/>
    <x v="10"/>
    <x v="9"/>
    <s v="COM"/>
    <m/>
    <m/>
    <m/>
    <m/>
    <x v="44"/>
    <x v="133"/>
    <m/>
    <s v="PO09365157"/>
    <n v="141"/>
    <d v="2022-02-28T00:00:00"/>
    <n v="6000"/>
    <s v="USD"/>
    <n v="6000"/>
    <s v="PO"/>
    <n v="2022"/>
    <x v="4"/>
  </r>
  <r>
    <x v="0"/>
    <s v="UNDP1-PO09365157-28-FEB-2022-140"/>
    <x v="8"/>
    <d v="2022-03-03T00:00:00"/>
    <s v="UNDP1"/>
    <x v="22"/>
    <s v="Local Consult.-Sht Term-Tech"/>
    <s v="SSD"/>
    <n v="32045"/>
    <n v="47104"/>
    <n v="1981"/>
    <x v="1"/>
    <s v="SSD10"/>
    <x v="10"/>
    <x v="9"/>
    <s v="COM"/>
    <m/>
    <m/>
    <m/>
    <m/>
    <x v="44"/>
    <x v="133"/>
    <m/>
    <s v="PO09365157"/>
    <n v="140"/>
    <d v="2022-02-28T00:00:00"/>
    <n v="4200"/>
    <s v="USD"/>
    <n v="4200"/>
    <s v="PO"/>
    <n v="2022"/>
    <x v="4"/>
  </r>
  <r>
    <x v="0"/>
    <s v="UNDP1-PO09365157-28-FEB-2022-152"/>
    <x v="8"/>
    <d v="2022-03-03T00:00:00"/>
    <s v="UNDP1"/>
    <x v="22"/>
    <s v="Local Consult.-Sht Term-Tech"/>
    <s v="SSD"/>
    <n v="32045"/>
    <n v="47103"/>
    <n v="1981"/>
    <x v="1"/>
    <s v="SSD10"/>
    <x v="10"/>
    <x v="30"/>
    <s v="COM"/>
    <m/>
    <m/>
    <m/>
    <m/>
    <x v="44"/>
    <x v="134"/>
    <m/>
    <s v="PO09365157"/>
    <n v="152"/>
    <d v="2022-02-28T00:00:00"/>
    <n v="18240"/>
    <s v="USD"/>
    <n v="18240"/>
    <s v="PO"/>
    <n v="2022"/>
    <x v="4"/>
  </r>
  <r>
    <x v="0"/>
    <s v="UNDP1-PO09365157-28-FEB-2022-214"/>
    <x v="8"/>
    <d v="2022-03-03T00:00:00"/>
    <s v="UNDP1"/>
    <x v="10"/>
    <s v="Intl Consultants-Sht Term-Tech"/>
    <s v="SSD"/>
    <n v="32045"/>
    <n v="47104"/>
    <n v="1981"/>
    <x v="1"/>
    <s v="SSD10"/>
    <x v="10"/>
    <x v="9"/>
    <s v="COM"/>
    <m/>
    <m/>
    <m/>
    <m/>
    <x v="44"/>
    <x v="135"/>
    <m/>
    <s v="PO09365157"/>
    <n v="214"/>
    <d v="2022-02-28T00:00:00"/>
    <n v="11200"/>
    <s v="USD"/>
    <n v="11200"/>
    <s v="PO"/>
    <n v="2022"/>
    <x v="4"/>
  </r>
  <r>
    <x v="0"/>
    <s v="UNDP1-PO09365157-28-FEB-2022-213"/>
    <x v="8"/>
    <d v="2022-03-03T00:00:00"/>
    <s v="UNDP1"/>
    <x v="10"/>
    <s v="Intl Consultants-Sht Term-Tech"/>
    <s v="SSD"/>
    <n v="32045"/>
    <n v="47104"/>
    <n v="1981"/>
    <x v="1"/>
    <s v="SSD10"/>
    <x v="10"/>
    <x v="9"/>
    <s v="COM"/>
    <m/>
    <m/>
    <m/>
    <m/>
    <x v="44"/>
    <x v="135"/>
    <m/>
    <s v="PO09365157"/>
    <n v="213"/>
    <d v="2022-02-28T00:00:00"/>
    <n v="14400"/>
    <s v="USD"/>
    <n v="14400"/>
    <s v="PO"/>
    <n v="2022"/>
    <x v="4"/>
  </r>
  <r>
    <x v="0"/>
    <s v="UNDP1-PO09365157-28-FEB-2022-124"/>
    <x v="8"/>
    <d v="2022-03-03T00:00:00"/>
    <s v="UNDP1"/>
    <x v="15"/>
    <s v="Receipt Accrual Liability"/>
    <s v="SSD"/>
    <n v="32045"/>
    <n v="47104"/>
    <n v="1981"/>
    <x v="1"/>
    <s v="SSD10"/>
    <x v="10"/>
    <x v="9"/>
    <s v="COM"/>
    <m/>
    <m/>
    <m/>
    <m/>
    <x v="44"/>
    <x v="135"/>
    <m/>
    <s v="PO09365157"/>
    <n v="124"/>
    <d v="2022-02-28T00:00:00"/>
    <n v="-11200"/>
    <s v="USD"/>
    <n v="-11200"/>
    <s v="PO"/>
    <n v="2022"/>
    <x v="4"/>
  </r>
  <r>
    <x v="0"/>
    <s v="UNDP1-PO09365157-28-FEB-2022-123"/>
    <x v="8"/>
    <d v="2022-03-03T00:00:00"/>
    <s v="UNDP1"/>
    <x v="15"/>
    <s v="Receipt Accrual Liability"/>
    <s v="SSD"/>
    <n v="32045"/>
    <n v="47104"/>
    <n v="1981"/>
    <x v="1"/>
    <s v="SSD10"/>
    <x v="10"/>
    <x v="9"/>
    <s v="COM"/>
    <m/>
    <m/>
    <m/>
    <m/>
    <x v="44"/>
    <x v="135"/>
    <m/>
    <s v="PO09365157"/>
    <n v="123"/>
    <d v="2022-02-28T00:00:00"/>
    <n v="-14400"/>
    <s v="USD"/>
    <n v="-14400"/>
    <s v="PO"/>
    <n v="2022"/>
    <x v="4"/>
  </r>
  <r>
    <x v="0"/>
    <s v="UNDP1-PO09365157-28-FEB-2022-120"/>
    <x v="8"/>
    <d v="2022-03-03T00:00:00"/>
    <s v="UNDP1"/>
    <x v="15"/>
    <s v="Receipt Accrual Liability"/>
    <s v="SSD"/>
    <n v="32045"/>
    <n v="47103"/>
    <n v="1981"/>
    <x v="1"/>
    <s v="SSD10"/>
    <x v="10"/>
    <x v="30"/>
    <s v="COM"/>
    <m/>
    <m/>
    <m/>
    <m/>
    <x v="44"/>
    <x v="134"/>
    <m/>
    <s v="PO09365157"/>
    <n v="120"/>
    <d v="2022-02-28T00:00:00"/>
    <n v="-18240"/>
    <s v="USD"/>
    <n v="-18240"/>
    <s v="PO"/>
    <n v="2022"/>
    <x v="4"/>
  </r>
  <r>
    <x v="0"/>
    <s v="UNDP1-PO09365157-28-FEB-2022-254"/>
    <x v="8"/>
    <d v="2022-03-03T00:00:00"/>
    <s v="UNDP1"/>
    <x v="15"/>
    <s v="Receipt Accrual Liability"/>
    <s v="SSD"/>
    <n v="32045"/>
    <n v="47104"/>
    <n v="1981"/>
    <x v="1"/>
    <s v="SSD10"/>
    <x v="10"/>
    <x v="9"/>
    <s v="COM"/>
    <m/>
    <m/>
    <m/>
    <m/>
    <x v="44"/>
    <x v="133"/>
    <m/>
    <s v="PO09365157"/>
    <n v="254"/>
    <d v="2022-02-28T00:00:00"/>
    <n v="-6000"/>
    <s v="USD"/>
    <n v="-6000"/>
    <s v="PO"/>
    <n v="2022"/>
    <x v="4"/>
  </r>
  <r>
    <x v="0"/>
    <s v="UNDP1-PO09365157-28-FEB-2022-253"/>
    <x v="8"/>
    <d v="2022-03-03T00:00:00"/>
    <s v="UNDP1"/>
    <x v="15"/>
    <s v="Receipt Accrual Liability"/>
    <s v="SSD"/>
    <n v="32045"/>
    <n v="47104"/>
    <n v="1981"/>
    <x v="1"/>
    <s v="SSD10"/>
    <x v="10"/>
    <x v="9"/>
    <s v="COM"/>
    <m/>
    <m/>
    <m/>
    <m/>
    <x v="44"/>
    <x v="133"/>
    <m/>
    <s v="PO09365157"/>
    <n v="253"/>
    <d v="2022-02-28T00:00:00"/>
    <n v="-4200"/>
    <s v="USD"/>
    <n v="-4200"/>
    <s v="PO"/>
    <n v="2022"/>
    <x v="4"/>
  </r>
  <r>
    <x v="0"/>
    <s v="UNDP1-PO09365290-01-MAR-2022-19"/>
    <x v="7"/>
    <d v="2022-03-03T00:00:00"/>
    <s v="UNDP1"/>
    <x v="22"/>
    <s v="Local Consult.-Sht Term-Tech"/>
    <s v="SSD"/>
    <n v="32045"/>
    <n v="47104"/>
    <n v="1981"/>
    <x v="1"/>
    <s v="SSD10"/>
    <x v="10"/>
    <x v="9"/>
    <s v="COM"/>
    <m/>
    <m/>
    <m/>
    <m/>
    <x v="45"/>
    <x v="133"/>
    <m/>
    <s v="PO09365290"/>
    <n v="19"/>
    <d v="2022-03-01T00:00:00"/>
    <n v="-4200"/>
    <s v="USD"/>
    <n v="-4200"/>
    <s v="PO"/>
    <n v="2022"/>
    <x v="3"/>
  </r>
  <r>
    <x v="0"/>
    <s v="UNDP1-PO09365290-01-MAR-2022-224"/>
    <x v="7"/>
    <d v="2022-03-03T00:00:00"/>
    <s v="UNDP1"/>
    <x v="22"/>
    <s v="Local Consult.-Sht Term-Tech"/>
    <s v="SSD"/>
    <n v="32045"/>
    <n v="47103"/>
    <n v="1981"/>
    <x v="1"/>
    <s v="SSD10"/>
    <x v="10"/>
    <x v="30"/>
    <s v="COM"/>
    <m/>
    <m/>
    <m/>
    <m/>
    <x v="45"/>
    <x v="134"/>
    <m/>
    <s v="PO09365290"/>
    <n v="224"/>
    <d v="2022-03-01T00:00:00"/>
    <n v="-18240"/>
    <s v="USD"/>
    <n v="-18240"/>
    <s v="PO"/>
    <n v="2022"/>
    <x v="3"/>
  </r>
  <r>
    <x v="0"/>
    <s v="UNDP1-PO09365290-01-MAR-2022-111"/>
    <x v="7"/>
    <d v="2022-03-03T00:00:00"/>
    <s v="UNDP1"/>
    <x v="10"/>
    <s v="Intl Consultants-Sht Term-Tech"/>
    <s v="SSD"/>
    <n v="32045"/>
    <n v="47104"/>
    <n v="1981"/>
    <x v="1"/>
    <s v="SSD10"/>
    <x v="10"/>
    <x v="9"/>
    <s v="COM"/>
    <m/>
    <m/>
    <m/>
    <m/>
    <x v="45"/>
    <x v="135"/>
    <m/>
    <s v="PO09365290"/>
    <n v="111"/>
    <d v="2022-03-01T00:00:00"/>
    <n v="-11200"/>
    <s v="USD"/>
    <n v="-11200"/>
    <s v="PO"/>
    <n v="2022"/>
    <x v="3"/>
  </r>
  <r>
    <x v="0"/>
    <s v="UNDP1-PO09365290-01-MAR-2022-110"/>
    <x v="7"/>
    <d v="2022-03-03T00:00:00"/>
    <s v="UNDP1"/>
    <x v="10"/>
    <s v="Intl Consultants-Sht Term-Tech"/>
    <s v="SSD"/>
    <n v="32045"/>
    <n v="47104"/>
    <n v="1981"/>
    <x v="1"/>
    <s v="SSD10"/>
    <x v="10"/>
    <x v="9"/>
    <s v="COM"/>
    <m/>
    <m/>
    <m/>
    <m/>
    <x v="45"/>
    <x v="135"/>
    <m/>
    <s v="PO09365290"/>
    <n v="110"/>
    <d v="2022-03-01T00:00:00"/>
    <n v="-14400"/>
    <s v="USD"/>
    <n v="-14400"/>
    <s v="PO"/>
    <n v="2022"/>
    <x v="3"/>
  </r>
  <r>
    <x v="0"/>
    <s v="UNDP1-PO09365290-01-MAR-2022-20"/>
    <x v="7"/>
    <d v="2022-03-03T00:00:00"/>
    <s v="UNDP1"/>
    <x v="22"/>
    <s v="Local Consult.-Sht Term-Tech"/>
    <s v="SSD"/>
    <n v="32045"/>
    <n v="47104"/>
    <n v="1981"/>
    <x v="1"/>
    <s v="SSD10"/>
    <x v="10"/>
    <x v="9"/>
    <s v="COM"/>
    <m/>
    <m/>
    <m/>
    <m/>
    <x v="45"/>
    <x v="133"/>
    <m/>
    <s v="PO09365290"/>
    <n v="20"/>
    <d v="2022-03-01T00:00:00"/>
    <n v="-6000"/>
    <s v="USD"/>
    <n v="-6000"/>
    <s v="PO"/>
    <n v="2022"/>
    <x v="3"/>
  </r>
  <r>
    <x v="0"/>
    <s v="UNDP1-PO09365290-01-MAR-2022-168"/>
    <x v="7"/>
    <d v="2022-03-03T00:00:00"/>
    <s v="UNDP1"/>
    <x v="15"/>
    <s v="Receipt Accrual Liability"/>
    <s v="SSD"/>
    <n v="32045"/>
    <n v="47104"/>
    <n v="1981"/>
    <x v="1"/>
    <s v="SSD10"/>
    <x v="10"/>
    <x v="9"/>
    <s v="COM"/>
    <m/>
    <m/>
    <m/>
    <m/>
    <x v="45"/>
    <x v="135"/>
    <m/>
    <s v="PO09365290"/>
    <n v="168"/>
    <d v="2022-03-01T00:00:00"/>
    <n v="14400"/>
    <s v="USD"/>
    <n v="14400"/>
    <s v="PO"/>
    <n v="2022"/>
    <x v="3"/>
  </r>
  <r>
    <x v="0"/>
    <s v="UNDP1-PO09365290-01-MAR-2022-165"/>
    <x v="7"/>
    <d v="2022-03-03T00:00:00"/>
    <s v="UNDP1"/>
    <x v="15"/>
    <s v="Receipt Accrual Liability"/>
    <s v="SSD"/>
    <n v="32045"/>
    <n v="47103"/>
    <n v="1981"/>
    <x v="1"/>
    <s v="SSD10"/>
    <x v="10"/>
    <x v="30"/>
    <s v="COM"/>
    <m/>
    <m/>
    <m/>
    <m/>
    <x v="45"/>
    <x v="134"/>
    <m/>
    <s v="PO09365290"/>
    <n v="165"/>
    <d v="2022-03-01T00:00:00"/>
    <n v="18240"/>
    <s v="USD"/>
    <n v="18240"/>
    <s v="PO"/>
    <n v="2022"/>
    <x v="3"/>
  </r>
  <r>
    <x v="0"/>
    <s v="UNDP1-PO09365290-01-MAR-2022-219"/>
    <x v="7"/>
    <d v="2022-03-03T00:00:00"/>
    <s v="UNDP1"/>
    <x v="15"/>
    <s v="Receipt Accrual Liability"/>
    <s v="SSD"/>
    <n v="32045"/>
    <n v="47104"/>
    <n v="1981"/>
    <x v="1"/>
    <s v="SSD10"/>
    <x v="10"/>
    <x v="9"/>
    <s v="COM"/>
    <m/>
    <m/>
    <m/>
    <m/>
    <x v="45"/>
    <x v="133"/>
    <m/>
    <s v="PO09365290"/>
    <n v="219"/>
    <d v="2022-03-01T00:00:00"/>
    <n v="4200"/>
    <s v="USD"/>
    <n v="4200"/>
    <s v="PO"/>
    <n v="2022"/>
    <x v="3"/>
  </r>
  <r>
    <x v="0"/>
    <s v="UNDP1-PO09365290-01-MAR-2022-169"/>
    <x v="7"/>
    <d v="2022-03-03T00:00:00"/>
    <s v="UNDP1"/>
    <x v="15"/>
    <s v="Receipt Accrual Liability"/>
    <s v="SSD"/>
    <n v="32045"/>
    <n v="47104"/>
    <n v="1981"/>
    <x v="1"/>
    <s v="SSD10"/>
    <x v="10"/>
    <x v="9"/>
    <s v="COM"/>
    <m/>
    <m/>
    <m/>
    <m/>
    <x v="45"/>
    <x v="135"/>
    <m/>
    <s v="PO09365290"/>
    <n v="169"/>
    <d v="2022-03-01T00:00:00"/>
    <n v="11200"/>
    <s v="USD"/>
    <n v="11200"/>
    <s v="PO"/>
    <n v="2022"/>
    <x v="3"/>
  </r>
  <r>
    <x v="0"/>
    <s v="UNDP1-PO09365290-01-MAR-2022-220"/>
    <x v="7"/>
    <d v="2022-03-03T00:00:00"/>
    <s v="UNDP1"/>
    <x v="15"/>
    <s v="Receipt Accrual Liability"/>
    <s v="SSD"/>
    <n v="32045"/>
    <n v="47104"/>
    <n v="1981"/>
    <x v="1"/>
    <s v="SSD10"/>
    <x v="10"/>
    <x v="9"/>
    <s v="COM"/>
    <m/>
    <m/>
    <m/>
    <m/>
    <x v="45"/>
    <x v="133"/>
    <m/>
    <s v="PO09365290"/>
    <n v="220"/>
    <d v="2022-03-01T00:00:00"/>
    <n v="6000"/>
    <s v="USD"/>
    <n v="6000"/>
    <s v="PO"/>
    <n v="2022"/>
    <x v="3"/>
  </r>
  <r>
    <x v="2"/>
    <s v="SSD10-00097061-1-1-ACCR-DST"/>
    <x v="41"/>
    <d v="2022-02-03T00:00:00"/>
    <s v="UNDP1"/>
    <x v="22"/>
    <s v="LOCAL CONSULT.-SHT TERM-TECH"/>
    <s v="SSD"/>
    <n v="28623"/>
    <n v="47104"/>
    <n v="1981"/>
    <x v="20"/>
    <s v="SSD10"/>
    <x v="11"/>
    <x v="31"/>
    <s v="ACT"/>
    <s v=" "/>
    <n v="7231"/>
    <s v="GRACE AJEO MOILINGA MOI"/>
    <s v=" "/>
    <x v="62"/>
    <x v="136"/>
    <m/>
    <s v="AP09331235"/>
    <n v="12"/>
    <d v="2022-02-03T00:00:00"/>
    <n v="1350"/>
    <s v="USD"/>
    <n v="1350"/>
    <s v="AP"/>
    <n v="2022"/>
    <x v="4"/>
  </r>
  <r>
    <x v="2"/>
    <s v="SSD10-00097269-1-1-ACCR-DST"/>
    <x v="70"/>
    <d v="2022-02-18T00:00:00"/>
    <s v="UNDP1"/>
    <x v="67"/>
    <s v="UN VOLUNTEERS-STIPEND   ALLOW"/>
    <s v="SSD"/>
    <n v="30000"/>
    <n v="47104"/>
    <n v="1981"/>
    <x v="3"/>
    <s v="SSD10"/>
    <x v="11"/>
    <x v="32"/>
    <s v=" "/>
    <s v=" "/>
    <n v="7311"/>
    <s v="AUBREY LEA HAMILTON"/>
    <s v=" "/>
    <x v="103"/>
    <x v="137"/>
    <m/>
    <s v="AP09350297"/>
    <n v="9"/>
    <d v="2022-02-15T00:00:00"/>
    <n v="776"/>
    <s v="USD"/>
    <n v="776"/>
    <s v="AP"/>
    <n v="2022"/>
    <x v="4"/>
  </r>
  <r>
    <x v="2"/>
    <s v="SSD10-00097269-1-2-ACCR-DST"/>
    <x v="70"/>
    <d v="2022-02-18T00:00:00"/>
    <s v="UNDP1"/>
    <x v="77"/>
    <s v="DAILY SUBSISTENCE ALLOW-LOCAL"/>
    <s v="SSD"/>
    <n v="30000"/>
    <n v="47104"/>
    <n v="1981"/>
    <x v="3"/>
    <s v="SSD10"/>
    <x v="11"/>
    <x v="32"/>
    <s v=" "/>
    <s v=" "/>
    <n v="7311"/>
    <s v="AUBREY LEA HAMILTON"/>
    <s v=" "/>
    <x v="103"/>
    <x v="137"/>
    <m/>
    <s v="AP09350297"/>
    <n v="10"/>
    <d v="2022-02-15T00:00:00"/>
    <n v="320"/>
    <s v="USD"/>
    <n v="320"/>
    <s v="AP"/>
    <n v="2022"/>
    <x v="4"/>
  </r>
  <r>
    <x v="2"/>
    <s v="SSD10-00097269-1-3-ACCR-DST"/>
    <x v="70"/>
    <d v="2022-02-18T00:00:00"/>
    <s v="UNDP1"/>
    <x v="78"/>
    <s v="TRAVEL - OTHER"/>
    <s v="SSD"/>
    <n v="30000"/>
    <n v="47104"/>
    <n v="1981"/>
    <x v="3"/>
    <s v="SSD10"/>
    <x v="11"/>
    <x v="32"/>
    <s v=" "/>
    <s v=" "/>
    <n v="7311"/>
    <s v="AUBREY LEA HAMILTON"/>
    <s v=" "/>
    <x v="103"/>
    <x v="137"/>
    <m/>
    <s v="AP09350297"/>
    <n v="11"/>
    <d v="2022-02-15T00:00:00"/>
    <n v="540"/>
    <s v="USD"/>
    <n v="540"/>
    <s v="AP"/>
    <n v="2022"/>
    <x v="4"/>
  </r>
  <r>
    <x v="2"/>
    <s v="SSD10-00097270-1-1-ACCR-DST"/>
    <x v="70"/>
    <d v="2022-02-18T00:00:00"/>
    <s v="UNDP1"/>
    <x v="78"/>
    <s v="TRAVEL - OTHER"/>
    <s v="SSD"/>
    <n v="30000"/>
    <n v="47104"/>
    <n v="1981"/>
    <x v="3"/>
    <s v="SSD10"/>
    <x v="11"/>
    <x v="32"/>
    <s v=" "/>
    <s v=" "/>
    <n v="7342"/>
    <s v="MERCYLINE NASILOLI SIKASA"/>
    <s v=" "/>
    <x v="103"/>
    <x v="138"/>
    <m/>
    <s v="AP09350297"/>
    <n v="12"/>
    <d v="2022-02-15T00:00:00"/>
    <n v="50"/>
    <s v="USD"/>
    <n v="50"/>
    <s v="AP"/>
    <n v="2022"/>
    <x v="4"/>
  </r>
  <r>
    <x v="2"/>
    <s v="SSD10-00097271-1-1-ACCR-DST"/>
    <x v="71"/>
    <d v="2022-02-21T00:00:00"/>
    <s v="UNDP1"/>
    <x v="78"/>
    <s v="TRAVEL - OTHER"/>
    <s v="SSD"/>
    <n v="30000"/>
    <n v="47104"/>
    <n v="1981"/>
    <x v="3"/>
    <s v="SSD10"/>
    <x v="11"/>
    <x v="32"/>
    <s v=" "/>
    <s v=" "/>
    <n v="5098"/>
    <s v="LUCY MMBAITSA ELUNDAH"/>
    <s v=" "/>
    <x v="120"/>
    <x v="139"/>
    <m/>
    <s v="AP09352203"/>
    <n v="6"/>
    <d v="2022-02-18T00:00:00"/>
    <n v="218"/>
    <s v="USD"/>
    <n v="218"/>
    <s v="AP"/>
    <n v="2022"/>
    <x v="4"/>
  </r>
  <r>
    <x v="2"/>
    <s v="SSD10-00097272-1-1-ACCR-DST"/>
    <x v="70"/>
    <d v="2022-02-18T00:00:00"/>
    <s v="UNDP1"/>
    <x v="78"/>
    <s v="TRAVEL - OTHER"/>
    <s v="SSD"/>
    <n v="30000"/>
    <n v="47104"/>
    <n v="1981"/>
    <x v="3"/>
    <s v="SSD10"/>
    <x v="11"/>
    <x v="32"/>
    <s v=" "/>
    <s v=" "/>
    <n v="5712"/>
    <s v="PAUL IKOBIT"/>
    <s v=" "/>
    <x v="103"/>
    <x v="138"/>
    <m/>
    <s v="AP09350297"/>
    <n v="13"/>
    <d v="2022-02-15T00:00:00"/>
    <n v="74"/>
    <s v="USD"/>
    <n v="74"/>
    <s v="AP"/>
    <n v="2022"/>
    <x v="4"/>
  </r>
  <r>
    <x v="2"/>
    <s v="SSD10-00097334-1-1-ACCR-DST"/>
    <x v="17"/>
    <d v="2022-02-24T00:00:00"/>
    <s v="UNDP1"/>
    <x v="78"/>
    <s v="TRAVEL - OTHER"/>
    <s v="SSD"/>
    <n v="30000"/>
    <n v="47104"/>
    <n v="1981"/>
    <x v="3"/>
    <s v="SSD10"/>
    <x v="11"/>
    <x v="32"/>
    <s v=" "/>
    <s v=" "/>
    <n v="6316"/>
    <s v="GEORGE PATRICE KADIMBA"/>
    <s v=" "/>
    <x v="103"/>
    <x v="140"/>
    <m/>
    <s v="AP09357129"/>
    <n v="7"/>
    <d v="2022-02-23T00:00:00"/>
    <n v="225"/>
    <s v="USD"/>
    <n v="225"/>
    <s v="AP"/>
    <n v="2022"/>
    <x v="4"/>
  </r>
  <r>
    <x v="2"/>
    <s v="SSD10-00097337-1-1-ACCR-DST"/>
    <x v="72"/>
    <d v="2022-02-24T00:00:00"/>
    <s v="UNDP1"/>
    <x v="60"/>
    <s v="UNV-REST AND RECUPERATION"/>
    <s v="SSD"/>
    <n v="30000"/>
    <n v="47104"/>
    <n v="1981"/>
    <x v="3"/>
    <s v="SSD10"/>
    <x v="11"/>
    <x v="32"/>
    <s v=" "/>
    <s v=" "/>
    <n v="7342"/>
    <s v="MERCYLINE NASILOLI SIKASA"/>
    <s v=" "/>
    <x v="103"/>
    <x v="141"/>
    <m/>
    <s v="AP09357130"/>
    <n v="8"/>
    <d v="2022-02-24T00:00:00"/>
    <n v="1555"/>
    <s v="USD"/>
    <n v="1555"/>
    <s v="AP"/>
    <n v="2022"/>
    <x v="4"/>
  </r>
  <r>
    <x v="2"/>
    <s v="SSD10-00097339-1-1-ACCR-DST"/>
    <x v="71"/>
    <d v="2022-02-24T00:00:00"/>
    <s v="UNDP1"/>
    <x v="60"/>
    <s v="UNV-REST AND RECUPERATION"/>
    <s v="SSD"/>
    <n v="30000"/>
    <n v="47104"/>
    <n v="1981"/>
    <x v="3"/>
    <s v="SSD10"/>
    <x v="11"/>
    <x v="32"/>
    <s v=" "/>
    <s v=" "/>
    <n v="5098"/>
    <s v="LUCY MMBAITSA ELUNDAH"/>
    <s v=" "/>
    <x v="103"/>
    <x v="142"/>
    <m/>
    <s v="AP09357127"/>
    <n v="6"/>
    <d v="2022-02-18T00:00:00"/>
    <n v="1555"/>
    <s v="USD"/>
    <n v="1555"/>
    <s v="AP"/>
    <n v="2022"/>
    <x v="4"/>
  </r>
  <r>
    <x v="2"/>
    <s v="SSD10-00097344-1-1-ACCR-DST"/>
    <x v="73"/>
    <d v="2022-02-26T00:00:00"/>
    <s v="UNDP1"/>
    <x v="60"/>
    <s v="UNV-REST AND RECUPERATION"/>
    <s v="SSD"/>
    <n v="30000"/>
    <n v="47104"/>
    <n v="1981"/>
    <x v="3"/>
    <s v="SSD10"/>
    <x v="11"/>
    <x v="32"/>
    <s v=" "/>
    <s v=" "/>
    <n v="6316"/>
    <s v="GEORGE PATRICE KADIMBA"/>
    <s v=" "/>
    <x v="103"/>
    <x v="143"/>
    <m/>
    <s v="AP09358930"/>
    <n v="11"/>
    <d v="2022-02-25T00:00:00"/>
    <n v="1555"/>
    <s v="USD"/>
    <n v="1555"/>
    <s v="AP"/>
    <n v="2022"/>
    <x v="4"/>
  </r>
  <r>
    <x v="2"/>
    <s v="SSD10-00097345-1-1-ACCR-DST"/>
    <x v="73"/>
    <d v="2022-02-26T00:00:00"/>
    <s v="UNDP1"/>
    <x v="60"/>
    <s v="UNV-REST AND RECUPERATION"/>
    <s v="SSD"/>
    <n v="30000"/>
    <n v="47104"/>
    <n v="1981"/>
    <x v="3"/>
    <s v="SSD10"/>
    <x v="11"/>
    <x v="32"/>
    <s v=" "/>
    <s v=" "/>
    <n v="5137"/>
    <s v="KARUNGI PERUTH"/>
    <s v=" "/>
    <x v="103"/>
    <x v="144"/>
    <m/>
    <s v="AP09358930"/>
    <n v="12"/>
    <d v="2022-02-25T00:00:00"/>
    <n v="1555"/>
    <s v="USD"/>
    <n v="1555"/>
    <s v="AP"/>
    <n v="2022"/>
    <x v="4"/>
  </r>
  <r>
    <x v="2"/>
    <s v="SSD10-00097348-1-1-ACCR-DST"/>
    <x v="73"/>
    <d v="2022-02-26T00:00:00"/>
    <s v="UNDP1"/>
    <x v="60"/>
    <s v="UNV-REST AND RECUPERATION"/>
    <s v="SSD"/>
    <n v="30000"/>
    <n v="47104"/>
    <n v="1981"/>
    <x v="3"/>
    <s v="SSD10"/>
    <x v="11"/>
    <x v="32"/>
    <s v=" "/>
    <s v=" "/>
    <n v="5712"/>
    <s v="PAUL IKOBIT"/>
    <s v=" "/>
    <x v="103"/>
    <x v="145"/>
    <m/>
    <s v="AP09358930"/>
    <n v="10"/>
    <d v="2022-02-25T00:00:00"/>
    <n v="1555"/>
    <s v="USD"/>
    <n v="1555"/>
    <s v="AP"/>
    <n v="2022"/>
    <x v="4"/>
  </r>
  <r>
    <x v="2"/>
    <s v="SSD10-00097349-1-1-ACCR-DST"/>
    <x v="17"/>
    <d v="2022-02-26T00:00:00"/>
    <s v="UNDP1"/>
    <x v="60"/>
    <s v="UNV-REST AND RECUPERATION"/>
    <s v="SSD"/>
    <n v="30000"/>
    <n v="47104"/>
    <n v="1981"/>
    <x v="3"/>
    <s v="SSD10"/>
    <x v="11"/>
    <x v="32"/>
    <s v=" "/>
    <s v=" "/>
    <n v="7311"/>
    <s v="AUBREY LEA HAMILTON"/>
    <s v=" "/>
    <x v="103"/>
    <x v="146"/>
    <m/>
    <s v="AP09358928"/>
    <n v="2"/>
    <d v="2022-02-23T00:00:00"/>
    <n v="1555"/>
    <s v="USD"/>
    <n v="1555"/>
    <s v="AP"/>
    <n v="2022"/>
    <x v="4"/>
  </r>
  <r>
    <x v="2"/>
    <s v="SSD10-00097360-1-1-ACCR-DST"/>
    <x v="8"/>
    <d v="2022-03-01T00:00:00"/>
    <s v="UNDP1"/>
    <x v="9"/>
    <s v="LEARNING COSTS"/>
    <s v="SSD"/>
    <n v="28623"/>
    <n v="47104"/>
    <n v="1981"/>
    <x v="20"/>
    <s v="SSD10"/>
    <x v="11"/>
    <x v="31"/>
    <s v="ACT"/>
    <s v=" "/>
    <n v="4248"/>
    <s v="DEMBESH HOTEL SS LTD"/>
    <s v=" "/>
    <x v="121"/>
    <x v="147"/>
    <m/>
    <s v="AP09361231"/>
    <n v="22"/>
    <d v="2022-02-28T00:00:00"/>
    <n v="5122"/>
    <s v="USD"/>
    <n v="5122"/>
    <s v="AP"/>
    <n v="2022"/>
    <x v="4"/>
  </r>
  <r>
    <x v="2"/>
    <s v="SSD10-00097376-1-1-ACCR-DST"/>
    <x v="8"/>
    <d v="2022-03-04T00:00:00"/>
    <s v="UNDP1"/>
    <x v="78"/>
    <s v="TRAVEL - OTHER"/>
    <s v="SSD"/>
    <n v="28623"/>
    <n v="47104"/>
    <n v="1981"/>
    <x v="20"/>
    <s v="SSD10"/>
    <x v="11"/>
    <x v="31"/>
    <s v="ACT"/>
    <s v=" "/>
    <n v="5492"/>
    <s v="ERNEST YEBOAH"/>
    <s v=" "/>
    <x v="122"/>
    <x v="148"/>
    <m/>
    <s v="AP09367077"/>
    <n v="4"/>
    <d v="2022-02-28T00:00:00"/>
    <n v="2145"/>
    <s v="USD"/>
    <n v="2145"/>
    <s v="AP"/>
    <n v="2022"/>
    <x v="4"/>
  </r>
  <r>
    <x v="2"/>
    <s v="SSD10-00097384-1-1-ACCR-DST"/>
    <x v="7"/>
    <d v="2022-03-02T00:00:00"/>
    <s v="UNDP1"/>
    <x v="10"/>
    <s v="INTL CONSULTANTS-SHT TERM-TECH"/>
    <s v="SSD"/>
    <n v="30000"/>
    <n v="47104"/>
    <n v="1981"/>
    <x v="3"/>
    <s v="SSD10"/>
    <x v="11"/>
    <x v="33"/>
    <s v="ACT"/>
    <s v=" "/>
    <n v="7487"/>
    <s v="RETTA S A REDDY"/>
    <s v=" "/>
    <x v="123"/>
    <x v="149"/>
    <m/>
    <s v="AP09363028"/>
    <n v="7"/>
    <d v="2022-03-01T00:00:00"/>
    <n v="7692"/>
    <s v="USD"/>
    <n v="7692"/>
    <s v="AP"/>
    <n v="2022"/>
    <x v="3"/>
  </r>
  <r>
    <x v="2"/>
    <s v="SSD10-00097399-1-1-ACCR-DST"/>
    <x v="7"/>
    <d v="2022-03-02T00:00:00"/>
    <s v="UNDP1"/>
    <x v="78"/>
    <s v="TRAVEL - OTHER"/>
    <s v="SSD"/>
    <n v="30000"/>
    <n v="47104"/>
    <n v="1981"/>
    <x v="3"/>
    <s v="SSD10"/>
    <x v="11"/>
    <x v="34"/>
    <s v=" "/>
    <s v=" "/>
    <n v="4828"/>
    <s v="ECOBANK SOUTH SUDAN LIMITED"/>
    <s v=" "/>
    <x v="103"/>
    <x v="150"/>
    <m/>
    <s v="AP09363881"/>
    <n v="8"/>
    <d v="2022-03-01T00:00:00"/>
    <n v="1375"/>
    <s v="USD"/>
    <n v="1375"/>
    <s v="AP"/>
    <n v="2022"/>
    <x v="3"/>
  </r>
  <r>
    <x v="2"/>
    <s v="SSD10-00097403-1-1-ACCR-DST"/>
    <x v="8"/>
    <d v="2022-03-02T00:00:00"/>
    <s v="UNDP1"/>
    <x v="67"/>
    <s v="UN VOLUNTEERS-STIPEND   ALLOW"/>
    <s v="SSD"/>
    <n v="30000"/>
    <n v="47104"/>
    <n v="1981"/>
    <x v="3"/>
    <s v="SSD10"/>
    <x v="11"/>
    <x v="32"/>
    <s v=" "/>
    <s v=" "/>
    <n v="6316"/>
    <s v="GEORGE PATRICE KADIMBA"/>
    <s v=" "/>
    <x v="124"/>
    <x v="151"/>
    <m/>
    <s v="AP09363880"/>
    <n v="59"/>
    <d v="2022-02-28T00:00:00"/>
    <n v="1164"/>
    <s v="USD"/>
    <n v="1164"/>
    <s v="AP"/>
    <n v="2022"/>
    <x v="4"/>
  </r>
  <r>
    <x v="2"/>
    <s v="SSD10-00097528-1-1-ACCR-DST"/>
    <x v="64"/>
    <d v="2022-03-08T00:00:00"/>
    <s v="UNDP1"/>
    <x v="60"/>
    <s v="UNV-REST AND RECUPERATION"/>
    <s v="SSD"/>
    <n v="30000"/>
    <n v="47104"/>
    <n v="1981"/>
    <x v="3"/>
    <s v="SSD10"/>
    <x v="11"/>
    <x v="32"/>
    <s v=" "/>
    <s v=" "/>
    <n v="7310"/>
    <s v="ADEBAYO FRANCIS ALOWOLODU"/>
    <s v=" "/>
    <x v="103"/>
    <x v="152"/>
    <m/>
    <s v="AP09371978"/>
    <n v="7"/>
    <d v="2022-03-04T00:00:00"/>
    <n v="1555"/>
    <s v="USD"/>
    <n v="1555"/>
    <s v="AP"/>
    <n v="2022"/>
    <x v="3"/>
  </r>
  <r>
    <x v="2"/>
    <s v="SSD10-00097604-1-1-ACCR-DST"/>
    <x v="74"/>
    <d v="2022-03-15T00:00:00"/>
    <s v="UNDP1"/>
    <x v="78"/>
    <s v="TRAVEL - OTHER"/>
    <s v="SSD"/>
    <n v="30000"/>
    <n v="47104"/>
    <n v="1981"/>
    <x v="3"/>
    <s v="SSD10"/>
    <x v="11"/>
    <x v="32"/>
    <s v=" "/>
    <s v=" "/>
    <n v="7310"/>
    <s v="ADEBAYO FRANCIS ALOWOLODU"/>
    <s v=" "/>
    <x v="103"/>
    <x v="153"/>
    <m/>
    <s v="AP09379802"/>
    <n v="3"/>
    <d v="2022-03-11T00:00:00"/>
    <n v="-734"/>
    <s v="USD"/>
    <n v="-734"/>
    <s v="AP"/>
    <n v="2022"/>
    <x v="3"/>
  </r>
  <r>
    <x v="2"/>
    <s v="SSD10-00097604-1-1-ACCR-DST"/>
    <x v="74"/>
    <d v="2022-03-15T00:00:00"/>
    <s v="UNDP1"/>
    <x v="78"/>
    <s v="TRAVEL - OTHER"/>
    <s v="SSD"/>
    <n v="30000"/>
    <n v="47104"/>
    <n v="1981"/>
    <x v="3"/>
    <s v="SSD10"/>
    <x v="11"/>
    <x v="32"/>
    <s v=" "/>
    <s v=" "/>
    <n v="7310"/>
    <s v="ADEBAYO FRANCIS ALOWOLODU"/>
    <s v=" "/>
    <x v="103"/>
    <x v="153"/>
    <m/>
    <s v="AP09379802"/>
    <n v="4"/>
    <d v="2022-03-11T00:00:00"/>
    <n v="743"/>
    <s v="USD"/>
    <n v="743"/>
    <s v="AP"/>
    <n v="2022"/>
    <x v="3"/>
  </r>
  <r>
    <x v="2"/>
    <s v="SSD10-00097604-1-1-ACCR-DST"/>
    <x v="74"/>
    <d v="2022-03-11T00:00:00"/>
    <s v="UNDP1"/>
    <x v="78"/>
    <s v="TRAVEL - OTHER"/>
    <s v="SSD"/>
    <n v="30000"/>
    <n v="47104"/>
    <n v="1981"/>
    <x v="3"/>
    <s v="SSD10"/>
    <x v="11"/>
    <x v="32"/>
    <s v=" "/>
    <s v=" "/>
    <n v="7310"/>
    <s v="ADEBAYO FRANCIS ALOWOLODU"/>
    <s v=" "/>
    <x v="103"/>
    <x v="153"/>
    <m/>
    <s v="AP09377094"/>
    <n v="43"/>
    <d v="2022-03-11T00:00:00"/>
    <n v="734"/>
    <s v="USD"/>
    <n v="734"/>
    <s v="AP"/>
    <n v="2022"/>
    <x v="3"/>
  </r>
  <r>
    <x v="2"/>
    <s v="SSD10-00097605-1-1-ACCR-DST"/>
    <x v="74"/>
    <d v="2022-03-11T00:00:00"/>
    <s v="UNDP1"/>
    <x v="78"/>
    <s v="TRAVEL - OTHER"/>
    <s v="SSD"/>
    <n v="30000"/>
    <n v="47104"/>
    <n v="1981"/>
    <x v="3"/>
    <s v="SSD10"/>
    <x v="11"/>
    <x v="32"/>
    <s v=" "/>
    <s v=" "/>
    <n v="5098"/>
    <s v="LUCY MMBAITSA ELUNDAH"/>
    <s v=" "/>
    <x v="103"/>
    <x v="154"/>
    <m/>
    <s v="AP09377094"/>
    <n v="44"/>
    <d v="2022-03-11T00:00:00"/>
    <n v="230"/>
    <s v="USD"/>
    <n v="230"/>
    <s v="AP"/>
    <n v="2022"/>
    <x v="3"/>
  </r>
  <r>
    <x v="2"/>
    <s v="SSD10-00097623-1-1-ACCR-DST"/>
    <x v="75"/>
    <d v="2022-03-14T00:00:00"/>
    <s v="UNDP1"/>
    <x v="10"/>
    <s v="INTL CONSULTANTS-SHT TERM-TECH"/>
    <s v="SSD"/>
    <n v="30000"/>
    <n v="47104"/>
    <n v="1981"/>
    <x v="3"/>
    <s v="SSD10"/>
    <x v="11"/>
    <x v="33"/>
    <s v="ACT"/>
    <s v=" "/>
    <n v="7487"/>
    <s v="RETTA S A REDDY"/>
    <s v=" "/>
    <x v="125"/>
    <x v="155"/>
    <m/>
    <s v="AP09378595"/>
    <n v="4"/>
    <d v="2022-03-14T00:00:00"/>
    <n v="7692"/>
    <s v="USD"/>
    <n v="7692"/>
    <s v="AP"/>
    <n v="2022"/>
    <x v="3"/>
  </r>
  <r>
    <x v="2"/>
    <s v="SSD10-00097626-1-1-ACCR-DST"/>
    <x v="75"/>
    <d v="2022-03-15T00:00:00"/>
    <s v="UNDP1"/>
    <x v="10"/>
    <s v="INTL CONSULTANTS-SHT TERM-TECH"/>
    <s v="SSD"/>
    <n v="30000"/>
    <n v="47104"/>
    <n v="1981"/>
    <x v="3"/>
    <s v="SSD10"/>
    <x v="11"/>
    <x v="33"/>
    <s v="ACT"/>
    <s v=" "/>
    <n v="7487"/>
    <s v="RETTA S A REDDY"/>
    <s v=" "/>
    <x v="126"/>
    <x v="156"/>
    <m/>
    <s v="AP09379067"/>
    <n v="10"/>
    <d v="2022-03-14T00:00:00"/>
    <n v="10256"/>
    <s v="USD"/>
    <n v="10256"/>
    <s v="AP"/>
    <n v="2022"/>
    <x v="3"/>
  </r>
  <r>
    <x v="2"/>
    <s v="SSD10-00097649-1-1-ACCR-DST"/>
    <x v="75"/>
    <d v="2022-03-16T00:00:00"/>
    <s v="UNDP1"/>
    <x v="67"/>
    <s v="UN VOLUNTEERS-STIPEND   ALLOW"/>
    <s v="SSD"/>
    <n v="30000"/>
    <n v="47104"/>
    <n v="1981"/>
    <x v="3"/>
    <s v="SSD10"/>
    <x v="11"/>
    <x v="32"/>
    <s v=" "/>
    <s v=" "/>
    <n v="5098"/>
    <s v="LUCY MMBAITSA ELUNDAH"/>
    <s v=" "/>
    <x v="127"/>
    <x v="157"/>
    <m/>
    <s v="AP09382315"/>
    <n v="3"/>
    <d v="2022-03-14T00:00:00"/>
    <n v="1976"/>
    <s v="USD"/>
    <n v="1976"/>
    <s v="AP"/>
    <n v="2022"/>
    <x v="3"/>
  </r>
  <r>
    <x v="2"/>
    <s v="SSD10-00097769-1-14-ACCR-DST"/>
    <x v="76"/>
    <d v="2022-03-30T00:00:00"/>
    <s v="UNDP1"/>
    <x v="19"/>
    <s v="FUEL, PETROLEUM AND OTHER OILS"/>
    <s v="SSD"/>
    <n v="4000"/>
    <n v="47104"/>
    <n v="1981"/>
    <x v="18"/>
    <s v="SSD10"/>
    <x v="11"/>
    <x v="35"/>
    <s v=" "/>
    <s v=" "/>
    <n v="1698"/>
    <s v="UNITED NATIONS MISSION IN SOUTH SUDAN"/>
    <s v=" "/>
    <x v="128"/>
    <x v="158"/>
    <m/>
    <s v="AP09399108"/>
    <n v="31"/>
    <d v="2022-03-24T00:00:00"/>
    <n v="431.59"/>
    <s v="USD"/>
    <n v="431.59"/>
    <s v="AP"/>
    <n v="2022"/>
    <x v="3"/>
  </r>
  <r>
    <x v="2"/>
    <s v="SSD10-00097964-1-1-ACCR-DST"/>
    <x v="67"/>
    <d v="2022-04-04T00:00:00"/>
    <s v="UNDP1"/>
    <x v="12"/>
    <s v="PREFAB STRUCTURE/OTHER BUILDIN"/>
    <s v="SSD"/>
    <n v="4000"/>
    <n v="47104"/>
    <n v="1981"/>
    <x v="18"/>
    <s v="SSD10"/>
    <x v="11"/>
    <x v="36"/>
    <s v="ACT"/>
    <s v=" "/>
    <n v="5962"/>
    <s v="TASIM TRADING   CONSTRUCTION CO. LTD"/>
    <s v=" "/>
    <x v="98"/>
    <x v="159"/>
    <m/>
    <s v="AP09405089"/>
    <n v="41"/>
    <d v="2022-04-04T00:00:00"/>
    <n v="4146.05"/>
    <s v="USD"/>
    <n v="4146.05"/>
    <s v="AP"/>
    <n v="2022"/>
    <x v="0"/>
  </r>
  <r>
    <x v="2"/>
    <s v="SSD10-00097966-1-1-ACCR-DST"/>
    <x v="9"/>
    <d v="2022-04-04T00:00:00"/>
    <s v="UNDP1"/>
    <x v="78"/>
    <s v="TRAVEL - OTHER"/>
    <s v="SSD"/>
    <n v="30000"/>
    <n v="47104"/>
    <n v="1981"/>
    <x v="3"/>
    <s v="SSD10"/>
    <x v="11"/>
    <x v="32"/>
    <s v=" "/>
    <s v=" "/>
    <n v="5712"/>
    <s v="PAUL IKOBIT"/>
    <s v=" "/>
    <x v="103"/>
    <x v="160"/>
    <m/>
    <s v="AP09405087"/>
    <n v="17"/>
    <d v="2022-03-31T00:00:00"/>
    <n v="12330"/>
    <s v="SSP"/>
    <n v="28.61"/>
    <s v="AP"/>
    <n v="2022"/>
    <x v="3"/>
  </r>
  <r>
    <x v="2"/>
    <s v="SSD10-00097966-1-1-PYMN-RXL"/>
    <x v="29"/>
    <d v="2022-04-07T00:00:00"/>
    <s v="UNDP1"/>
    <x v="17"/>
    <s v="REALIZED LOSS"/>
    <s v="SSD"/>
    <n v="30000"/>
    <n v="47104"/>
    <n v="1981"/>
    <x v="3"/>
    <s v="SSD10"/>
    <x v="11"/>
    <x v="32"/>
    <s v=" "/>
    <s v=" "/>
    <n v="5712"/>
    <s v="PAUL IKOBIT"/>
    <s v=" "/>
    <x v="54"/>
    <x v="160"/>
    <m/>
    <s v="AP09409662"/>
    <n v="106"/>
    <d v="2022-04-06T00:00:00"/>
    <n v="0"/>
    <s v="SSP"/>
    <n v="0.1"/>
    <s v="AP"/>
    <n v="2022"/>
    <x v="0"/>
  </r>
  <r>
    <x v="2"/>
    <s v="SSD10-00098003-1-1-ACCR-DST"/>
    <x v="9"/>
    <d v="2022-04-07T00:00:00"/>
    <s v="UNDP1"/>
    <x v="78"/>
    <s v="TRAVEL - OTHER"/>
    <s v="SSD"/>
    <n v="30000"/>
    <n v="47104"/>
    <n v="1981"/>
    <x v="3"/>
    <s v="SSD10"/>
    <x v="11"/>
    <x v="32"/>
    <s v=" "/>
    <s v=" "/>
    <n v="5137"/>
    <s v="KARUNGI PERUTH"/>
    <s v=" "/>
    <x v="103"/>
    <x v="161"/>
    <m/>
    <s v="AP09411241"/>
    <n v="10"/>
    <d v="2022-03-31T00:00:00"/>
    <n v="278"/>
    <s v="USD"/>
    <n v="278"/>
    <s v="AP"/>
    <n v="2022"/>
    <x v="3"/>
  </r>
  <r>
    <x v="2"/>
    <s v="SSD10-00098005-1-1-ACCR-DST"/>
    <x v="67"/>
    <d v="2022-04-07T00:00:00"/>
    <s v="UNDP1"/>
    <x v="60"/>
    <s v="UNV-REST AND RECUPERATION"/>
    <s v="SSD"/>
    <n v="30000"/>
    <n v="47104"/>
    <n v="1981"/>
    <x v="3"/>
    <s v="SSD10"/>
    <x v="11"/>
    <x v="32"/>
    <s v=" "/>
    <s v=" "/>
    <n v="5098"/>
    <s v="LUCY MMBAITSA ELUNDAH"/>
    <s v=" "/>
    <x v="103"/>
    <x v="162"/>
    <m/>
    <s v="AP09411243"/>
    <n v="9"/>
    <d v="2022-04-04T00:00:00"/>
    <n v="1555"/>
    <s v="USD"/>
    <n v="1555"/>
    <s v="AP"/>
    <n v="2022"/>
    <x v="0"/>
  </r>
  <r>
    <x v="2"/>
    <s v="SSD10-00098015-1-1-ACCR-DST"/>
    <x v="29"/>
    <d v="2022-04-07T00:00:00"/>
    <s v="UNDP1"/>
    <x v="67"/>
    <s v="UN VOLUNTEERS-STIPEND   ALLOW"/>
    <s v="SSD"/>
    <n v="30000"/>
    <n v="47104"/>
    <n v="1981"/>
    <x v="3"/>
    <s v="SSD10"/>
    <x v="11"/>
    <x v="32"/>
    <s v=" "/>
    <s v=" "/>
    <n v="5137"/>
    <s v="KARUNGI PERUTH"/>
    <s v=" "/>
    <x v="103"/>
    <x v="160"/>
    <m/>
    <s v="AP09411244"/>
    <n v="12"/>
    <d v="2022-04-06T00:00:00"/>
    <n v="11700"/>
    <s v="SSP"/>
    <n v="27.24"/>
    <s v="AP"/>
    <n v="2022"/>
    <x v="0"/>
  </r>
  <r>
    <x v="2"/>
    <s v="SSD10-00098016-1-1-ACCR-DST"/>
    <x v="29"/>
    <d v="2022-04-07T00:00:00"/>
    <s v="UNDP1"/>
    <x v="78"/>
    <s v="TRAVEL - OTHER"/>
    <s v="SSD"/>
    <n v="30000"/>
    <n v="47104"/>
    <n v="1981"/>
    <x v="3"/>
    <s v="SSD10"/>
    <x v="11"/>
    <x v="32"/>
    <s v=" "/>
    <s v=" "/>
    <n v="7311"/>
    <s v="AUBREY LEA HAMILTON"/>
    <s v=" "/>
    <x v="103"/>
    <x v="163"/>
    <m/>
    <s v="AP09411244"/>
    <n v="15"/>
    <d v="2022-04-06T00:00:00"/>
    <n v="1979"/>
    <s v="USD"/>
    <n v="1979"/>
    <s v="AP"/>
    <n v="2022"/>
    <x v="0"/>
  </r>
  <r>
    <x v="2"/>
    <s v="SSD10-00098023-1-1-ACCR-DST"/>
    <x v="67"/>
    <d v="2022-04-07T00:00:00"/>
    <s v="UNDP1"/>
    <x v="60"/>
    <s v="UNV-REST AND RECUPERATION"/>
    <s v="SSD"/>
    <n v="30000"/>
    <n v="47104"/>
    <n v="1981"/>
    <x v="3"/>
    <s v="SSD10"/>
    <x v="11"/>
    <x v="32"/>
    <s v=" "/>
    <s v=" "/>
    <n v="5137"/>
    <s v="KARUNGI PERUTH"/>
    <s v=" "/>
    <x v="103"/>
    <x v="164"/>
    <m/>
    <s v="AP09411243"/>
    <n v="8"/>
    <d v="2022-04-04T00:00:00"/>
    <n v="1555"/>
    <s v="USD"/>
    <n v="1555"/>
    <s v="AP"/>
    <n v="2022"/>
    <x v="0"/>
  </r>
  <r>
    <x v="2"/>
    <s v="SSD10-00098046-1-1-ACCR-DST"/>
    <x v="77"/>
    <d v="2022-04-11T00:00:00"/>
    <s v="UNDP1"/>
    <x v="78"/>
    <s v="TRAVEL - OTHER"/>
    <s v="SSD"/>
    <n v="30000"/>
    <n v="47104"/>
    <n v="1981"/>
    <x v="3"/>
    <s v="SSD10"/>
    <x v="11"/>
    <x v="32"/>
    <s v=" "/>
    <s v=" "/>
    <n v="5712"/>
    <s v="PAUL IKOBIT"/>
    <s v=" "/>
    <x v="103"/>
    <x v="165"/>
    <m/>
    <s v="AP09415288"/>
    <n v="57"/>
    <d v="2022-04-11T00:00:00"/>
    <n v="94"/>
    <s v="USD"/>
    <n v="94"/>
    <s v="AP"/>
    <n v="2022"/>
    <x v="0"/>
  </r>
  <r>
    <x v="2"/>
    <s v="SSD10-00098047-1-1-ACCR-DST"/>
    <x v="77"/>
    <d v="2022-04-11T00:00:00"/>
    <s v="UNDP1"/>
    <x v="78"/>
    <s v="TRAVEL - OTHER"/>
    <s v="SSD"/>
    <n v="30000"/>
    <n v="47104"/>
    <n v="1981"/>
    <x v="3"/>
    <s v="SSD10"/>
    <x v="11"/>
    <x v="32"/>
    <s v=" "/>
    <s v=" "/>
    <n v="6316"/>
    <s v="GEORGE PATRICE KADIMBA"/>
    <s v=" "/>
    <x v="103"/>
    <x v="166"/>
    <m/>
    <s v="AP09415288"/>
    <n v="56"/>
    <d v="2022-04-11T00:00:00"/>
    <n v="486"/>
    <s v="USD"/>
    <n v="486"/>
    <s v="AP"/>
    <n v="2022"/>
    <x v="0"/>
  </r>
  <r>
    <x v="2"/>
    <s v="SSD10-00098072-1-1-ACCR-DST"/>
    <x v="78"/>
    <d v="2022-04-14T00:00:00"/>
    <s v="UNDP1"/>
    <x v="22"/>
    <s v="LOCAL CONSULT.-SHT TERM-TECH"/>
    <s v="SSD"/>
    <n v="28623"/>
    <n v="47104"/>
    <n v="1981"/>
    <x v="20"/>
    <s v="SSD10"/>
    <x v="11"/>
    <x v="31"/>
    <s v="ACT"/>
    <s v=" "/>
    <n v="7231"/>
    <s v="GRACE AJEO MOILINGA MOI"/>
    <s v=" "/>
    <x v="62"/>
    <x v="167"/>
    <m/>
    <s v="AP09420645"/>
    <n v="24"/>
    <d v="2022-04-14T00:00:00"/>
    <n v="1350"/>
    <s v="USD"/>
    <n v="1350"/>
    <s v="AP"/>
    <n v="2022"/>
    <x v="0"/>
  </r>
  <r>
    <x v="2"/>
    <s v="SSD10-00098072-2-1-ACCR-DST"/>
    <x v="78"/>
    <d v="2022-04-14T00:00:00"/>
    <s v="UNDP1"/>
    <x v="22"/>
    <s v="LOCAL CONSULT.-SHT TERM-TECH"/>
    <s v="SSD"/>
    <n v="28623"/>
    <n v="47104"/>
    <n v="1981"/>
    <x v="20"/>
    <s v="SSD10"/>
    <x v="11"/>
    <x v="31"/>
    <s v="ACT"/>
    <s v=" "/>
    <n v="7231"/>
    <s v="GRACE AJEO MOILINGA MOI"/>
    <s v=" "/>
    <x v="129"/>
    <x v="167"/>
    <m/>
    <s v="AP09420645"/>
    <n v="25"/>
    <d v="2022-04-14T00:00:00"/>
    <n v="1250"/>
    <s v="USD"/>
    <n v="1250"/>
    <s v="AP"/>
    <n v="2022"/>
    <x v="0"/>
  </r>
  <r>
    <x v="2"/>
    <s v="SSD10-00098072-3-1-ACCR-DST"/>
    <x v="78"/>
    <d v="2022-04-14T00:00:00"/>
    <s v="UNDP1"/>
    <x v="22"/>
    <s v="LOCAL CONSULT.-SHT TERM-TECH"/>
    <s v="SSD"/>
    <n v="28623"/>
    <n v="47104"/>
    <n v="1981"/>
    <x v="20"/>
    <s v="SSD10"/>
    <x v="11"/>
    <x v="31"/>
    <s v="ACT"/>
    <s v=" "/>
    <n v="7231"/>
    <s v="GRACE AJEO MOILINGA MOI"/>
    <s v=" "/>
    <x v="130"/>
    <x v="167"/>
    <m/>
    <s v="AP09420645"/>
    <n v="26"/>
    <d v="2022-04-14T00:00:00"/>
    <n v="1250"/>
    <s v="USD"/>
    <n v="1250"/>
    <s v="AP"/>
    <n v="2022"/>
    <x v="0"/>
  </r>
  <r>
    <x v="2"/>
    <s v="SSD10-00098074-1-1-ACCR-DST"/>
    <x v="78"/>
    <d v="2022-04-14T00:00:00"/>
    <s v="UNDP1"/>
    <x v="79"/>
    <s v="FURNITURE"/>
    <s v="SSD"/>
    <n v="4000"/>
    <n v="47104"/>
    <n v="1981"/>
    <x v="18"/>
    <s v="SSD10"/>
    <x v="11"/>
    <x v="36"/>
    <s v="ACT"/>
    <s v=" "/>
    <n v="7535"/>
    <s v="MORAN SOLUTIONS LTD"/>
    <s v=" "/>
    <x v="131"/>
    <x v="168"/>
    <m/>
    <s v="AP09420645"/>
    <n v="32"/>
    <d v="2022-04-14T00:00:00"/>
    <n v="2700"/>
    <s v="USD"/>
    <n v="2700"/>
    <s v="AP"/>
    <n v="2022"/>
    <x v="0"/>
  </r>
  <r>
    <x v="2"/>
    <s v="SSD10-00098074-2-1-ACCR-DST"/>
    <x v="78"/>
    <d v="2022-04-14T00:00:00"/>
    <s v="UNDP1"/>
    <x v="79"/>
    <s v="FURNITURE"/>
    <s v="SSD"/>
    <n v="4000"/>
    <n v="47104"/>
    <n v="1981"/>
    <x v="18"/>
    <s v="SSD10"/>
    <x v="11"/>
    <x v="36"/>
    <s v="ACT"/>
    <s v=" "/>
    <n v="7535"/>
    <s v="MORAN SOLUTIONS LTD"/>
    <s v=" "/>
    <x v="132"/>
    <x v="168"/>
    <m/>
    <s v="AP09420645"/>
    <n v="27"/>
    <d v="2022-04-14T00:00:00"/>
    <n v="3000"/>
    <s v="USD"/>
    <n v="3000"/>
    <s v="AP"/>
    <n v="2022"/>
    <x v="0"/>
  </r>
  <r>
    <x v="2"/>
    <s v="SSD10-00098074-3-1-ACCR-DST"/>
    <x v="78"/>
    <d v="2022-04-14T00:00:00"/>
    <s v="UNDP1"/>
    <x v="79"/>
    <s v="FURNITURE"/>
    <s v="SSD"/>
    <n v="4000"/>
    <n v="47104"/>
    <n v="1981"/>
    <x v="18"/>
    <s v="SSD10"/>
    <x v="11"/>
    <x v="36"/>
    <s v="ACT"/>
    <s v=" "/>
    <n v="7535"/>
    <s v="MORAN SOLUTIONS LTD"/>
    <s v=" "/>
    <x v="133"/>
    <x v="168"/>
    <m/>
    <s v="AP09420645"/>
    <n v="28"/>
    <d v="2022-04-14T00:00:00"/>
    <n v="900"/>
    <s v="USD"/>
    <n v="900"/>
    <s v="AP"/>
    <n v="2022"/>
    <x v="0"/>
  </r>
  <r>
    <x v="2"/>
    <s v="SSD10-00098074-4-1-ACCR-DST"/>
    <x v="78"/>
    <d v="2022-04-14T00:00:00"/>
    <s v="UNDP1"/>
    <x v="79"/>
    <s v="FURNITURE"/>
    <s v="SSD"/>
    <n v="4000"/>
    <n v="47104"/>
    <n v="1981"/>
    <x v="18"/>
    <s v="SSD10"/>
    <x v="11"/>
    <x v="36"/>
    <s v="ACT"/>
    <s v=" "/>
    <n v="7535"/>
    <s v="MORAN SOLUTIONS LTD"/>
    <s v=" "/>
    <x v="134"/>
    <x v="168"/>
    <m/>
    <s v="AP09420645"/>
    <n v="29"/>
    <d v="2022-04-14T00:00:00"/>
    <n v="450"/>
    <s v="USD"/>
    <n v="450"/>
    <s v="AP"/>
    <n v="2022"/>
    <x v="0"/>
  </r>
  <r>
    <x v="2"/>
    <s v="SSD10-00098074-5-1-ACCR-DST"/>
    <x v="78"/>
    <d v="2022-04-14T00:00:00"/>
    <s v="UNDP1"/>
    <x v="79"/>
    <s v="FURNITURE"/>
    <s v="SSD"/>
    <n v="4000"/>
    <n v="47104"/>
    <n v="1981"/>
    <x v="18"/>
    <s v="SSD10"/>
    <x v="11"/>
    <x v="36"/>
    <s v="ACT"/>
    <s v=" "/>
    <n v="7535"/>
    <s v="MORAN SOLUTIONS LTD"/>
    <s v=" "/>
    <x v="135"/>
    <x v="168"/>
    <m/>
    <s v="AP09420645"/>
    <n v="30"/>
    <d v="2022-04-14T00:00:00"/>
    <n v="540"/>
    <s v="USD"/>
    <n v="540"/>
    <s v="AP"/>
    <n v="2022"/>
    <x v="0"/>
  </r>
  <r>
    <x v="2"/>
    <s v="SSD10-00098074-6-1-ACCR-DST"/>
    <x v="78"/>
    <d v="2022-04-14T00:00:00"/>
    <s v="UNDP1"/>
    <x v="79"/>
    <s v="FURNITURE"/>
    <s v="SSD"/>
    <n v="4000"/>
    <n v="47104"/>
    <n v="1981"/>
    <x v="18"/>
    <s v="SSD10"/>
    <x v="11"/>
    <x v="36"/>
    <s v="ACT"/>
    <s v=" "/>
    <n v="7535"/>
    <s v="MORAN SOLUTIONS LTD"/>
    <s v=" "/>
    <x v="136"/>
    <x v="168"/>
    <m/>
    <s v="AP09420645"/>
    <n v="31"/>
    <d v="2022-04-14T00:00:00"/>
    <n v="2800"/>
    <s v="USD"/>
    <n v="2800"/>
    <s v="AP"/>
    <n v="2022"/>
    <x v="0"/>
  </r>
  <r>
    <x v="2"/>
    <s v="SSD10-00098147-1-1-ACCR-DST"/>
    <x v="79"/>
    <d v="2022-04-21T00:00:00"/>
    <s v="UNDP1"/>
    <x v="78"/>
    <s v="TRAVEL - OTHER"/>
    <s v="SSD"/>
    <n v="28623"/>
    <n v="47104"/>
    <n v="1981"/>
    <x v="20"/>
    <s v="SSD10"/>
    <x v="11"/>
    <x v="31"/>
    <s v=" "/>
    <s v=" "/>
    <n v="4828"/>
    <s v="ECOBANK SOUTH SUDAN LIMITED"/>
    <s v=" "/>
    <x v="137"/>
    <x v="169"/>
    <m/>
    <s v="AP09428184"/>
    <n v="3"/>
    <d v="2022-04-20T00:00:00"/>
    <n v="550"/>
    <s v="USD"/>
    <n v="550"/>
    <s v="AP"/>
    <n v="2022"/>
    <x v="0"/>
  </r>
  <r>
    <x v="2"/>
    <s v="SSD10-00098148-1-1-ACCR-DST"/>
    <x v="79"/>
    <d v="2022-04-21T00:00:00"/>
    <s v="UNDP1"/>
    <x v="13"/>
    <s v="STATIONERY   OTHER OFFICE SUPP"/>
    <s v="SSD"/>
    <n v="28623"/>
    <n v="47104"/>
    <n v="1981"/>
    <x v="20"/>
    <s v="SSD10"/>
    <x v="11"/>
    <x v="31"/>
    <s v=" "/>
    <s v=" "/>
    <n v="4595"/>
    <s v="GANESH PRINTERS CO LTD"/>
    <s v=" "/>
    <x v="138"/>
    <x v="170"/>
    <m/>
    <s v="AP09428184"/>
    <n v="4"/>
    <d v="2022-04-20T00:00:00"/>
    <n v="2100"/>
    <s v="USD"/>
    <n v="2100"/>
    <s v="AP"/>
    <n v="2022"/>
    <x v="0"/>
  </r>
  <r>
    <x v="2"/>
    <s v="SSD10-00098163-1-1-ACCR-DST"/>
    <x v="58"/>
    <d v="2022-04-25T00:00:00"/>
    <s v="UNDP1"/>
    <x v="60"/>
    <s v="UNV-REST AND RECUPERATION"/>
    <s v="SSD"/>
    <n v="30000"/>
    <n v="47104"/>
    <n v="1981"/>
    <x v="3"/>
    <s v="SSD10"/>
    <x v="11"/>
    <x v="32"/>
    <s v=" "/>
    <s v=" "/>
    <n v="7311"/>
    <s v="AUBREY LEA HAMILTON"/>
    <s v=" "/>
    <x v="139"/>
    <x v="171"/>
    <m/>
    <s v="AP09431710"/>
    <n v="33"/>
    <d v="2022-04-25T00:00:00"/>
    <n v="1555"/>
    <s v="USD"/>
    <n v="1555"/>
    <s v="AP"/>
    <n v="2022"/>
    <x v="0"/>
  </r>
  <r>
    <x v="2"/>
    <s v="SSD10-00098166-1-1-ACCR-DST"/>
    <x v="79"/>
    <d v="2022-04-25T00:00:00"/>
    <s v="UNDP1"/>
    <x v="60"/>
    <s v="UNV-REST AND RECUPERATION"/>
    <s v="SSD"/>
    <n v="30000"/>
    <n v="47104"/>
    <n v="1981"/>
    <x v="3"/>
    <s v="SSD10"/>
    <x v="11"/>
    <x v="32"/>
    <s v=" "/>
    <s v=" "/>
    <n v="5712"/>
    <s v="PAUL IKOBIT"/>
    <s v=" "/>
    <x v="103"/>
    <x v="172"/>
    <m/>
    <s v="AP09431707"/>
    <n v="2"/>
    <d v="2022-04-20T00:00:00"/>
    <n v="1555"/>
    <s v="USD"/>
    <n v="1555"/>
    <s v="AP"/>
    <n v="2022"/>
    <x v="0"/>
  </r>
  <r>
    <x v="2"/>
    <s v="SSD10-00098169-1-1-ACCR-DST"/>
    <x v="80"/>
    <d v="2022-04-25T00:00:00"/>
    <s v="UNDP1"/>
    <x v="60"/>
    <s v="UNV-REST AND RECUPERATION"/>
    <s v="SSD"/>
    <n v="30000"/>
    <n v="47104"/>
    <n v="1981"/>
    <x v="3"/>
    <s v="SSD10"/>
    <x v="11"/>
    <x v="32"/>
    <s v=" "/>
    <s v=" "/>
    <n v="6316"/>
    <s v="GEORGE PATRICE KADIMBA"/>
    <s v=" "/>
    <x v="103"/>
    <x v="173"/>
    <m/>
    <s v="AP09431708"/>
    <n v="13"/>
    <d v="2022-04-22T00:00:00"/>
    <n v="1555"/>
    <s v="USD"/>
    <n v="1555"/>
    <s v="AP"/>
    <n v="2022"/>
    <x v="0"/>
  </r>
  <r>
    <x v="2"/>
    <s v="SSD10-00098223-1-1-ACCR-DST"/>
    <x v="48"/>
    <d v="2022-04-26T00:00:00"/>
    <s v="UNDP1"/>
    <x v="22"/>
    <s v="LOCAL CONSULT.-SHT TERM-TECH"/>
    <s v="SSD"/>
    <n v="28623"/>
    <n v="47104"/>
    <n v="1981"/>
    <x v="20"/>
    <s v="SSD10"/>
    <x v="11"/>
    <x v="31"/>
    <s v="ACT"/>
    <s v=" "/>
    <n v="7218"/>
    <s v="ATEL ONGEE PAITO"/>
    <s v=" "/>
    <x v="140"/>
    <x v="174"/>
    <m/>
    <s v="AP09433961"/>
    <n v="34"/>
    <d v="2022-04-26T00:00:00"/>
    <n v="3720"/>
    <s v="USD"/>
    <n v="3720"/>
    <s v="AP"/>
    <n v="2022"/>
    <x v="0"/>
  </r>
  <r>
    <x v="2"/>
    <s v="SSD10-00098223-2-1-ACCR-DST"/>
    <x v="48"/>
    <d v="2022-04-26T00:00:00"/>
    <s v="UNDP1"/>
    <x v="22"/>
    <s v="LOCAL CONSULT.-SHT TERM-TECH"/>
    <s v="SSD"/>
    <n v="28623"/>
    <n v="47104"/>
    <n v="1981"/>
    <x v="20"/>
    <s v="SSD10"/>
    <x v="11"/>
    <x v="31"/>
    <s v="ACT"/>
    <s v=" "/>
    <n v="7218"/>
    <s v="ATEL ONGEE PAITO"/>
    <s v=" "/>
    <x v="141"/>
    <x v="174"/>
    <m/>
    <s v="AP09433961"/>
    <n v="35"/>
    <d v="2022-04-26T00:00:00"/>
    <n v="3720"/>
    <s v="USD"/>
    <n v="3720"/>
    <s v="AP"/>
    <n v="2022"/>
    <x v="0"/>
  </r>
  <r>
    <x v="2"/>
    <s v="SSD10-00098223-3-1-ACCR-DST"/>
    <x v="48"/>
    <d v="2022-04-26T00:00:00"/>
    <s v="UNDP1"/>
    <x v="22"/>
    <s v="LOCAL CONSULT.-SHT TERM-TECH"/>
    <s v="SSD"/>
    <n v="28623"/>
    <n v="47104"/>
    <n v="1981"/>
    <x v="20"/>
    <s v="SSD10"/>
    <x v="11"/>
    <x v="31"/>
    <s v="ACT"/>
    <s v=" "/>
    <n v="7218"/>
    <s v="ATEL ONGEE PAITO"/>
    <s v=" "/>
    <x v="142"/>
    <x v="174"/>
    <m/>
    <s v="AP09433961"/>
    <n v="36"/>
    <d v="2022-04-26T00:00:00"/>
    <n v="3720"/>
    <s v="USD"/>
    <n v="3720"/>
    <s v="AP"/>
    <n v="2022"/>
    <x v="0"/>
  </r>
  <r>
    <x v="2"/>
    <s v="SSD10-00098223-4-1-ACCR-DST"/>
    <x v="48"/>
    <d v="2022-04-26T00:00:00"/>
    <s v="UNDP1"/>
    <x v="22"/>
    <s v="LOCAL CONSULT.-SHT TERM-TECH"/>
    <s v="SSD"/>
    <n v="28623"/>
    <n v="47104"/>
    <n v="1981"/>
    <x v="20"/>
    <s v="SSD10"/>
    <x v="11"/>
    <x v="31"/>
    <s v="ACT"/>
    <s v=" "/>
    <n v="7218"/>
    <s v="ATEL ONGEE PAITO"/>
    <s v=" "/>
    <x v="143"/>
    <x v="174"/>
    <m/>
    <s v="AP09433961"/>
    <n v="37"/>
    <d v="2022-04-26T00:00:00"/>
    <n v="3720"/>
    <s v="USD"/>
    <n v="3720"/>
    <s v="AP"/>
    <n v="2022"/>
    <x v="0"/>
  </r>
  <r>
    <x v="2"/>
    <s v="SSD10-00098343-1-1-ACCR-DST"/>
    <x v="81"/>
    <d v="2022-05-10T00:00:00"/>
    <s v="UNDP1"/>
    <x v="60"/>
    <s v="UNV-REST AND RECUPERATION"/>
    <s v="SSD"/>
    <n v="30000"/>
    <n v="47104"/>
    <n v="1981"/>
    <x v="3"/>
    <s v="SSD10"/>
    <x v="11"/>
    <x v="32"/>
    <s v=" "/>
    <s v=" "/>
    <n v="7342"/>
    <s v="MERCYLINE NASILOLI SIKASA"/>
    <s v=" "/>
    <x v="103"/>
    <x v="175"/>
    <m/>
    <s v="AP09450516"/>
    <n v="6"/>
    <d v="2022-05-09T00:00:00"/>
    <n v="1555"/>
    <s v="USD"/>
    <n v="1555"/>
    <s v="AP"/>
    <n v="2022"/>
    <x v="1"/>
  </r>
  <r>
    <x v="2"/>
    <s v="SSD10-00098350-1-1-ACCR-DST"/>
    <x v="81"/>
    <d v="2022-05-11T00:00:00"/>
    <s v="UNDP1"/>
    <x v="78"/>
    <s v="TRAVEL - OTHER"/>
    <s v="SSD"/>
    <n v="30000"/>
    <n v="47104"/>
    <n v="1981"/>
    <x v="3"/>
    <s v="SSD10"/>
    <x v="11"/>
    <x v="32"/>
    <s v=" "/>
    <s v=" "/>
    <n v="7310"/>
    <s v="ADEBAYO FRANCIS ALOWOLODU"/>
    <s v=" "/>
    <x v="103"/>
    <x v="166"/>
    <m/>
    <s v="AP09451487"/>
    <n v="4"/>
    <d v="2022-05-09T00:00:00"/>
    <n v="262.52999999999997"/>
    <s v="USD"/>
    <n v="262.52999999999997"/>
    <s v="AP"/>
    <n v="2022"/>
    <x v="1"/>
  </r>
  <r>
    <x v="2"/>
    <s v="SSD10-00098350-1-2-ACCR-DST"/>
    <x v="81"/>
    <d v="2022-05-11T00:00:00"/>
    <s v="UNDP1"/>
    <x v="77"/>
    <s v="DAILY SUBSISTENCE ALLOW-LOCAL"/>
    <s v="SSD"/>
    <n v="30000"/>
    <n v="47104"/>
    <n v="1981"/>
    <x v="3"/>
    <s v="SSD10"/>
    <x v="11"/>
    <x v="32"/>
    <s v=" "/>
    <s v=" "/>
    <n v="7310"/>
    <s v="ADEBAYO FRANCIS ALOWOLODU"/>
    <s v=" "/>
    <x v="103"/>
    <x v="166"/>
    <m/>
    <s v="AP09451487"/>
    <n v="3"/>
    <d v="2022-05-09T00:00:00"/>
    <n v="640"/>
    <s v="USD"/>
    <n v="640"/>
    <s v="AP"/>
    <n v="2022"/>
    <x v="1"/>
  </r>
  <r>
    <x v="2"/>
    <s v="SSD10-00098353-1-1-ACCR-DST"/>
    <x v="69"/>
    <d v="2022-05-11T00:00:00"/>
    <s v="UNDP1"/>
    <x v="80"/>
    <s v="GRANTS TO INSTIT   OTHER BENEF"/>
    <s v="SSD"/>
    <n v="30000"/>
    <n v="47104"/>
    <n v="1981"/>
    <x v="0"/>
    <s v="SSD10"/>
    <x v="11"/>
    <x v="37"/>
    <s v=" "/>
    <s v=" "/>
    <n v="4161"/>
    <s v="UPPER NILE YOUTH MOBILISATION FOR PEACE"/>
    <s v=" "/>
    <x v="103"/>
    <x v="176"/>
    <m/>
    <s v="AP09451488"/>
    <n v="52"/>
    <d v="2022-05-10T00:00:00"/>
    <n v="15000"/>
    <s v="USD"/>
    <n v="15000"/>
    <s v="AP"/>
    <n v="2022"/>
    <x v="1"/>
  </r>
  <r>
    <x v="2"/>
    <s v="SSD10-00098353-1-2-ACCR-DST"/>
    <x v="69"/>
    <d v="2022-05-11T00:00:00"/>
    <s v="UNDP1"/>
    <x v="80"/>
    <s v="GRANTS TO INSTIT   OTHER BENEF"/>
    <s v="SSD"/>
    <n v="30000"/>
    <n v="47104"/>
    <n v="1981"/>
    <x v="0"/>
    <s v="SSD10"/>
    <x v="11"/>
    <x v="38"/>
    <s v=" "/>
    <s v=" "/>
    <n v="4161"/>
    <s v="UPPER NILE YOUTH MOBILISATION FOR PEACE"/>
    <s v=" "/>
    <x v="103"/>
    <x v="176"/>
    <m/>
    <s v="AP09451488"/>
    <n v="53"/>
    <d v="2022-05-10T00:00:00"/>
    <n v="10000"/>
    <s v="USD"/>
    <n v="10000"/>
    <s v="AP"/>
    <n v="2022"/>
    <x v="1"/>
  </r>
  <r>
    <x v="2"/>
    <s v="SSD10-00098357-1-1-ACCR-DST"/>
    <x v="69"/>
    <d v="2022-05-11T00:00:00"/>
    <s v="UNDP1"/>
    <x v="80"/>
    <s v="GRANTS TO INSTIT   OTHER BENEF"/>
    <s v="SSD"/>
    <n v="30000"/>
    <n v="47104"/>
    <n v="1981"/>
    <x v="0"/>
    <s v="SSD10"/>
    <x v="11"/>
    <x v="38"/>
    <s v=" "/>
    <s v=" "/>
    <n v="1845"/>
    <s v="CHRISTIAN RECOVERY   DEVELOPMENT AGENCY"/>
    <s v=" "/>
    <x v="103"/>
    <x v="177"/>
    <m/>
    <s v="AP09451488"/>
    <n v="51"/>
    <d v="2022-05-10T00:00:00"/>
    <n v="25000"/>
    <s v="USD"/>
    <n v="25000"/>
    <s v="AP"/>
    <n v="2022"/>
    <x v="1"/>
  </r>
  <r>
    <x v="2"/>
    <s v="SSD10-00098417-1-1-ACCR-DST"/>
    <x v="82"/>
    <d v="2022-05-13T00:00:00"/>
    <s v="UNDP1"/>
    <x v="11"/>
    <s v="RENT - MEETING ROOMS"/>
    <s v="SSD"/>
    <n v="30000"/>
    <n v="47104"/>
    <n v="1981"/>
    <x v="3"/>
    <s v="SSD10"/>
    <x v="11"/>
    <x v="32"/>
    <s v="ACT"/>
    <s v=" "/>
    <n v="7291"/>
    <s v="GREEN SAFARI HOTEL"/>
    <s v=" "/>
    <x v="26"/>
    <x v="178"/>
    <m/>
    <s v="AP09455728"/>
    <n v="17"/>
    <d v="2022-05-12T00:00:00"/>
    <n v="240"/>
    <s v="USD"/>
    <n v="240"/>
    <s v="AP"/>
    <n v="2022"/>
    <x v="1"/>
  </r>
  <r>
    <x v="2"/>
    <s v="SSD10-00098438-1-1-ACCR-DST"/>
    <x v="83"/>
    <d v="2022-05-16T00:00:00"/>
    <s v="UNDP1"/>
    <x v="80"/>
    <s v="GRANTS TO INSTIT   OTHER BENEF"/>
    <s v="SSD"/>
    <n v="30000"/>
    <n v="47104"/>
    <n v="1981"/>
    <x v="0"/>
    <s v="SSD10"/>
    <x v="11"/>
    <x v="37"/>
    <s v=" "/>
    <s v=" "/>
    <n v="7547"/>
    <s v="COMMUNITY ENGAGEMENT NETWORK"/>
    <s v=" "/>
    <x v="144"/>
    <x v="179"/>
    <m/>
    <s v="AP09458428"/>
    <n v="25"/>
    <d v="2022-05-16T00:00:00"/>
    <n v="25000"/>
    <s v="USD"/>
    <n v="25000"/>
    <s v="AP"/>
    <n v="2022"/>
    <x v="1"/>
  </r>
  <r>
    <x v="2"/>
    <s v="SSD10-00098440-1-1-ACCR-DST"/>
    <x v="83"/>
    <d v="2022-05-16T00:00:00"/>
    <s v="UNDP1"/>
    <x v="80"/>
    <s v="GRANTS TO INSTIT   OTHER BENEF"/>
    <s v="SSD"/>
    <n v="30000"/>
    <n v="47104"/>
    <n v="1981"/>
    <x v="0"/>
    <s v="SSD10"/>
    <x v="11"/>
    <x v="38"/>
    <s v=" "/>
    <s v=" "/>
    <n v="7546"/>
    <s v="SOUTH SUDAN HUMANITARIAN AID SERVICES"/>
    <s v=" "/>
    <x v="144"/>
    <x v="179"/>
    <m/>
    <s v="AP09458428"/>
    <n v="23"/>
    <d v="2022-05-16T00:00:00"/>
    <n v="5000"/>
    <s v="USD"/>
    <n v="5000"/>
    <s v="AP"/>
    <n v="2022"/>
    <x v="1"/>
  </r>
  <r>
    <x v="2"/>
    <s v="SSD10-00098440-1-2-ACCR-DST"/>
    <x v="83"/>
    <d v="2022-05-16T00:00:00"/>
    <s v="UNDP1"/>
    <x v="80"/>
    <s v="GRANTS TO INSTIT   OTHER BENEF"/>
    <s v="SSD"/>
    <n v="30000"/>
    <n v="47104"/>
    <n v="1981"/>
    <x v="0"/>
    <s v="SSD10"/>
    <x v="11"/>
    <x v="37"/>
    <s v=" "/>
    <s v=" "/>
    <n v="7546"/>
    <s v="SOUTH SUDAN HUMANITARIAN AID SERVICES"/>
    <s v=" "/>
    <x v="144"/>
    <x v="179"/>
    <m/>
    <s v="AP09458428"/>
    <n v="24"/>
    <d v="2022-05-16T00:00:00"/>
    <n v="20000"/>
    <s v="USD"/>
    <n v="20000"/>
    <s v="AP"/>
    <n v="2022"/>
    <x v="1"/>
  </r>
  <r>
    <x v="2"/>
    <s v="SSD10-00098459-1-1-ACCR-DST"/>
    <x v="83"/>
    <d v="2022-05-16T00:00:00"/>
    <s v="UNDP1"/>
    <x v="80"/>
    <s v="GRANTS TO INSTIT   OTHER BENEF"/>
    <s v="SSD"/>
    <n v="30000"/>
    <n v="47104"/>
    <n v="1981"/>
    <x v="0"/>
    <s v="SSD10"/>
    <x v="11"/>
    <x v="38"/>
    <s v=" "/>
    <s v=" "/>
    <n v="2539"/>
    <s v="EYE MEDIA"/>
    <s v=" "/>
    <x v="144"/>
    <x v="179"/>
    <m/>
    <s v="AP09458428"/>
    <n v="27"/>
    <d v="2022-05-16T00:00:00"/>
    <n v="25000"/>
    <s v="USD"/>
    <n v="25000"/>
    <s v="AP"/>
    <n v="2022"/>
    <x v="1"/>
  </r>
  <r>
    <x v="2"/>
    <s v="SSD10-00098479-1-1-ACCR-DST"/>
    <x v="83"/>
    <d v="2022-05-18T00:00:00"/>
    <s v="UNDP1"/>
    <x v="78"/>
    <s v="TRAVEL - OTHER"/>
    <s v="SSD"/>
    <n v="30000"/>
    <n v="47104"/>
    <n v="1981"/>
    <x v="3"/>
    <s v="SSD10"/>
    <x v="11"/>
    <x v="39"/>
    <s v=" "/>
    <s v=" "/>
    <n v="5137"/>
    <s v="KARUNGI PERUTH"/>
    <s v=" "/>
    <x v="145"/>
    <x v="180"/>
    <m/>
    <s v="AP09461904"/>
    <n v="7"/>
    <d v="2022-05-16T00:00:00"/>
    <n v="622"/>
    <s v="USD"/>
    <n v="622"/>
    <s v="AP"/>
    <n v="2022"/>
    <x v="1"/>
  </r>
  <r>
    <x v="2"/>
    <s v="SSD10-00098512-1-1-ACCR-DST"/>
    <x v="50"/>
    <d v="2022-05-19T00:00:00"/>
    <s v="UNDP1"/>
    <x v="80"/>
    <s v="GRANTS TO INSTIT   OTHER BENEF"/>
    <s v="SSD"/>
    <n v="30000"/>
    <n v="47104"/>
    <n v="1981"/>
    <x v="0"/>
    <s v="SSD10"/>
    <x v="11"/>
    <x v="37"/>
    <s v=" "/>
    <s v=" "/>
    <n v="5850"/>
    <s v="KING MEDIA LTD"/>
    <s v=" "/>
    <x v="146"/>
    <x v="181"/>
    <m/>
    <s v="AP09463467"/>
    <n v="23"/>
    <d v="2022-05-19T00:00:00"/>
    <n v="24868"/>
    <s v="USD"/>
    <n v="24868"/>
    <s v="AP"/>
    <n v="2022"/>
    <x v="1"/>
  </r>
  <r>
    <x v="2"/>
    <s v="SSD10-00098539-1-1-ACCR-DST"/>
    <x v="84"/>
    <d v="2022-05-25T00:00:00"/>
    <s v="UNDP1"/>
    <x v="80"/>
    <s v="GRANTS TO INSTIT   OTHER BENEF"/>
    <s v="SSD"/>
    <n v="30000"/>
    <n v="47104"/>
    <n v="1981"/>
    <x v="0"/>
    <s v="SSD10"/>
    <x v="11"/>
    <x v="37"/>
    <s v=" "/>
    <s v=" "/>
    <n v="7506"/>
    <s v="VOICE OF WOMEN S ORGANIZATION"/>
    <s v=" "/>
    <x v="147"/>
    <x v="182"/>
    <m/>
    <s v="AP09469980"/>
    <n v="3"/>
    <d v="2022-05-23T00:00:00"/>
    <n v="25000"/>
    <s v="USD"/>
    <n v="25000"/>
    <s v="AP"/>
    <n v="2022"/>
    <x v="1"/>
  </r>
  <r>
    <x v="2"/>
    <s v="SSD10-00098598-1-1-ACCR-DST"/>
    <x v="84"/>
    <d v="2022-05-26T00:00:00"/>
    <s v="UNDP1"/>
    <x v="60"/>
    <s v="UNV-REST AND RECUPERATION"/>
    <s v="SSD"/>
    <n v="30000"/>
    <n v="47104"/>
    <n v="1981"/>
    <x v="3"/>
    <s v="SSD10"/>
    <x v="11"/>
    <x v="32"/>
    <s v=" "/>
    <s v=" "/>
    <n v="7310"/>
    <s v="ADEBAYO FRANCIS ALOWOLODU"/>
    <s v=" "/>
    <x v="103"/>
    <x v="183"/>
    <m/>
    <s v="AP09472727"/>
    <n v="3"/>
    <d v="2022-05-23T00:00:00"/>
    <n v="1555"/>
    <s v="USD"/>
    <n v="1555"/>
    <s v="AP"/>
    <n v="2022"/>
    <x v="1"/>
  </r>
  <r>
    <x v="2"/>
    <s v="SSD10-00098599-1-1-ACCR-DST"/>
    <x v="85"/>
    <d v="2022-05-26T00:00:00"/>
    <s v="UNDP1"/>
    <x v="67"/>
    <s v="UN VOLUNTEERS-STIPEND   ALLOW"/>
    <s v="SSD"/>
    <n v="30000"/>
    <n v="47104"/>
    <n v="1981"/>
    <x v="3"/>
    <s v="SSD10"/>
    <x v="11"/>
    <x v="32"/>
    <s v=" "/>
    <s v=" "/>
    <n v="5098"/>
    <s v="LUCY MMBAITSA ELUNDAH"/>
    <s v=" "/>
    <x v="103"/>
    <x v="184"/>
    <m/>
    <s v="AP09472728"/>
    <n v="4"/>
    <d v="2022-05-24T00:00:00"/>
    <n v="1976"/>
    <s v="USD"/>
    <n v="1976"/>
    <s v="AP"/>
    <n v="2022"/>
    <x v="1"/>
  </r>
  <r>
    <x v="2"/>
    <s v="SSD10-00098599-1-2-ACCR-DST"/>
    <x v="85"/>
    <d v="2022-05-26T00:00:00"/>
    <s v="UNDP1"/>
    <x v="77"/>
    <s v="DAILY SUBSISTENCE ALLOW-LOCAL"/>
    <s v="SSD"/>
    <n v="30000"/>
    <n v="47104"/>
    <n v="1981"/>
    <x v="3"/>
    <s v="SSD10"/>
    <x v="11"/>
    <x v="32"/>
    <s v=" "/>
    <s v=" "/>
    <n v="5098"/>
    <s v="LUCY MMBAITSA ELUNDAH"/>
    <s v=" "/>
    <x v="103"/>
    <x v="184"/>
    <m/>
    <s v="AP09472728"/>
    <n v="5"/>
    <d v="2022-05-24T00:00:00"/>
    <n v="240"/>
    <s v="USD"/>
    <n v="240"/>
    <s v="AP"/>
    <n v="2022"/>
    <x v="1"/>
  </r>
  <r>
    <x v="2"/>
    <s v="SSD10-00098600-1-1-ACCR-DST"/>
    <x v="5"/>
    <d v="2022-05-26T00:00:00"/>
    <s v="UNDP1"/>
    <x v="78"/>
    <s v="TRAVEL - OTHER"/>
    <s v="SSD"/>
    <n v="30000"/>
    <n v="47104"/>
    <n v="1981"/>
    <x v="3"/>
    <s v="SSD10"/>
    <x v="11"/>
    <x v="34"/>
    <s v=" "/>
    <s v=" "/>
    <n v="4828"/>
    <s v="ECOBANK SOUTH SUDAN LIMITED"/>
    <s v=" "/>
    <x v="103"/>
    <x v="185"/>
    <m/>
    <s v="AP09472725"/>
    <n v="3"/>
    <d v="2022-05-18T00:00:00"/>
    <n v="330"/>
    <s v="USD"/>
    <n v="330"/>
    <s v="AP"/>
    <n v="2022"/>
    <x v="1"/>
  </r>
  <r>
    <x v="2"/>
    <s v="SSD10-00098601-1-1-ACCR-DST"/>
    <x v="5"/>
    <d v="2022-05-26T00:00:00"/>
    <s v="UNDP1"/>
    <x v="78"/>
    <s v="TRAVEL - OTHER"/>
    <s v="SSD"/>
    <n v="30000"/>
    <n v="47104"/>
    <n v="1981"/>
    <x v="3"/>
    <s v="SSD10"/>
    <x v="11"/>
    <x v="34"/>
    <s v=" "/>
    <s v=" "/>
    <n v="4828"/>
    <s v="ECOBANK SOUTH SUDAN LIMITED"/>
    <s v=" "/>
    <x v="103"/>
    <x v="186"/>
    <m/>
    <s v="AP09472725"/>
    <n v="4"/>
    <d v="2022-05-18T00:00:00"/>
    <n v="330"/>
    <s v="USD"/>
    <n v="330"/>
    <s v="AP"/>
    <n v="2022"/>
    <x v="1"/>
  </r>
  <r>
    <x v="2"/>
    <s v="SSD10-00098846-1-1-ACCR-DST"/>
    <x v="86"/>
    <d v="2022-06-09T00:00:00"/>
    <s v="UNDP1"/>
    <x v="60"/>
    <s v="UNV-REST AND RECUPERATION"/>
    <s v="SSD"/>
    <n v="30000"/>
    <n v="47104"/>
    <n v="1981"/>
    <x v="3"/>
    <s v="SSD10"/>
    <x v="11"/>
    <x v="32"/>
    <s v=" "/>
    <s v=" "/>
    <n v="5137"/>
    <s v="KARUNGI PERUTH"/>
    <s v=" "/>
    <x v="103"/>
    <x v="187"/>
    <m/>
    <s v="AP09492177"/>
    <n v="6"/>
    <d v="2022-06-07T00:00:00"/>
    <n v="1555"/>
    <s v="USD"/>
    <n v="1555"/>
    <s v="AP"/>
    <n v="2022"/>
    <x v="2"/>
  </r>
  <r>
    <x v="2"/>
    <s v="SSD10-00098847-1-1-ACCR-DST"/>
    <x v="86"/>
    <d v="2022-06-09T00:00:00"/>
    <s v="UNDP1"/>
    <x v="67"/>
    <s v="UN VOLUNTEERS-STIPEND   ALLOW"/>
    <s v="SSD"/>
    <n v="30000"/>
    <n v="47104"/>
    <n v="1981"/>
    <x v="3"/>
    <s v="SSD10"/>
    <x v="11"/>
    <x v="32"/>
    <s v=" "/>
    <s v=" "/>
    <n v="6316"/>
    <s v="GEORGE PATRICE KADIMBA"/>
    <s v=" "/>
    <x v="103"/>
    <x v="188"/>
    <m/>
    <s v="AP09492177"/>
    <n v="5"/>
    <d v="2022-06-07T00:00:00"/>
    <n v="2299"/>
    <s v="USD"/>
    <n v="2299"/>
    <s v="AP"/>
    <n v="2022"/>
    <x v="2"/>
  </r>
  <r>
    <x v="2"/>
    <s v="SSD10-00098882-1-1-ACCR-DST"/>
    <x v="87"/>
    <d v="2022-06-14T00:00:00"/>
    <s v="UNDP1"/>
    <x v="60"/>
    <s v="UNV-REST AND RECUPERATION"/>
    <s v="SSD"/>
    <n v="30000"/>
    <n v="47104"/>
    <n v="1981"/>
    <x v="3"/>
    <s v="SSD10"/>
    <x v="11"/>
    <x v="32"/>
    <s v=" "/>
    <s v=" "/>
    <n v="5098"/>
    <s v="LUCY MMBAITSA ELUNDAH"/>
    <s v=" "/>
    <x v="103"/>
    <x v="189"/>
    <m/>
    <s v="AP09497621"/>
    <n v="14"/>
    <d v="2022-06-13T00:00:00"/>
    <n v="1555"/>
    <s v="USD"/>
    <n v="1555"/>
    <s v="AP"/>
    <n v="2022"/>
    <x v="2"/>
  </r>
  <r>
    <x v="2"/>
    <s v="SSD10-00098918-1-1-ACCR-DST"/>
    <x v="88"/>
    <d v="2022-06-16T00:00:00"/>
    <s v="UNDP1"/>
    <x v="81"/>
    <s v="BANK CHARGES"/>
    <s v="SSD"/>
    <n v="30000"/>
    <n v="47104"/>
    <n v="1981"/>
    <x v="3"/>
    <s v="SSD10"/>
    <x v="11"/>
    <x v="34"/>
    <s v=" "/>
    <s v=" "/>
    <n v="4828"/>
    <s v="ECOBANK SOUTH SUDAN LIMITED"/>
    <s v=" "/>
    <x v="103"/>
    <x v="190"/>
    <m/>
    <s v="AP09502398"/>
    <n v="23"/>
    <d v="2022-06-14T00:00:00"/>
    <n v="2000"/>
    <s v="USD"/>
    <n v="2000"/>
    <s v="AP"/>
    <n v="2022"/>
    <x v="2"/>
  </r>
  <r>
    <x v="2"/>
    <s v="SSD10-00098925-1-1-ACCR-DST"/>
    <x v="88"/>
    <d v="2022-06-16T00:00:00"/>
    <s v="UNDP1"/>
    <x v="81"/>
    <s v="BANK CHARGES"/>
    <s v="SSD"/>
    <n v="28623"/>
    <n v="47104"/>
    <n v="1981"/>
    <x v="20"/>
    <s v="SSD10"/>
    <x v="11"/>
    <x v="31"/>
    <s v=" "/>
    <s v=" "/>
    <n v="4828"/>
    <s v="ECOBANK SOUTH SUDAN LIMITED"/>
    <s v=" "/>
    <x v="103"/>
    <x v="191"/>
    <m/>
    <s v="AP09502398"/>
    <n v="20"/>
    <d v="2022-06-14T00:00:00"/>
    <n v="280"/>
    <s v="USD"/>
    <n v="280"/>
    <s v="AP"/>
    <n v="2022"/>
    <x v="2"/>
  </r>
  <r>
    <x v="2"/>
    <s v="SSD10-00098975-1-1-ACCR-DST"/>
    <x v="89"/>
    <d v="2022-06-21T00:00:00"/>
    <s v="UNDP1"/>
    <x v="9"/>
    <s v="LEARNING COSTS"/>
    <s v="SSD"/>
    <n v="30000"/>
    <n v="47104"/>
    <n v="1981"/>
    <x v="3"/>
    <s v="SSD10"/>
    <x v="11"/>
    <x v="32"/>
    <s v="ACT"/>
    <s v=" "/>
    <n v="1167"/>
    <s v="KNOWLEDGE IS POWER INVESTMENTS"/>
    <s v=" "/>
    <x v="148"/>
    <x v="192"/>
    <m/>
    <s v="AP09507461"/>
    <n v="22"/>
    <d v="2022-06-21T00:00:00"/>
    <n v="2100"/>
    <s v="USD"/>
    <n v="2100"/>
    <s v="AP"/>
    <n v="2022"/>
    <x v="2"/>
  </r>
  <r>
    <x v="2"/>
    <s v="SSD10-00098975-2-1-ACCR-DST"/>
    <x v="89"/>
    <d v="2022-06-21T00:00:00"/>
    <s v="UNDP1"/>
    <x v="9"/>
    <s v="LEARNING COSTS"/>
    <s v="SSD"/>
    <n v="30000"/>
    <n v="47104"/>
    <n v="1981"/>
    <x v="3"/>
    <s v="SSD10"/>
    <x v="11"/>
    <x v="32"/>
    <s v="ACT"/>
    <s v=" "/>
    <n v="1167"/>
    <s v="KNOWLEDGE IS POWER INVESTMENTS"/>
    <s v=" "/>
    <x v="149"/>
    <x v="192"/>
    <m/>
    <s v="AP09507461"/>
    <n v="23"/>
    <d v="2022-06-21T00:00:00"/>
    <n v="5040"/>
    <s v="USD"/>
    <n v="5040"/>
    <s v="AP"/>
    <n v="2022"/>
    <x v="2"/>
  </r>
  <r>
    <x v="2"/>
    <s v="SSD10-00099014-1-1-ACCR-DST"/>
    <x v="89"/>
    <d v="2022-06-22T00:00:00"/>
    <s v="UNDP1"/>
    <x v="78"/>
    <s v="TRAVEL - OTHER"/>
    <s v="SSD"/>
    <n v="30000"/>
    <n v="47104"/>
    <n v="1981"/>
    <x v="3"/>
    <s v="SSD10"/>
    <x v="11"/>
    <x v="32"/>
    <s v=" "/>
    <s v=" "/>
    <n v="5712"/>
    <s v="PAUL IKOBIT"/>
    <s v=" "/>
    <x v="103"/>
    <x v="193"/>
    <m/>
    <s v="AP09509345"/>
    <n v="8"/>
    <d v="2022-06-21T00:00:00"/>
    <n v="74"/>
    <s v="USD"/>
    <n v="74"/>
    <s v="AP"/>
    <n v="2022"/>
    <x v="2"/>
  </r>
  <r>
    <x v="2"/>
    <s v="SSD10-00099042-1-1-ACCR-DST"/>
    <x v="90"/>
    <d v="2022-06-24T00:00:00"/>
    <s v="UNDP1"/>
    <x v="49"/>
    <s v="PRINTING AND PUBLICATIONS"/>
    <s v="SSD"/>
    <n v="30000"/>
    <n v="47104"/>
    <n v="1981"/>
    <x v="3"/>
    <s v="SSD10"/>
    <x v="11"/>
    <x v="40"/>
    <s v="ACT"/>
    <s v=" "/>
    <n v="4595"/>
    <s v="GANESH PRINTERS CO LTD"/>
    <s v=" "/>
    <x v="150"/>
    <x v="194"/>
    <m/>
    <s v="AP09512134"/>
    <n v="4"/>
    <d v="2022-06-23T00:00:00"/>
    <n v="1175"/>
    <s v="USD"/>
    <n v="1175"/>
    <s v="AP"/>
    <n v="2022"/>
    <x v="2"/>
  </r>
  <r>
    <x v="2"/>
    <s v="SSD10-00099045-1-1-ACCR-DST"/>
    <x v="91"/>
    <d v="2022-06-24T00:00:00"/>
    <s v="UNDP1"/>
    <x v="60"/>
    <s v="UNV-REST AND RECUPERATION"/>
    <s v="SSD"/>
    <n v="30000"/>
    <n v="47104"/>
    <n v="1981"/>
    <x v="3"/>
    <s v="SSD10"/>
    <x v="11"/>
    <x v="32"/>
    <s v=" "/>
    <s v=" "/>
    <n v="5712"/>
    <s v="PAUL IKOBIT"/>
    <s v=" "/>
    <x v="103"/>
    <x v="195"/>
    <m/>
    <s v="AP09513235"/>
    <n v="27"/>
    <d v="2022-06-24T00:00:00"/>
    <n v="1555"/>
    <s v="USD"/>
    <n v="1555"/>
    <s v="AP"/>
    <n v="2022"/>
    <x v="2"/>
  </r>
  <r>
    <x v="2"/>
    <s v="SSD10-00099046-1-1-ACCR-DST"/>
    <x v="91"/>
    <d v="2022-06-24T00:00:00"/>
    <s v="UNDP1"/>
    <x v="67"/>
    <s v="UN VOLUNTEERS-STIPEND   ALLOW"/>
    <s v="SSD"/>
    <n v="30000"/>
    <n v="47104"/>
    <n v="1981"/>
    <x v="3"/>
    <s v="SSD10"/>
    <x v="11"/>
    <x v="32"/>
    <s v=" "/>
    <s v=" "/>
    <n v="7311"/>
    <s v="AUBREY LEA HAMILTON"/>
    <s v=" "/>
    <x v="103"/>
    <x v="196"/>
    <m/>
    <s v="AP09513235"/>
    <n v="26"/>
    <d v="2022-06-24T00:00:00"/>
    <n v="1614"/>
    <s v="USD"/>
    <n v="1614"/>
    <s v="AP"/>
    <n v="2022"/>
    <x v="2"/>
  </r>
  <r>
    <x v="2"/>
    <s v="SSD10-00099046-1-2-ACCR-DST"/>
    <x v="91"/>
    <d v="2022-06-24T00:00:00"/>
    <s v="UNDP1"/>
    <x v="77"/>
    <s v="DAILY SUBSISTENCE ALLOW-LOCAL"/>
    <s v="SSD"/>
    <n v="30000"/>
    <n v="47104"/>
    <n v="1981"/>
    <x v="3"/>
    <s v="SSD10"/>
    <x v="11"/>
    <x v="32"/>
    <s v=" "/>
    <s v=" "/>
    <n v="7311"/>
    <s v="AUBREY LEA HAMILTON"/>
    <s v=" "/>
    <x v="103"/>
    <x v="196"/>
    <m/>
    <s v="AP09513235"/>
    <n v="28"/>
    <d v="2022-06-24T00:00:00"/>
    <n v="720"/>
    <s v="USD"/>
    <n v="720"/>
    <s v="AP"/>
    <n v="2022"/>
    <x v="2"/>
  </r>
  <r>
    <x v="2"/>
    <s v="SSD10-00099046-1-3-ACCR-DST"/>
    <x v="91"/>
    <d v="2022-06-24T00:00:00"/>
    <s v="UNDP1"/>
    <x v="78"/>
    <s v="TRAVEL - OTHER"/>
    <s v="SSD"/>
    <n v="30000"/>
    <n v="47104"/>
    <n v="1981"/>
    <x v="3"/>
    <s v="SSD10"/>
    <x v="11"/>
    <x v="32"/>
    <s v=" "/>
    <s v=" "/>
    <n v="7311"/>
    <s v="AUBREY LEA HAMILTON"/>
    <s v=" "/>
    <x v="103"/>
    <x v="196"/>
    <m/>
    <s v="AP09513235"/>
    <n v="29"/>
    <d v="2022-06-24T00:00:00"/>
    <n v="134.41999999999999"/>
    <s v="USD"/>
    <n v="134.41999999999999"/>
    <s v="AP"/>
    <n v="2022"/>
    <x v="2"/>
  </r>
  <r>
    <x v="2"/>
    <s v="SSD10-00099067-1-2-ACCR-DST"/>
    <x v="91"/>
    <d v="2022-06-26T00:00:00"/>
    <s v="UNDP1"/>
    <x v="82"/>
    <s v="LEARNING - TRAINING OF COUNTER"/>
    <s v="SSD"/>
    <n v="30000"/>
    <n v="47104"/>
    <n v="1981"/>
    <x v="3"/>
    <s v="SSD10"/>
    <x v="11"/>
    <x v="32"/>
    <s v=" "/>
    <s v=" "/>
    <n v="6726"/>
    <s v="TWINS RESTAURANT   CATERING SERVICE LTD"/>
    <s v=" "/>
    <x v="103"/>
    <x v="197"/>
    <m/>
    <s v="AP09514458"/>
    <n v="38"/>
    <d v="2022-06-24T00:00:00"/>
    <n v="956"/>
    <s v="USD"/>
    <n v="956"/>
    <s v="AP"/>
    <n v="2022"/>
    <x v="2"/>
  </r>
  <r>
    <x v="2"/>
    <s v="SSD10-00099072-1-1-ACCR-DST"/>
    <x v="91"/>
    <d v="2022-06-26T00:00:00"/>
    <s v="UNDP1"/>
    <x v="60"/>
    <s v="UNV-REST AND RECUPERATION"/>
    <s v="SSD"/>
    <n v="30000"/>
    <n v="47104"/>
    <n v="1981"/>
    <x v="3"/>
    <s v="SSD10"/>
    <x v="11"/>
    <x v="32"/>
    <s v=" "/>
    <s v=" "/>
    <n v="7311"/>
    <s v="AUBREY LEA HAMILTON"/>
    <s v=" "/>
    <x v="103"/>
    <x v="198"/>
    <m/>
    <s v="AP09514458"/>
    <n v="22"/>
    <d v="2022-06-24T00:00:00"/>
    <n v="1555"/>
    <s v="USD"/>
    <n v="1555"/>
    <s v="AP"/>
    <n v="2022"/>
    <x v="2"/>
  </r>
  <r>
    <x v="2"/>
    <s v="SSD10-00099091-1-1-ACCR-DST"/>
    <x v="92"/>
    <d v="2022-06-27T00:00:00"/>
    <s v="UNDP1"/>
    <x v="11"/>
    <s v="RENT - MEETING ROOMS"/>
    <s v="SSD"/>
    <n v="30000"/>
    <n v="47104"/>
    <n v="1981"/>
    <x v="3"/>
    <s v="SSD10"/>
    <x v="11"/>
    <x v="32"/>
    <s v="ACT"/>
    <s v=" "/>
    <n v="7291"/>
    <s v="GREEN SAFARI HOTEL"/>
    <s v=" "/>
    <x v="26"/>
    <x v="199"/>
    <m/>
    <s v="AP09515274"/>
    <n v="98"/>
    <d v="2022-06-27T00:00:00"/>
    <n v="300"/>
    <s v="USD"/>
    <n v="300"/>
    <s v="AP"/>
    <n v="2022"/>
    <x v="2"/>
  </r>
  <r>
    <x v="2"/>
    <s v="UNV10-00151531-2-1-ACCR-DST"/>
    <x v="93"/>
    <d v="2022-01-22T00:00:00"/>
    <s v="UNDP1"/>
    <x v="61"/>
    <s v="UNV_ENTRY_LUMP_SUM"/>
    <s v="SSD"/>
    <n v="30000"/>
    <n v="47104"/>
    <n v="1981"/>
    <x v="3"/>
    <s v="SSD10"/>
    <x v="11"/>
    <x v="32"/>
    <s v=" "/>
    <s v=" "/>
    <n v="32267"/>
    <s v="GREGOIRE SIBOMANA"/>
    <s v=" "/>
    <x v="102"/>
    <x v="113"/>
    <m/>
    <s v="AP09314875"/>
    <n v="22"/>
    <d v="2022-01-20T00:00:00"/>
    <n v="2000"/>
    <s v="USD"/>
    <n v="2000"/>
    <s v="AP"/>
    <n v="2022"/>
    <x v="5"/>
  </r>
  <r>
    <x v="2"/>
    <s v="UNV10-00151983-1-1-ACCR-DST"/>
    <x v="8"/>
    <d v="2022-02-28T00:00:00"/>
    <s v="UNDP1"/>
    <x v="67"/>
    <s v="UN VOLUNTEERS-STIPEND   ALLOW"/>
    <s v="SSD"/>
    <n v="30000"/>
    <n v="47104"/>
    <n v="1981"/>
    <x v="3"/>
    <s v="SSD10"/>
    <x v="11"/>
    <x v="32"/>
    <s v="ACT"/>
    <s v=" "/>
    <n v="29781"/>
    <s v="PYRY SALOMO PAULASAARI"/>
    <s v=" "/>
    <x v="103"/>
    <x v="200"/>
    <m/>
    <s v="AP09360299"/>
    <n v="5"/>
    <d v="2022-02-28T00:00:00"/>
    <n v="1555"/>
    <s v="USD"/>
    <n v="1555"/>
    <s v="AP"/>
    <n v="2022"/>
    <x v="4"/>
  </r>
  <r>
    <x v="2"/>
    <s v="UNV10-00151983-1-2-ACCR-DST"/>
    <x v="8"/>
    <d v="2022-02-28T00:00:00"/>
    <s v="UNDP1"/>
    <x v="78"/>
    <s v="TRAVEL - OTHER"/>
    <s v="SSD"/>
    <n v="30000"/>
    <n v="47104"/>
    <n v="1981"/>
    <x v="3"/>
    <s v="SSD10"/>
    <x v="11"/>
    <x v="32"/>
    <s v="ACT"/>
    <s v=" "/>
    <n v="29781"/>
    <s v="PYRY SALOMO PAULASAARI"/>
    <s v=" "/>
    <x v="103"/>
    <x v="200"/>
    <m/>
    <s v="AP09360299"/>
    <n v="8"/>
    <d v="2022-02-28T00:00:00"/>
    <n v="409.81"/>
    <s v="USD"/>
    <n v="409.81"/>
    <s v="AP"/>
    <n v="2022"/>
    <x v="4"/>
  </r>
  <r>
    <x v="2"/>
    <s v="UNV10-00152178-1-1-ACCR-DST"/>
    <x v="94"/>
    <d v="2022-03-10T00:00:00"/>
    <s v="UNDP1"/>
    <x v="77"/>
    <s v="DAILY SUBSISTENCE ALLOW-LOCAL"/>
    <s v="SSD"/>
    <n v="30000"/>
    <n v="47104"/>
    <n v="1981"/>
    <x v="3"/>
    <s v="SSD10"/>
    <x v="11"/>
    <x v="32"/>
    <s v=" "/>
    <s v=" "/>
    <n v="32267"/>
    <s v="GREGOIRE SIBOMANA"/>
    <s v=" "/>
    <x v="103"/>
    <x v="201"/>
    <m/>
    <s v="AP09375667"/>
    <n v="10"/>
    <d v="2022-03-10T00:00:00"/>
    <n v="1760"/>
    <s v="USD"/>
    <n v="1760"/>
    <s v="AP"/>
    <n v="2022"/>
    <x v="3"/>
  </r>
  <r>
    <x v="2"/>
    <s v="UNV10-00152178-1-1-ACCR-DST"/>
    <x v="94"/>
    <d v="2022-03-12T00:00:00"/>
    <s v="UNDP1"/>
    <x v="77"/>
    <s v="DAILY SUBSISTENCE ALLOW-LOCAL"/>
    <s v="SSD"/>
    <n v="30000"/>
    <n v="47104"/>
    <n v="1981"/>
    <x v="3"/>
    <s v="SSD10"/>
    <x v="11"/>
    <x v="32"/>
    <s v=" "/>
    <s v=" "/>
    <n v="32267"/>
    <s v="GREGOIRE SIBOMANA"/>
    <s v=" "/>
    <x v="103"/>
    <x v="201"/>
    <m/>
    <s v="AP09377609"/>
    <n v="2"/>
    <d v="2022-03-10T00:00:00"/>
    <n v="-1760"/>
    <s v="USD"/>
    <n v="-1760"/>
    <s v="AP"/>
    <n v="2022"/>
    <x v="3"/>
  </r>
  <r>
    <x v="2"/>
    <s v="UNV10-00152178-1-1-ACCR-DST"/>
    <x v="94"/>
    <d v="2022-03-12T00:00:00"/>
    <s v="UNDP1"/>
    <x v="77"/>
    <s v="DAILY SUBSISTENCE ALLOW-LOCAL"/>
    <s v="SSD"/>
    <n v="30000"/>
    <n v="47104"/>
    <n v="1981"/>
    <x v="3"/>
    <s v="SSD10"/>
    <x v="11"/>
    <x v="32"/>
    <s v=" "/>
    <s v=" "/>
    <n v="32267"/>
    <s v="GREGOIRE SIBOMANA"/>
    <s v=" "/>
    <x v="151"/>
    <x v="201"/>
    <m/>
    <s v="AP09377762"/>
    <n v="4"/>
    <d v="2022-03-10T00:00:00"/>
    <n v="1760"/>
    <s v="USD"/>
    <n v="1760"/>
    <s v="AP"/>
    <n v="2022"/>
    <x v="3"/>
  </r>
  <r>
    <x v="2"/>
    <s v="UNV10-00152351-1-1-ACCR-DST"/>
    <x v="60"/>
    <d v="2022-03-21T00:00:00"/>
    <s v="UNDP1"/>
    <x v="60"/>
    <s v="UNV-REST AND RECUPERATION"/>
    <s v="SSD"/>
    <n v="30000"/>
    <n v="47104"/>
    <n v="1981"/>
    <x v="3"/>
    <s v="SSD10"/>
    <x v="11"/>
    <x v="32"/>
    <s v=" "/>
    <s v=" "/>
    <n v="32267"/>
    <s v="GREGOIRE SIBOMANA"/>
    <s v=" "/>
    <x v="103"/>
    <x v="202"/>
    <m/>
    <s v="AP09387549"/>
    <n v="13"/>
    <d v="2022-03-21T00:00:00"/>
    <n v="1555"/>
    <s v="USD"/>
    <n v="1555"/>
    <s v="AP"/>
    <n v="2022"/>
    <x v="3"/>
  </r>
  <r>
    <x v="2"/>
    <s v="UNV10-00152351-1-1-ACCR-DST"/>
    <x v="60"/>
    <d v="2022-03-22T00:00:00"/>
    <s v="UNDP1"/>
    <x v="60"/>
    <s v="UNV-REST AND RECUPERATION"/>
    <s v="SSD"/>
    <n v="30000"/>
    <n v="47104"/>
    <n v="1981"/>
    <x v="3"/>
    <s v="SSD10"/>
    <x v="11"/>
    <x v="32"/>
    <s v=" "/>
    <s v=" "/>
    <n v="32267"/>
    <s v="GREGOIRE SIBOMANA"/>
    <s v=" "/>
    <x v="103"/>
    <x v="202"/>
    <m/>
    <s v="AP09388796"/>
    <n v="4"/>
    <d v="2022-03-21T00:00:00"/>
    <n v="-1555"/>
    <s v="USD"/>
    <n v="-1555"/>
    <s v="AP"/>
    <n v="2022"/>
    <x v="3"/>
  </r>
  <r>
    <x v="2"/>
    <s v="UNV10-00152351-1-1-ACCR-DST"/>
    <x v="60"/>
    <d v="2022-03-23T00:00:00"/>
    <s v="UNDP1"/>
    <x v="60"/>
    <s v="UNV-REST AND RECUPERATION"/>
    <s v="SSD"/>
    <n v="30000"/>
    <n v="47104"/>
    <n v="1981"/>
    <x v="3"/>
    <s v="SSD10"/>
    <x v="11"/>
    <x v="32"/>
    <s v=" "/>
    <s v=" "/>
    <n v="32267"/>
    <s v="GREGOIRE SIBOMANA"/>
    <s v=" "/>
    <x v="103"/>
    <x v="202"/>
    <m/>
    <s v="AP09390036"/>
    <n v="8"/>
    <d v="2022-03-21T00:00:00"/>
    <n v="1555"/>
    <s v="USD"/>
    <n v="1555"/>
    <s v="AP"/>
    <n v="2022"/>
    <x v="3"/>
  </r>
  <r>
    <x v="2"/>
    <s v="UNV10-00152835-1-1-ACCR-DST"/>
    <x v="48"/>
    <d v="2022-04-26T00:00:00"/>
    <s v="UNDP1"/>
    <x v="60"/>
    <s v="UNV-REST AND RECUPERATION"/>
    <s v="SSD"/>
    <n v="30000"/>
    <n v="47104"/>
    <n v="1981"/>
    <x v="3"/>
    <s v="SSD10"/>
    <x v="11"/>
    <x v="32"/>
    <s v=" "/>
    <s v=" "/>
    <n v="32267"/>
    <s v="GREGOIRE SIBOMANA"/>
    <s v=" "/>
    <x v="152"/>
    <x v="203"/>
    <m/>
    <s v="AP09434041"/>
    <n v="4"/>
    <d v="2022-04-26T00:00:00"/>
    <n v="465"/>
    <s v="USD"/>
    <n v="465"/>
    <s v="AP"/>
    <n v="2022"/>
    <x v="0"/>
  </r>
  <r>
    <x v="4"/>
    <s v="UNV10-00152981-1-2-ACCR-DST"/>
    <x v="0"/>
    <d v="2022-05-09T00:00:00"/>
    <s v="UNDP1"/>
    <x v="60"/>
    <s v="UNV-REST AND RECUPERATION"/>
    <s v="SSD"/>
    <n v="30000"/>
    <n v="47104"/>
    <n v="1981"/>
    <x v="3"/>
    <s v="SSD10"/>
    <x v="11"/>
    <x v="32"/>
    <s v=" "/>
    <s v="JR00152981"/>
    <n v="29781"/>
    <s v="PYRY SALOMO PAULASAARI"/>
    <n v="150335"/>
    <x v="104"/>
    <x v="115"/>
    <m/>
    <s v="AP09448411"/>
    <n v="5"/>
    <d v="2022-04-30T00:00:00"/>
    <n v="1555"/>
    <s v="USD"/>
    <n v="1555"/>
    <s v="AP"/>
    <n v="2022"/>
    <x v="0"/>
  </r>
  <r>
    <x v="2"/>
    <s v="UNV10-00153028-1-1-ACCR-DST"/>
    <x v="49"/>
    <d v="2022-05-10T00:00:00"/>
    <s v="UNDP1"/>
    <x v="60"/>
    <s v="UNV-REST AND RECUPERATION"/>
    <s v="SSD"/>
    <n v="30000"/>
    <n v="47104"/>
    <n v="1981"/>
    <x v="3"/>
    <s v="SSD10"/>
    <x v="11"/>
    <x v="32"/>
    <s v="ACT"/>
    <s v=" "/>
    <n v="29781"/>
    <s v="PYRY SALOMO PAULASAARI"/>
    <s v=" "/>
    <x v="103"/>
    <x v="204"/>
    <m/>
    <s v="AP09450593"/>
    <n v="3"/>
    <d v="2022-05-05T00:00:00"/>
    <n v="1555"/>
    <s v="USD"/>
    <n v="1555"/>
    <s v="AP"/>
    <n v="2022"/>
    <x v="1"/>
  </r>
  <r>
    <x v="2"/>
    <s v="UNV10-00153028-1-1-ACCR-DST"/>
    <x v="49"/>
    <d v="2022-05-11T00:00:00"/>
    <s v="UNDP1"/>
    <x v="60"/>
    <s v="UNV-REST AND RECUPERATION"/>
    <s v="SSD"/>
    <n v="30000"/>
    <n v="47104"/>
    <n v="1981"/>
    <x v="3"/>
    <s v="SSD10"/>
    <x v="11"/>
    <x v="32"/>
    <s v="ACT"/>
    <s v=" "/>
    <n v="29781"/>
    <s v="PYRY SALOMO PAULASAARI"/>
    <s v=" "/>
    <x v="103"/>
    <x v="204"/>
    <m/>
    <s v="AP09451829"/>
    <n v="3"/>
    <d v="2022-05-05T00:00:00"/>
    <n v="-1555"/>
    <s v="USD"/>
    <n v="-1555"/>
    <s v="AP"/>
    <n v="2022"/>
    <x v="1"/>
  </r>
  <r>
    <x v="2"/>
    <s v="UNV10-00153028-1-1-ACCR-DST"/>
    <x v="49"/>
    <d v="2022-06-03T00:00:00"/>
    <s v="UNDP1"/>
    <x v="60"/>
    <s v="UNV-REST AND RECUPERATION"/>
    <s v="SSD"/>
    <n v="30000"/>
    <n v="47104"/>
    <n v="1981"/>
    <x v="3"/>
    <s v="SSD10"/>
    <x v="11"/>
    <x v="32"/>
    <s v=" "/>
    <s v=" "/>
    <n v="29781"/>
    <s v="PYRY SALOMO PAULASAARI"/>
    <s v=" "/>
    <x v="103"/>
    <x v="204"/>
    <m/>
    <s v="AP09484032"/>
    <n v="3"/>
    <d v="2022-05-05T00:00:00"/>
    <n v="1555"/>
    <s v="USD"/>
    <n v="1555"/>
    <s v="AP"/>
    <n v="2022"/>
    <x v="1"/>
  </r>
  <r>
    <x v="2"/>
    <s v="UNV10-00153029-1-1-ACCR-DST"/>
    <x v="49"/>
    <d v="2022-05-10T00:00:00"/>
    <s v="UNDP1"/>
    <x v="78"/>
    <s v="TRAVEL - OTHER"/>
    <s v="SSD"/>
    <n v="30000"/>
    <n v="47104"/>
    <n v="1981"/>
    <x v="3"/>
    <s v="SSD10"/>
    <x v="11"/>
    <x v="32"/>
    <s v=" "/>
    <s v=" "/>
    <n v="29781"/>
    <s v="PYRY SALOMO PAULASAARI"/>
    <s v=" "/>
    <x v="103"/>
    <x v="205"/>
    <m/>
    <s v="AP09450593"/>
    <n v="4"/>
    <d v="2022-05-05T00:00:00"/>
    <n v="175"/>
    <s v="USD"/>
    <n v="175"/>
    <s v="AP"/>
    <n v="2022"/>
    <x v="1"/>
  </r>
  <r>
    <x v="2"/>
    <s v="UNV10-00153029-1-1-ACCR-DST"/>
    <x v="49"/>
    <d v="2022-05-11T00:00:00"/>
    <s v="UNDP1"/>
    <x v="78"/>
    <s v="TRAVEL - OTHER"/>
    <s v="SSD"/>
    <n v="30000"/>
    <n v="47104"/>
    <n v="1981"/>
    <x v="3"/>
    <s v="SSD10"/>
    <x v="11"/>
    <x v="32"/>
    <s v=" "/>
    <s v=" "/>
    <n v="29781"/>
    <s v="PYRY SALOMO PAULASAARI"/>
    <s v=" "/>
    <x v="103"/>
    <x v="205"/>
    <m/>
    <s v="AP09451829"/>
    <n v="4"/>
    <d v="2022-05-05T00:00:00"/>
    <n v="-175"/>
    <s v="USD"/>
    <n v="-175"/>
    <s v="AP"/>
    <n v="2022"/>
    <x v="1"/>
  </r>
  <r>
    <x v="2"/>
    <s v="UNV10-00153029-1-1-ACCR-DST"/>
    <x v="49"/>
    <d v="2022-06-03T00:00:00"/>
    <s v="UNDP1"/>
    <x v="78"/>
    <s v="TRAVEL - OTHER"/>
    <s v="SSD"/>
    <n v="30000"/>
    <n v="47104"/>
    <n v="1981"/>
    <x v="3"/>
    <s v="SSD10"/>
    <x v="11"/>
    <x v="32"/>
    <s v=" "/>
    <s v=" "/>
    <n v="29781"/>
    <s v="PYRY SALOMO PAULASAARI"/>
    <s v=" "/>
    <x v="103"/>
    <x v="205"/>
    <m/>
    <s v="AP09484032"/>
    <n v="4"/>
    <d v="2022-05-05T00:00:00"/>
    <n v="175"/>
    <s v="USD"/>
    <n v="175"/>
    <s v="AP"/>
    <n v="2022"/>
    <x v="1"/>
  </r>
  <r>
    <x v="2"/>
    <s v="UNV10-00153155-2-1-ACCR-DST"/>
    <x v="2"/>
    <d v="2022-05-18T00:00:00"/>
    <s v="UNDP1"/>
    <x v="61"/>
    <s v="UNV_ENTRY_LUMP_SUM"/>
    <s v="SSD"/>
    <n v="30000"/>
    <n v="47104"/>
    <n v="1981"/>
    <x v="3"/>
    <s v="SSD10"/>
    <x v="11"/>
    <x v="32"/>
    <s v=" "/>
    <s v=" "/>
    <n v="32947"/>
    <s v="CHERYL EUGENIA ANGELA SEMBIE"/>
    <s v=" "/>
    <x v="102"/>
    <x v="206"/>
    <m/>
    <s v="AP09461051"/>
    <n v="23"/>
    <d v="2022-05-17T00:00:00"/>
    <n v="2000"/>
    <s v="USD"/>
    <n v="2000"/>
    <s v="AP"/>
    <n v="2022"/>
    <x v="1"/>
  </r>
  <r>
    <x v="2"/>
    <s v="UNV10-00153281-1-1-ACCR-DST"/>
    <x v="84"/>
    <d v="2022-05-27T00:00:00"/>
    <s v="UNDP1"/>
    <x v="60"/>
    <s v="UNV-REST AND RECUPERATION"/>
    <s v="SSD"/>
    <n v="30000"/>
    <n v="47104"/>
    <n v="1981"/>
    <x v="3"/>
    <s v="SSD10"/>
    <x v="11"/>
    <x v="32"/>
    <s v=" "/>
    <s v=" "/>
    <n v="32267"/>
    <s v="GREGOIRE SIBOMANA"/>
    <s v=" "/>
    <x v="103"/>
    <x v="207"/>
    <m/>
    <s v="AP09474316"/>
    <n v="6"/>
    <d v="2022-05-23T00:00:00"/>
    <n v="1555"/>
    <s v="USD"/>
    <n v="1555"/>
    <s v="AP"/>
    <n v="2022"/>
    <x v="1"/>
  </r>
  <r>
    <x v="2"/>
    <s v="UNV10-00153903-1-1-ACCR-DST"/>
    <x v="91"/>
    <d v="2022-07-13T00:00:00"/>
    <s v="UNDP1"/>
    <x v="60"/>
    <s v="UNV-REST AND RECUPERATION"/>
    <s v="SSD"/>
    <n v="30000"/>
    <n v="47104"/>
    <n v="1981"/>
    <x v="3"/>
    <s v="SSD10"/>
    <x v="11"/>
    <x v="32"/>
    <s v=" "/>
    <s v=" "/>
    <n v="29781"/>
    <s v="PYRY SALOMO PAULASAARI"/>
    <s v=" "/>
    <x v="103"/>
    <x v="208"/>
    <m/>
    <s v="AP09538666"/>
    <n v="3"/>
    <d v="2022-06-24T00:00:00"/>
    <n v="1555"/>
    <s v="USD"/>
    <n v="1555"/>
    <s v="AP"/>
    <n v="2022"/>
    <x v="2"/>
  </r>
  <r>
    <x v="2"/>
    <s v="UNV10-00153904-1-1-ACCR-DST"/>
    <x v="91"/>
    <d v="2022-07-13T00:00:00"/>
    <s v="UNDP1"/>
    <x v="78"/>
    <s v="TRAVEL - OTHER"/>
    <s v="SSD"/>
    <n v="30000"/>
    <n v="47104"/>
    <n v="1981"/>
    <x v="3"/>
    <s v="SSD10"/>
    <x v="11"/>
    <x v="32"/>
    <s v=" "/>
    <s v=" "/>
    <n v="29781"/>
    <s v="PYRY SALOMO PAULASAARI"/>
    <s v=" "/>
    <x v="103"/>
    <x v="209"/>
    <m/>
    <s v="AP09538666"/>
    <n v="4"/>
    <d v="2022-06-24T00:00:00"/>
    <n v="115"/>
    <s v="USD"/>
    <n v="115"/>
    <s v="AP"/>
    <n v="2022"/>
    <x v="2"/>
  </r>
  <r>
    <x v="2"/>
    <s v="UNV10-00153905-1-1-ACCR-DST"/>
    <x v="53"/>
    <d v="2022-07-13T00:00:00"/>
    <s v="UNDP1"/>
    <x v="78"/>
    <s v="TRAVEL - OTHER"/>
    <s v="SSD"/>
    <n v="30000"/>
    <n v="47104"/>
    <n v="1981"/>
    <x v="3"/>
    <s v="SSD10"/>
    <x v="11"/>
    <x v="32"/>
    <s v=" "/>
    <s v=" "/>
    <n v="32267"/>
    <s v="GREGOIRE SIBOMANA"/>
    <s v=" "/>
    <x v="103"/>
    <x v="166"/>
    <m/>
    <s v="AP09538665"/>
    <n v="3"/>
    <d v="2022-06-22T00:00:00"/>
    <n v="165"/>
    <s v="USD"/>
    <n v="165"/>
    <s v="AP"/>
    <n v="2022"/>
    <x v="2"/>
  </r>
  <r>
    <x v="1"/>
    <s v="UNDP1-0009315255-23-JAN-2022-2739"/>
    <x v="20"/>
    <d v="2022-01-23T00:00:00"/>
    <s v="UNDP1"/>
    <x v="1"/>
    <s v="Facilities &amp; Admin - Implement"/>
    <s v="SSD"/>
    <n v="30000"/>
    <n v="47104"/>
    <n v="1981"/>
    <x v="3"/>
    <s v="SSD10"/>
    <x v="11"/>
    <x v="32"/>
    <s v="SFA"/>
    <m/>
    <m/>
    <m/>
    <m/>
    <x v="30"/>
    <x v="3"/>
    <m/>
    <n v="9315255"/>
    <n v="2739"/>
    <d v="2022-01-23T00:00:00"/>
    <n v="160"/>
    <s v="USD"/>
    <n v="160"/>
    <s v="PC"/>
    <n v="2022"/>
    <x v="5"/>
  </r>
  <r>
    <x v="1"/>
    <s v="UNDP1-0009353248-21-FEB-2022-1630"/>
    <x v="22"/>
    <d v="2022-02-22T00:00:00"/>
    <s v="UNDP1"/>
    <x v="1"/>
    <s v="Facilities &amp; Admin - Implement"/>
    <s v="SSD"/>
    <n v="30000"/>
    <n v="47104"/>
    <n v="1981"/>
    <x v="3"/>
    <s v="SSD10"/>
    <x v="11"/>
    <x v="32"/>
    <s v="SFA"/>
    <m/>
    <m/>
    <m/>
    <m/>
    <x v="115"/>
    <x v="3"/>
    <m/>
    <n v="9353248"/>
    <n v="1630"/>
    <d v="2022-02-21T00:00:00"/>
    <n v="17.440000000000001"/>
    <s v="USD"/>
    <n v="17.440000000000001"/>
    <s v="PC"/>
    <n v="2022"/>
    <x v="4"/>
  </r>
  <r>
    <x v="1"/>
    <s v="UNDP1-0009353248-21-FEB-2022-1629"/>
    <x v="22"/>
    <d v="2022-02-22T00:00:00"/>
    <s v="UNDP1"/>
    <x v="1"/>
    <s v="Facilities &amp; Admin - Implement"/>
    <s v="SSD"/>
    <n v="30000"/>
    <n v="47104"/>
    <n v="1981"/>
    <x v="3"/>
    <s v="SSD10"/>
    <x v="11"/>
    <x v="32"/>
    <s v="SFA"/>
    <m/>
    <m/>
    <m/>
    <m/>
    <x v="115"/>
    <x v="3"/>
    <m/>
    <n v="9353248"/>
    <n v="1629"/>
    <d v="2022-02-21T00:00:00"/>
    <n v="140.80000000000001"/>
    <s v="USD"/>
    <n v="140.80000000000001"/>
    <s v="PC"/>
    <n v="2022"/>
    <x v="4"/>
  </r>
  <r>
    <x v="1"/>
    <s v="UNDP1-0009386888-28-FEB-2022-4545"/>
    <x v="8"/>
    <d v="2022-03-21T00:00:00"/>
    <s v="UNDP1"/>
    <x v="1"/>
    <s v="Facilities &amp; Admin - Implement"/>
    <s v="SSD"/>
    <n v="30000"/>
    <n v="47104"/>
    <n v="1981"/>
    <x v="3"/>
    <s v="SSD10"/>
    <x v="11"/>
    <x v="32"/>
    <s v="SFA"/>
    <m/>
    <m/>
    <m/>
    <m/>
    <x v="84"/>
    <x v="3"/>
    <m/>
    <n v="9386888"/>
    <n v="4545"/>
    <d v="2022-02-28T00:00:00"/>
    <n v="6903.29"/>
    <s v="USD"/>
    <n v="6903.29"/>
    <s v="PC"/>
    <n v="2022"/>
    <x v="4"/>
  </r>
  <r>
    <x v="1"/>
    <s v="UNDP1-0009386889-20-MAR-2022-1464"/>
    <x v="23"/>
    <d v="2022-03-21T00:00:00"/>
    <s v="UNDP1"/>
    <x v="1"/>
    <s v="Facilities &amp; Admin - Implement"/>
    <s v="SSD"/>
    <n v="30000"/>
    <n v="47104"/>
    <n v="1981"/>
    <x v="3"/>
    <s v="SSD10"/>
    <x v="11"/>
    <x v="34"/>
    <s v="SFA"/>
    <m/>
    <m/>
    <m/>
    <m/>
    <x v="116"/>
    <x v="3"/>
    <m/>
    <n v="9386889"/>
    <n v="1464"/>
    <d v="2022-03-20T00:00:00"/>
    <n v="110"/>
    <s v="USD"/>
    <n v="110"/>
    <s v="PC"/>
    <n v="2022"/>
    <x v="3"/>
  </r>
  <r>
    <x v="1"/>
    <s v="UNDP1-0009386889-20-MAR-2022-1462"/>
    <x v="23"/>
    <d v="2022-03-21T00:00:00"/>
    <s v="UNDP1"/>
    <x v="1"/>
    <s v="Facilities &amp; Admin - Implement"/>
    <s v="SSD"/>
    <n v="30000"/>
    <n v="47104"/>
    <n v="1981"/>
    <x v="3"/>
    <s v="SSD10"/>
    <x v="11"/>
    <x v="32"/>
    <s v="SFA"/>
    <m/>
    <m/>
    <m/>
    <m/>
    <x v="116"/>
    <x v="3"/>
    <m/>
    <n v="9386889"/>
    <n v="1462"/>
    <d v="2022-03-20T00:00:00"/>
    <n v="140.80000000000001"/>
    <s v="USD"/>
    <n v="140.80000000000001"/>
    <s v="PC"/>
    <n v="2022"/>
    <x v="3"/>
  </r>
  <r>
    <x v="1"/>
    <s v="UNDP1-0009386889-20-MAR-2022-1461"/>
    <x v="23"/>
    <d v="2022-03-21T00:00:00"/>
    <s v="UNDP1"/>
    <x v="1"/>
    <s v="Facilities &amp; Admin - Implement"/>
    <s v="SSD"/>
    <n v="30000"/>
    <n v="47104"/>
    <n v="1981"/>
    <x v="3"/>
    <s v="SSD10"/>
    <x v="11"/>
    <x v="32"/>
    <s v="SFA"/>
    <m/>
    <m/>
    <m/>
    <m/>
    <x v="116"/>
    <x v="3"/>
    <m/>
    <n v="9386889"/>
    <n v="1461"/>
    <d v="2022-03-20T00:00:00"/>
    <n v="360.32"/>
    <s v="USD"/>
    <n v="360.32"/>
    <s v="PC"/>
    <n v="2022"/>
    <x v="3"/>
  </r>
  <r>
    <x v="1"/>
    <s v="UNDP1-0009386889-20-MAR-2022-1463"/>
    <x v="23"/>
    <d v="2022-03-21T00:00:00"/>
    <s v="UNDP1"/>
    <x v="1"/>
    <s v="Facilities &amp; Admin - Implement"/>
    <s v="SSD"/>
    <n v="30000"/>
    <n v="47104"/>
    <n v="1981"/>
    <x v="3"/>
    <s v="SSD10"/>
    <x v="11"/>
    <x v="33"/>
    <s v="SFA"/>
    <m/>
    <m/>
    <m/>
    <m/>
    <x v="116"/>
    <x v="3"/>
    <m/>
    <n v="9386889"/>
    <n v="1463"/>
    <d v="2022-03-20T00:00:00"/>
    <n v="2051.1999999999998"/>
    <s v="USD"/>
    <n v="2051.1999999999998"/>
    <s v="PC"/>
    <n v="2022"/>
    <x v="3"/>
  </r>
  <r>
    <x v="1"/>
    <s v="UNDP1-0009430880-31-MAR-2022-2755"/>
    <x v="9"/>
    <d v="2022-04-24T00:00:00"/>
    <s v="UNDP1"/>
    <x v="1"/>
    <s v="Facilities &amp; Admin - Implement"/>
    <s v="SSD"/>
    <n v="30000"/>
    <n v="47104"/>
    <n v="1981"/>
    <x v="3"/>
    <s v="SSD10"/>
    <x v="11"/>
    <x v="32"/>
    <s v="SFA"/>
    <m/>
    <m/>
    <m/>
    <m/>
    <x v="105"/>
    <x v="3"/>
    <m/>
    <n v="9430880"/>
    <n v="2755"/>
    <d v="2022-03-31T00:00:00"/>
    <n v="3270.9"/>
    <s v="USD"/>
    <n v="3270.9"/>
    <s v="PC"/>
    <n v="2022"/>
    <x v="3"/>
  </r>
  <r>
    <x v="1"/>
    <s v="UNDP1-0009430889-23-APR-2022-3791"/>
    <x v="24"/>
    <d v="2022-04-24T00:00:00"/>
    <s v="UNDP1"/>
    <x v="1"/>
    <s v="Facilities &amp; Admin - Implement"/>
    <s v="SSD"/>
    <n v="30000"/>
    <n v="47104"/>
    <n v="1981"/>
    <x v="3"/>
    <s v="SSD10"/>
    <x v="11"/>
    <x v="32"/>
    <s v="SFA"/>
    <m/>
    <m/>
    <m/>
    <m/>
    <x v="86"/>
    <x v="3"/>
    <m/>
    <n v="9430889"/>
    <n v="3791"/>
    <d v="2022-04-23T00:00:00"/>
    <n v="455.7"/>
    <s v="USD"/>
    <n v="455.7"/>
    <s v="PC"/>
    <n v="2022"/>
    <x v="0"/>
  </r>
  <r>
    <x v="1"/>
    <s v="UNDP1-0009459478-30-APR-2022-1931"/>
    <x v="0"/>
    <d v="2022-05-17T00:00:00"/>
    <s v="UNDP1"/>
    <x v="1"/>
    <s v="Facilities &amp; Admin - Implement"/>
    <s v="SSD"/>
    <n v="30000"/>
    <n v="47104"/>
    <n v="1981"/>
    <x v="3"/>
    <s v="SSD10"/>
    <x v="11"/>
    <x v="32"/>
    <s v="SFA"/>
    <m/>
    <m/>
    <m/>
    <m/>
    <x v="153"/>
    <x v="3"/>
    <m/>
    <n v="9459478"/>
    <n v="1931"/>
    <d v="2022-04-30T00:00:00"/>
    <n v="2960.27"/>
    <s v="USD"/>
    <n v="2960.27"/>
    <s v="PC"/>
    <n v="2022"/>
    <x v="0"/>
  </r>
  <r>
    <x v="1"/>
    <s v="UNDP1-0009459478-30-APR-2022-1932"/>
    <x v="0"/>
    <d v="2022-05-17T00:00:00"/>
    <s v="UNDP1"/>
    <x v="1"/>
    <s v="Facilities &amp; Admin - Implement"/>
    <s v="SSD"/>
    <n v="30000"/>
    <n v="47104"/>
    <n v="1981"/>
    <x v="3"/>
    <s v="SSD10"/>
    <x v="11"/>
    <x v="32"/>
    <s v="SFA"/>
    <m/>
    <m/>
    <m/>
    <m/>
    <x v="153"/>
    <x v="3"/>
    <m/>
    <n v="9459478"/>
    <n v="1932"/>
    <d v="2022-04-30T00:00:00"/>
    <n v="534.79999999999995"/>
    <s v="USD"/>
    <n v="534.79999999999995"/>
    <s v="PC"/>
    <n v="2022"/>
    <x v="0"/>
  </r>
  <r>
    <x v="0"/>
    <s v="UNDP1-0009459547-17-MAY-2022-7"/>
    <x v="2"/>
    <d v="2022-05-21T00:00:00"/>
    <s v="UNDP1"/>
    <x v="81"/>
    <s v="Bank Charges"/>
    <s v="SSD"/>
    <n v="4000"/>
    <n v="47104"/>
    <n v="1981"/>
    <x v="18"/>
    <s v="SSD10"/>
    <x v="11"/>
    <x v="41"/>
    <s v="GLE"/>
    <m/>
    <m/>
    <m/>
    <m/>
    <x v="154"/>
    <x v="210"/>
    <m/>
    <n v="9459547"/>
    <n v="7"/>
    <d v="2022-05-17T00:00:00"/>
    <n v="37338.660000000003"/>
    <s v="USD"/>
    <n v="37338.660000000003"/>
    <s v="ONL"/>
    <n v="2022"/>
    <x v="1"/>
  </r>
  <r>
    <x v="1"/>
    <s v="UNDP1-0009466482-21-MAY-2022-943"/>
    <x v="25"/>
    <d v="2022-05-22T00:00:00"/>
    <s v="UNDP1"/>
    <x v="1"/>
    <s v="Facilities &amp; Admin - Implement"/>
    <s v="SSD"/>
    <n v="30000"/>
    <n v="47104"/>
    <n v="1981"/>
    <x v="3"/>
    <s v="SSD10"/>
    <x v="11"/>
    <x v="32"/>
    <s v="SFA"/>
    <m/>
    <m/>
    <m/>
    <m/>
    <x v="155"/>
    <x v="3"/>
    <m/>
    <n v="9466482"/>
    <n v="943"/>
    <d v="2022-05-21T00:00:00"/>
    <n v="19.2"/>
    <s v="USD"/>
    <n v="19.2"/>
    <s v="PC"/>
    <n v="2022"/>
    <x v="1"/>
  </r>
  <r>
    <x v="1"/>
    <s v="UNDP1-0009466482-21-MAY-2022-944"/>
    <x v="25"/>
    <d v="2022-05-22T00:00:00"/>
    <s v="UNDP1"/>
    <x v="1"/>
    <s v="Facilities &amp; Admin - Implement"/>
    <s v="SSD"/>
    <n v="30000"/>
    <n v="47104"/>
    <n v="1981"/>
    <x v="0"/>
    <s v="SSD10"/>
    <x v="11"/>
    <x v="37"/>
    <s v="SFA"/>
    <m/>
    <m/>
    <m/>
    <m/>
    <x v="155"/>
    <x v="3"/>
    <m/>
    <n v="9466482"/>
    <n v="944"/>
    <d v="2022-05-21T00:00:00"/>
    <n v="1740.76"/>
    <s v="USD"/>
    <n v="1740.76"/>
    <s v="PC"/>
    <n v="2022"/>
    <x v="1"/>
  </r>
  <r>
    <x v="1"/>
    <s v="UNDP1-0009466482-21-MAY-2022-941"/>
    <x v="25"/>
    <d v="2022-05-22T00:00:00"/>
    <s v="UNDP1"/>
    <x v="1"/>
    <s v="Facilities &amp; Admin - Implement"/>
    <s v="SSD"/>
    <n v="30000"/>
    <n v="47104"/>
    <n v="1981"/>
    <x v="3"/>
    <s v="SSD10"/>
    <x v="11"/>
    <x v="39"/>
    <s v="SFA"/>
    <m/>
    <m/>
    <m/>
    <m/>
    <x v="155"/>
    <x v="3"/>
    <m/>
    <n v="9466482"/>
    <n v="941"/>
    <d v="2022-05-21T00:00:00"/>
    <n v="49.76"/>
    <s v="USD"/>
    <n v="49.76"/>
    <s v="PC"/>
    <n v="2022"/>
    <x v="1"/>
  </r>
  <r>
    <x v="1"/>
    <s v="UNDP1-0009466482-21-MAY-2022-946"/>
    <x v="25"/>
    <d v="2022-05-22T00:00:00"/>
    <s v="UNDP1"/>
    <x v="1"/>
    <s v="Facilities &amp; Admin - Implement"/>
    <s v="SSD"/>
    <n v="30000"/>
    <n v="47104"/>
    <n v="1981"/>
    <x v="0"/>
    <s v="SSD10"/>
    <x v="11"/>
    <x v="37"/>
    <s v="SFA"/>
    <m/>
    <m/>
    <m/>
    <m/>
    <x v="155"/>
    <x v="3"/>
    <m/>
    <n v="9466482"/>
    <n v="946"/>
    <d v="2022-05-21T00:00:00"/>
    <n v="3150"/>
    <s v="USD"/>
    <n v="3150"/>
    <s v="PC"/>
    <n v="2022"/>
    <x v="1"/>
  </r>
  <r>
    <x v="1"/>
    <s v="UNDP1-0009466482-21-MAY-2022-947"/>
    <x v="25"/>
    <d v="2022-05-22T00:00:00"/>
    <s v="UNDP1"/>
    <x v="1"/>
    <s v="Facilities &amp; Admin - Implement"/>
    <s v="SSD"/>
    <n v="30000"/>
    <n v="47104"/>
    <n v="1981"/>
    <x v="0"/>
    <s v="SSD10"/>
    <x v="11"/>
    <x v="38"/>
    <s v="SFA"/>
    <m/>
    <m/>
    <m/>
    <m/>
    <x v="155"/>
    <x v="3"/>
    <m/>
    <n v="9466482"/>
    <n v="947"/>
    <d v="2022-05-21T00:00:00"/>
    <n v="2450"/>
    <s v="USD"/>
    <n v="2450"/>
    <s v="PC"/>
    <n v="2022"/>
    <x v="1"/>
  </r>
  <r>
    <x v="1"/>
    <s v="UNDP1-0009466482-21-MAY-2022-948"/>
    <x v="25"/>
    <d v="2022-05-22T00:00:00"/>
    <s v="UNDP1"/>
    <x v="1"/>
    <s v="Facilities &amp; Admin - Implement"/>
    <s v="SSD"/>
    <n v="30000"/>
    <n v="47104"/>
    <n v="1981"/>
    <x v="0"/>
    <s v="SSD10"/>
    <x v="11"/>
    <x v="38"/>
    <s v="SFA"/>
    <m/>
    <m/>
    <m/>
    <m/>
    <x v="155"/>
    <x v="3"/>
    <m/>
    <n v="9466482"/>
    <n v="948"/>
    <d v="2022-05-21T00:00:00"/>
    <n v="2100"/>
    <s v="USD"/>
    <n v="2100"/>
    <s v="PC"/>
    <n v="2022"/>
    <x v="1"/>
  </r>
  <r>
    <x v="1"/>
    <s v="UNDP1-0009466482-21-MAY-2022-942"/>
    <x v="25"/>
    <d v="2022-05-22T00:00:00"/>
    <s v="UNDP1"/>
    <x v="1"/>
    <s v="Facilities &amp; Admin - Implement"/>
    <s v="SSD"/>
    <n v="30000"/>
    <n v="47104"/>
    <n v="1981"/>
    <x v="3"/>
    <s v="SSD10"/>
    <x v="11"/>
    <x v="32"/>
    <s v="SFA"/>
    <m/>
    <m/>
    <m/>
    <m/>
    <x v="155"/>
    <x v="3"/>
    <m/>
    <n v="9466482"/>
    <n v="942"/>
    <d v="2022-05-21T00:00:00"/>
    <n v="356.6"/>
    <s v="USD"/>
    <n v="356.6"/>
    <s v="PC"/>
    <n v="2022"/>
    <x v="1"/>
  </r>
  <r>
    <x v="1"/>
    <s v="UNDP1-0009466482-21-MAY-2022-945"/>
    <x v="25"/>
    <d v="2022-05-22T00:00:00"/>
    <s v="UNDP1"/>
    <x v="1"/>
    <s v="Facilities &amp; Admin - Implement"/>
    <s v="SSD"/>
    <n v="30000"/>
    <n v="47104"/>
    <n v="1981"/>
    <x v="0"/>
    <s v="SSD10"/>
    <x v="11"/>
    <x v="37"/>
    <s v="SFA"/>
    <m/>
    <m/>
    <m/>
    <m/>
    <x v="155"/>
    <x v="3"/>
    <m/>
    <n v="9466482"/>
    <n v="945"/>
    <d v="2022-05-21T00:00:00"/>
    <n v="1050"/>
    <s v="USD"/>
    <n v="1050"/>
    <s v="PC"/>
    <n v="2022"/>
    <x v="1"/>
  </r>
  <r>
    <x v="0"/>
    <s v="UNDP1-0009491452-01-MAY-2022-4827"/>
    <x v="10"/>
    <d v="2022-06-10T00:00:00"/>
    <s v="UNDP1"/>
    <x v="29"/>
    <s v="Local Consult-Security"/>
    <s v="SSD"/>
    <n v="28623"/>
    <n v="47104"/>
    <n v="1981"/>
    <x v="20"/>
    <s v="SSD10"/>
    <x v="11"/>
    <x v="31"/>
    <s v="GLE"/>
    <m/>
    <m/>
    <m/>
    <m/>
    <x v="90"/>
    <x v="90"/>
    <m/>
    <n v="9491452"/>
    <n v="4827"/>
    <d v="2022-05-01T00:00:00"/>
    <n v="67.5"/>
    <s v="USD"/>
    <n v="67.5"/>
    <s v="ONL"/>
    <n v="2022"/>
    <x v="1"/>
  </r>
  <r>
    <x v="0"/>
    <s v="UNDP1-0009491477-01-MAY-2022-6737"/>
    <x v="10"/>
    <d v="2022-06-10T00:00:00"/>
    <s v="UNDP1"/>
    <x v="62"/>
    <s v="Intl Consult Security Charge"/>
    <s v="SSD"/>
    <n v="30000"/>
    <n v="47104"/>
    <n v="1981"/>
    <x v="3"/>
    <s v="SSD10"/>
    <x v="11"/>
    <x v="33"/>
    <s v="GLE"/>
    <m/>
    <m/>
    <m/>
    <m/>
    <x v="156"/>
    <x v="211"/>
    <m/>
    <n v="9491477"/>
    <n v="6737"/>
    <d v="2022-05-01T00:00:00"/>
    <n v="384.6"/>
    <s v="USD"/>
    <n v="384.6"/>
    <s v="ONL"/>
    <n v="2022"/>
    <x v="1"/>
  </r>
  <r>
    <x v="0"/>
    <s v="UNDP1-0009491477-01-MAY-2022-6736"/>
    <x v="10"/>
    <d v="2022-06-10T00:00:00"/>
    <s v="UNDP1"/>
    <x v="62"/>
    <s v="Intl Consult Security Charge"/>
    <s v="SSD"/>
    <n v="30000"/>
    <n v="47104"/>
    <n v="1981"/>
    <x v="3"/>
    <s v="SSD10"/>
    <x v="11"/>
    <x v="33"/>
    <s v="GLE"/>
    <m/>
    <m/>
    <m/>
    <m/>
    <x v="156"/>
    <x v="211"/>
    <m/>
    <n v="9491477"/>
    <n v="6736"/>
    <d v="2022-05-01T00:00:00"/>
    <n v="512.79999999999995"/>
    <s v="USD"/>
    <n v="512.79999999999995"/>
    <s v="ONL"/>
    <n v="2022"/>
    <x v="1"/>
  </r>
  <r>
    <x v="0"/>
    <s v="UNDP1-0009491477-01-MAY-2022-6735"/>
    <x v="10"/>
    <d v="2022-06-10T00:00:00"/>
    <s v="UNDP1"/>
    <x v="62"/>
    <s v="Intl Consult Security Charge"/>
    <s v="SSD"/>
    <n v="30000"/>
    <n v="47104"/>
    <n v="1981"/>
    <x v="3"/>
    <s v="SSD10"/>
    <x v="11"/>
    <x v="33"/>
    <s v="GLE"/>
    <m/>
    <m/>
    <m/>
    <m/>
    <x v="156"/>
    <x v="211"/>
    <m/>
    <n v="9491477"/>
    <n v="6735"/>
    <d v="2022-05-01T00:00:00"/>
    <n v="384.6"/>
    <s v="USD"/>
    <n v="384.6"/>
    <s v="ONL"/>
    <n v="2022"/>
    <x v="1"/>
  </r>
  <r>
    <x v="0"/>
    <s v="UNDP1-0009492465-01-MAY-2022-5026"/>
    <x v="10"/>
    <d v="2022-06-10T00:00:00"/>
    <s v="UNDP1"/>
    <x v="29"/>
    <s v="Local Consult-Security"/>
    <s v="SSD"/>
    <n v="28623"/>
    <n v="47104"/>
    <n v="1981"/>
    <x v="20"/>
    <s v="SSD10"/>
    <x v="11"/>
    <x v="31"/>
    <s v="GLE"/>
    <m/>
    <m/>
    <m/>
    <m/>
    <x v="91"/>
    <x v="91"/>
    <m/>
    <n v="9492465"/>
    <n v="5026"/>
    <d v="2022-05-01T00:00:00"/>
    <n v="62.5"/>
    <s v="USD"/>
    <n v="62.5"/>
    <s v="ONL"/>
    <n v="2022"/>
    <x v="1"/>
  </r>
  <r>
    <x v="0"/>
    <s v="UNDP1-0009492465-01-MAY-2022-5024"/>
    <x v="10"/>
    <d v="2022-06-10T00:00:00"/>
    <s v="UNDP1"/>
    <x v="29"/>
    <s v="Local Consult-Security"/>
    <s v="SSD"/>
    <n v="28623"/>
    <n v="47104"/>
    <n v="1981"/>
    <x v="20"/>
    <s v="SSD10"/>
    <x v="11"/>
    <x v="31"/>
    <s v="GLE"/>
    <m/>
    <m/>
    <m/>
    <m/>
    <x v="91"/>
    <x v="91"/>
    <m/>
    <n v="9492465"/>
    <n v="5024"/>
    <d v="2022-05-01T00:00:00"/>
    <n v="186"/>
    <s v="USD"/>
    <n v="186"/>
    <s v="ONL"/>
    <n v="2022"/>
    <x v="1"/>
  </r>
  <r>
    <x v="0"/>
    <s v="UNDP1-0009492465-01-MAY-2022-5023"/>
    <x v="10"/>
    <d v="2022-06-10T00:00:00"/>
    <s v="UNDP1"/>
    <x v="29"/>
    <s v="Local Consult-Security"/>
    <s v="SSD"/>
    <n v="28623"/>
    <n v="47104"/>
    <n v="1981"/>
    <x v="20"/>
    <s v="SSD10"/>
    <x v="11"/>
    <x v="31"/>
    <s v="GLE"/>
    <m/>
    <m/>
    <m/>
    <m/>
    <x v="91"/>
    <x v="91"/>
    <m/>
    <n v="9492465"/>
    <n v="5023"/>
    <d v="2022-05-01T00:00:00"/>
    <n v="186"/>
    <s v="USD"/>
    <n v="186"/>
    <s v="ONL"/>
    <n v="2022"/>
    <x v="1"/>
  </r>
  <r>
    <x v="0"/>
    <s v="UNDP1-0009492465-01-MAY-2022-5027"/>
    <x v="10"/>
    <d v="2022-06-10T00:00:00"/>
    <s v="UNDP1"/>
    <x v="29"/>
    <s v="Local Consult-Security"/>
    <s v="SSD"/>
    <n v="28623"/>
    <n v="47104"/>
    <n v="1981"/>
    <x v="20"/>
    <s v="SSD10"/>
    <x v="11"/>
    <x v="31"/>
    <s v="GLE"/>
    <m/>
    <m/>
    <m/>
    <m/>
    <x v="91"/>
    <x v="91"/>
    <m/>
    <n v="9492465"/>
    <n v="5027"/>
    <d v="2022-05-01T00:00:00"/>
    <n v="62.5"/>
    <s v="USD"/>
    <n v="62.5"/>
    <s v="ONL"/>
    <n v="2022"/>
    <x v="1"/>
  </r>
  <r>
    <x v="0"/>
    <s v="UNDP1-0009492465-01-MAY-2022-5022"/>
    <x v="10"/>
    <d v="2022-06-10T00:00:00"/>
    <s v="UNDP1"/>
    <x v="29"/>
    <s v="Local Consult-Security"/>
    <s v="SSD"/>
    <n v="28623"/>
    <n v="47104"/>
    <n v="1981"/>
    <x v="20"/>
    <s v="SSD10"/>
    <x v="11"/>
    <x v="31"/>
    <s v="GLE"/>
    <m/>
    <m/>
    <m/>
    <m/>
    <x v="91"/>
    <x v="91"/>
    <m/>
    <n v="9492465"/>
    <n v="5022"/>
    <d v="2022-05-01T00:00:00"/>
    <n v="186"/>
    <s v="USD"/>
    <n v="186"/>
    <s v="ONL"/>
    <n v="2022"/>
    <x v="1"/>
  </r>
  <r>
    <x v="0"/>
    <s v="UNDP1-0009492465-01-MAY-2022-5025"/>
    <x v="10"/>
    <d v="2022-06-10T00:00:00"/>
    <s v="UNDP1"/>
    <x v="29"/>
    <s v="Local Consult-Security"/>
    <s v="SSD"/>
    <n v="28623"/>
    <n v="47104"/>
    <n v="1981"/>
    <x v="20"/>
    <s v="SSD10"/>
    <x v="11"/>
    <x v="31"/>
    <s v="GLE"/>
    <m/>
    <m/>
    <m/>
    <m/>
    <x v="91"/>
    <x v="91"/>
    <m/>
    <n v="9492465"/>
    <n v="5025"/>
    <d v="2022-05-01T00:00:00"/>
    <n v="186"/>
    <s v="USD"/>
    <n v="186"/>
    <s v="ONL"/>
    <n v="2022"/>
    <x v="1"/>
  </r>
  <r>
    <x v="0"/>
    <s v="UNDP1-0009492465-01-MAY-2022-6569"/>
    <x v="10"/>
    <d v="2022-06-10T00:00:00"/>
    <s v="UNDP1"/>
    <x v="29"/>
    <s v="Local Consult-Security"/>
    <s v="SSD"/>
    <n v="28623"/>
    <n v="47104"/>
    <n v="1981"/>
    <x v="20"/>
    <s v="SSD10"/>
    <x v="11"/>
    <x v="31"/>
    <s v="GLE"/>
    <m/>
    <m/>
    <m/>
    <m/>
    <x v="91"/>
    <x v="91"/>
    <m/>
    <n v="9492465"/>
    <n v="6569"/>
    <d v="2022-05-01T00:00:00"/>
    <n v="67.5"/>
    <s v="USD"/>
    <n v="67.5"/>
    <s v="ONL"/>
    <n v="2022"/>
    <x v="1"/>
  </r>
  <r>
    <x v="0"/>
    <s v="UNDP1-0009493941-31-MAY-2022-7"/>
    <x v="3"/>
    <d v="2022-06-10T00:00:00"/>
    <s v="UNDP1"/>
    <x v="2"/>
    <s v="Salaries - IP Staff"/>
    <s v="SSD"/>
    <n v="4000"/>
    <n v="47104"/>
    <n v="1981"/>
    <x v="18"/>
    <s v="SSD10"/>
    <x v="11"/>
    <x v="42"/>
    <s v="GLE"/>
    <m/>
    <m/>
    <m/>
    <m/>
    <x v="3"/>
    <x v="2"/>
    <m/>
    <n v="9493941"/>
    <n v="7"/>
    <d v="2022-05-31T00:00:00"/>
    <n v="14063.09"/>
    <s v="USD"/>
    <n v="14063.09"/>
    <s v="ONL"/>
    <n v="2022"/>
    <x v="1"/>
  </r>
  <r>
    <x v="1"/>
    <s v="UNDP1-0009497901-31-MAY-2022-5634"/>
    <x v="3"/>
    <d v="2022-06-14T00:00:00"/>
    <s v="UNDP1"/>
    <x v="1"/>
    <s v="Facilities &amp; Admin - Implement"/>
    <s v="SSD"/>
    <n v="30000"/>
    <n v="47104"/>
    <n v="1981"/>
    <x v="0"/>
    <s v="SSD10"/>
    <x v="11"/>
    <x v="37"/>
    <s v="SFA"/>
    <m/>
    <m/>
    <m/>
    <m/>
    <x v="92"/>
    <x v="3"/>
    <m/>
    <n v="9497901"/>
    <n v="5634"/>
    <d v="2022-05-31T00:00:00"/>
    <n v="1750"/>
    <s v="USD"/>
    <n v="1750"/>
    <s v="PC"/>
    <n v="2022"/>
    <x v="1"/>
  </r>
  <r>
    <x v="1"/>
    <s v="UNDP1-0009497901-31-MAY-2022-5633"/>
    <x v="3"/>
    <d v="2022-06-14T00:00:00"/>
    <s v="UNDP1"/>
    <x v="1"/>
    <s v="Facilities &amp; Admin - Implement"/>
    <s v="SSD"/>
    <n v="30000"/>
    <n v="47104"/>
    <n v="1981"/>
    <x v="3"/>
    <s v="SSD10"/>
    <x v="11"/>
    <x v="34"/>
    <s v="SFA"/>
    <m/>
    <m/>
    <m/>
    <m/>
    <x v="92"/>
    <x v="3"/>
    <m/>
    <n v="9497901"/>
    <n v="5633"/>
    <d v="2022-05-31T00:00:00"/>
    <n v="52.8"/>
    <s v="USD"/>
    <n v="52.8"/>
    <s v="PC"/>
    <n v="2022"/>
    <x v="1"/>
  </r>
  <r>
    <x v="1"/>
    <s v="UNDP1-0009497901-31-MAY-2022-5631"/>
    <x v="3"/>
    <d v="2022-06-14T00:00:00"/>
    <s v="UNDP1"/>
    <x v="1"/>
    <s v="Facilities &amp; Admin - Implement"/>
    <s v="SSD"/>
    <n v="30000"/>
    <n v="47104"/>
    <n v="1981"/>
    <x v="3"/>
    <s v="SSD10"/>
    <x v="11"/>
    <x v="32"/>
    <s v="SFA"/>
    <m/>
    <m/>
    <m/>
    <m/>
    <x v="92"/>
    <x v="3"/>
    <m/>
    <n v="9497901"/>
    <n v="5631"/>
    <d v="2022-05-31T00:00:00"/>
    <n v="3524.75"/>
    <s v="USD"/>
    <n v="3524.75"/>
    <s v="PC"/>
    <n v="2022"/>
    <x v="1"/>
  </r>
  <r>
    <x v="1"/>
    <s v="UNDP1-0009497901-31-MAY-2022-5632"/>
    <x v="3"/>
    <d v="2022-06-14T00:00:00"/>
    <s v="UNDP1"/>
    <x v="1"/>
    <s v="Facilities &amp; Admin - Implement"/>
    <s v="SSD"/>
    <n v="30000"/>
    <n v="47104"/>
    <n v="1981"/>
    <x v="3"/>
    <s v="SSD10"/>
    <x v="11"/>
    <x v="33"/>
    <s v="SFA"/>
    <m/>
    <m/>
    <m/>
    <m/>
    <x v="92"/>
    <x v="3"/>
    <m/>
    <n v="9497901"/>
    <n v="5632"/>
    <d v="2022-05-31T00:00:00"/>
    <n v="102.56"/>
    <s v="USD"/>
    <n v="102.56"/>
    <s v="PC"/>
    <n v="2022"/>
    <x v="1"/>
  </r>
  <r>
    <x v="1"/>
    <s v="UNDP1-0009497910-12-JUN-2022-621"/>
    <x v="26"/>
    <d v="2022-06-14T00:00:00"/>
    <s v="UNDP1"/>
    <x v="1"/>
    <s v="Facilities &amp; Admin - Implement"/>
    <s v="SSD"/>
    <n v="30000"/>
    <n v="47104"/>
    <n v="1981"/>
    <x v="3"/>
    <s v="SSD10"/>
    <x v="11"/>
    <x v="32"/>
    <s v="SFA"/>
    <m/>
    <m/>
    <m/>
    <m/>
    <x v="157"/>
    <x v="3"/>
    <m/>
    <n v="9497910"/>
    <n v="621"/>
    <d v="2022-06-12T00:00:00"/>
    <n v="308.32"/>
    <s v="USD"/>
    <n v="308.32"/>
    <s v="PC"/>
    <n v="2022"/>
    <x v="2"/>
  </r>
  <r>
    <x v="1"/>
    <s v="UNDP1-0009514690-26-JUN-2022-848"/>
    <x v="55"/>
    <d v="2022-06-27T00:00:00"/>
    <s v="UNDP1"/>
    <x v="1"/>
    <s v="Facilities &amp; Admin - Implement"/>
    <s v="SSD"/>
    <n v="30000"/>
    <n v="47104"/>
    <n v="1981"/>
    <x v="3"/>
    <s v="SSD10"/>
    <x v="11"/>
    <x v="32"/>
    <s v="SFA"/>
    <m/>
    <m/>
    <m/>
    <m/>
    <x v="158"/>
    <x v="3"/>
    <m/>
    <n v="9514690"/>
    <n v="848"/>
    <d v="2022-06-26T00:00:00"/>
    <n v="576.59"/>
    <s v="USD"/>
    <n v="576.59"/>
    <s v="PC"/>
    <n v="2022"/>
    <x v="2"/>
  </r>
  <r>
    <x v="1"/>
    <s v="UNDP1-0009514690-26-JUN-2022-851"/>
    <x v="55"/>
    <d v="2022-06-27T00:00:00"/>
    <s v="UNDP1"/>
    <x v="1"/>
    <s v="Facilities &amp; Admin - Implement"/>
    <s v="SSD"/>
    <n v="30000"/>
    <n v="47104"/>
    <n v="1981"/>
    <x v="3"/>
    <s v="SSD10"/>
    <x v="11"/>
    <x v="34"/>
    <s v="SFA"/>
    <m/>
    <m/>
    <m/>
    <m/>
    <x v="158"/>
    <x v="3"/>
    <m/>
    <n v="9514690"/>
    <n v="851"/>
    <d v="2022-06-26T00:00:00"/>
    <n v="160"/>
    <s v="USD"/>
    <n v="160"/>
    <s v="PC"/>
    <n v="2022"/>
    <x v="2"/>
  </r>
  <r>
    <x v="1"/>
    <s v="UNDP1-0009514690-26-JUN-2022-850"/>
    <x v="55"/>
    <d v="2022-06-27T00:00:00"/>
    <s v="UNDP1"/>
    <x v="1"/>
    <s v="Facilities &amp; Admin - Implement"/>
    <s v="SSD"/>
    <n v="30000"/>
    <n v="47104"/>
    <n v="1981"/>
    <x v="3"/>
    <s v="SSD10"/>
    <x v="11"/>
    <x v="40"/>
    <s v="SFA"/>
    <m/>
    <m/>
    <m/>
    <m/>
    <x v="158"/>
    <x v="3"/>
    <m/>
    <n v="9514690"/>
    <n v="850"/>
    <d v="2022-06-26T00:00:00"/>
    <n v="94"/>
    <s v="USD"/>
    <n v="94"/>
    <s v="PC"/>
    <n v="2022"/>
    <x v="2"/>
  </r>
  <r>
    <x v="1"/>
    <s v="UNDP1-0009514690-26-JUN-2022-849"/>
    <x v="55"/>
    <d v="2022-06-27T00:00:00"/>
    <s v="UNDP1"/>
    <x v="1"/>
    <s v="Facilities &amp; Admin - Implement"/>
    <s v="SSD"/>
    <n v="30000"/>
    <n v="47104"/>
    <n v="1981"/>
    <x v="3"/>
    <s v="SSD10"/>
    <x v="11"/>
    <x v="32"/>
    <s v="SFA"/>
    <m/>
    <m/>
    <m/>
    <m/>
    <x v="158"/>
    <x v="3"/>
    <m/>
    <n v="9514690"/>
    <n v="849"/>
    <d v="2022-06-26T00:00:00"/>
    <n v="647.67999999999995"/>
    <s v="USD"/>
    <n v="647.67999999999995"/>
    <s v="PC"/>
    <n v="2022"/>
    <x v="2"/>
  </r>
  <r>
    <x v="1"/>
    <s v="UNDP1-0009553150-30-JUN-2022-1308"/>
    <x v="4"/>
    <d v="2022-07-23T00:00:00"/>
    <s v="UNDP1"/>
    <x v="1"/>
    <s v="Facilities &amp; Admin - Implement"/>
    <s v="SSD"/>
    <n v="30000"/>
    <n v="47104"/>
    <n v="1981"/>
    <x v="3"/>
    <s v="SSD10"/>
    <x v="11"/>
    <x v="32"/>
    <s v="SFA"/>
    <m/>
    <m/>
    <m/>
    <m/>
    <x v="159"/>
    <x v="3"/>
    <m/>
    <n v="9553150"/>
    <n v="1308"/>
    <d v="2022-06-30T00:00:00"/>
    <n v="4259.91"/>
    <s v="USD"/>
    <n v="4259.91"/>
    <s v="PC"/>
    <n v="2022"/>
    <x v="2"/>
  </r>
  <r>
    <x v="1"/>
    <s v="UNDP1-0009553150-30-JUN-2022-1309"/>
    <x v="4"/>
    <d v="2022-07-23T00:00:00"/>
    <s v="UNDP1"/>
    <x v="1"/>
    <s v="Facilities &amp; Admin - Implement"/>
    <s v="SSD"/>
    <n v="30000"/>
    <n v="47104"/>
    <n v="1981"/>
    <x v="3"/>
    <s v="SSD10"/>
    <x v="11"/>
    <x v="32"/>
    <s v="SFA"/>
    <m/>
    <m/>
    <m/>
    <m/>
    <x v="159"/>
    <x v="3"/>
    <m/>
    <n v="9553150"/>
    <n v="1309"/>
    <d v="2022-06-30T00:00:00"/>
    <n v="24"/>
    <s v="USD"/>
    <n v="24"/>
    <s v="PC"/>
    <n v="2022"/>
    <x v="2"/>
  </r>
  <r>
    <x v="1"/>
    <s v="UNDP1-0009553150-30-JUN-2022-1310"/>
    <x v="4"/>
    <d v="2022-07-23T00:00:00"/>
    <s v="UNDP1"/>
    <x v="1"/>
    <s v="Facilities &amp; Admin - Implement"/>
    <s v="SSD"/>
    <n v="30000"/>
    <n v="47104"/>
    <n v="1981"/>
    <x v="3"/>
    <s v="SSD10"/>
    <x v="11"/>
    <x v="34"/>
    <s v="SFA"/>
    <m/>
    <m/>
    <m/>
    <m/>
    <x v="159"/>
    <x v="3"/>
    <m/>
    <n v="9553150"/>
    <n v="1310"/>
    <d v="2022-06-30T00:00:00"/>
    <n v="223.2"/>
    <s v="USD"/>
    <n v="223.2"/>
    <s v="PC"/>
    <n v="2022"/>
    <x v="2"/>
  </r>
  <r>
    <x v="0"/>
    <s v="UNDP1-AM09352756-31-JAN-2022-201"/>
    <x v="12"/>
    <d v="2022-02-21T00:00:00"/>
    <s v="UNDP1"/>
    <x v="4"/>
    <s v="Acc Dep -Vehicles"/>
    <s v="SSD"/>
    <n v="4000"/>
    <n v="47104"/>
    <n v="1981"/>
    <x v="18"/>
    <s v=" "/>
    <x v="11"/>
    <x v="5"/>
    <s v=" "/>
    <m/>
    <m/>
    <m/>
    <m/>
    <x v="18"/>
    <x v="212"/>
    <m/>
    <s v="AM09352756"/>
    <n v="201"/>
    <d v="2022-01-31T00:00:00"/>
    <n v="-330.19"/>
    <s v="USD"/>
    <n v="-330.19"/>
    <s v="AM"/>
    <n v="2022"/>
    <x v="5"/>
  </r>
  <r>
    <x v="0"/>
    <s v="UNDP1-AM09352756-31-JAN-2022-199"/>
    <x v="12"/>
    <d v="2022-02-21T00:00:00"/>
    <s v="UNDP1"/>
    <x v="4"/>
    <s v="Acc Dep -Vehicles"/>
    <s v="SSD"/>
    <n v="4000"/>
    <n v="47104"/>
    <n v="1981"/>
    <x v="18"/>
    <s v=" "/>
    <x v="11"/>
    <x v="5"/>
    <s v=" "/>
    <m/>
    <m/>
    <m/>
    <m/>
    <x v="18"/>
    <x v="213"/>
    <m/>
    <s v="AM09352756"/>
    <n v="199"/>
    <d v="2022-01-31T00:00:00"/>
    <n v="-330.19"/>
    <s v="USD"/>
    <n v="-330.19"/>
    <s v="AM"/>
    <n v="2022"/>
    <x v="5"/>
  </r>
  <r>
    <x v="0"/>
    <s v="UNDP1-AM09352756-31-JAN-2022-202"/>
    <x v="12"/>
    <d v="2022-02-21T00:00:00"/>
    <s v="UNDP1"/>
    <x v="5"/>
    <s v="Dep Exp Owned -Vehicle"/>
    <s v="SSD"/>
    <n v="4000"/>
    <n v="47104"/>
    <n v="1981"/>
    <x v="18"/>
    <s v=" "/>
    <x v="11"/>
    <x v="5"/>
    <s v=" "/>
    <m/>
    <m/>
    <m/>
    <m/>
    <x v="18"/>
    <x v="212"/>
    <m/>
    <s v="AM09352756"/>
    <n v="202"/>
    <d v="2022-01-31T00:00:00"/>
    <n v="330.19"/>
    <s v="USD"/>
    <n v="330.19"/>
    <s v="AM"/>
    <n v="2022"/>
    <x v="5"/>
  </r>
  <r>
    <x v="0"/>
    <s v="UNDP1-AM09352756-31-JAN-2022-204"/>
    <x v="12"/>
    <d v="2022-02-21T00:00:00"/>
    <s v="UNDP1"/>
    <x v="5"/>
    <s v="Dep Exp Owned -Vehicle"/>
    <s v="SSD"/>
    <n v="4000"/>
    <n v="47104"/>
    <n v="1981"/>
    <x v="18"/>
    <s v=" "/>
    <x v="11"/>
    <x v="5"/>
    <s v=" "/>
    <m/>
    <m/>
    <m/>
    <m/>
    <x v="18"/>
    <x v="214"/>
    <m/>
    <s v="AM09352756"/>
    <n v="204"/>
    <d v="2022-01-31T00:00:00"/>
    <n v="330.19"/>
    <s v="USD"/>
    <n v="330.19"/>
    <s v="AM"/>
    <n v="2022"/>
    <x v="5"/>
  </r>
  <r>
    <x v="0"/>
    <s v="UNDP1-AM09352756-31-JAN-2022-200"/>
    <x v="12"/>
    <d v="2022-02-21T00:00:00"/>
    <s v="UNDP1"/>
    <x v="5"/>
    <s v="Dep Exp Owned -Vehicle"/>
    <s v="SSD"/>
    <n v="4000"/>
    <n v="47104"/>
    <n v="1981"/>
    <x v="18"/>
    <s v=" "/>
    <x v="11"/>
    <x v="5"/>
    <s v=" "/>
    <m/>
    <m/>
    <m/>
    <m/>
    <x v="18"/>
    <x v="213"/>
    <m/>
    <s v="AM09352756"/>
    <n v="200"/>
    <d v="2022-01-31T00:00:00"/>
    <n v="330.19"/>
    <s v="USD"/>
    <n v="330.19"/>
    <s v="AM"/>
    <n v="2022"/>
    <x v="5"/>
  </r>
  <r>
    <x v="0"/>
    <s v="UNDP1-AM09352756-31-JAN-2022-203"/>
    <x v="12"/>
    <d v="2022-02-21T00:00:00"/>
    <s v="UNDP1"/>
    <x v="4"/>
    <s v="Acc Dep -Vehicles"/>
    <s v="SSD"/>
    <n v="4000"/>
    <n v="47104"/>
    <n v="1981"/>
    <x v="18"/>
    <s v=" "/>
    <x v="11"/>
    <x v="5"/>
    <s v=" "/>
    <m/>
    <m/>
    <m/>
    <m/>
    <x v="18"/>
    <x v="214"/>
    <m/>
    <s v="AM09352756"/>
    <n v="203"/>
    <d v="2022-01-31T00:00:00"/>
    <n v="-330.19"/>
    <s v="USD"/>
    <n v="-330.19"/>
    <s v="AM"/>
    <n v="2022"/>
    <x v="5"/>
  </r>
  <r>
    <x v="0"/>
    <s v="UNDP1-AM09377530-28-FEB-2022-201"/>
    <x v="8"/>
    <d v="2022-03-11T00:00:00"/>
    <s v="UNDP1"/>
    <x v="4"/>
    <s v="Acc Dep -Vehicles"/>
    <s v="SSD"/>
    <n v="4000"/>
    <n v="47104"/>
    <n v="1981"/>
    <x v="18"/>
    <s v=" "/>
    <x v="11"/>
    <x v="5"/>
    <s v=" "/>
    <m/>
    <m/>
    <m/>
    <m/>
    <x v="18"/>
    <x v="212"/>
    <m/>
    <s v="AM09377530"/>
    <n v="201"/>
    <d v="2022-02-28T00:00:00"/>
    <n v="-330.19"/>
    <s v="USD"/>
    <n v="-330.19"/>
    <s v="AM"/>
    <n v="2022"/>
    <x v="4"/>
  </r>
  <r>
    <x v="0"/>
    <s v="UNDP1-AM09377530-28-FEB-2022-199"/>
    <x v="8"/>
    <d v="2022-03-11T00:00:00"/>
    <s v="UNDP1"/>
    <x v="4"/>
    <s v="Acc Dep -Vehicles"/>
    <s v="SSD"/>
    <n v="4000"/>
    <n v="47104"/>
    <n v="1981"/>
    <x v="18"/>
    <s v=" "/>
    <x v="11"/>
    <x v="5"/>
    <s v=" "/>
    <m/>
    <m/>
    <m/>
    <m/>
    <x v="18"/>
    <x v="213"/>
    <m/>
    <s v="AM09377530"/>
    <n v="199"/>
    <d v="2022-02-28T00:00:00"/>
    <n v="-330.19"/>
    <s v="USD"/>
    <n v="-330.19"/>
    <s v="AM"/>
    <n v="2022"/>
    <x v="4"/>
  </r>
  <r>
    <x v="0"/>
    <s v="UNDP1-AM09377530-28-FEB-2022-203"/>
    <x v="8"/>
    <d v="2022-03-11T00:00:00"/>
    <s v="UNDP1"/>
    <x v="4"/>
    <s v="Acc Dep -Vehicles"/>
    <s v="SSD"/>
    <n v="4000"/>
    <n v="47104"/>
    <n v="1981"/>
    <x v="18"/>
    <s v=" "/>
    <x v="11"/>
    <x v="5"/>
    <s v=" "/>
    <m/>
    <m/>
    <m/>
    <m/>
    <x v="18"/>
    <x v="214"/>
    <m/>
    <s v="AM09377530"/>
    <n v="203"/>
    <d v="2022-02-28T00:00:00"/>
    <n v="-330.19"/>
    <s v="USD"/>
    <n v="-330.19"/>
    <s v="AM"/>
    <n v="2022"/>
    <x v="4"/>
  </r>
  <r>
    <x v="0"/>
    <s v="UNDP1-AM09377530-28-FEB-2022-202"/>
    <x v="8"/>
    <d v="2022-03-11T00:00:00"/>
    <s v="UNDP1"/>
    <x v="5"/>
    <s v="Dep Exp Owned -Vehicle"/>
    <s v="SSD"/>
    <n v="4000"/>
    <n v="47104"/>
    <n v="1981"/>
    <x v="18"/>
    <s v=" "/>
    <x v="11"/>
    <x v="5"/>
    <s v=" "/>
    <m/>
    <m/>
    <m/>
    <m/>
    <x v="18"/>
    <x v="212"/>
    <m/>
    <s v="AM09377530"/>
    <n v="202"/>
    <d v="2022-02-28T00:00:00"/>
    <n v="330.19"/>
    <s v="USD"/>
    <n v="330.19"/>
    <s v="AM"/>
    <n v="2022"/>
    <x v="4"/>
  </r>
  <r>
    <x v="0"/>
    <s v="UNDP1-AM09377530-28-FEB-2022-204"/>
    <x v="8"/>
    <d v="2022-03-11T00:00:00"/>
    <s v="UNDP1"/>
    <x v="5"/>
    <s v="Dep Exp Owned -Vehicle"/>
    <s v="SSD"/>
    <n v="4000"/>
    <n v="47104"/>
    <n v="1981"/>
    <x v="18"/>
    <s v=" "/>
    <x v="11"/>
    <x v="5"/>
    <s v=" "/>
    <m/>
    <m/>
    <m/>
    <m/>
    <x v="18"/>
    <x v="214"/>
    <m/>
    <s v="AM09377530"/>
    <n v="204"/>
    <d v="2022-02-28T00:00:00"/>
    <n v="330.19"/>
    <s v="USD"/>
    <n v="330.19"/>
    <s v="AM"/>
    <n v="2022"/>
    <x v="4"/>
  </r>
  <r>
    <x v="0"/>
    <s v="UNDP1-AM09377530-28-FEB-2022-200"/>
    <x v="8"/>
    <d v="2022-03-11T00:00:00"/>
    <s v="UNDP1"/>
    <x v="5"/>
    <s v="Dep Exp Owned -Vehicle"/>
    <s v="SSD"/>
    <n v="4000"/>
    <n v="47104"/>
    <n v="1981"/>
    <x v="18"/>
    <s v=" "/>
    <x v="11"/>
    <x v="5"/>
    <s v=" "/>
    <m/>
    <m/>
    <m/>
    <m/>
    <x v="18"/>
    <x v="213"/>
    <m/>
    <s v="AM09377530"/>
    <n v="200"/>
    <d v="2022-02-28T00:00:00"/>
    <n v="330.19"/>
    <s v="USD"/>
    <n v="330.19"/>
    <s v="AM"/>
    <n v="2022"/>
    <x v="4"/>
  </r>
  <r>
    <x v="0"/>
    <s v="UNDP1-AM09425066-31-MAR-2022-188"/>
    <x v="9"/>
    <d v="2022-04-19T00:00:00"/>
    <s v="UNDP1"/>
    <x v="5"/>
    <s v="Dep Exp Owned -Vehicle"/>
    <s v="SSD"/>
    <n v="4000"/>
    <n v="47104"/>
    <n v="1981"/>
    <x v="18"/>
    <s v=" "/>
    <x v="11"/>
    <x v="5"/>
    <s v=" "/>
    <m/>
    <m/>
    <m/>
    <m/>
    <x v="18"/>
    <x v="214"/>
    <m/>
    <s v="AM09425066"/>
    <n v="188"/>
    <d v="2022-03-31T00:00:00"/>
    <n v="330.19"/>
    <s v="USD"/>
    <n v="330.19"/>
    <s v="AM"/>
    <n v="2022"/>
    <x v="3"/>
  </r>
  <r>
    <x v="0"/>
    <s v="UNDP1-AM09425066-31-MAR-2022-185"/>
    <x v="9"/>
    <d v="2022-04-19T00:00:00"/>
    <s v="UNDP1"/>
    <x v="4"/>
    <s v="Acc Dep -Vehicles"/>
    <s v="SSD"/>
    <n v="4000"/>
    <n v="47104"/>
    <n v="1981"/>
    <x v="18"/>
    <s v=" "/>
    <x v="11"/>
    <x v="5"/>
    <s v=" "/>
    <m/>
    <m/>
    <m/>
    <m/>
    <x v="18"/>
    <x v="212"/>
    <m/>
    <s v="AM09425066"/>
    <n v="185"/>
    <d v="2022-03-31T00:00:00"/>
    <n v="-330.19"/>
    <s v="USD"/>
    <n v="-330.19"/>
    <s v="AM"/>
    <n v="2022"/>
    <x v="3"/>
  </r>
  <r>
    <x v="0"/>
    <s v="UNDP1-AM09425066-31-MAR-2022-183"/>
    <x v="9"/>
    <d v="2022-04-19T00:00:00"/>
    <s v="UNDP1"/>
    <x v="4"/>
    <s v="Acc Dep -Vehicles"/>
    <s v="SSD"/>
    <n v="4000"/>
    <n v="47104"/>
    <n v="1981"/>
    <x v="18"/>
    <s v=" "/>
    <x v="11"/>
    <x v="5"/>
    <s v=" "/>
    <m/>
    <m/>
    <m/>
    <m/>
    <x v="18"/>
    <x v="213"/>
    <m/>
    <s v="AM09425066"/>
    <n v="183"/>
    <d v="2022-03-31T00:00:00"/>
    <n v="-330.19"/>
    <s v="USD"/>
    <n v="-330.19"/>
    <s v="AM"/>
    <n v="2022"/>
    <x v="3"/>
  </r>
  <r>
    <x v="0"/>
    <s v="UNDP1-AM09425066-31-MAR-2022-187"/>
    <x v="9"/>
    <d v="2022-04-19T00:00:00"/>
    <s v="UNDP1"/>
    <x v="4"/>
    <s v="Acc Dep -Vehicles"/>
    <s v="SSD"/>
    <n v="4000"/>
    <n v="47104"/>
    <n v="1981"/>
    <x v="18"/>
    <s v=" "/>
    <x v="11"/>
    <x v="5"/>
    <s v=" "/>
    <m/>
    <m/>
    <m/>
    <m/>
    <x v="18"/>
    <x v="214"/>
    <m/>
    <s v="AM09425066"/>
    <n v="187"/>
    <d v="2022-03-31T00:00:00"/>
    <n v="-330.19"/>
    <s v="USD"/>
    <n v="-330.19"/>
    <s v="AM"/>
    <n v="2022"/>
    <x v="3"/>
  </r>
  <r>
    <x v="0"/>
    <s v="UNDP1-AM09425066-31-MAR-2022-186"/>
    <x v="9"/>
    <d v="2022-04-19T00:00:00"/>
    <s v="UNDP1"/>
    <x v="5"/>
    <s v="Dep Exp Owned -Vehicle"/>
    <s v="SSD"/>
    <n v="4000"/>
    <n v="47104"/>
    <n v="1981"/>
    <x v="18"/>
    <s v=" "/>
    <x v="11"/>
    <x v="5"/>
    <s v=" "/>
    <m/>
    <m/>
    <m/>
    <m/>
    <x v="18"/>
    <x v="212"/>
    <m/>
    <s v="AM09425066"/>
    <n v="186"/>
    <d v="2022-03-31T00:00:00"/>
    <n v="330.19"/>
    <s v="USD"/>
    <n v="330.19"/>
    <s v="AM"/>
    <n v="2022"/>
    <x v="3"/>
  </r>
  <r>
    <x v="0"/>
    <s v="UNDP1-AM09425066-31-MAR-2022-184"/>
    <x v="9"/>
    <d v="2022-04-19T00:00:00"/>
    <s v="UNDP1"/>
    <x v="5"/>
    <s v="Dep Exp Owned -Vehicle"/>
    <s v="SSD"/>
    <n v="4000"/>
    <n v="47104"/>
    <n v="1981"/>
    <x v="18"/>
    <s v=" "/>
    <x v="11"/>
    <x v="5"/>
    <s v=" "/>
    <m/>
    <m/>
    <m/>
    <m/>
    <x v="18"/>
    <x v="213"/>
    <m/>
    <s v="AM09425066"/>
    <n v="184"/>
    <d v="2022-03-31T00:00:00"/>
    <n v="330.19"/>
    <s v="USD"/>
    <n v="330.19"/>
    <s v="AM"/>
    <n v="2022"/>
    <x v="3"/>
  </r>
  <r>
    <x v="0"/>
    <s v="UNDP1-AM09452835-30-APR-2022-185"/>
    <x v="0"/>
    <d v="2022-05-11T00:00:00"/>
    <s v="UNDP1"/>
    <x v="4"/>
    <s v="Acc Dep -Vehicles"/>
    <s v="SSD"/>
    <n v="4000"/>
    <n v="47104"/>
    <n v="1981"/>
    <x v="18"/>
    <s v=" "/>
    <x v="11"/>
    <x v="5"/>
    <s v=" "/>
    <m/>
    <m/>
    <m/>
    <m/>
    <x v="18"/>
    <x v="214"/>
    <m/>
    <s v="AM09452835"/>
    <n v="185"/>
    <d v="2022-04-30T00:00:00"/>
    <n v="-330.19"/>
    <s v="USD"/>
    <n v="-330.19"/>
    <s v="AM"/>
    <n v="2022"/>
    <x v="0"/>
  </r>
  <r>
    <x v="0"/>
    <s v="UNDP1-AM09452835-30-APR-2022-183"/>
    <x v="0"/>
    <d v="2022-05-11T00:00:00"/>
    <s v="UNDP1"/>
    <x v="4"/>
    <s v="Acc Dep -Vehicles"/>
    <s v="SSD"/>
    <n v="4000"/>
    <n v="47104"/>
    <n v="1981"/>
    <x v="18"/>
    <s v=" "/>
    <x v="11"/>
    <x v="5"/>
    <s v=" "/>
    <m/>
    <m/>
    <m/>
    <m/>
    <x v="18"/>
    <x v="212"/>
    <m/>
    <s v="AM09452835"/>
    <n v="183"/>
    <d v="2022-04-30T00:00:00"/>
    <n v="-330.19"/>
    <s v="USD"/>
    <n v="-330.19"/>
    <s v="AM"/>
    <n v="2022"/>
    <x v="0"/>
  </r>
  <r>
    <x v="0"/>
    <s v="UNDP1-AM09452835-30-APR-2022-181"/>
    <x v="0"/>
    <d v="2022-05-11T00:00:00"/>
    <s v="UNDP1"/>
    <x v="4"/>
    <s v="Acc Dep -Vehicles"/>
    <s v="SSD"/>
    <n v="4000"/>
    <n v="47104"/>
    <n v="1981"/>
    <x v="18"/>
    <s v=" "/>
    <x v="11"/>
    <x v="5"/>
    <s v=" "/>
    <m/>
    <m/>
    <m/>
    <m/>
    <x v="18"/>
    <x v="213"/>
    <m/>
    <s v="AM09452835"/>
    <n v="181"/>
    <d v="2022-04-30T00:00:00"/>
    <n v="-330.19"/>
    <s v="USD"/>
    <n v="-330.19"/>
    <s v="AM"/>
    <n v="2022"/>
    <x v="0"/>
  </r>
  <r>
    <x v="0"/>
    <s v="UNDP1-AM09452835-30-APR-2022-186"/>
    <x v="0"/>
    <d v="2022-05-11T00:00:00"/>
    <s v="UNDP1"/>
    <x v="5"/>
    <s v="Dep Exp Owned -Vehicle"/>
    <s v="SSD"/>
    <n v="4000"/>
    <n v="47104"/>
    <n v="1981"/>
    <x v="18"/>
    <s v=" "/>
    <x v="11"/>
    <x v="5"/>
    <s v=" "/>
    <m/>
    <m/>
    <m/>
    <m/>
    <x v="18"/>
    <x v="214"/>
    <m/>
    <s v="AM09452835"/>
    <n v="186"/>
    <d v="2022-04-30T00:00:00"/>
    <n v="330.19"/>
    <s v="USD"/>
    <n v="330.19"/>
    <s v="AM"/>
    <n v="2022"/>
    <x v="0"/>
  </r>
  <r>
    <x v="0"/>
    <s v="UNDP1-AM09452835-30-APR-2022-184"/>
    <x v="0"/>
    <d v="2022-05-11T00:00:00"/>
    <s v="UNDP1"/>
    <x v="5"/>
    <s v="Dep Exp Owned -Vehicle"/>
    <s v="SSD"/>
    <n v="4000"/>
    <n v="47104"/>
    <n v="1981"/>
    <x v="18"/>
    <s v=" "/>
    <x v="11"/>
    <x v="5"/>
    <s v=" "/>
    <m/>
    <m/>
    <m/>
    <m/>
    <x v="18"/>
    <x v="212"/>
    <m/>
    <s v="AM09452835"/>
    <n v="184"/>
    <d v="2022-04-30T00:00:00"/>
    <n v="330.19"/>
    <s v="USD"/>
    <n v="330.19"/>
    <s v="AM"/>
    <n v="2022"/>
    <x v="0"/>
  </r>
  <r>
    <x v="0"/>
    <s v="UNDP1-AM09452835-30-APR-2022-182"/>
    <x v="0"/>
    <d v="2022-05-11T00:00:00"/>
    <s v="UNDP1"/>
    <x v="5"/>
    <s v="Dep Exp Owned -Vehicle"/>
    <s v="SSD"/>
    <n v="4000"/>
    <n v="47104"/>
    <n v="1981"/>
    <x v="18"/>
    <s v=" "/>
    <x v="11"/>
    <x v="5"/>
    <s v=" "/>
    <m/>
    <m/>
    <m/>
    <m/>
    <x v="18"/>
    <x v="213"/>
    <m/>
    <s v="AM09452835"/>
    <n v="182"/>
    <d v="2022-04-30T00:00:00"/>
    <n v="330.19"/>
    <s v="USD"/>
    <n v="330.19"/>
    <s v="AM"/>
    <n v="2022"/>
    <x v="0"/>
  </r>
  <r>
    <x v="0"/>
    <s v="UNDP1-AM09497299-31-MAY-2022-185"/>
    <x v="3"/>
    <d v="2022-06-13T00:00:00"/>
    <s v="UNDP1"/>
    <x v="4"/>
    <s v="Acc Dep -Vehicles"/>
    <s v="SSD"/>
    <n v="4000"/>
    <n v="47104"/>
    <n v="1981"/>
    <x v="18"/>
    <s v=" "/>
    <x v="11"/>
    <x v="5"/>
    <s v=" "/>
    <m/>
    <m/>
    <m/>
    <m/>
    <x v="18"/>
    <x v="214"/>
    <m/>
    <s v="AM09497299"/>
    <n v="185"/>
    <d v="2022-05-31T00:00:00"/>
    <n v="-330.19"/>
    <s v="USD"/>
    <n v="-330.19"/>
    <s v="AM"/>
    <n v="2022"/>
    <x v="1"/>
  </r>
  <r>
    <x v="0"/>
    <s v="UNDP1-AM09497299-31-MAY-2022-181"/>
    <x v="3"/>
    <d v="2022-06-13T00:00:00"/>
    <s v="UNDP1"/>
    <x v="4"/>
    <s v="Acc Dep -Vehicles"/>
    <s v="SSD"/>
    <n v="4000"/>
    <n v="47104"/>
    <n v="1981"/>
    <x v="18"/>
    <s v=" "/>
    <x v="11"/>
    <x v="5"/>
    <s v=" "/>
    <m/>
    <m/>
    <m/>
    <m/>
    <x v="18"/>
    <x v="213"/>
    <m/>
    <s v="AM09497299"/>
    <n v="181"/>
    <d v="2022-05-31T00:00:00"/>
    <n v="-330.19"/>
    <s v="USD"/>
    <n v="-330.19"/>
    <s v="AM"/>
    <n v="2022"/>
    <x v="1"/>
  </r>
  <r>
    <x v="0"/>
    <s v="UNDP1-AM09497299-31-MAY-2022-183"/>
    <x v="3"/>
    <d v="2022-06-13T00:00:00"/>
    <s v="UNDP1"/>
    <x v="4"/>
    <s v="Acc Dep -Vehicles"/>
    <s v="SSD"/>
    <n v="4000"/>
    <n v="47104"/>
    <n v="1981"/>
    <x v="18"/>
    <s v=" "/>
    <x v="11"/>
    <x v="5"/>
    <s v=" "/>
    <m/>
    <m/>
    <m/>
    <m/>
    <x v="18"/>
    <x v="212"/>
    <m/>
    <s v="AM09497299"/>
    <n v="183"/>
    <d v="2022-05-31T00:00:00"/>
    <n v="-330.19"/>
    <s v="USD"/>
    <n v="-330.19"/>
    <s v="AM"/>
    <n v="2022"/>
    <x v="1"/>
  </r>
  <r>
    <x v="0"/>
    <s v="UNDP1-AM09497299-31-MAY-2022-182"/>
    <x v="3"/>
    <d v="2022-06-13T00:00:00"/>
    <s v="UNDP1"/>
    <x v="5"/>
    <s v="Dep Exp Owned -Vehicle"/>
    <s v="SSD"/>
    <n v="4000"/>
    <n v="47104"/>
    <n v="1981"/>
    <x v="18"/>
    <s v=" "/>
    <x v="11"/>
    <x v="5"/>
    <s v=" "/>
    <m/>
    <m/>
    <m/>
    <m/>
    <x v="18"/>
    <x v="213"/>
    <m/>
    <s v="AM09497299"/>
    <n v="182"/>
    <d v="2022-05-31T00:00:00"/>
    <n v="330.19"/>
    <s v="USD"/>
    <n v="330.19"/>
    <s v="AM"/>
    <n v="2022"/>
    <x v="1"/>
  </r>
  <r>
    <x v="0"/>
    <s v="UNDP1-AM09497299-31-MAY-2022-184"/>
    <x v="3"/>
    <d v="2022-06-13T00:00:00"/>
    <s v="UNDP1"/>
    <x v="5"/>
    <s v="Dep Exp Owned -Vehicle"/>
    <s v="SSD"/>
    <n v="4000"/>
    <n v="47104"/>
    <n v="1981"/>
    <x v="18"/>
    <s v=" "/>
    <x v="11"/>
    <x v="5"/>
    <s v=" "/>
    <m/>
    <m/>
    <m/>
    <m/>
    <x v="18"/>
    <x v="212"/>
    <m/>
    <s v="AM09497299"/>
    <n v="184"/>
    <d v="2022-05-31T00:00:00"/>
    <n v="330.19"/>
    <s v="USD"/>
    <n v="330.19"/>
    <s v="AM"/>
    <n v="2022"/>
    <x v="1"/>
  </r>
  <r>
    <x v="0"/>
    <s v="UNDP1-AM09497299-31-MAY-2022-186"/>
    <x v="3"/>
    <d v="2022-06-13T00:00:00"/>
    <s v="UNDP1"/>
    <x v="5"/>
    <s v="Dep Exp Owned -Vehicle"/>
    <s v="SSD"/>
    <n v="4000"/>
    <n v="47104"/>
    <n v="1981"/>
    <x v="18"/>
    <s v=" "/>
    <x v="11"/>
    <x v="5"/>
    <s v=" "/>
    <m/>
    <m/>
    <m/>
    <m/>
    <x v="18"/>
    <x v="214"/>
    <m/>
    <s v="AM09497299"/>
    <n v="186"/>
    <d v="2022-05-31T00:00:00"/>
    <n v="330.19"/>
    <s v="USD"/>
    <n v="330.19"/>
    <s v="AM"/>
    <n v="2022"/>
    <x v="1"/>
  </r>
  <r>
    <x v="0"/>
    <s v="UNDP1-AM09544709-30-JUN-2022-181"/>
    <x v="4"/>
    <d v="2022-07-18T00:00:00"/>
    <s v="UNDP1"/>
    <x v="4"/>
    <s v="Acc Dep -Vehicles"/>
    <s v="SSD"/>
    <n v="4000"/>
    <n v="47104"/>
    <n v="1981"/>
    <x v="18"/>
    <s v=" "/>
    <x v="11"/>
    <x v="5"/>
    <s v=" "/>
    <m/>
    <m/>
    <m/>
    <m/>
    <x v="18"/>
    <x v="213"/>
    <m/>
    <s v="AM09544709"/>
    <n v="181"/>
    <d v="2022-06-30T00:00:00"/>
    <n v="-330.19"/>
    <s v="USD"/>
    <n v="-330.19"/>
    <s v="AM"/>
    <n v="2022"/>
    <x v="2"/>
  </r>
  <r>
    <x v="0"/>
    <s v="UNDP1-AM09544709-30-JUN-2022-183"/>
    <x v="4"/>
    <d v="2022-07-18T00:00:00"/>
    <s v="UNDP1"/>
    <x v="4"/>
    <s v="Acc Dep -Vehicles"/>
    <s v="SSD"/>
    <n v="4000"/>
    <n v="47104"/>
    <n v="1981"/>
    <x v="18"/>
    <s v=" "/>
    <x v="11"/>
    <x v="5"/>
    <s v=" "/>
    <m/>
    <m/>
    <m/>
    <m/>
    <x v="18"/>
    <x v="212"/>
    <m/>
    <s v="AM09544709"/>
    <n v="183"/>
    <d v="2022-06-30T00:00:00"/>
    <n v="-330.19"/>
    <s v="USD"/>
    <n v="-330.19"/>
    <s v="AM"/>
    <n v="2022"/>
    <x v="2"/>
  </r>
  <r>
    <x v="0"/>
    <s v="UNDP1-AM09544709-30-JUN-2022-186"/>
    <x v="4"/>
    <d v="2022-07-18T00:00:00"/>
    <s v="UNDP1"/>
    <x v="5"/>
    <s v="Dep Exp Owned -Vehicle"/>
    <s v="SSD"/>
    <n v="4000"/>
    <n v="47104"/>
    <n v="1981"/>
    <x v="18"/>
    <s v=" "/>
    <x v="11"/>
    <x v="5"/>
    <s v=" "/>
    <m/>
    <m/>
    <m/>
    <m/>
    <x v="18"/>
    <x v="214"/>
    <m/>
    <s v="AM09544709"/>
    <n v="186"/>
    <d v="2022-06-30T00:00:00"/>
    <n v="330.19"/>
    <s v="USD"/>
    <n v="330.19"/>
    <s v="AM"/>
    <n v="2022"/>
    <x v="2"/>
  </r>
  <r>
    <x v="0"/>
    <s v="UNDP1-AM09544709-30-JUN-2022-182"/>
    <x v="4"/>
    <d v="2022-07-18T00:00:00"/>
    <s v="UNDP1"/>
    <x v="5"/>
    <s v="Dep Exp Owned -Vehicle"/>
    <s v="SSD"/>
    <n v="4000"/>
    <n v="47104"/>
    <n v="1981"/>
    <x v="18"/>
    <s v=" "/>
    <x v="11"/>
    <x v="5"/>
    <s v=" "/>
    <m/>
    <m/>
    <m/>
    <m/>
    <x v="18"/>
    <x v="213"/>
    <m/>
    <s v="AM09544709"/>
    <n v="182"/>
    <d v="2022-06-30T00:00:00"/>
    <n v="330.19"/>
    <s v="USD"/>
    <n v="330.19"/>
    <s v="AM"/>
    <n v="2022"/>
    <x v="2"/>
  </r>
  <r>
    <x v="0"/>
    <s v="UNDP1-AM09544709-30-JUN-2022-184"/>
    <x v="4"/>
    <d v="2022-07-18T00:00:00"/>
    <s v="UNDP1"/>
    <x v="5"/>
    <s v="Dep Exp Owned -Vehicle"/>
    <s v="SSD"/>
    <n v="4000"/>
    <n v="47104"/>
    <n v="1981"/>
    <x v="18"/>
    <s v=" "/>
    <x v="11"/>
    <x v="5"/>
    <s v=" "/>
    <m/>
    <m/>
    <m/>
    <m/>
    <x v="18"/>
    <x v="212"/>
    <m/>
    <s v="AM09544709"/>
    <n v="184"/>
    <d v="2022-06-30T00:00:00"/>
    <n v="330.19"/>
    <s v="USD"/>
    <n v="330.19"/>
    <s v="AM"/>
    <n v="2022"/>
    <x v="2"/>
  </r>
  <r>
    <x v="0"/>
    <s v="UNDP1-AM09544709-30-JUN-2022-185"/>
    <x v="4"/>
    <d v="2022-07-18T00:00:00"/>
    <s v="UNDP1"/>
    <x v="4"/>
    <s v="Acc Dep -Vehicles"/>
    <s v="SSD"/>
    <n v="4000"/>
    <n v="47104"/>
    <n v="1981"/>
    <x v="18"/>
    <s v=" "/>
    <x v="11"/>
    <x v="5"/>
    <s v=" "/>
    <m/>
    <m/>
    <m/>
    <m/>
    <x v="18"/>
    <x v="214"/>
    <m/>
    <s v="AM09544709"/>
    <n v="185"/>
    <d v="2022-06-30T00:00:00"/>
    <n v="-330.19"/>
    <s v="USD"/>
    <n v="-330.19"/>
    <s v="AM"/>
    <n v="2022"/>
    <x v="2"/>
  </r>
  <r>
    <x v="0"/>
    <s v="UNDP1-PO09286934-01-JAN-2022-138"/>
    <x v="27"/>
    <d v="2022-01-02T00:00:00"/>
    <s v="UNDP1"/>
    <x v="15"/>
    <s v="Receipt Accrual Liability"/>
    <s v="SSD"/>
    <n v="4000"/>
    <n v="47104"/>
    <n v="1981"/>
    <x v="18"/>
    <s v="SSD10"/>
    <x v="11"/>
    <x v="8"/>
    <s v="COM"/>
    <m/>
    <m/>
    <m/>
    <m/>
    <x v="41"/>
    <x v="215"/>
    <m/>
    <s v="PO09286934"/>
    <n v="138"/>
    <d v="2022-01-01T00:00:00"/>
    <n v="3901.99"/>
    <s v="USD"/>
    <n v="3901.99"/>
    <s v="PO"/>
    <n v="2022"/>
    <x v="5"/>
  </r>
  <r>
    <x v="0"/>
    <s v="UNDP1-PO09286934-01-JAN-2022-252"/>
    <x v="27"/>
    <d v="2022-01-02T00:00:00"/>
    <s v="UNDP1"/>
    <x v="12"/>
    <s v="Prefab structure/other buildin"/>
    <s v="SSD"/>
    <n v="4000"/>
    <n v="47104"/>
    <n v="1981"/>
    <x v="18"/>
    <s v="SSD10"/>
    <x v="11"/>
    <x v="8"/>
    <s v="COM"/>
    <m/>
    <m/>
    <m/>
    <m/>
    <x v="41"/>
    <x v="215"/>
    <m/>
    <s v="PO09286934"/>
    <n v="252"/>
    <d v="2022-01-01T00:00:00"/>
    <n v="-3901.99"/>
    <s v="USD"/>
    <n v="-3901.99"/>
    <s v="PO"/>
    <n v="2022"/>
    <x v="5"/>
  </r>
  <r>
    <x v="0"/>
    <s v="UNDP1-PO09328449-31-JAN-2022-51"/>
    <x v="12"/>
    <d v="2022-02-01T00:00:00"/>
    <s v="UNDP1"/>
    <x v="15"/>
    <s v="Receipt Accrual Liability"/>
    <s v="SSD"/>
    <n v="4000"/>
    <n v="47104"/>
    <n v="1981"/>
    <x v="18"/>
    <s v="SSD10"/>
    <x v="11"/>
    <x v="8"/>
    <s v="COM"/>
    <m/>
    <m/>
    <m/>
    <m/>
    <x v="42"/>
    <x v="215"/>
    <m/>
    <s v="PO09328449"/>
    <n v="51"/>
    <d v="2022-01-31T00:00:00"/>
    <n v="-3901.99"/>
    <s v="USD"/>
    <n v="-3901.99"/>
    <s v="PO"/>
    <n v="2022"/>
    <x v="5"/>
  </r>
  <r>
    <x v="0"/>
    <s v="UNDP1-PO09328449-31-JAN-2022-62"/>
    <x v="12"/>
    <d v="2022-02-01T00:00:00"/>
    <s v="UNDP1"/>
    <x v="12"/>
    <s v="Prefab structure/other buildin"/>
    <s v="SSD"/>
    <n v="4000"/>
    <n v="47104"/>
    <n v="1981"/>
    <x v="18"/>
    <s v="SSD10"/>
    <x v="11"/>
    <x v="8"/>
    <s v="COM"/>
    <m/>
    <m/>
    <m/>
    <m/>
    <x v="42"/>
    <x v="215"/>
    <m/>
    <s v="PO09328449"/>
    <n v="62"/>
    <d v="2022-01-31T00:00:00"/>
    <n v="3901.99"/>
    <s v="USD"/>
    <n v="3901.99"/>
    <s v="PO"/>
    <n v="2022"/>
    <x v="5"/>
  </r>
  <r>
    <x v="0"/>
    <s v="UNDP1-PO09328596-01-FEB-2022-74"/>
    <x v="28"/>
    <d v="2022-02-01T00:00:00"/>
    <s v="UNDP1"/>
    <x v="15"/>
    <s v="Receipt Accrual Liability"/>
    <s v="SSD"/>
    <n v="4000"/>
    <n v="47104"/>
    <n v="1981"/>
    <x v="18"/>
    <s v="SSD10"/>
    <x v="11"/>
    <x v="8"/>
    <s v="COM"/>
    <m/>
    <m/>
    <m/>
    <m/>
    <x v="43"/>
    <x v="215"/>
    <m/>
    <s v="PO09328596"/>
    <n v="74"/>
    <d v="2022-02-01T00:00:00"/>
    <n v="3901.99"/>
    <s v="USD"/>
    <n v="3901.99"/>
    <s v="PO"/>
    <n v="2022"/>
    <x v="4"/>
  </r>
  <r>
    <x v="0"/>
    <s v="UNDP1-PO09328596-01-FEB-2022-27"/>
    <x v="28"/>
    <d v="2022-02-01T00:00:00"/>
    <s v="UNDP1"/>
    <x v="12"/>
    <s v="Prefab structure/other buildin"/>
    <s v="SSD"/>
    <n v="4000"/>
    <n v="47104"/>
    <n v="1981"/>
    <x v="18"/>
    <s v="SSD10"/>
    <x v="11"/>
    <x v="8"/>
    <s v="COM"/>
    <m/>
    <m/>
    <m/>
    <m/>
    <x v="43"/>
    <x v="215"/>
    <m/>
    <s v="PO09328596"/>
    <n v="27"/>
    <d v="2022-02-01T00:00:00"/>
    <n v="-3901.99"/>
    <s v="USD"/>
    <n v="-3901.99"/>
    <s v="PO"/>
    <n v="2022"/>
    <x v="4"/>
  </r>
  <r>
    <x v="0"/>
    <s v="UNDP1-PO09365157-28-FEB-2022-95"/>
    <x v="8"/>
    <d v="2022-03-03T00:00:00"/>
    <s v="UNDP1"/>
    <x v="12"/>
    <s v="Prefab structure/other buildin"/>
    <s v="SSD"/>
    <n v="4000"/>
    <n v="47104"/>
    <n v="1981"/>
    <x v="18"/>
    <s v="SSD10"/>
    <x v="11"/>
    <x v="8"/>
    <s v="COM"/>
    <m/>
    <m/>
    <m/>
    <m/>
    <x v="44"/>
    <x v="215"/>
    <m/>
    <s v="PO09365157"/>
    <n v="95"/>
    <d v="2022-02-28T00:00:00"/>
    <n v="3901.99"/>
    <s v="USD"/>
    <n v="3901.99"/>
    <s v="PO"/>
    <n v="2022"/>
    <x v="4"/>
  </r>
  <r>
    <x v="0"/>
    <s v="UNDP1-PO09365157-28-FEB-2022-188"/>
    <x v="8"/>
    <d v="2022-03-03T00:00:00"/>
    <s v="UNDP1"/>
    <x v="15"/>
    <s v="Receipt Accrual Liability"/>
    <s v="SSD"/>
    <n v="4000"/>
    <n v="47104"/>
    <n v="1981"/>
    <x v="18"/>
    <s v="SSD10"/>
    <x v="11"/>
    <x v="8"/>
    <s v="COM"/>
    <m/>
    <m/>
    <m/>
    <m/>
    <x v="44"/>
    <x v="215"/>
    <m/>
    <s v="PO09365157"/>
    <n v="188"/>
    <d v="2022-02-28T00:00:00"/>
    <n v="-3901.99"/>
    <s v="USD"/>
    <n v="-3901.99"/>
    <s v="PO"/>
    <n v="2022"/>
    <x v="4"/>
  </r>
  <r>
    <x v="0"/>
    <s v="UNDP1-PO09365290-01-MAR-2022-148"/>
    <x v="7"/>
    <d v="2022-03-03T00:00:00"/>
    <s v="UNDP1"/>
    <x v="15"/>
    <s v="Receipt Accrual Liability"/>
    <s v="SSD"/>
    <n v="4000"/>
    <n v="47104"/>
    <n v="1981"/>
    <x v="18"/>
    <s v="SSD10"/>
    <x v="11"/>
    <x v="8"/>
    <s v="COM"/>
    <m/>
    <m/>
    <m/>
    <m/>
    <x v="45"/>
    <x v="215"/>
    <m/>
    <s v="PO09365290"/>
    <n v="148"/>
    <d v="2022-03-01T00:00:00"/>
    <n v="3901.99"/>
    <s v="USD"/>
    <n v="3901.99"/>
    <s v="PO"/>
    <n v="2022"/>
    <x v="3"/>
  </r>
  <r>
    <x v="0"/>
    <s v="UNDP1-PO09365290-01-MAR-2022-66"/>
    <x v="7"/>
    <d v="2022-03-03T00:00:00"/>
    <s v="UNDP1"/>
    <x v="12"/>
    <s v="Prefab structure/other buildin"/>
    <s v="SSD"/>
    <n v="4000"/>
    <n v="47104"/>
    <n v="1981"/>
    <x v="18"/>
    <s v="SSD10"/>
    <x v="11"/>
    <x v="8"/>
    <s v="COM"/>
    <m/>
    <m/>
    <m/>
    <m/>
    <x v="45"/>
    <x v="215"/>
    <m/>
    <s v="PO09365290"/>
    <n v="66"/>
    <d v="2022-03-01T00:00:00"/>
    <n v="-3901.99"/>
    <s v="USD"/>
    <n v="-3901.99"/>
    <s v="PO"/>
    <n v="2022"/>
    <x v="3"/>
  </r>
  <r>
    <x v="0"/>
    <s v="UNDP1-PO09403049-31-MAR-2022-60"/>
    <x v="9"/>
    <d v="2022-04-06T00:00:00"/>
    <s v="UNDP1"/>
    <x v="15"/>
    <s v="Receipt Accrual Liability"/>
    <s v="SSD"/>
    <n v="4000"/>
    <n v="47104"/>
    <n v="1981"/>
    <x v="18"/>
    <s v="SSD10"/>
    <x v="11"/>
    <x v="8"/>
    <s v="COM"/>
    <m/>
    <m/>
    <m/>
    <m/>
    <x v="46"/>
    <x v="215"/>
    <m/>
    <s v="PO09403049"/>
    <n v="60"/>
    <d v="2022-03-31T00:00:00"/>
    <n v="-3901.99"/>
    <s v="USD"/>
    <n v="-3901.99"/>
    <s v="PO"/>
    <n v="2022"/>
    <x v="3"/>
  </r>
  <r>
    <x v="0"/>
    <s v="UNDP1-PO09403049-31-MAR-2022-187"/>
    <x v="9"/>
    <d v="2022-04-06T00:00:00"/>
    <s v="UNDP1"/>
    <x v="12"/>
    <s v="Prefab structure/other buildin"/>
    <s v="SSD"/>
    <n v="4000"/>
    <n v="47104"/>
    <n v="1981"/>
    <x v="18"/>
    <s v="SSD10"/>
    <x v="11"/>
    <x v="8"/>
    <s v="COM"/>
    <m/>
    <m/>
    <m/>
    <m/>
    <x v="46"/>
    <x v="215"/>
    <m/>
    <s v="PO09403049"/>
    <n v="187"/>
    <d v="2022-03-31T00:00:00"/>
    <n v="3901.99"/>
    <s v="USD"/>
    <n v="3901.99"/>
    <s v="PO"/>
    <n v="2022"/>
    <x v="3"/>
  </r>
  <r>
    <x v="0"/>
    <s v="UNDP1-PO09403049-31-MAR-2022-159"/>
    <x v="9"/>
    <d v="2022-04-06T00:00:00"/>
    <s v="UNDP1"/>
    <x v="12"/>
    <s v="Prefab structure/other buildin"/>
    <s v="SSD"/>
    <n v="4000"/>
    <n v="47104"/>
    <n v="1981"/>
    <x v="18"/>
    <s v="SSD10"/>
    <x v="11"/>
    <x v="36"/>
    <s v="COM"/>
    <m/>
    <m/>
    <m/>
    <m/>
    <x v="46"/>
    <x v="216"/>
    <m/>
    <s v="PO09403049"/>
    <n v="159"/>
    <d v="2022-03-31T00:00:00"/>
    <n v="4146.05"/>
    <s v="USD"/>
    <n v="4146.05"/>
    <s v="PO"/>
    <n v="2022"/>
    <x v="3"/>
  </r>
  <r>
    <x v="0"/>
    <s v="UNDP1-PO09403049-31-MAR-2022-38"/>
    <x v="9"/>
    <d v="2022-04-06T00:00:00"/>
    <s v="UNDP1"/>
    <x v="15"/>
    <s v="Receipt Accrual Liability"/>
    <s v="SSD"/>
    <n v="4000"/>
    <n v="47104"/>
    <n v="1981"/>
    <x v="18"/>
    <s v="SSD10"/>
    <x v="11"/>
    <x v="36"/>
    <s v="COM"/>
    <m/>
    <m/>
    <m/>
    <m/>
    <x v="46"/>
    <x v="216"/>
    <m/>
    <s v="PO09403049"/>
    <n v="38"/>
    <d v="2022-03-31T00:00:00"/>
    <n v="-4146.05"/>
    <s v="USD"/>
    <n v="-4146.05"/>
    <s v="PO"/>
    <n v="2022"/>
    <x v="3"/>
  </r>
  <r>
    <x v="0"/>
    <s v="UNDP1-PO09403185-01-APR-2022-57"/>
    <x v="14"/>
    <d v="2022-04-06T00:00:00"/>
    <s v="UNDP1"/>
    <x v="15"/>
    <s v="Receipt Accrual Liability"/>
    <s v="SSD"/>
    <n v="4000"/>
    <n v="47104"/>
    <n v="1981"/>
    <x v="18"/>
    <s v="SSD10"/>
    <x v="11"/>
    <x v="36"/>
    <s v="COM"/>
    <m/>
    <m/>
    <m/>
    <m/>
    <x v="47"/>
    <x v="216"/>
    <m/>
    <s v="PO09403185"/>
    <n v="57"/>
    <d v="2022-04-01T00:00:00"/>
    <n v="4146.05"/>
    <s v="USD"/>
    <n v="4146.05"/>
    <s v="PO"/>
    <n v="2022"/>
    <x v="0"/>
  </r>
  <r>
    <x v="0"/>
    <s v="UNDP1-PO09403185-01-APR-2022-164"/>
    <x v="14"/>
    <d v="2022-04-06T00:00:00"/>
    <s v="UNDP1"/>
    <x v="15"/>
    <s v="Receipt Accrual Liability"/>
    <s v="SSD"/>
    <n v="4000"/>
    <n v="47104"/>
    <n v="1981"/>
    <x v="18"/>
    <s v="SSD10"/>
    <x v="11"/>
    <x v="8"/>
    <s v="COM"/>
    <m/>
    <m/>
    <m/>
    <m/>
    <x v="47"/>
    <x v="215"/>
    <m/>
    <s v="PO09403185"/>
    <n v="164"/>
    <d v="2022-04-01T00:00:00"/>
    <n v="3901.99"/>
    <s v="USD"/>
    <n v="3901.99"/>
    <s v="PO"/>
    <n v="2022"/>
    <x v="0"/>
  </r>
  <r>
    <x v="0"/>
    <s v="UNDP1-PO09403185-01-APR-2022-147"/>
    <x v="14"/>
    <d v="2022-04-06T00:00:00"/>
    <s v="UNDP1"/>
    <x v="12"/>
    <s v="Prefab structure/other buildin"/>
    <s v="SSD"/>
    <n v="4000"/>
    <n v="47104"/>
    <n v="1981"/>
    <x v="18"/>
    <s v="SSD10"/>
    <x v="11"/>
    <x v="8"/>
    <s v="COM"/>
    <m/>
    <m/>
    <m/>
    <m/>
    <x v="47"/>
    <x v="215"/>
    <m/>
    <s v="PO09403185"/>
    <n v="147"/>
    <d v="2022-04-01T00:00:00"/>
    <n v="-3901.99"/>
    <s v="USD"/>
    <n v="-3901.99"/>
    <s v="PO"/>
    <n v="2022"/>
    <x v="0"/>
  </r>
  <r>
    <x v="0"/>
    <s v="UNDP1-PO09403185-01-APR-2022-32"/>
    <x v="14"/>
    <d v="2022-04-06T00:00:00"/>
    <s v="UNDP1"/>
    <x v="12"/>
    <s v="Prefab structure/other buildin"/>
    <s v="SSD"/>
    <n v="4000"/>
    <n v="47104"/>
    <n v="1981"/>
    <x v="18"/>
    <s v="SSD10"/>
    <x v="11"/>
    <x v="36"/>
    <s v="COM"/>
    <m/>
    <m/>
    <m/>
    <m/>
    <x v="47"/>
    <x v="216"/>
    <m/>
    <s v="PO09403185"/>
    <n v="32"/>
    <d v="2022-04-01T00:00:00"/>
    <n v="-4146.05"/>
    <s v="USD"/>
    <n v="-4146.05"/>
    <s v="PO"/>
    <n v="2022"/>
    <x v="0"/>
  </r>
  <r>
    <x v="0"/>
    <s v="UNDP1-PO09440563-30-APR-2022-228"/>
    <x v="0"/>
    <d v="2022-05-02T00:00:00"/>
    <s v="UNDP1"/>
    <x v="15"/>
    <s v="Receipt Accrual Liability"/>
    <s v="SSD"/>
    <n v="4000"/>
    <n v="47104"/>
    <n v="1981"/>
    <x v="18"/>
    <s v="SSD10"/>
    <x v="11"/>
    <x v="8"/>
    <s v="COM"/>
    <m/>
    <m/>
    <m/>
    <m/>
    <x v="48"/>
    <x v="215"/>
    <m/>
    <s v="PO09440563"/>
    <n v="228"/>
    <d v="2022-04-30T00:00:00"/>
    <n v="-3901.99"/>
    <s v="USD"/>
    <n v="-3901.99"/>
    <s v="PO"/>
    <n v="2022"/>
    <x v="0"/>
  </r>
  <r>
    <x v="0"/>
    <s v="UNDP1-PO09440563-30-APR-2022-103"/>
    <x v="0"/>
    <d v="2022-05-02T00:00:00"/>
    <s v="UNDP1"/>
    <x v="12"/>
    <s v="Prefab structure/other buildin"/>
    <s v="SSD"/>
    <n v="4000"/>
    <n v="47104"/>
    <n v="1981"/>
    <x v="18"/>
    <s v="SSD10"/>
    <x v="11"/>
    <x v="8"/>
    <s v="COM"/>
    <m/>
    <m/>
    <m/>
    <m/>
    <x v="48"/>
    <x v="215"/>
    <m/>
    <s v="PO09440563"/>
    <n v="103"/>
    <d v="2022-04-30T00:00:00"/>
    <n v="3901.99"/>
    <s v="USD"/>
    <n v="3901.99"/>
    <s v="PO"/>
    <n v="2022"/>
    <x v="0"/>
  </r>
  <r>
    <x v="0"/>
    <s v="UNDP1-PO09440698-01-MAY-2022-24"/>
    <x v="10"/>
    <d v="2022-05-02T00:00:00"/>
    <s v="UNDP1"/>
    <x v="12"/>
    <s v="Prefab structure/other buildin"/>
    <s v="SSD"/>
    <n v="4000"/>
    <n v="47104"/>
    <n v="1981"/>
    <x v="18"/>
    <s v="SSD10"/>
    <x v="11"/>
    <x v="8"/>
    <s v="COM"/>
    <m/>
    <m/>
    <m/>
    <m/>
    <x v="49"/>
    <x v="215"/>
    <m/>
    <s v="PO09440698"/>
    <n v="24"/>
    <d v="2022-05-01T00:00:00"/>
    <n v="-3901.99"/>
    <s v="USD"/>
    <n v="-3901.99"/>
    <s v="PO"/>
    <n v="2022"/>
    <x v="1"/>
  </r>
  <r>
    <x v="0"/>
    <s v="UNDP1-PO09440698-01-MAY-2022-4"/>
    <x v="10"/>
    <d v="2022-05-02T00:00:00"/>
    <s v="UNDP1"/>
    <x v="15"/>
    <s v="Receipt Accrual Liability"/>
    <s v="SSD"/>
    <n v="4000"/>
    <n v="47104"/>
    <n v="1981"/>
    <x v="18"/>
    <s v="SSD10"/>
    <x v="11"/>
    <x v="8"/>
    <s v="COM"/>
    <m/>
    <m/>
    <m/>
    <m/>
    <x v="49"/>
    <x v="215"/>
    <m/>
    <s v="PO09440698"/>
    <n v="4"/>
    <d v="2022-05-01T00:00:00"/>
    <n v="3901.99"/>
    <s v="USD"/>
    <n v="3901.99"/>
    <s v="PO"/>
    <n v="2022"/>
    <x v="1"/>
  </r>
  <r>
    <x v="0"/>
    <s v="UNDP1-PO09480272-31-MAY-2022-128"/>
    <x v="3"/>
    <d v="2022-06-01T00:00:00"/>
    <s v="UNDP1"/>
    <x v="12"/>
    <s v="Prefab structure/other buildin"/>
    <s v="SSD"/>
    <n v="4000"/>
    <n v="47104"/>
    <n v="1981"/>
    <x v="18"/>
    <s v="SSD10"/>
    <x v="11"/>
    <x v="8"/>
    <s v="COM"/>
    <m/>
    <m/>
    <m/>
    <m/>
    <x v="50"/>
    <x v="215"/>
    <m/>
    <s v="PO09480272"/>
    <n v="128"/>
    <d v="2022-05-31T00:00:00"/>
    <n v="3901.99"/>
    <s v="USD"/>
    <n v="3901.99"/>
    <s v="PO"/>
    <n v="2022"/>
    <x v="1"/>
  </r>
  <r>
    <x v="0"/>
    <s v="UNDP1-PO09480272-31-MAY-2022-39"/>
    <x v="3"/>
    <d v="2022-06-01T00:00:00"/>
    <s v="UNDP1"/>
    <x v="15"/>
    <s v="Receipt Accrual Liability"/>
    <s v="SSD"/>
    <n v="4000"/>
    <n v="47104"/>
    <n v="1981"/>
    <x v="18"/>
    <s v="SSD10"/>
    <x v="11"/>
    <x v="8"/>
    <s v="COM"/>
    <m/>
    <m/>
    <m/>
    <m/>
    <x v="50"/>
    <x v="215"/>
    <m/>
    <s v="PO09480272"/>
    <n v="39"/>
    <d v="2022-05-31T00:00:00"/>
    <n v="-3901.99"/>
    <s v="USD"/>
    <n v="-3901.99"/>
    <s v="PO"/>
    <n v="2022"/>
    <x v="1"/>
  </r>
  <r>
    <x v="0"/>
    <s v="UNDP1-PO09480506-01-JUN-2022-56"/>
    <x v="6"/>
    <d v="2022-06-01T00:00:00"/>
    <s v="UNDP1"/>
    <x v="15"/>
    <s v="Receipt Accrual Liability"/>
    <s v="SSD"/>
    <n v="4000"/>
    <n v="47104"/>
    <n v="1981"/>
    <x v="18"/>
    <s v="SSD10"/>
    <x v="11"/>
    <x v="8"/>
    <s v="COM"/>
    <m/>
    <m/>
    <m/>
    <m/>
    <x v="51"/>
    <x v="215"/>
    <m/>
    <s v="PO09480506"/>
    <n v="56"/>
    <d v="2022-06-01T00:00:00"/>
    <n v="3901.99"/>
    <s v="USD"/>
    <n v="3901.99"/>
    <s v="PO"/>
    <n v="2022"/>
    <x v="2"/>
  </r>
  <r>
    <x v="0"/>
    <s v="UNDP1-PO09480506-01-JUN-2022-114"/>
    <x v="6"/>
    <d v="2022-06-01T00:00:00"/>
    <s v="UNDP1"/>
    <x v="12"/>
    <s v="Prefab structure/other buildin"/>
    <s v="SSD"/>
    <n v="4000"/>
    <n v="47104"/>
    <n v="1981"/>
    <x v="18"/>
    <s v="SSD10"/>
    <x v="11"/>
    <x v="8"/>
    <s v="COM"/>
    <m/>
    <m/>
    <m/>
    <m/>
    <x v="51"/>
    <x v="215"/>
    <m/>
    <s v="PO09480506"/>
    <n v="114"/>
    <d v="2022-06-01T00:00:00"/>
    <n v="-3901.99"/>
    <s v="USD"/>
    <n v="-3901.99"/>
    <s v="PO"/>
    <n v="2022"/>
    <x v="2"/>
  </r>
  <r>
    <x v="0"/>
    <s v="UNDP1-PO09523480-30-JUN-2022-114"/>
    <x v="4"/>
    <d v="2022-07-01T00:00:00"/>
    <s v="UNDP1"/>
    <x v="12"/>
    <s v="Prefab structure/other buildin"/>
    <s v="SSD"/>
    <n v="4010"/>
    <n v="47104"/>
    <n v="1981"/>
    <x v="18"/>
    <s v="SSD10"/>
    <x v="11"/>
    <x v="43"/>
    <s v="COM"/>
    <m/>
    <m/>
    <m/>
    <m/>
    <x v="52"/>
    <x v="217"/>
    <m/>
    <s v="PO09523480"/>
    <n v="114"/>
    <d v="2022-06-30T00:00:00"/>
    <n v="57225.35"/>
    <s v="USD"/>
    <n v="57225.35"/>
    <s v="PO"/>
    <n v="2022"/>
    <x v="2"/>
  </r>
  <r>
    <x v="0"/>
    <s v="UNDP1-PO09523480-30-JUN-2022-144"/>
    <x v="4"/>
    <d v="2022-07-01T00:00:00"/>
    <s v="UNDP1"/>
    <x v="12"/>
    <s v="Prefab structure/other buildin"/>
    <s v="SSD"/>
    <n v="4000"/>
    <n v="47104"/>
    <n v="1981"/>
    <x v="18"/>
    <s v="SSD10"/>
    <x v="11"/>
    <x v="8"/>
    <s v="COM"/>
    <m/>
    <m/>
    <m/>
    <m/>
    <x v="52"/>
    <x v="215"/>
    <m/>
    <s v="PO09523480"/>
    <n v="144"/>
    <d v="2022-06-30T00:00:00"/>
    <n v="3901.99"/>
    <s v="USD"/>
    <n v="3901.99"/>
    <s v="PO"/>
    <n v="2022"/>
    <x v="2"/>
  </r>
  <r>
    <x v="0"/>
    <s v="UNDP1-PO09523480-30-JUN-2022-148"/>
    <x v="4"/>
    <d v="2022-07-01T00:00:00"/>
    <s v="UNDP1"/>
    <x v="15"/>
    <s v="Receipt Accrual Liability"/>
    <s v="SSD"/>
    <n v="30000"/>
    <n v="47104"/>
    <n v="1981"/>
    <x v="3"/>
    <s v="SSD10"/>
    <x v="11"/>
    <x v="34"/>
    <s v="COM"/>
    <m/>
    <m/>
    <m/>
    <m/>
    <x v="52"/>
    <x v="218"/>
    <m/>
    <s v="PO09523480"/>
    <n v="148"/>
    <d v="2022-06-30T00:00:00"/>
    <n v="-2790"/>
    <s v="USD"/>
    <n v="-2790"/>
    <s v="PO"/>
    <n v="2022"/>
    <x v="2"/>
  </r>
  <r>
    <x v="0"/>
    <s v="UNDP1-PO09523480-30-JUN-2022-212"/>
    <x v="4"/>
    <d v="2022-07-01T00:00:00"/>
    <s v="UNDP1"/>
    <x v="15"/>
    <s v="Receipt Accrual Liability"/>
    <s v="SSD"/>
    <n v="4010"/>
    <n v="47104"/>
    <n v="1981"/>
    <x v="18"/>
    <s v="SSD10"/>
    <x v="11"/>
    <x v="43"/>
    <s v="COM"/>
    <m/>
    <m/>
    <m/>
    <m/>
    <x v="52"/>
    <x v="217"/>
    <m/>
    <s v="PO09523480"/>
    <n v="212"/>
    <d v="2022-06-30T00:00:00"/>
    <n v="-57225.35"/>
    <s v="USD"/>
    <n v="-57225.35"/>
    <s v="PO"/>
    <n v="2022"/>
    <x v="2"/>
  </r>
  <r>
    <x v="0"/>
    <s v="UNDP1-PO09523480-30-JUN-2022-295"/>
    <x v="4"/>
    <d v="2022-07-01T00:00:00"/>
    <s v="UNDP1"/>
    <x v="15"/>
    <s v="Receipt Accrual Liability"/>
    <s v="SSD"/>
    <n v="4000"/>
    <n v="47104"/>
    <n v="1981"/>
    <x v="18"/>
    <s v="SSD10"/>
    <x v="11"/>
    <x v="8"/>
    <s v="COM"/>
    <m/>
    <m/>
    <m/>
    <m/>
    <x v="52"/>
    <x v="215"/>
    <m/>
    <s v="PO09523480"/>
    <n v="295"/>
    <d v="2022-06-30T00:00:00"/>
    <n v="-3901.99"/>
    <s v="USD"/>
    <n v="-3901.99"/>
    <s v="PO"/>
    <n v="2022"/>
    <x v="2"/>
  </r>
  <r>
    <x v="0"/>
    <s v="UNDP1-PO09523480-30-JUN-2022-11"/>
    <x v="4"/>
    <d v="2022-07-01T00:00:00"/>
    <s v="UNDP1"/>
    <x v="11"/>
    <s v="Rent - Meeting Rooms"/>
    <s v="SSD"/>
    <n v="30000"/>
    <n v="47104"/>
    <n v="1981"/>
    <x v="3"/>
    <s v="SSD10"/>
    <x v="11"/>
    <x v="34"/>
    <s v="COM"/>
    <m/>
    <m/>
    <m/>
    <m/>
    <x v="52"/>
    <x v="218"/>
    <m/>
    <s v="PO09523480"/>
    <n v="11"/>
    <d v="2022-06-30T00:00:00"/>
    <n v="2790"/>
    <s v="USD"/>
    <n v="2790"/>
    <s v="PO"/>
    <n v="2022"/>
    <x v="2"/>
  </r>
  <r>
    <x v="5"/>
    <s v="UNDP1-SSD22M01IV-31-JAN-2022-151"/>
    <x v="12"/>
    <d v="2022-02-22T00:00:00"/>
    <s v="UNDP1"/>
    <x v="69"/>
    <s v="UNV-Hazard Pay"/>
    <s v="SSD"/>
    <n v="30000"/>
    <n v="47104"/>
    <n v="1981"/>
    <x v="3"/>
    <s v="SSD10"/>
    <x v="11"/>
    <x v="32"/>
    <s v="PAY"/>
    <m/>
    <m/>
    <m/>
    <m/>
    <x v="95"/>
    <x v="93"/>
    <m/>
    <s v="SSD22M01IV"/>
    <n v="151"/>
    <d v="2022-01-31T00:00:00"/>
    <n v="6000"/>
    <s v="USD"/>
    <n v="6000"/>
    <s v="GP"/>
    <n v="2022"/>
    <x v="5"/>
  </r>
  <r>
    <x v="5"/>
    <s v="UNDP1-SSD22M01IV-31-JAN-2022-287"/>
    <x v="12"/>
    <d v="2022-02-22T00:00:00"/>
    <s v="UNDP1"/>
    <x v="66"/>
    <s v="UNV-Home Leave Travel &amp; Allowa"/>
    <s v="SSD"/>
    <n v="30000"/>
    <n v="47104"/>
    <n v="1981"/>
    <x v="3"/>
    <s v="SSD10"/>
    <x v="11"/>
    <x v="32"/>
    <s v="PAY"/>
    <m/>
    <m/>
    <m/>
    <m/>
    <x v="95"/>
    <x v="93"/>
    <m/>
    <s v="SSD22M01IV"/>
    <n v="287"/>
    <d v="2022-01-31T00:00:00"/>
    <n v="150"/>
    <s v="USD"/>
    <n v="150"/>
    <s v="GP"/>
    <n v="2022"/>
    <x v="5"/>
  </r>
  <r>
    <x v="5"/>
    <s v="UNDP1-SSD22M01IV-31-JAN-2022-233"/>
    <x v="12"/>
    <d v="2022-02-22T00:00:00"/>
    <s v="UNDP1"/>
    <x v="64"/>
    <s v="UNV-Global Charges"/>
    <s v="SSD"/>
    <n v="30000"/>
    <n v="47104"/>
    <n v="1981"/>
    <x v="3"/>
    <s v="SSD10"/>
    <x v="11"/>
    <x v="32"/>
    <s v="PAY"/>
    <m/>
    <m/>
    <m/>
    <m/>
    <x v="95"/>
    <x v="93"/>
    <m/>
    <s v="SSD22M01IV"/>
    <n v="233"/>
    <d v="2022-01-31T00:00:00"/>
    <n v="880.82"/>
    <s v="USD"/>
    <n v="880.82"/>
    <s v="GP"/>
    <n v="2022"/>
    <x v="5"/>
  </r>
  <r>
    <x v="5"/>
    <s v="UNDP1-SSD22M01IV-31-JAN-2022-68"/>
    <x v="12"/>
    <d v="2022-02-22T00:00:00"/>
    <s v="UNDP1"/>
    <x v="67"/>
    <s v="UN Volunteers-Stipend &amp; Allow"/>
    <s v="SSD"/>
    <n v="30000"/>
    <n v="47104"/>
    <n v="1981"/>
    <x v="3"/>
    <s v="SSD10"/>
    <x v="11"/>
    <x v="32"/>
    <s v="PAY"/>
    <m/>
    <m/>
    <m/>
    <m/>
    <x v="95"/>
    <x v="93"/>
    <m/>
    <s v="SSD22M01IV"/>
    <n v="68"/>
    <d v="2022-01-31T00:00:00"/>
    <n v="17534.84"/>
    <s v="USD"/>
    <n v="17534.84"/>
    <s v="GP"/>
    <n v="2022"/>
    <x v="5"/>
  </r>
  <r>
    <x v="5"/>
    <s v="UNDP1-SSD22M01IV-31-JAN-2022-192"/>
    <x v="12"/>
    <d v="2022-02-22T00:00:00"/>
    <s v="UNDP1"/>
    <x v="71"/>
    <s v="UNV-Medical Insurance"/>
    <s v="SSD"/>
    <n v="30000"/>
    <n v="47104"/>
    <n v="1981"/>
    <x v="3"/>
    <s v="SSD10"/>
    <x v="11"/>
    <x v="32"/>
    <s v="PAY"/>
    <m/>
    <m/>
    <m/>
    <m/>
    <x v="95"/>
    <x v="93"/>
    <m/>
    <s v="SSD22M01IV"/>
    <n v="192"/>
    <d v="2022-01-31T00:00:00"/>
    <n v="859.8"/>
    <s v="USD"/>
    <n v="859.8"/>
    <s v="GP"/>
    <n v="2022"/>
    <x v="5"/>
  </r>
  <r>
    <x v="5"/>
    <s v="UNDP1-SSD22M01IV-31-JAN-2022-110"/>
    <x v="12"/>
    <d v="2022-02-22T00:00:00"/>
    <s v="UNDP1"/>
    <x v="65"/>
    <s v="UNV_Volunteer_Learning"/>
    <s v="SSD"/>
    <n v="30000"/>
    <n v="47104"/>
    <n v="1981"/>
    <x v="3"/>
    <s v="SSD10"/>
    <x v="11"/>
    <x v="32"/>
    <s v="PAY"/>
    <m/>
    <m/>
    <m/>
    <m/>
    <x v="95"/>
    <x v="93"/>
    <m/>
    <s v="SSD22M01IV"/>
    <n v="110"/>
    <d v="2022-01-31T00:00:00"/>
    <n v="150"/>
    <s v="USD"/>
    <n v="150"/>
    <s v="GP"/>
    <n v="2022"/>
    <x v="5"/>
  </r>
  <r>
    <x v="5"/>
    <s v="UNDP1-SSD22M01IV-31-JAN-2022-376"/>
    <x v="12"/>
    <d v="2022-02-22T00:00:00"/>
    <s v="UNDP1"/>
    <x v="63"/>
    <s v="UNV_COST_RECOVERY_RECURRING"/>
    <s v="SSD"/>
    <n v="30000"/>
    <n v="47104"/>
    <n v="1981"/>
    <x v="3"/>
    <s v="SSD10"/>
    <x v="11"/>
    <x v="32"/>
    <s v="PAY"/>
    <m/>
    <m/>
    <m/>
    <m/>
    <x v="95"/>
    <x v="93"/>
    <m/>
    <s v="SSD22M01IV"/>
    <n v="376"/>
    <d v="2022-01-31T00:00:00"/>
    <n v="3515.78"/>
    <s v="USD"/>
    <n v="3515.78"/>
    <s v="GP"/>
    <n v="2022"/>
    <x v="5"/>
  </r>
  <r>
    <x v="5"/>
    <s v="UNDP1-SSD22M01IV-31-JAN-2022-326"/>
    <x v="12"/>
    <d v="2022-02-22T00:00:00"/>
    <s v="UNDP1"/>
    <x v="68"/>
    <s v="UNV RSA / Exit Allowance"/>
    <s v="SSD"/>
    <n v="30000"/>
    <n v="47104"/>
    <n v="1981"/>
    <x v="3"/>
    <s v="SSD10"/>
    <x v="11"/>
    <x v="32"/>
    <s v="PAY"/>
    <m/>
    <m/>
    <m/>
    <m/>
    <x v="95"/>
    <x v="93"/>
    <m/>
    <s v="SSD22M01IV"/>
    <n v="326"/>
    <d v="2022-01-31T00:00:00"/>
    <n v="1350"/>
    <s v="USD"/>
    <n v="1350"/>
    <s v="GP"/>
    <n v="2022"/>
    <x v="5"/>
  </r>
  <r>
    <x v="5"/>
    <s v="UNDP1-SSD22M01IV-31-JAN-2022-248"/>
    <x v="12"/>
    <d v="2022-02-22T00:00:00"/>
    <s v="UNDP1"/>
    <x v="83"/>
    <s v="UNVs-Contribution to security"/>
    <s v="SSD"/>
    <n v="30000"/>
    <n v="47104"/>
    <n v="1981"/>
    <x v="3"/>
    <s v="SSD10"/>
    <x v="11"/>
    <x v="32"/>
    <s v="PAY"/>
    <m/>
    <m/>
    <m/>
    <m/>
    <x v="95"/>
    <x v="93"/>
    <m/>
    <s v="SSD22M01IV"/>
    <n v="248"/>
    <d v="2022-01-31T00:00:00"/>
    <n v="969.54"/>
    <s v="USD"/>
    <n v="969.54"/>
    <s v="GP"/>
    <n v="2022"/>
    <x v="5"/>
  </r>
  <r>
    <x v="5"/>
    <s v="UNDP1-SSD22M02IV-28-FEB-2022-375"/>
    <x v="8"/>
    <d v="2022-03-03T00:00:00"/>
    <s v="UNDP1"/>
    <x v="70"/>
    <s v="UNV-Intl Appoint/Sep incl Trvl"/>
    <s v="SSD"/>
    <n v="30000"/>
    <n v="47104"/>
    <n v="1981"/>
    <x v="3"/>
    <s v="SSD10"/>
    <x v="11"/>
    <x v="32"/>
    <s v="PAY"/>
    <m/>
    <m/>
    <m/>
    <m/>
    <x v="95"/>
    <x v="93"/>
    <m/>
    <s v="SSD22M02IV"/>
    <n v="375"/>
    <d v="2022-02-28T00:00:00"/>
    <n v="1050"/>
    <s v="USD"/>
    <n v="1050"/>
    <s v="GP"/>
    <n v="2022"/>
    <x v="4"/>
  </r>
  <r>
    <x v="5"/>
    <s v="UNDP1-SSD22M02IV-28-FEB-2022-73"/>
    <x v="8"/>
    <d v="2022-03-03T00:00:00"/>
    <s v="UNDP1"/>
    <x v="67"/>
    <s v="UN Volunteers-Stipend &amp; Allow"/>
    <s v="SSD"/>
    <n v="30000"/>
    <n v="47104"/>
    <n v="1981"/>
    <x v="3"/>
    <s v="SSD10"/>
    <x v="11"/>
    <x v="32"/>
    <s v="PAY"/>
    <m/>
    <m/>
    <m/>
    <m/>
    <x v="95"/>
    <x v="93"/>
    <m/>
    <s v="SSD22M02IV"/>
    <n v="73"/>
    <d v="2022-02-28T00:00:00"/>
    <n v="19667.689999999999"/>
    <s v="USD"/>
    <n v="19667.689999999999"/>
    <s v="GP"/>
    <n v="2022"/>
    <x v="4"/>
  </r>
  <r>
    <x v="5"/>
    <s v="UNDP1-SSD22M02IV-28-FEB-2022-126"/>
    <x v="8"/>
    <d v="2022-03-03T00:00:00"/>
    <s v="UNDP1"/>
    <x v="65"/>
    <s v="UNV_Volunteer_Learning"/>
    <s v="SSD"/>
    <n v="30000"/>
    <n v="47104"/>
    <n v="1981"/>
    <x v="3"/>
    <s v="SSD10"/>
    <x v="11"/>
    <x v="32"/>
    <s v="PAY"/>
    <m/>
    <m/>
    <m/>
    <m/>
    <x v="95"/>
    <x v="93"/>
    <m/>
    <s v="SSD22M02IV"/>
    <n v="126"/>
    <d v="2022-02-28T00:00:00"/>
    <n v="166.96"/>
    <s v="USD"/>
    <n v="166.96"/>
    <s v="GP"/>
    <n v="2022"/>
    <x v="4"/>
  </r>
  <r>
    <x v="5"/>
    <s v="UNDP1-SSD22M02IV-28-FEB-2022-389"/>
    <x v="8"/>
    <d v="2022-03-03T00:00:00"/>
    <s v="UNDP1"/>
    <x v="72"/>
    <s v="UNV_Cost_Recovery_Deployment"/>
    <s v="SSD"/>
    <n v="30000"/>
    <n v="47104"/>
    <n v="1981"/>
    <x v="3"/>
    <s v="SSD10"/>
    <x v="11"/>
    <x v="32"/>
    <s v="PAY"/>
    <m/>
    <m/>
    <m/>
    <m/>
    <x v="95"/>
    <x v="93"/>
    <m/>
    <s v="SSD22M02IV"/>
    <n v="389"/>
    <d v="2022-02-28T00:00:00"/>
    <n v="4100"/>
    <s v="USD"/>
    <n v="4100"/>
    <s v="GP"/>
    <n v="2022"/>
    <x v="4"/>
  </r>
  <r>
    <x v="5"/>
    <s v="UNDP1-SSD22M02IV-28-FEB-2022-282"/>
    <x v="8"/>
    <d v="2022-03-03T00:00:00"/>
    <s v="UNDP1"/>
    <x v="83"/>
    <s v="UNVs-Contribution to security"/>
    <s v="SSD"/>
    <n v="30000"/>
    <n v="47104"/>
    <n v="1981"/>
    <x v="3"/>
    <s v="SSD10"/>
    <x v="11"/>
    <x v="32"/>
    <s v="PAY"/>
    <m/>
    <m/>
    <m/>
    <m/>
    <x v="95"/>
    <x v="93"/>
    <m/>
    <s v="SSD22M02IV"/>
    <n v="282"/>
    <d v="2022-02-28T00:00:00"/>
    <n v="737.75"/>
    <s v="USD"/>
    <n v="737.75"/>
    <s v="GP"/>
    <n v="2022"/>
    <x v="4"/>
  </r>
  <r>
    <x v="5"/>
    <s v="UNDP1-SSD22M02IV-28-FEB-2022-322"/>
    <x v="8"/>
    <d v="2022-03-03T00:00:00"/>
    <s v="UNDP1"/>
    <x v="66"/>
    <s v="UNV-Home Leave Travel &amp; Allowa"/>
    <s v="SSD"/>
    <n v="30000"/>
    <n v="47104"/>
    <n v="1981"/>
    <x v="3"/>
    <s v="SSD10"/>
    <x v="11"/>
    <x v="32"/>
    <s v="PAY"/>
    <m/>
    <m/>
    <m/>
    <m/>
    <x v="95"/>
    <x v="93"/>
    <m/>
    <s v="SSD22M02IV"/>
    <n v="322"/>
    <d v="2022-02-28T00:00:00"/>
    <n v="166.96"/>
    <s v="USD"/>
    <n v="166.96"/>
    <s v="GP"/>
    <n v="2022"/>
    <x v="4"/>
  </r>
  <r>
    <x v="5"/>
    <s v="UNDP1-SSD22M02IV-28-FEB-2022-83"/>
    <x v="8"/>
    <d v="2022-03-03T00:00:00"/>
    <s v="UNDP1"/>
    <x v="61"/>
    <s v="UNV_Entry_Lump_Sum"/>
    <s v="SSD"/>
    <n v="30000"/>
    <n v="47104"/>
    <n v="1981"/>
    <x v="3"/>
    <s v="SSD10"/>
    <x v="11"/>
    <x v="32"/>
    <s v="PAY"/>
    <m/>
    <m/>
    <m/>
    <m/>
    <x v="95"/>
    <x v="93"/>
    <m/>
    <s v="SSD22M02IV"/>
    <n v="83"/>
    <d v="2022-02-28T00:00:00"/>
    <n v="2000"/>
    <s v="USD"/>
    <n v="2000"/>
    <s v="GP"/>
    <n v="2022"/>
    <x v="4"/>
  </r>
  <r>
    <x v="5"/>
    <s v="UNDP1-SSD22M02IV-28-FEB-2022-434"/>
    <x v="8"/>
    <d v="2022-03-03T00:00:00"/>
    <s v="UNDP1"/>
    <x v="63"/>
    <s v="UNV_COST_RECOVERY_RECURRING"/>
    <s v="SSD"/>
    <n v="30000"/>
    <n v="47104"/>
    <n v="1981"/>
    <x v="3"/>
    <s v="SSD10"/>
    <x v="11"/>
    <x v="32"/>
    <s v="PAY"/>
    <m/>
    <m/>
    <m/>
    <m/>
    <x v="95"/>
    <x v="93"/>
    <m/>
    <s v="SSD22M02IV"/>
    <n v="434"/>
    <d v="2022-02-28T00:00:00"/>
    <n v="4142.28"/>
    <s v="USD"/>
    <n v="4142.28"/>
    <s v="GP"/>
    <n v="2022"/>
    <x v="4"/>
  </r>
  <r>
    <x v="5"/>
    <s v="UNDP1-SSD22M02IV-28-FEB-2022-265"/>
    <x v="8"/>
    <d v="2022-03-03T00:00:00"/>
    <s v="UNDP1"/>
    <x v="64"/>
    <s v="UNV-Global Charges"/>
    <s v="SSD"/>
    <n v="30000"/>
    <n v="47104"/>
    <n v="1981"/>
    <x v="3"/>
    <s v="SSD10"/>
    <x v="11"/>
    <x v="32"/>
    <s v="PAY"/>
    <m/>
    <m/>
    <m/>
    <m/>
    <x v="95"/>
    <x v="93"/>
    <m/>
    <s v="SSD22M02IV"/>
    <n v="265"/>
    <d v="2022-02-28T00:00:00"/>
    <n v="1026.57"/>
    <s v="USD"/>
    <n v="1026.57"/>
    <s v="GP"/>
    <n v="2022"/>
    <x v="4"/>
  </r>
  <r>
    <x v="5"/>
    <s v="UNDP1-SSD22M02IV-28-FEB-2022-216"/>
    <x v="8"/>
    <d v="2022-03-03T00:00:00"/>
    <s v="UNDP1"/>
    <x v="71"/>
    <s v="UNV-Medical Insurance"/>
    <s v="SSD"/>
    <n v="30000"/>
    <n v="47104"/>
    <n v="1981"/>
    <x v="3"/>
    <s v="SSD10"/>
    <x v="11"/>
    <x v="32"/>
    <s v="PAY"/>
    <m/>
    <m/>
    <m/>
    <m/>
    <x v="95"/>
    <x v="93"/>
    <m/>
    <s v="SSD22M02IV"/>
    <n v="216"/>
    <d v="2022-02-28T00:00:00"/>
    <n v="957.05"/>
    <s v="USD"/>
    <n v="957.05"/>
    <s v="GP"/>
    <n v="2022"/>
    <x v="4"/>
  </r>
  <r>
    <x v="5"/>
    <s v="UNDP1-SSD22M02IV-28-FEB-2022-171"/>
    <x v="8"/>
    <d v="2022-03-03T00:00:00"/>
    <s v="UNDP1"/>
    <x v="69"/>
    <s v="UNV-Hazard Pay"/>
    <s v="SSD"/>
    <n v="30000"/>
    <n v="47104"/>
    <n v="1981"/>
    <x v="3"/>
    <s v="SSD10"/>
    <x v="11"/>
    <x v="32"/>
    <s v="PAY"/>
    <m/>
    <m/>
    <m/>
    <m/>
    <x v="95"/>
    <x v="93"/>
    <m/>
    <s v="SSD22M02IV"/>
    <n v="171"/>
    <d v="2022-02-28T00:00:00"/>
    <n v="6678.57"/>
    <s v="USD"/>
    <n v="6678.57"/>
    <s v="GP"/>
    <n v="2022"/>
    <x v="4"/>
  </r>
  <r>
    <x v="5"/>
    <s v="UNDP1-SSD22M02IV-28-FEB-2022-363"/>
    <x v="8"/>
    <d v="2022-03-03T00:00:00"/>
    <s v="UNDP1"/>
    <x v="68"/>
    <s v="UNV RSA / Exit Allowance"/>
    <s v="SSD"/>
    <n v="30000"/>
    <n v="47104"/>
    <n v="1981"/>
    <x v="3"/>
    <s v="SSD10"/>
    <x v="11"/>
    <x v="32"/>
    <s v="PAY"/>
    <m/>
    <m/>
    <m/>
    <m/>
    <x v="95"/>
    <x v="93"/>
    <m/>
    <s v="SSD22M02IV"/>
    <n v="363"/>
    <d v="2022-02-28T00:00:00"/>
    <n v="1502.68"/>
    <s v="USD"/>
    <n v="1502.68"/>
    <s v="GP"/>
    <n v="2022"/>
    <x v="4"/>
  </r>
  <r>
    <x v="5"/>
    <s v="UNDP1-SSD22M03IV-31-MAR-2022-124"/>
    <x v="9"/>
    <d v="2022-04-05T00:00:00"/>
    <s v="UNDP1"/>
    <x v="65"/>
    <s v="UNV_Volunteer_Learning"/>
    <s v="SSD"/>
    <n v="30000"/>
    <n v="47104"/>
    <n v="1981"/>
    <x v="3"/>
    <s v="SSD10"/>
    <x v="11"/>
    <x v="32"/>
    <s v="PAY"/>
    <m/>
    <m/>
    <m/>
    <m/>
    <x v="95"/>
    <x v="93"/>
    <m/>
    <s v="SSD22M03IV"/>
    <n v="124"/>
    <d v="2022-03-31T00:00:00"/>
    <n v="175"/>
    <s v="USD"/>
    <n v="175"/>
    <s v="GP"/>
    <n v="2022"/>
    <x v="3"/>
  </r>
  <r>
    <x v="5"/>
    <s v="UNDP1-SSD22M03IV-31-MAR-2022-404"/>
    <x v="9"/>
    <d v="2022-04-05T00:00:00"/>
    <s v="UNDP1"/>
    <x v="63"/>
    <s v="UNV_COST_RECOVERY_RECURRING"/>
    <s v="SSD"/>
    <n v="30000"/>
    <n v="47104"/>
    <n v="1981"/>
    <x v="3"/>
    <s v="SSD10"/>
    <x v="11"/>
    <x v="32"/>
    <s v="PAY"/>
    <m/>
    <m/>
    <m/>
    <m/>
    <x v="95"/>
    <x v="93"/>
    <m/>
    <s v="SSD22M03IV"/>
    <n v="404"/>
    <d v="2022-03-31T00:00:00"/>
    <n v="4392.3900000000003"/>
    <s v="USD"/>
    <n v="4392.3900000000003"/>
    <s v="GP"/>
    <n v="2022"/>
    <x v="3"/>
  </r>
  <r>
    <x v="5"/>
    <s v="UNDP1-SSD22M03IV-31-MAR-2022-306"/>
    <x v="9"/>
    <d v="2022-04-05T00:00:00"/>
    <s v="UNDP1"/>
    <x v="66"/>
    <s v="UNV-Home Leave Travel &amp; Allowa"/>
    <s v="SSD"/>
    <n v="30000"/>
    <n v="47104"/>
    <n v="1981"/>
    <x v="3"/>
    <s v="SSD10"/>
    <x v="11"/>
    <x v="32"/>
    <s v="PAY"/>
    <m/>
    <m/>
    <m/>
    <m/>
    <x v="95"/>
    <x v="93"/>
    <m/>
    <s v="SSD22M03IV"/>
    <n v="306"/>
    <d v="2022-03-31T00:00:00"/>
    <n v="175"/>
    <s v="USD"/>
    <n v="175"/>
    <s v="GP"/>
    <n v="2022"/>
    <x v="3"/>
  </r>
  <r>
    <x v="5"/>
    <s v="UNDP1-SSD22M03IV-31-MAR-2022-253"/>
    <x v="9"/>
    <d v="2022-04-05T00:00:00"/>
    <s v="UNDP1"/>
    <x v="64"/>
    <s v="UNV-Global Charges"/>
    <s v="SSD"/>
    <n v="30000"/>
    <n v="47104"/>
    <n v="1981"/>
    <x v="3"/>
    <s v="SSD10"/>
    <x v="11"/>
    <x v="32"/>
    <s v="PAY"/>
    <m/>
    <m/>
    <m/>
    <m/>
    <x v="95"/>
    <x v="93"/>
    <m/>
    <s v="SSD22M03IV"/>
    <n v="253"/>
    <d v="2022-03-31T00:00:00"/>
    <n v="1083.56"/>
    <s v="USD"/>
    <n v="1083.56"/>
    <s v="GP"/>
    <n v="2022"/>
    <x v="3"/>
  </r>
  <r>
    <x v="5"/>
    <s v="UNDP1-SSD22M03IV-31-MAR-2022-346"/>
    <x v="9"/>
    <d v="2022-04-05T00:00:00"/>
    <s v="UNDP1"/>
    <x v="68"/>
    <s v="UNV RSA / Exit Allowance"/>
    <s v="SSD"/>
    <n v="30000"/>
    <n v="47104"/>
    <n v="1981"/>
    <x v="3"/>
    <s v="SSD10"/>
    <x v="11"/>
    <x v="32"/>
    <s v="PAY"/>
    <m/>
    <m/>
    <m/>
    <m/>
    <x v="95"/>
    <x v="93"/>
    <m/>
    <s v="SSD22M03IV"/>
    <n v="346"/>
    <d v="2022-03-31T00:00:00"/>
    <n v="1575"/>
    <s v="USD"/>
    <n v="1575"/>
    <s v="GP"/>
    <n v="2022"/>
    <x v="3"/>
  </r>
  <r>
    <x v="5"/>
    <s v="UNDP1-SSD22M03IV-31-MAR-2022-210"/>
    <x v="9"/>
    <d v="2022-04-05T00:00:00"/>
    <s v="UNDP1"/>
    <x v="71"/>
    <s v="UNV-Medical Insurance"/>
    <s v="SSD"/>
    <n v="30000"/>
    <n v="47104"/>
    <n v="1981"/>
    <x v="3"/>
    <s v="SSD10"/>
    <x v="11"/>
    <x v="32"/>
    <s v="PAY"/>
    <m/>
    <m/>
    <m/>
    <m/>
    <x v="95"/>
    <x v="93"/>
    <m/>
    <s v="SSD22M03IV"/>
    <n v="210"/>
    <d v="2022-03-31T00:00:00"/>
    <n v="1003.1"/>
    <s v="USD"/>
    <n v="1003.1"/>
    <s v="GP"/>
    <n v="2022"/>
    <x v="3"/>
  </r>
  <r>
    <x v="5"/>
    <s v="UNDP1-SSD22M03IV-31-MAR-2022-78"/>
    <x v="9"/>
    <d v="2022-04-05T00:00:00"/>
    <s v="UNDP1"/>
    <x v="67"/>
    <s v="UN Volunteers-Stipend &amp; Allow"/>
    <s v="SSD"/>
    <n v="30000"/>
    <n v="47104"/>
    <n v="1981"/>
    <x v="3"/>
    <s v="SSD10"/>
    <x v="11"/>
    <x v="32"/>
    <s v="PAY"/>
    <m/>
    <m/>
    <m/>
    <m/>
    <x v="95"/>
    <x v="93"/>
    <m/>
    <s v="SSD22M03IV"/>
    <n v="78"/>
    <d v="2022-03-31T00:00:00"/>
    <n v="22677.98"/>
    <s v="USD"/>
    <n v="22677.98"/>
    <s v="GP"/>
    <n v="2022"/>
    <x v="3"/>
  </r>
  <r>
    <x v="5"/>
    <s v="UNDP1-SSD22M03IV-31-MAR-2022-267"/>
    <x v="9"/>
    <d v="2022-04-05T00:00:00"/>
    <s v="UNDP1"/>
    <x v="83"/>
    <s v="UNVs-Contribution to security"/>
    <s v="SSD"/>
    <n v="30000"/>
    <n v="47104"/>
    <n v="1981"/>
    <x v="3"/>
    <s v="SSD10"/>
    <x v="11"/>
    <x v="32"/>
    <s v="PAY"/>
    <m/>
    <m/>
    <m/>
    <m/>
    <x v="95"/>
    <x v="93"/>
    <m/>
    <s v="SSD22M03IV"/>
    <n v="267"/>
    <d v="2022-03-31T00:00:00"/>
    <n v="942.62"/>
    <s v="USD"/>
    <n v="942.62"/>
    <s v="GP"/>
    <n v="2022"/>
    <x v="3"/>
  </r>
  <r>
    <x v="5"/>
    <s v="UNDP1-SSD22M03IV-31-MAR-2022-167"/>
    <x v="9"/>
    <d v="2022-04-05T00:00:00"/>
    <s v="UNDP1"/>
    <x v="69"/>
    <s v="UNV-Hazard Pay"/>
    <s v="SSD"/>
    <n v="30000"/>
    <n v="47104"/>
    <n v="1981"/>
    <x v="3"/>
    <s v="SSD10"/>
    <x v="11"/>
    <x v="32"/>
    <s v="PAY"/>
    <m/>
    <m/>
    <m/>
    <m/>
    <x v="95"/>
    <x v="93"/>
    <m/>
    <s v="SSD22M03IV"/>
    <n v="167"/>
    <d v="2022-03-31T00:00:00"/>
    <n v="7000"/>
    <s v="USD"/>
    <n v="7000"/>
    <s v="GP"/>
    <n v="2022"/>
    <x v="3"/>
  </r>
  <r>
    <x v="5"/>
    <s v="UNDP1-SSD22M04IV-30-APR-2022-275"/>
    <x v="0"/>
    <d v="2022-05-10T00:00:00"/>
    <s v="UNDP1"/>
    <x v="83"/>
    <s v="UNVs-Contribution to security"/>
    <s v="SSD"/>
    <n v="30000"/>
    <n v="47104"/>
    <n v="1981"/>
    <x v="3"/>
    <s v="SSD10"/>
    <x v="11"/>
    <x v="32"/>
    <s v="PAY"/>
    <m/>
    <m/>
    <m/>
    <m/>
    <x v="95"/>
    <x v="93"/>
    <m/>
    <s v="SSD22M04IV"/>
    <n v="275"/>
    <d v="2022-04-30T00:00:00"/>
    <n v="942.62"/>
    <s v="USD"/>
    <n v="942.62"/>
    <s v="GP"/>
    <n v="2022"/>
    <x v="0"/>
  </r>
  <r>
    <x v="5"/>
    <s v="UNDP1-SSD22M04IV-30-APR-2022-261"/>
    <x v="0"/>
    <d v="2022-05-10T00:00:00"/>
    <s v="UNDP1"/>
    <x v="64"/>
    <s v="UNV-Global Charges"/>
    <s v="SSD"/>
    <n v="30000"/>
    <n v="47104"/>
    <n v="1981"/>
    <x v="3"/>
    <s v="SSD10"/>
    <x v="11"/>
    <x v="32"/>
    <s v="PAY"/>
    <m/>
    <m/>
    <m/>
    <m/>
    <x v="95"/>
    <x v="93"/>
    <m/>
    <s v="SSD22M04IV"/>
    <n v="261"/>
    <d v="2022-04-30T00:00:00"/>
    <n v="1039.81"/>
    <s v="USD"/>
    <n v="1039.81"/>
    <s v="GP"/>
    <n v="2022"/>
    <x v="0"/>
  </r>
  <r>
    <x v="5"/>
    <s v="UNDP1-SSD22M04IV-30-APR-2022-217"/>
    <x v="0"/>
    <d v="2022-05-10T00:00:00"/>
    <s v="UNDP1"/>
    <x v="71"/>
    <s v="UNV-Medical Insurance"/>
    <s v="SSD"/>
    <n v="30000"/>
    <n v="47104"/>
    <n v="1981"/>
    <x v="3"/>
    <s v="SSD10"/>
    <x v="11"/>
    <x v="32"/>
    <s v="PAY"/>
    <m/>
    <m/>
    <m/>
    <m/>
    <x v="95"/>
    <x v="93"/>
    <m/>
    <s v="SSD22M04IV"/>
    <n v="217"/>
    <d v="2022-04-30T00:00:00"/>
    <n v="1003.1"/>
    <s v="USD"/>
    <n v="1003.1"/>
    <s v="GP"/>
    <n v="2022"/>
    <x v="0"/>
  </r>
  <r>
    <x v="5"/>
    <s v="UNDP1-SSD22M04IV-30-APR-2022-173"/>
    <x v="0"/>
    <d v="2022-05-10T00:00:00"/>
    <s v="UNDP1"/>
    <x v="69"/>
    <s v="UNV-Hazard Pay"/>
    <s v="SSD"/>
    <n v="30000"/>
    <n v="47104"/>
    <n v="1981"/>
    <x v="3"/>
    <s v="SSD10"/>
    <x v="11"/>
    <x v="32"/>
    <s v="PAY"/>
    <m/>
    <m/>
    <m/>
    <m/>
    <x v="95"/>
    <x v="93"/>
    <m/>
    <s v="SSD22M04IV"/>
    <n v="173"/>
    <d v="2022-04-30T00:00:00"/>
    <n v="7000"/>
    <s v="USD"/>
    <n v="7000"/>
    <s v="GP"/>
    <n v="2022"/>
    <x v="0"/>
  </r>
  <r>
    <x v="5"/>
    <s v="UNDP1-SSD22M04IV-30-APR-2022-130"/>
    <x v="0"/>
    <d v="2022-05-10T00:00:00"/>
    <s v="UNDP1"/>
    <x v="65"/>
    <s v="UNV_Volunteer_Learning"/>
    <s v="SSD"/>
    <n v="30000"/>
    <n v="47104"/>
    <n v="1981"/>
    <x v="3"/>
    <s v="SSD10"/>
    <x v="11"/>
    <x v="32"/>
    <s v="PAY"/>
    <m/>
    <m/>
    <m/>
    <m/>
    <x v="95"/>
    <x v="93"/>
    <m/>
    <s v="SSD22M04IV"/>
    <n v="130"/>
    <d v="2022-04-30T00:00:00"/>
    <n v="175"/>
    <s v="USD"/>
    <n v="175"/>
    <s v="GP"/>
    <n v="2022"/>
    <x v="0"/>
  </r>
  <r>
    <x v="5"/>
    <s v="UNDP1-SSD22M04IV-30-APR-2022-81"/>
    <x v="0"/>
    <d v="2022-05-10T00:00:00"/>
    <s v="UNDP1"/>
    <x v="67"/>
    <s v="UN Volunteers-Stipend &amp; Allow"/>
    <s v="SSD"/>
    <n v="30000"/>
    <n v="47104"/>
    <n v="1981"/>
    <x v="3"/>
    <s v="SSD10"/>
    <x v="11"/>
    <x v="32"/>
    <s v="PAY"/>
    <m/>
    <m/>
    <m/>
    <m/>
    <x v="95"/>
    <x v="93"/>
    <m/>
    <s v="SSD22M04IV"/>
    <n v="81"/>
    <d v="2022-04-30T00:00:00"/>
    <n v="20927.98"/>
    <s v="USD"/>
    <n v="20927.98"/>
    <s v="GP"/>
    <n v="2022"/>
    <x v="0"/>
  </r>
  <r>
    <x v="5"/>
    <s v="UNDP1-SSD22M04IV-30-APR-2022-419"/>
    <x v="0"/>
    <d v="2022-05-10T00:00:00"/>
    <s v="UNDP1"/>
    <x v="63"/>
    <s v="UNV_COST_RECOVERY_RECURRING"/>
    <s v="SSD"/>
    <n v="30000"/>
    <n v="47104"/>
    <n v="1981"/>
    <x v="3"/>
    <s v="SSD10"/>
    <x v="11"/>
    <x v="32"/>
    <s v="PAY"/>
    <m/>
    <m/>
    <m/>
    <m/>
    <x v="95"/>
    <x v="93"/>
    <m/>
    <s v="SSD22M04IV"/>
    <n v="419"/>
    <d v="2022-04-30T00:00:00"/>
    <n v="4164.8900000000003"/>
    <s v="USD"/>
    <n v="4164.8900000000003"/>
    <s v="GP"/>
    <n v="2022"/>
    <x v="0"/>
  </r>
  <r>
    <x v="5"/>
    <s v="UNDP1-SSD22M04IV-30-APR-2022-356"/>
    <x v="0"/>
    <d v="2022-05-10T00:00:00"/>
    <s v="UNDP1"/>
    <x v="68"/>
    <s v="UNV RSA / Exit Allowance"/>
    <s v="SSD"/>
    <n v="30000"/>
    <n v="47104"/>
    <n v="1981"/>
    <x v="3"/>
    <s v="SSD10"/>
    <x v="11"/>
    <x v="32"/>
    <s v="PAY"/>
    <m/>
    <m/>
    <m/>
    <m/>
    <x v="95"/>
    <x v="93"/>
    <m/>
    <s v="SSD22M04IV"/>
    <n v="356"/>
    <d v="2022-04-30T00:00:00"/>
    <n v="1575"/>
    <s v="USD"/>
    <n v="1575"/>
    <s v="GP"/>
    <n v="2022"/>
    <x v="0"/>
  </r>
  <r>
    <x v="5"/>
    <s v="UNDP1-SSD22M04IV-30-APR-2022-315"/>
    <x v="0"/>
    <d v="2022-05-10T00:00:00"/>
    <s v="UNDP1"/>
    <x v="66"/>
    <s v="UNV-Home Leave Travel &amp; Allowa"/>
    <s v="SSD"/>
    <n v="30000"/>
    <n v="47104"/>
    <n v="1981"/>
    <x v="3"/>
    <s v="SSD10"/>
    <x v="11"/>
    <x v="32"/>
    <s v="PAY"/>
    <m/>
    <m/>
    <m/>
    <m/>
    <x v="95"/>
    <x v="93"/>
    <m/>
    <s v="SSD22M04IV"/>
    <n v="315"/>
    <d v="2022-04-30T00:00:00"/>
    <n v="175"/>
    <s v="USD"/>
    <n v="175"/>
    <s v="GP"/>
    <n v="2022"/>
    <x v="0"/>
  </r>
  <r>
    <x v="5"/>
    <s v="UNDP1-SSD22M05IV-31-MAY-2022-280"/>
    <x v="3"/>
    <d v="2022-06-01T00:00:00"/>
    <s v="UNDP1"/>
    <x v="83"/>
    <s v="UNVs-Contribution to security"/>
    <s v="SSD"/>
    <n v="30000"/>
    <n v="47104"/>
    <n v="1981"/>
    <x v="3"/>
    <s v="SSD10"/>
    <x v="11"/>
    <x v="32"/>
    <s v="PAY"/>
    <m/>
    <m/>
    <m/>
    <m/>
    <x v="95"/>
    <x v="93"/>
    <m/>
    <s v="SSD22M05IV"/>
    <n v="280"/>
    <d v="2022-05-31T00:00:00"/>
    <n v="942.62"/>
    <s v="USD"/>
    <n v="942.62"/>
    <s v="GP"/>
    <n v="2022"/>
    <x v="1"/>
  </r>
  <r>
    <x v="5"/>
    <s v="UNDP1-SSD22M05IV-31-MAY-2022-266"/>
    <x v="3"/>
    <d v="2022-06-01T00:00:00"/>
    <s v="UNDP1"/>
    <x v="64"/>
    <s v="UNV-Global Charges"/>
    <s v="SSD"/>
    <n v="30000"/>
    <n v="47104"/>
    <n v="1981"/>
    <x v="3"/>
    <s v="SSD10"/>
    <x v="11"/>
    <x v="32"/>
    <s v="PAY"/>
    <m/>
    <m/>
    <m/>
    <m/>
    <x v="95"/>
    <x v="93"/>
    <m/>
    <s v="SSD22M05IV"/>
    <n v="266"/>
    <d v="2022-05-31T00:00:00"/>
    <n v="1039.81"/>
    <s v="USD"/>
    <n v="1039.81"/>
    <s v="GP"/>
    <n v="2022"/>
    <x v="1"/>
  </r>
  <r>
    <x v="5"/>
    <s v="UNDP1-SSD22M05IV-31-MAY-2022-87"/>
    <x v="3"/>
    <d v="2022-06-01T00:00:00"/>
    <s v="UNDP1"/>
    <x v="67"/>
    <s v="UN Volunteers-Stipend &amp; Allow"/>
    <s v="SSD"/>
    <n v="30000"/>
    <n v="47104"/>
    <n v="1981"/>
    <x v="3"/>
    <s v="SSD10"/>
    <x v="11"/>
    <x v="32"/>
    <s v="PAY"/>
    <m/>
    <m/>
    <m/>
    <m/>
    <x v="95"/>
    <x v="93"/>
    <m/>
    <s v="SSD22M05IV"/>
    <n v="87"/>
    <d v="2022-05-31T00:00:00"/>
    <n v="20927.98"/>
    <s v="USD"/>
    <n v="20927.98"/>
    <s v="GP"/>
    <n v="2022"/>
    <x v="1"/>
  </r>
  <r>
    <x v="5"/>
    <s v="UNDP1-SSD22M05IV-31-MAY-2022-358"/>
    <x v="3"/>
    <d v="2022-06-01T00:00:00"/>
    <s v="UNDP1"/>
    <x v="68"/>
    <s v="UNV RSA / Exit Allowance"/>
    <s v="SSD"/>
    <n v="30000"/>
    <n v="47104"/>
    <n v="1981"/>
    <x v="3"/>
    <s v="SSD10"/>
    <x v="11"/>
    <x v="32"/>
    <s v="PAY"/>
    <m/>
    <m/>
    <m/>
    <m/>
    <x v="95"/>
    <x v="93"/>
    <m/>
    <s v="SSD22M05IV"/>
    <n v="358"/>
    <d v="2022-05-31T00:00:00"/>
    <n v="1575"/>
    <s v="USD"/>
    <n v="1575"/>
    <s v="GP"/>
    <n v="2022"/>
    <x v="1"/>
  </r>
  <r>
    <x v="5"/>
    <s v="UNDP1-SSD22M05IV-31-MAY-2022-222"/>
    <x v="3"/>
    <d v="2022-06-01T00:00:00"/>
    <s v="UNDP1"/>
    <x v="71"/>
    <s v="UNV-Medical Insurance"/>
    <s v="SSD"/>
    <n v="30000"/>
    <n v="47104"/>
    <n v="1981"/>
    <x v="3"/>
    <s v="SSD10"/>
    <x v="11"/>
    <x v="32"/>
    <s v="PAY"/>
    <m/>
    <m/>
    <m/>
    <m/>
    <x v="95"/>
    <x v="93"/>
    <m/>
    <s v="SSD22M05IV"/>
    <n v="222"/>
    <d v="2022-05-31T00:00:00"/>
    <n v="1003.1"/>
    <s v="USD"/>
    <n v="1003.1"/>
    <s v="GP"/>
    <n v="2022"/>
    <x v="1"/>
  </r>
  <r>
    <x v="5"/>
    <s v="UNDP1-SSD22M05IV-31-MAY-2022-178"/>
    <x v="3"/>
    <d v="2022-06-01T00:00:00"/>
    <s v="UNDP1"/>
    <x v="69"/>
    <s v="UNV-Hazard Pay"/>
    <s v="SSD"/>
    <n v="30000"/>
    <n v="47104"/>
    <n v="1981"/>
    <x v="3"/>
    <s v="SSD10"/>
    <x v="11"/>
    <x v="32"/>
    <s v="PAY"/>
    <m/>
    <m/>
    <m/>
    <m/>
    <x v="95"/>
    <x v="93"/>
    <m/>
    <s v="SSD22M05IV"/>
    <n v="178"/>
    <d v="2022-05-31T00:00:00"/>
    <n v="7000"/>
    <s v="USD"/>
    <n v="7000"/>
    <s v="GP"/>
    <n v="2022"/>
    <x v="1"/>
  </r>
  <r>
    <x v="5"/>
    <s v="UNDP1-SSD22M05IV-31-MAY-2022-134"/>
    <x v="3"/>
    <d v="2022-06-01T00:00:00"/>
    <s v="UNDP1"/>
    <x v="65"/>
    <s v="UNV_Volunteer_Learning"/>
    <s v="SSD"/>
    <n v="30000"/>
    <n v="47104"/>
    <n v="1981"/>
    <x v="3"/>
    <s v="SSD10"/>
    <x v="11"/>
    <x v="32"/>
    <s v="PAY"/>
    <m/>
    <m/>
    <m/>
    <m/>
    <x v="95"/>
    <x v="93"/>
    <m/>
    <s v="SSD22M05IV"/>
    <n v="134"/>
    <d v="2022-05-31T00:00:00"/>
    <n v="175"/>
    <s v="USD"/>
    <n v="175"/>
    <s v="GP"/>
    <n v="2022"/>
    <x v="1"/>
  </r>
  <r>
    <x v="5"/>
    <s v="UNDP1-SSD22M05IV-31-MAY-2022-318"/>
    <x v="3"/>
    <d v="2022-06-01T00:00:00"/>
    <s v="UNDP1"/>
    <x v="66"/>
    <s v="UNV-Home Leave Travel &amp; Allowa"/>
    <s v="SSD"/>
    <n v="30000"/>
    <n v="47104"/>
    <n v="1981"/>
    <x v="3"/>
    <s v="SSD10"/>
    <x v="11"/>
    <x v="32"/>
    <s v="PAY"/>
    <m/>
    <m/>
    <m/>
    <m/>
    <x v="95"/>
    <x v="93"/>
    <m/>
    <s v="SSD22M05IV"/>
    <n v="318"/>
    <d v="2022-05-31T00:00:00"/>
    <n v="175"/>
    <s v="USD"/>
    <n v="175"/>
    <s v="GP"/>
    <n v="2022"/>
    <x v="1"/>
  </r>
  <r>
    <x v="5"/>
    <s v="UNDP1-SSD22M05IV-31-MAY-2022-415"/>
    <x v="3"/>
    <d v="2022-06-01T00:00:00"/>
    <s v="UNDP1"/>
    <x v="63"/>
    <s v="UNV_COST_RECOVERY_RECURRING"/>
    <s v="SSD"/>
    <n v="30000"/>
    <n v="47104"/>
    <n v="1981"/>
    <x v="3"/>
    <s v="SSD10"/>
    <x v="11"/>
    <x v="32"/>
    <s v="PAY"/>
    <m/>
    <m/>
    <m/>
    <m/>
    <x v="95"/>
    <x v="93"/>
    <m/>
    <s v="SSD22M05IV"/>
    <n v="415"/>
    <d v="2022-05-31T00:00:00"/>
    <n v="4164.8900000000003"/>
    <s v="USD"/>
    <n v="4164.8900000000003"/>
    <s v="GP"/>
    <n v="2022"/>
    <x v="1"/>
  </r>
  <r>
    <x v="5"/>
    <s v="UNDP1-SSD22M06IV-30-JUN-2022-429"/>
    <x v="4"/>
    <d v="2022-07-01T00:00:00"/>
    <s v="UNDP1"/>
    <x v="63"/>
    <s v="UNV_COST_RECOVERY_RECURRING"/>
    <s v="SSD"/>
    <n v="30000"/>
    <n v="47104"/>
    <n v="1981"/>
    <x v="3"/>
    <s v="SSD10"/>
    <x v="11"/>
    <x v="32"/>
    <s v="PAY"/>
    <m/>
    <m/>
    <m/>
    <m/>
    <x v="95"/>
    <x v="93"/>
    <m/>
    <s v="SSD22M06IV"/>
    <n v="429"/>
    <d v="2022-06-30T00:00:00"/>
    <n v="5100.2700000000004"/>
    <s v="USD"/>
    <n v="5100.2700000000004"/>
    <s v="GP"/>
    <n v="2022"/>
    <x v="2"/>
  </r>
  <r>
    <x v="5"/>
    <s v="UNDP1-SSD22M06IV-30-JUN-2022-266"/>
    <x v="4"/>
    <d v="2022-07-01T00:00:00"/>
    <s v="UNDP1"/>
    <x v="64"/>
    <s v="UNV-Global Charges"/>
    <s v="SSD"/>
    <n v="30000"/>
    <n v="47104"/>
    <n v="1981"/>
    <x v="3"/>
    <s v="SSD10"/>
    <x v="11"/>
    <x v="32"/>
    <s v="PAY"/>
    <m/>
    <m/>
    <m/>
    <m/>
    <x v="95"/>
    <x v="93"/>
    <m/>
    <s v="SSD22M06IV"/>
    <n v="266"/>
    <d v="2022-06-30T00:00:00"/>
    <n v="1269.8800000000001"/>
    <s v="USD"/>
    <n v="1269.8800000000001"/>
    <s v="GP"/>
    <n v="2022"/>
    <x v="2"/>
  </r>
  <r>
    <x v="5"/>
    <s v="UNDP1-SSD22M06IV-30-JUN-2022-81"/>
    <x v="4"/>
    <d v="2022-07-01T00:00:00"/>
    <s v="UNDP1"/>
    <x v="61"/>
    <s v="UNV_Entry_Lump_Sum"/>
    <s v="SSD"/>
    <n v="30000"/>
    <n v="47104"/>
    <n v="1981"/>
    <x v="3"/>
    <s v="SSD10"/>
    <x v="11"/>
    <x v="32"/>
    <s v="PAY"/>
    <m/>
    <m/>
    <m/>
    <m/>
    <x v="95"/>
    <x v="93"/>
    <m/>
    <s v="SSD22M06IV"/>
    <n v="81"/>
    <d v="2022-06-30T00:00:00"/>
    <n v="2000"/>
    <s v="USD"/>
    <n v="2000"/>
    <s v="GP"/>
    <n v="2022"/>
    <x v="2"/>
  </r>
  <r>
    <x v="5"/>
    <s v="UNDP1-SSD22M06IV-30-JUN-2022-384"/>
    <x v="4"/>
    <d v="2022-07-01T00:00:00"/>
    <s v="UNDP1"/>
    <x v="72"/>
    <s v="UNV_Cost_Recovery_Deployment"/>
    <s v="SSD"/>
    <n v="30000"/>
    <n v="47104"/>
    <n v="1981"/>
    <x v="3"/>
    <s v="SSD10"/>
    <x v="11"/>
    <x v="32"/>
    <s v="PAY"/>
    <m/>
    <m/>
    <m/>
    <m/>
    <x v="95"/>
    <x v="93"/>
    <m/>
    <s v="SSD22M06IV"/>
    <n v="384"/>
    <d v="2022-06-30T00:00:00"/>
    <n v="4100"/>
    <s v="USD"/>
    <n v="4100"/>
    <s v="GP"/>
    <n v="2022"/>
    <x v="2"/>
  </r>
  <r>
    <x v="5"/>
    <s v="UNDP1-SSD22M06IV-30-JUN-2022-373"/>
    <x v="4"/>
    <d v="2022-07-01T00:00:00"/>
    <s v="UNDP1"/>
    <x v="70"/>
    <s v="UNV-Intl Appoint/Sep incl Trvl"/>
    <s v="SSD"/>
    <n v="30000"/>
    <n v="47104"/>
    <n v="1981"/>
    <x v="3"/>
    <s v="SSD10"/>
    <x v="11"/>
    <x v="32"/>
    <s v="PAY"/>
    <m/>
    <m/>
    <m/>
    <m/>
    <x v="95"/>
    <x v="93"/>
    <m/>
    <s v="SSD22M06IV"/>
    <n v="373"/>
    <d v="2022-06-30T00:00:00"/>
    <n v="1050"/>
    <s v="USD"/>
    <n v="1050"/>
    <s v="GP"/>
    <n v="2022"/>
    <x v="2"/>
  </r>
  <r>
    <x v="5"/>
    <s v="UNDP1-SSD22M06IV-30-JUN-2022-123"/>
    <x v="4"/>
    <d v="2022-07-01T00:00:00"/>
    <s v="UNDP1"/>
    <x v="65"/>
    <s v="UNV_Volunteer_Learning"/>
    <s v="SSD"/>
    <n v="30000"/>
    <n v="47104"/>
    <n v="1981"/>
    <x v="3"/>
    <s v="SSD10"/>
    <x v="11"/>
    <x v="32"/>
    <s v="PAY"/>
    <m/>
    <m/>
    <m/>
    <m/>
    <x v="95"/>
    <x v="93"/>
    <m/>
    <s v="SSD22M06IV"/>
    <n v="123"/>
    <d v="2022-06-30T00:00:00"/>
    <n v="208.87"/>
    <s v="USD"/>
    <n v="208.87"/>
    <s v="GP"/>
    <n v="2022"/>
    <x v="2"/>
  </r>
  <r>
    <x v="5"/>
    <s v="UNDP1-SSD22M06IV-30-JUN-2022-362"/>
    <x v="4"/>
    <d v="2022-07-01T00:00:00"/>
    <s v="UNDP1"/>
    <x v="68"/>
    <s v="UNV RSA / Exit Allowance"/>
    <s v="SSD"/>
    <n v="30000"/>
    <n v="47104"/>
    <n v="1981"/>
    <x v="3"/>
    <s v="SSD10"/>
    <x v="11"/>
    <x v="32"/>
    <s v="PAY"/>
    <m/>
    <m/>
    <m/>
    <m/>
    <x v="95"/>
    <x v="93"/>
    <m/>
    <s v="SSD22M06IV"/>
    <n v="362"/>
    <d v="2022-06-30T00:00:00"/>
    <n v="1879.84"/>
    <s v="USD"/>
    <n v="1879.84"/>
    <s v="GP"/>
    <n v="2022"/>
    <x v="2"/>
  </r>
  <r>
    <x v="5"/>
    <s v="UNDP1-SSD22M06IV-30-JUN-2022-169"/>
    <x v="4"/>
    <d v="2022-07-01T00:00:00"/>
    <s v="UNDP1"/>
    <x v="69"/>
    <s v="UNV-Hazard Pay"/>
    <s v="SSD"/>
    <n v="30000"/>
    <n v="47104"/>
    <n v="1981"/>
    <x v="3"/>
    <s v="SSD10"/>
    <x v="11"/>
    <x v="32"/>
    <s v="PAY"/>
    <m/>
    <m/>
    <m/>
    <m/>
    <x v="95"/>
    <x v="93"/>
    <m/>
    <s v="SSD22M06IV"/>
    <n v="169"/>
    <d v="2022-06-30T00:00:00"/>
    <n v="8354.84"/>
    <s v="USD"/>
    <n v="8354.84"/>
    <s v="GP"/>
    <n v="2022"/>
    <x v="2"/>
  </r>
  <r>
    <x v="5"/>
    <s v="UNDP1-SSD22M06IV-30-JUN-2022-320"/>
    <x v="4"/>
    <d v="2022-07-01T00:00:00"/>
    <s v="UNDP1"/>
    <x v="66"/>
    <s v="UNV-Home Leave Travel &amp; Allowa"/>
    <s v="SSD"/>
    <n v="30000"/>
    <n v="47104"/>
    <n v="1981"/>
    <x v="3"/>
    <s v="SSD10"/>
    <x v="11"/>
    <x v="32"/>
    <s v="PAY"/>
    <m/>
    <m/>
    <m/>
    <m/>
    <x v="95"/>
    <x v="93"/>
    <m/>
    <s v="SSD22M06IV"/>
    <n v="320"/>
    <d v="2022-06-30T00:00:00"/>
    <n v="208.87"/>
    <s v="USD"/>
    <n v="208.87"/>
    <s v="GP"/>
    <n v="2022"/>
    <x v="2"/>
  </r>
  <r>
    <x v="5"/>
    <s v="UNDP1-SSD22M06IV-30-JUN-2022-72"/>
    <x v="4"/>
    <d v="2022-07-01T00:00:00"/>
    <s v="UNDP1"/>
    <x v="67"/>
    <s v="UN Volunteers-Stipend &amp; Allow"/>
    <s v="SSD"/>
    <n v="30000"/>
    <n v="47104"/>
    <n v="1981"/>
    <x v="3"/>
    <s v="SSD10"/>
    <x v="11"/>
    <x v="32"/>
    <s v="PAY"/>
    <m/>
    <m/>
    <m/>
    <m/>
    <x v="95"/>
    <x v="93"/>
    <m/>
    <s v="SSD22M06IV"/>
    <n v="72"/>
    <d v="2022-06-30T00:00:00"/>
    <n v="24915.46"/>
    <s v="USD"/>
    <n v="24915.46"/>
    <s v="GP"/>
    <n v="2022"/>
    <x v="2"/>
  </r>
  <r>
    <x v="5"/>
    <s v="UNDP1-SSD22M06IV-30-JUN-2022-280"/>
    <x v="4"/>
    <d v="2022-07-01T00:00:00"/>
    <s v="UNDP1"/>
    <x v="83"/>
    <s v="UNVs-Contribution to security"/>
    <s v="SSD"/>
    <n v="30000"/>
    <n v="47104"/>
    <n v="1981"/>
    <x v="3"/>
    <s v="SSD10"/>
    <x v="11"/>
    <x v="32"/>
    <s v="PAY"/>
    <m/>
    <m/>
    <m/>
    <m/>
    <x v="95"/>
    <x v="93"/>
    <m/>
    <s v="SSD22M06IV"/>
    <n v="280"/>
    <d v="2022-06-30T00:00:00"/>
    <n v="1125.06"/>
    <s v="USD"/>
    <n v="1125.06"/>
    <s v="GP"/>
    <n v="2022"/>
    <x v="2"/>
  </r>
  <r>
    <x v="5"/>
    <s v="UNDP1-SSD22M06IV-30-JUN-2022-217"/>
    <x v="4"/>
    <d v="2022-07-01T00:00:00"/>
    <s v="UNDP1"/>
    <x v="71"/>
    <s v="UNV-Medical Insurance"/>
    <s v="SSD"/>
    <n v="30000"/>
    <n v="47104"/>
    <n v="1981"/>
    <x v="3"/>
    <s v="SSD10"/>
    <x v="11"/>
    <x v="32"/>
    <s v="PAY"/>
    <m/>
    <m/>
    <m/>
    <m/>
    <x v="95"/>
    <x v="93"/>
    <m/>
    <s v="SSD22M06IV"/>
    <n v="217"/>
    <d v="2022-06-30T00:00:00"/>
    <n v="1200.78"/>
    <s v="USD"/>
    <n v="1200.78"/>
    <s v="GP"/>
    <n v="2022"/>
    <x v="2"/>
  </r>
  <r>
    <x v="6"/>
    <s v="SSD10-11535-1-1"/>
    <x v="95"/>
    <d v="2022-06-10T00:00:00"/>
    <s v="UNDP1"/>
    <x v="78"/>
    <s v="Travel - Other"/>
    <s v="SSD"/>
    <n v="28623"/>
    <n v="47104"/>
    <n v="1981"/>
    <x v="20"/>
    <s v="SSD10"/>
    <x v="11"/>
    <x v="31"/>
    <s v="DJA"/>
    <s v=" "/>
    <m/>
    <m/>
    <m/>
    <x v="160"/>
    <x v="219"/>
    <m/>
    <s v="AR09493787"/>
    <n v="5"/>
    <d v="2022-05-27T00:00:00"/>
    <n v="-33"/>
    <s v="USD"/>
    <n v="-33"/>
    <s v="AR"/>
    <n v="2022"/>
    <x v="1"/>
  </r>
  <r>
    <x v="3"/>
    <s v="UNDP1-0000653532-1-1"/>
    <x v="78"/>
    <d v="2022-04-15T00:00:00"/>
    <s v="UNDP1"/>
    <x v="21"/>
    <s v="Daily Subsistence Allow-Intl"/>
    <s v="SSD"/>
    <n v="4010"/>
    <n v="47101"/>
    <n v="1981"/>
    <x v="18"/>
    <s v="SSD10"/>
    <x v="11"/>
    <x v="0"/>
    <s v="ACT"/>
    <s v="DP35656"/>
    <n v="6409"/>
    <s v="Paulino Wanawilla Unango"/>
    <m/>
    <x v="161"/>
    <x v="220"/>
    <m/>
    <s v="EX09421253"/>
    <n v="32"/>
    <d v="2022-04-14T00:00:00"/>
    <n v="-1653"/>
    <s v="USD"/>
    <n v="-1653"/>
    <s v="EX"/>
    <n v="2022"/>
    <x v="0"/>
  </r>
  <r>
    <x v="2"/>
    <s v="SSD10-00097400-1-1-ACCR-DST"/>
    <x v="7"/>
    <d v="2022-03-02T00:00:00"/>
    <s v="UNDP1"/>
    <x v="78"/>
    <s v="TRAVEL - OTHER"/>
    <s v="SSD"/>
    <n v="30000"/>
    <n v="47104"/>
    <n v="1981"/>
    <x v="3"/>
    <s v="SSD10"/>
    <x v="12"/>
    <x v="44"/>
    <s v=" "/>
    <s v=" "/>
    <n v="4828"/>
    <s v="ECOBANK SOUTH SUDAN LIMITED"/>
    <s v=" "/>
    <x v="103"/>
    <x v="221"/>
    <m/>
    <s v="AP09363881"/>
    <n v="9"/>
    <d v="2022-03-01T00:00:00"/>
    <n v="1155"/>
    <s v="USD"/>
    <n v="1155"/>
    <s v="AP"/>
    <n v="2022"/>
    <x v="3"/>
  </r>
  <r>
    <x v="2"/>
    <s v="SSD10-00097726-1-1-ACCR-DST"/>
    <x v="60"/>
    <d v="2022-03-22T00:00:00"/>
    <s v="UNDP1"/>
    <x v="78"/>
    <s v="TRAVEL - OTHER"/>
    <s v="SSD"/>
    <n v="30000"/>
    <n v="47104"/>
    <n v="1981"/>
    <x v="3"/>
    <s v="SSD10"/>
    <x v="12"/>
    <x v="45"/>
    <s v=" "/>
    <s v=" "/>
    <n v="4828"/>
    <s v="ECOBANK SOUTH SUDAN LIMITED"/>
    <s v=" "/>
    <x v="162"/>
    <x v="222"/>
    <m/>
    <s v="AP09389277"/>
    <n v="3"/>
    <d v="2022-03-21T00:00:00"/>
    <n v="2420"/>
    <s v="USD"/>
    <n v="2420"/>
    <s v="AP"/>
    <n v="2022"/>
    <x v="3"/>
  </r>
  <r>
    <x v="2"/>
    <s v="SSD10-00097732-1-1-ACCR-DST"/>
    <x v="96"/>
    <d v="2022-03-23T00:00:00"/>
    <s v="UNDP1"/>
    <x v="77"/>
    <s v="DAILY SUBSISTENCE ALLOW-LOCAL"/>
    <s v="SSD"/>
    <n v="30000"/>
    <n v="47104"/>
    <n v="1981"/>
    <x v="3"/>
    <s v="SSD10"/>
    <x v="12"/>
    <x v="45"/>
    <s v=" "/>
    <s v=" "/>
    <n v="4828"/>
    <s v="ECOBANK SOUTH SUDAN LIMITED"/>
    <s v=" "/>
    <x v="163"/>
    <x v="223"/>
    <m/>
    <s v="AP09390003"/>
    <n v="61"/>
    <d v="2022-03-22T00:00:00"/>
    <n v="49708"/>
    <s v="USD"/>
    <n v="49708"/>
    <s v="AP"/>
    <n v="2022"/>
    <x v="3"/>
  </r>
  <r>
    <x v="2"/>
    <s v="SSD10-00097745-1-1-ACCR-DST"/>
    <x v="66"/>
    <d v="2022-03-23T00:00:00"/>
    <s v="UNDP1"/>
    <x v="78"/>
    <s v="TRAVEL - OTHER"/>
    <s v="SSD"/>
    <n v="30000"/>
    <n v="47104"/>
    <n v="1981"/>
    <x v="3"/>
    <s v="SSD10"/>
    <x v="12"/>
    <x v="45"/>
    <s v=" "/>
    <s v=" "/>
    <n v="4828"/>
    <s v="ECOBANK SOUTH SUDAN LIMITED"/>
    <s v=" "/>
    <x v="103"/>
    <x v="224"/>
    <m/>
    <s v="AP09390874"/>
    <n v="14"/>
    <d v="2022-03-23T00:00:00"/>
    <n v="1936"/>
    <s v="USD"/>
    <n v="1936"/>
    <s v="AP"/>
    <n v="2022"/>
    <x v="3"/>
  </r>
  <r>
    <x v="2"/>
    <s v="SSD10-00097928-1-1-ACCR-DST"/>
    <x v="9"/>
    <d v="2022-04-06T00:00:00"/>
    <s v="UNDP1"/>
    <x v="80"/>
    <s v="GRANTS TO INSTIT   OTHER BENEF"/>
    <s v="SSD"/>
    <n v="30000"/>
    <n v="47104"/>
    <n v="1981"/>
    <x v="3"/>
    <s v="SSD10"/>
    <x v="12"/>
    <x v="46"/>
    <s v=" "/>
    <s v=" "/>
    <n v="5884"/>
    <s v="CIVIL SOCIETY HUMAN RIGHTS ORGANIZATION"/>
    <s v=" "/>
    <x v="164"/>
    <x v="225"/>
    <m/>
    <s v="AP09408004"/>
    <n v="2"/>
    <d v="2022-03-31T00:00:00"/>
    <n v="36000"/>
    <s v="USD"/>
    <n v="36000"/>
    <s v="AP"/>
    <n v="2022"/>
    <x v="3"/>
  </r>
  <r>
    <x v="2"/>
    <s v="SSD10-00097929-1-1-ACCR-DST"/>
    <x v="9"/>
    <d v="2022-04-05T00:00:00"/>
    <s v="UNDP1"/>
    <x v="80"/>
    <s v="GRANTS TO INSTIT   OTHER BENEF"/>
    <s v="SSD"/>
    <n v="30000"/>
    <n v="47104"/>
    <n v="1981"/>
    <x v="3"/>
    <s v="SSD10"/>
    <x v="12"/>
    <x v="46"/>
    <s v=" "/>
    <s v=" "/>
    <n v="1845"/>
    <s v="CHRISTIAN RECOVERY   DEVELOPMENT AGENCY"/>
    <s v=" "/>
    <x v="165"/>
    <x v="226"/>
    <m/>
    <s v="AP09407066"/>
    <n v="21"/>
    <d v="2022-03-31T00:00:00"/>
    <n v="36000"/>
    <s v="USD"/>
    <n v="36000"/>
    <s v="AP"/>
    <n v="2022"/>
    <x v="3"/>
  </r>
  <r>
    <x v="2"/>
    <s v="SSD10-00098039-1-1-ACCR-DST"/>
    <x v="77"/>
    <d v="2022-04-11T00:00:00"/>
    <s v="UNDP1"/>
    <x v="80"/>
    <s v="GRANTS TO INSTIT   OTHER BENEF"/>
    <s v="SSD"/>
    <n v="30000"/>
    <n v="47104"/>
    <n v="1981"/>
    <x v="3"/>
    <s v="SSD10"/>
    <x v="12"/>
    <x v="46"/>
    <s v=" "/>
    <s v=" "/>
    <n v="4783"/>
    <s v="INITIATIVE FOR PEACE COMMUNICATION ASSO"/>
    <s v=" "/>
    <x v="166"/>
    <x v="227"/>
    <m/>
    <s v="AP09415288"/>
    <n v="92"/>
    <d v="2022-04-11T00:00:00"/>
    <n v="36000"/>
    <s v="USD"/>
    <n v="36000"/>
    <s v="AP"/>
    <n v="2022"/>
    <x v="0"/>
  </r>
  <r>
    <x v="2"/>
    <s v="SSD10-00098152-1-1-ACCR-DST"/>
    <x v="80"/>
    <d v="2022-04-22T00:00:00"/>
    <s v="UNDP1"/>
    <x v="16"/>
    <s v="OFA- GOVERNMENTS (NEX)"/>
    <s v="SSD"/>
    <n v="30079"/>
    <n v="47104"/>
    <n v="1981"/>
    <x v="8"/>
    <s v="SSD10"/>
    <x v="12"/>
    <x v="47"/>
    <s v=" "/>
    <s v=" "/>
    <n v="5951"/>
    <s v="RURAL DEVELOPMENT ACTION AID"/>
    <s v=" "/>
    <x v="167"/>
    <x v="228"/>
    <m/>
    <s v="AP09429837"/>
    <n v="7"/>
    <d v="2022-04-22T00:00:00"/>
    <n v="165000"/>
    <s v="USD"/>
    <n v="165000"/>
    <s v="AP"/>
    <n v="2022"/>
    <x v="0"/>
  </r>
  <r>
    <x v="2"/>
    <s v="SSD10-00098152-1-2-ACCR-DST"/>
    <x v="80"/>
    <d v="2022-04-22T00:00:00"/>
    <s v="UNDP1"/>
    <x v="16"/>
    <s v="OFA- GOVERNMENTS (NEX)"/>
    <s v="SSD"/>
    <n v="30079"/>
    <n v="47104"/>
    <n v="1981"/>
    <x v="8"/>
    <s v="SSD10"/>
    <x v="12"/>
    <x v="48"/>
    <s v=" "/>
    <s v=" "/>
    <n v="5951"/>
    <s v="RURAL DEVELOPMENT ACTION AID"/>
    <s v=" "/>
    <x v="167"/>
    <x v="228"/>
    <m/>
    <s v="AP09429837"/>
    <n v="8"/>
    <d v="2022-04-22T00:00:00"/>
    <n v="38300"/>
    <s v="USD"/>
    <n v="38300"/>
    <s v="AP"/>
    <n v="2022"/>
    <x v="0"/>
  </r>
  <r>
    <x v="2"/>
    <s v="SSD10-00098152-1-3-ACCR-DST"/>
    <x v="80"/>
    <d v="2022-04-22T00:00:00"/>
    <s v="UNDP1"/>
    <x v="16"/>
    <s v="OFA- GOVERNMENTS (NEX)"/>
    <s v="SSD"/>
    <n v="30079"/>
    <n v="47104"/>
    <n v="1981"/>
    <x v="8"/>
    <s v="SSD10"/>
    <x v="12"/>
    <x v="49"/>
    <s v=" "/>
    <s v=" "/>
    <n v="5951"/>
    <s v="RURAL DEVELOPMENT ACTION AID"/>
    <s v=" "/>
    <x v="167"/>
    <x v="228"/>
    <m/>
    <s v="AP09429837"/>
    <n v="9"/>
    <d v="2022-04-22T00:00:00"/>
    <n v="10524"/>
    <s v="USD"/>
    <n v="10524"/>
    <s v="AP"/>
    <n v="2022"/>
    <x v="0"/>
  </r>
  <r>
    <x v="2"/>
    <s v="SSD10-00098152-1-4-ACCR-DST"/>
    <x v="80"/>
    <d v="2022-04-22T00:00:00"/>
    <s v="UNDP1"/>
    <x v="16"/>
    <s v="OFA- GOVERNMENTS (NEX)"/>
    <s v="SSD"/>
    <n v="30079"/>
    <n v="47104"/>
    <n v="1981"/>
    <x v="8"/>
    <s v="SSD10"/>
    <x v="12"/>
    <x v="50"/>
    <s v=" "/>
    <s v=" "/>
    <n v="5951"/>
    <s v="RURAL DEVELOPMENT ACTION AID"/>
    <s v=" "/>
    <x v="167"/>
    <x v="228"/>
    <m/>
    <s v="AP09429837"/>
    <n v="3"/>
    <d v="2022-04-22T00:00:00"/>
    <n v="25600"/>
    <s v="USD"/>
    <n v="25600"/>
    <s v="AP"/>
    <n v="2022"/>
    <x v="0"/>
  </r>
  <r>
    <x v="2"/>
    <s v="SSD10-00098152-1-5-ACCR-DST"/>
    <x v="80"/>
    <d v="2022-04-22T00:00:00"/>
    <s v="UNDP1"/>
    <x v="16"/>
    <s v="OFA- GOVERNMENTS (NEX)"/>
    <s v="SSD"/>
    <n v="30079"/>
    <n v="47104"/>
    <n v="1981"/>
    <x v="8"/>
    <s v="SSD10"/>
    <x v="12"/>
    <x v="51"/>
    <s v=" "/>
    <s v=" "/>
    <n v="5951"/>
    <s v="RURAL DEVELOPMENT ACTION AID"/>
    <s v=" "/>
    <x v="167"/>
    <x v="228"/>
    <m/>
    <s v="AP09429837"/>
    <n v="4"/>
    <d v="2022-04-22T00:00:00"/>
    <n v="75526"/>
    <s v="USD"/>
    <n v="75526"/>
    <s v="AP"/>
    <n v="2022"/>
    <x v="0"/>
  </r>
  <r>
    <x v="2"/>
    <s v="SSD10-00098152-1-6-ACCR-DST"/>
    <x v="80"/>
    <d v="2022-04-22T00:00:00"/>
    <s v="UNDP1"/>
    <x v="16"/>
    <s v="OFA- GOVERNMENTS (NEX)"/>
    <s v="SSD"/>
    <n v="30079"/>
    <n v="47104"/>
    <n v="1981"/>
    <x v="8"/>
    <s v="SSD10"/>
    <x v="12"/>
    <x v="52"/>
    <s v=" "/>
    <s v=" "/>
    <n v="5951"/>
    <s v="RURAL DEVELOPMENT ACTION AID"/>
    <s v=" "/>
    <x v="167"/>
    <x v="228"/>
    <m/>
    <s v="AP09429837"/>
    <n v="5"/>
    <d v="2022-04-22T00:00:00"/>
    <n v="18000"/>
    <s v="USD"/>
    <n v="18000"/>
    <s v="AP"/>
    <n v="2022"/>
    <x v="0"/>
  </r>
  <r>
    <x v="2"/>
    <s v="SSD10-00098152-1-7-ACCR-DST"/>
    <x v="80"/>
    <d v="2022-04-22T00:00:00"/>
    <s v="UNDP1"/>
    <x v="16"/>
    <s v="OFA- GOVERNMENTS (NEX)"/>
    <s v="SSD"/>
    <n v="30079"/>
    <n v="47104"/>
    <n v="1981"/>
    <x v="8"/>
    <s v="SSD10"/>
    <x v="12"/>
    <x v="53"/>
    <s v=" "/>
    <s v=" "/>
    <n v="5951"/>
    <s v="RURAL DEVELOPMENT ACTION AID"/>
    <s v=" "/>
    <x v="167"/>
    <x v="228"/>
    <m/>
    <s v="AP09429837"/>
    <n v="6"/>
    <d v="2022-04-22T00:00:00"/>
    <n v="67050"/>
    <s v="USD"/>
    <n v="67050"/>
    <s v="AP"/>
    <n v="2022"/>
    <x v="0"/>
  </r>
  <r>
    <x v="2"/>
    <s v="SSD10-00098195-1-1-ACCR-DST"/>
    <x v="24"/>
    <d v="2022-04-25T00:00:00"/>
    <s v="UNDP1"/>
    <x v="81"/>
    <s v="BANK CHARGES"/>
    <s v="SSD"/>
    <n v="30000"/>
    <n v="47104"/>
    <n v="1981"/>
    <x v="3"/>
    <s v="SSD10"/>
    <x v="12"/>
    <x v="45"/>
    <s v=" "/>
    <s v=" "/>
    <n v="4828"/>
    <s v="ECOBANK SOUTH SUDAN LIMITED"/>
    <s v=" "/>
    <x v="103"/>
    <x v="229"/>
    <m/>
    <s v="AP09431709"/>
    <n v="47"/>
    <d v="2022-04-23T00:00:00"/>
    <n v="280"/>
    <s v="USD"/>
    <n v="280"/>
    <s v="AP"/>
    <n v="2022"/>
    <x v="0"/>
  </r>
  <r>
    <x v="2"/>
    <s v="SSD10-00098249-1-1-ACCR-DST"/>
    <x v="59"/>
    <d v="2022-04-28T00:00:00"/>
    <s v="UNDP1"/>
    <x v="80"/>
    <s v="GRANTS TO INSTIT   OTHER BENEF"/>
    <s v="SSD"/>
    <n v="30000"/>
    <n v="47104"/>
    <n v="1981"/>
    <x v="3"/>
    <s v="SSD10"/>
    <x v="12"/>
    <x v="46"/>
    <s v=" "/>
    <s v=" "/>
    <n v="6498"/>
    <s v="STEWARDWOMEN"/>
    <s v=" "/>
    <x v="168"/>
    <x v="230"/>
    <m/>
    <s v="AP09437424"/>
    <n v="22"/>
    <d v="2022-04-28T00:00:00"/>
    <n v="35580"/>
    <s v="USD"/>
    <n v="35580"/>
    <s v="AP"/>
    <n v="2022"/>
    <x v="0"/>
  </r>
  <r>
    <x v="2"/>
    <s v="SSD10-00098396-1-1-ACCR-DST"/>
    <x v="18"/>
    <d v="2022-05-12T00:00:00"/>
    <s v="UNDP1"/>
    <x v="81"/>
    <s v="BANK CHARGES"/>
    <s v="SSD"/>
    <n v="30000"/>
    <n v="47104"/>
    <n v="1981"/>
    <x v="3"/>
    <s v="SSD10"/>
    <x v="12"/>
    <x v="45"/>
    <s v=" "/>
    <s v=" "/>
    <n v="4828"/>
    <s v="ECOBANK SOUTH SUDAN LIMITED"/>
    <s v=" "/>
    <x v="103"/>
    <x v="231"/>
    <m/>
    <s v="AP09454882"/>
    <n v="56"/>
    <d v="2022-05-11T00:00:00"/>
    <n v="2000"/>
    <s v="USD"/>
    <n v="2000"/>
    <s v="AP"/>
    <n v="2022"/>
    <x v="1"/>
  </r>
  <r>
    <x v="2"/>
    <s v="SSD10-00098399-1-1-ACCR-DST"/>
    <x v="18"/>
    <d v="2022-05-12T00:00:00"/>
    <s v="UNDP1"/>
    <x v="81"/>
    <s v="BANK CHARGES"/>
    <s v="SSD"/>
    <n v="30000"/>
    <n v="47104"/>
    <n v="1981"/>
    <x v="3"/>
    <s v="SSD10"/>
    <x v="12"/>
    <x v="45"/>
    <s v=" "/>
    <s v=" "/>
    <n v="4828"/>
    <s v="ECOBANK SOUTH SUDAN LIMITED"/>
    <s v=" "/>
    <x v="103"/>
    <x v="232"/>
    <m/>
    <s v="AP09454882"/>
    <n v="61"/>
    <d v="2022-05-11T00:00:00"/>
    <n v="2000"/>
    <s v="USD"/>
    <n v="2000"/>
    <s v="AP"/>
    <n v="2022"/>
    <x v="1"/>
  </r>
  <r>
    <x v="2"/>
    <s v="SSD10-00098416-1-1-ACCR-DST"/>
    <x v="82"/>
    <d v="2022-05-13T00:00:00"/>
    <s v="UNDP1"/>
    <x v="10"/>
    <s v="INTL CONSULTANTS-SHT TERM-TECH"/>
    <s v="SSD"/>
    <n v="30000"/>
    <n v="47104"/>
    <n v="1981"/>
    <x v="3"/>
    <s v="SSD10"/>
    <x v="12"/>
    <x v="54"/>
    <s v="ACT"/>
    <s v=" "/>
    <n v="7542"/>
    <s v="BRENDA MWANIGA AMBANI"/>
    <s v=" "/>
    <x v="169"/>
    <x v="233"/>
    <m/>
    <s v="AP09455728"/>
    <n v="15"/>
    <d v="2022-05-12T00:00:00"/>
    <n v="1389.2"/>
    <s v="USD"/>
    <n v="1389.2"/>
    <s v="AP"/>
    <n v="2022"/>
    <x v="1"/>
  </r>
  <r>
    <x v="2"/>
    <s v="SSD10-00098545-1-1-ACCR-DST"/>
    <x v="84"/>
    <d v="2022-05-25T00:00:00"/>
    <s v="UNDP1"/>
    <x v="80"/>
    <s v="GRANTS TO INSTIT   OTHER BENEF"/>
    <s v="SSD"/>
    <n v="30000"/>
    <n v="47104"/>
    <n v="1981"/>
    <x v="3"/>
    <s v="SSD10"/>
    <x v="12"/>
    <x v="46"/>
    <s v=" "/>
    <s v=" "/>
    <n v="5978"/>
    <s v="ACTION FOR CHILDREN DEVELOPMENT FOUNDATI"/>
    <s v=" "/>
    <x v="103"/>
    <x v="234"/>
    <m/>
    <s v="AP09469980"/>
    <n v="4"/>
    <d v="2022-05-23T00:00:00"/>
    <n v="36000"/>
    <s v="USD"/>
    <n v="36000"/>
    <s v="AP"/>
    <n v="2022"/>
    <x v="1"/>
  </r>
  <r>
    <x v="2"/>
    <s v="SSD10-00098590-1-1-ACCR-DST"/>
    <x v="54"/>
    <d v="2022-05-26T00:00:00"/>
    <s v="UNDP1"/>
    <x v="12"/>
    <s v="PREFAB STRUCTURE/OTHER BUILDIN"/>
    <s v="SSD"/>
    <n v="30000"/>
    <n v="47104"/>
    <n v="1981"/>
    <x v="21"/>
    <s v="SSD10"/>
    <x v="12"/>
    <x v="55"/>
    <s v="ACT"/>
    <s v=" "/>
    <n v="6436"/>
    <s v="ABRAHAM LOGISTICS   CONSTRUCTION CO. LTD"/>
    <s v=" "/>
    <x v="170"/>
    <x v="235"/>
    <m/>
    <s v="AP09471699"/>
    <n v="16"/>
    <d v="2022-05-25T00:00:00"/>
    <n v="34958.79"/>
    <s v="USD"/>
    <n v="34958.79"/>
    <s v="AP"/>
    <n v="2022"/>
    <x v="1"/>
  </r>
  <r>
    <x v="2"/>
    <s v="SSD10-00098613-1-1-ACCR-DST"/>
    <x v="97"/>
    <d v="2022-05-26T00:00:00"/>
    <s v="UNDP1"/>
    <x v="10"/>
    <s v="INTL CONSULTANTS-SHT TERM-TECH"/>
    <s v="SSD"/>
    <n v="30000"/>
    <n v="47104"/>
    <n v="1981"/>
    <x v="3"/>
    <s v="SSD10"/>
    <x v="12"/>
    <x v="56"/>
    <s v="ACT"/>
    <s v=" "/>
    <n v="7394"/>
    <s v="LURIS MULLA"/>
    <s v=" "/>
    <x v="171"/>
    <x v="236"/>
    <m/>
    <s v="AP09472730"/>
    <n v="12"/>
    <d v="2022-05-26T00:00:00"/>
    <n v="4550"/>
    <s v="USD"/>
    <n v="4550"/>
    <s v="AP"/>
    <n v="2022"/>
    <x v="1"/>
  </r>
  <r>
    <x v="2"/>
    <s v="SSD10-00098613-2-1-ACCR-DST"/>
    <x v="97"/>
    <d v="2022-05-26T00:00:00"/>
    <s v="UNDP1"/>
    <x v="10"/>
    <s v="INTL CONSULTANTS-SHT TERM-TECH"/>
    <s v="SSD"/>
    <n v="30000"/>
    <n v="47104"/>
    <n v="1981"/>
    <x v="3"/>
    <s v="SSD10"/>
    <x v="12"/>
    <x v="56"/>
    <s v="ACT"/>
    <s v=" "/>
    <n v="7394"/>
    <s v="LURIS MULLA"/>
    <s v=" "/>
    <x v="172"/>
    <x v="236"/>
    <m/>
    <s v="AP09472730"/>
    <n v="13"/>
    <d v="2022-05-26T00:00:00"/>
    <n v="7160"/>
    <s v="USD"/>
    <n v="7160"/>
    <s v="AP"/>
    <n v="2022"/>
    <x v="1"/>
  </r>
  <r>
    <x v="2"/>
    <s v="SSD10-00098797-1-2-ACCR-DST"/>
    <x v="3"/>
    <d v="2022-06-07T00:00:00"/>
    <s v="UNDP1"/>
    <x v="49"/>
    <s v="PRINTING AND PUBLICATIONS"/>
    <s v="SSD"/>
    <n v="30000"/>
    <n v="47104"/>
    <n v="1981"/>
    <x v="3"/>
    <s v="SSD10"/>
    <x v="12"/>
    <x v="57"/>
    <s v=" "/>
    <s v=" "/>
    <n v="4595"/>
    <s v="GANESH PRINTERS CO LTD"/>
    <s v=" "/>
    <x v="103"/>
    <x v="237"/>
    <m/>
    <s v="AP09488311"/>
    <n v="11"/>
    <d v="2022-05-31T00:00:00"/>
    <n v="330"/>
    <s v="USD"/>
    <n v="330"/>
    <s v="AP"/>
    <n v="2022"/>
    <x v="1"/>
  </r>
  <r>
    <x v="2"/>
    <s v="SSD10-00098815-1-1-ACCR-DST"/>
    <x v="86"/>
    <d v="2022-06-07T00:00:00"/>
    <s v="UNDP1"/>
    <x v="10"/>
    <s v="INTL CONSULTANTS-SHT TERM-TECH"/>
    <s v="SSD"/>
    <n v="30000"/>
    <n v="47104"/>
    <n v="1981"/>
    <x v="21"/>
    <s v="SSD10"/>
    <x v="12"/>
    <x v="58"/>
    <s v="ACT"/>
    <s v=" "/>
    <n v="10229"/>
    <s v="ASHA ARABI"/>
    <s v=" "/>
    <x v="173"/>
    <x v="238"/>
    <m/>
    <s v="AP09488314"/>
    <n v="36"/>
    <d v="2022-06-07T00:00:00"/>
    <n v="4200"/>
    <s v="USD"/>
    <n v="4200"/>
    <s v="AP"/>
    <n v="2022"/>
    <x v="2"/>
  </r>
  <r>
    <x v="2"/>
    <s v="SSD10-00098815-2-1-ACCR-DST"/>
    <x v="86"/>
    <d v="2022-06-07T00:00:00"/>
    <s v="UNDP1"/>
    <x v="10"/>
    <s v="INTL CONSULTANTS-SHT TERM-TECH"/>
    <s v="SSD"/>
    <n v="30000"/>
    <n v="47104"/>
    <n v="1981"/>
    <x v="21"/>
    <s v="SSD10"/>
    <x v="12"/>
    <x v="58"/>
    <s v="ACT"/>
    <s v=" "/>
    <n v="10229"/>
    <s v="ASHA ARABI"/>
    <s v=" "/>
    <x v="174"/>
    <x v="238"/>
    <m/>
    <s v="AP09488314"/>
    <n v="32"/>
    <d v="2022-06-07T00:00:00"/>
    <n v="3600"/>
    <s v="USD"/>
    <n v="3600"/>
    <s v="AP"/>
    <n v="2022"/>
    <x v="2"/>
  </r>
  <r>
    <x v="2"/>
    <s v="SSD10-00098899-1-1-ACCR-DST"/>
    <x v="88"/>
    <d v="2022-06-15T00:00:00"/>
    <s v="UNDP1"/>
    <x v="9"/>
    <s v="LEARNING COSTS"/>
    <s v="SSD"/>
    <n v="30000"/>
    <n v="47104"/>
    <n v="1981"/>
    <x v="3"/>
    <s v="SSD10"/>
    <x v="12"/>
    <x v="57"/>
    <s v="ACT"/>
    <s v=" "/>
    <n v="5823"/>
    <s v="ANDY AUDIO EQUIPMENT"/>
    <s v=" "/>
    <x v="175"/>
    <x v="239"/>
    <m/>
    <s v="AP09499425"/>
    <n v="16"/>
    <d v="2022-06-14T00:00:00"/>
    <n v="3140"/>
    <s v="USD"/>
    <n v="3140"/>
    <s v="AP"/>
    <n v="2022"/>
    <x v="2"/>
  </r>
  <r>
    <x v="2"/>
    <s v="SSD10-00098905-1-1-ACCR-DST"/>
    <x v="57"/>
    <d v="2022-06-15T00:00:00"/>
    <s v="UNDP1"/>
    <x v="78"/>
    <s v="TRAVEL - OTHER"/>
    <s v="SSD"/>
    <n v="30000"/>
    <n v="47104"/>
    <n v="1981"/>
    <x v="3"/>
    <s v="SSD10"/>
    <x v="12"/>
    <x v="44"/>
    <s v=" "/>
    <s v=" "/>
    <n v="4828"/>
    <s v="ECOBANK SOUTH SUDAN LIMITED"/>
    <s v=" "/>
    <x v="103"/>
    <x v="240"/>
    <m/>
    <s v="AP09500360"/>
    <n v="8"/>
    <d v="2022-06-15T00:00:00"/>
    <n v="3017"/>
    <s v="USD"/>
    <n v="3017"/>
    <s v="AP"/>
    <n v="2022"/>
    <x v="2"/>
  </r>
  <r>
    <x v="2"/>
    <s v="SSD10-00098984-1-1-ACCR-DST"/>
    <x v="89"/>
    <d v="2022-06-22T00:00:00"/>
    <s v="UNDP1"/>
    <x v="78"/>
    <s v="TRAVEL - OTHER"/>
    <s v="SSD"/>
    <n v="30000"/>
    <n v="47104"/>
    <n v="1981"/>
    <x v="3"/>
    <s v="SSD10"/>
    <x v="12"/>
    <x v="44"/>
    <s v=" "/>
    <s v=" "/>
    <n v="4828"/>
    <s v="ECOBANK SOUTH SUDAN LIMITED"/>
    <s v=" "/>
    <x v="103"/>
    <x v="241"/>
    <m/>
    <s v="AP09508357"/>
    <n v="37"/>
    <d v="2022-06-21T00:00:00"/>
    <n v="3180"/>
    <s v="USD"/>
    <n v="3180"/>
    <s v="AP"/>
    <n v="2022"/>
    <x v="2"/>
  </r>
  <r>
    <x v="2"/>
    <s v="SSD10-00099067-1-1-ACCR-DST"/>
    <x v="91"/>
    <d v="2022-06-26T00:00:00"/>
    <s v="UNDP1"/>
    <x v="82"/>
    <s v="LEARNING - TRAINING OF COUNTER"/>
    <s v="SSD"/>
    <n v="30000"/>
    <n v="47104"/>
    <n v="1981"/>
    <x v="3"/>
    <s v="SSD10"/>
    <x v="12"/>
    <x v="57"/>
    <s v=" "/>
    <s v=" "/>
    <n v="6726"/>
    <s v="TWINS RESTAURANT   CATERING SERVICE LTD"/>
    <s v=" "/>
    <x v="103"/>
    <x v="197"/>
    <m/>
    <s v="AP09514458"/>
    <n v="37"/>
    <d v="2022-06-24T00:00:00"/>
    <n v="1425"/>
    <s v="USD"/>
    <n v="1425"/>
    <s v="AP"/>
    <n v="2022"/>
    <x v="2"/>
  </r>
  <r>
    <x v="4"/>
    <s v="SSD10-00099189-1-1-ACCR-DST"/>
    <x v="98"/>
    <d v="2022-07-04T00:00:00"/>
    <s v="UNDP1"/>
    <x v="16"/>
    <s v="OFA- GOVERNMENTS (NEX)"/>
    <s v="SSD"/>
    <n v="30079"/>
    <n v="47104"/>
    <n v="1981"/>
    <x v="8"/>
    <s v="SSD10"/>
    <x v="12"/>
    <x v="47"/>
    <s v=" "/>
    <s v="JR00099189"/>
    <n v="5951"/>
    <s v="RURAL DEVELOPMENT ACTION AID"/>
    <n v="98152"/>
    <x v="176"/>
    <x v="242"/>
    <m/>
    <s v="AP09526185"/>
    <n v="4"/>
    <d v="2022-06-29T00:00:00"/>
    <n v="-135250"/>
    <s v="USD"/>
    <n v="-135250"/>
    <s v="AP"/>
    <n v="2022"/>
    <x v="2"/>
  </r>
  <r>
    <x v="4"/>
    <s v="SSD10-00099189-1-2-ACCR-DST"/>
    <x v="98"/>
    <d v="2022-07-04T00:00:00"/>
    <s v="UNDP1"/>
    <x v="84"/>
    <s v="SUNDRY"/>
    <s v="SSD"/>
    <n v="30079"/>
    <n v="47104"/>
    <n v="1981"/>
    <x v="8"/>
    <s v="SSD10"/>
    <x v="12"/>
    <x v="53"/>
    <s v=" "/>
    <s v="JR00099189"/>
    <n v="5951"/>
    <s v="RURAL DEVELOPMENT ACTION AID"/>
    <n v="98152"/>
    <x v="176"/>
    <x v="242"/>
    <m/>
    <s v="AP09526185"/>
    <n v="35"/>
    <d v="2022-06-29T00:00:00"/>
    <n v="48083.5"/>
    <s v="USD"/>
    <n v="48083.5"/>
    <s v="AP"/>
    <n v="2022"/>
    <x v="2"/>
  </r>
  <r>
    <x v="4"/>
    <s v="SSD10-00099189-1-3-ACCR-DST"/>
    <x v="98"/>
    <d v="2022-07-04T00:00:00"/>
    <s v="UNDP1"/>
    <x v="85"/>
    <s v="OTHER MATERIALS AND GOODS"/>
    <s v="SSD"/>
    <n v="30079"/>
    <n v="47104"/>
    <n v="1981"/>
    <x v="8"/>
    <s v="SSD10"/>
    <x v="12"/>
    <x v="52"/>
    <s v=" "/>
    <s v="JR00099189"/>
    <n v="5951"/>
    <s v="RURAL DEVELOPMENT ACTION AID"/>
    <n v="98152"/>
    <x v="176"/>
    <x v="242"/>
    <m/>
    <s v="AP09526185"/>
    <n v="29"/>
    <d v="2022-06-29T00:00:00"/>
    <n v="9650"/>
    <s v="USD"/>
    <n v="9650"/>
    <s v="AP"/>
    <n v="2022"/>
    <x v="2"/>
  </r>
  <r>
    <x v="4"/>
    <s v="SSD10-00099189-1-4-ACCR-DST"/>
    <x v="98"/>
    <d v="2022-07-04T00:00:00"/>
    <s v="UNDP1"/>
    <x v="86"/>
    <s v="MACHINERY AND EQUIPMENT"/>
    <s v="SSD"/>
    <n v="30079"/>
    <n v="47104"/>
    <n v="1981"/>
    <x v="8"/>
    <s v="SSD10"/>
    <x v="12"/>
    <x v="51"/>
    <s v=" "/>
    <s v="JR00099189"/>
    <n v="5951"/>
    <s v="RURAL DEVELOPMENT ACTION AID"/>
    <n v="98152"/>
    <x v="176"/>
    <x v="242"/>
    <m/>
    <s v="AP09526185"/>
    <n v="27"/>
    <d v="2022-06-29T00:00:00"/>
    <n v="12900"/>
    <s v="USD"/>
    <n v="12900"/>
    <s v="AP"/>
    <n v="2022"/>
    <x v="2"/>
  </r>
  <r>
    <x v="4"/>
    <s v="SSD10-00099189-1-5-ACCR-DST"/>
    <x v="98"/>
    <d v="2022-07-04T00:00:00"/>
    <s v="UNDP1"/>
    <x v="86"/>
    <s v="MACHINERY AND EQUIPMENT"/>
    <s v="SSD"/>
    <n v="30079"/>
    <n v="47104"/>
    <n v="1981"/>
    <x v="8"/>
    <s v="SSD10"/>
    <x v="12"/>
    <x v="50"/>
    <s v=" "/>
    <s v="JR00099189"/>
    <n v="5951"/>
    <s v="RURAL DEVELOPMENT ACTION AID"/>
    <n v="98152"/>
    <x v="176"/>
    <x v="242"/>
    <m/>
    <s v="AP09526185"/>
    <n v="28"/>
    <d v="2022-06-29T00:00:00"/>
    <n v="23400"/>
    <s v="USD"/>
    <n v="23400"/>
    <s v="AP"/>
    <n v="2022"/>
    <x v="2"/>
  </r>
  <r>
    <x v="4"/>
    <s v="SSD10-00099189-1-6-ACCR-DST"/>
    <x v="98"/>
    <d v="2022-07-04T00:00:00"/>
    <s v="UNDP1"/>
    <x v="82"/>
    <s v="LEARNING - TRAINING OF COUNTER"/>
    <s v="SSD"/>
    <n v="30079"/>
    <n v="47104"/>
    <n v="1981"/>
    <x v="8"/>
    <s v="SSD10"/>
    <x v="12"/>
    <x v="49"/>
    <s v=" "/>
    <s v="JR00099189"/>
    <n v="5951"/>
    <s v="RURAL DEVELOPMENT ACTION AID"/>
    <n v="98152"/>
    <x v="176"/>
    <x v="242"/>
    <m/>
    <s v="AP09526185"/>
    <n v="36"/>
    <d v="2022-06-29T00:00:00"/>
    <n v="12000"/>
    <s v="USD"/>
    <n v="12000"/>
    <s v="AP"/>
    <n v="2022"/>
    <x v="2"/>
  </r>
  <r>
    <x v="4"/>
    <s v="SSD10-00099189-1-7-ACCR-DST"/>
    <x v="98"/>
    <d v="2022-07-04T00:00:00"/>
    <s v="UNDP1"/>
    <x v="82"/>
    <s v="LEARNING - TRAINING OF COUNTER"/>
    <s v="SSD"/>
    <n v="30079"/>
    <n v="47104"/>
    <n v="1981"/>
    <x v="8"/>
    <s v="SSD10"/>
    <x v="12"/>
    <x v="48"/>
    <s v=" "/>
    <s v="JR00099189"/>
    <n v="5951"/>
    <s v="RURAL DEVELOPMENT ACTION AID"/>
    <n v="98152"/>
    <x v="176"/>
    <x v="242"/>
    <m/>
    <s v="AP09526185"/>
    <n v="37"/>
    <d v="2022-06-29T00:00:00"/>
    <n v="65000"/>
    <s v="USD"/>
    <n v="65000"/>
    <s v="AP"/>
    <n v="2022"/>
    <x v="2"/>
  </r>
  <r>
    <x v="4"/>
    <s v="SSD10-00099189-1-8-ACCR-DST"/>
    <x v="98"/>
    <d v="2022-07-04T00:00:00"/>
    <s v="UNDP1"/>
    <x v="82"/>
    <s v="LEARNING - TRAINING OF COUNTER"/>
    <s v="SSD"/>
    <n v="30079"/>
    <n v="47104"/>
    <n v="1981"/>
    <x v="8"/>
    <s v="SSD10"/>
    <x v="12"/>
    <x v="47"/>
    <s v=" "/>
    <s v="JR00099189"/>
    <n v="5951"/>
    <s v="RURAL DEVELOPMENT ACTION AID"/>
    <n v="98152"/>
    <x v="176"/>
    <x v="242"/>
    <m/>
    <s v="AP09526185"/>
    <n v="38"/>
    <d v="2022-06-29T00:00:00"/>
    <n v="135250"/>
    <s v="USD"/>
    <n v="135250"/>
    <s v="AP"/>
    <n v="2022"/>
    <x v="2"/>
  </r>
  <r>
    <x v="4"/>
    <s v="SSD10-00099189-1-9-ACCR-DST"/>
    <x v="98"/>
    <d v="2022-07-04T00:00:00"/>
    <s v="UNDP1"/>
    <x v="16"/>
    <s v="OFA- GOVERNMENTS (NEX)"/>
    <s v="SSD"/>
    <n v="30079"/>
    <n v="47104"/>
    <n v="1981"/>
    <x v="8"/>
    <s v="SSD10"/>
    <x v="12"/>
    <x v="53"/>
    <s v=" "/>
    <s v="JR00099189"/>
    <n v="5951"/>
    <s v="RURAL DEVELOPMENT ACTION AID"/>
    <n v="98152"/>
    <x v="176"/>
    <x v="242"/>
    <m/>
    <s v="AP09526185"/>
    <n v="1"/>
    <d v="2022-06-29T00:00:00"/>
    <n v="-48083.5"/>
    <s v="USD"/>
    <n v="-48083.5"/>
    <s v="AP"/>
    <n v="2022"/>
    <x v="2"/>
  </r>
  <r>
    <x v="4"/>
    <s v="SSD10-00099189-1-10-ACCR-DST"/>
    <x v="98"/>
    <d v="2022-07-04T00:00:00"/>
    <s v="UNDP1"/>
    <x v="16"/>
    <s v="OFA- GOVERNMENTS (NEX)"/>
    <s v="SSD"/>
    <n v="30079"/>
    <n v="47104"/>
    <n v="1981"/>
    <x v="8"/>
    <s v="SSD10"/>
    <x v="12"/>
    <x v="52"/>
    <s v=" "/>
    <s v="JR00099189"/>
    <n v="5951"/>
    <s v="RURAL DEVELOPMENT ACTION AID"/>
    <n v="98152"/>
    <x v="176"/>
    <x v="242"/>
    <m/>
    <s v="AP09526185"/>
    <n v="2"/>
    <d v="2022-06-29T00:00:00"/>
    <n v="-9650"/>
    <s v="USD"/>
    <n v="-9650"/>
    <s v="AP"/>
    <n v="2022"/>
    <x v="2"/>
  </r>
  <r>
    <x v="4"/>
    <s v="SSD10-00099189-1-11-ACCR-DST"/>
    <x v="98"/>
    <d v="2022-07-04T00:00:00"/>
    <s v="UNDP1"/>
    <x v="16"/>
    <s v="OFA- GOVERNMENTS (NEX)"/>
    <s v="SSD"/>
    <n v="30079"/>
    <n v="47104"/>
    <n v="1981"/>
    <x v="8"/>
    <s v="SSD10"/>
    <x v="12"/>
    <x v="51"/>
    <s v=" "/>
    <s v="JR00099189"/>
    <n v="5951"/>
    <s v="RURAL DEVELOPMENT ACTION AID"/>
    <n v="98152"/>
    <x v="176"/>
    <x v="242"/>
    <m/>
    <s v="AP09526185"/>
    <n v="3"/>
    <d v="2022-06-29T00:00:00"/>
    <n v="-12900"/>
    <s v="USD"/>
    <n v="-12900"/>
    <s v="AP"/>
    <n v="2022"/>
    <x v="2"/>
  </r>
  <r>
    <x v="4"/>
    <s v="SSD10-00099189-1-12-ACCR-DST"/>
    <x v="98"/>
    <d v="2022-07-04T00:00:00"/>
    <s v="UNDP1"/>
    <x v="16"/>
    <s v="OFA- GOVERNMENTS (NEX)"/>
    <s v="SSD"/>
    <n v="30079"/>
    <n v="47104"/>
    <n v="1981"/>
    <x v="8"/>
    <s v="SSD10"/>
    <x v="12"/>
    <x v="50"/>
    <s v=" "/>
    <s v="JR00099189"/>
    <n v="5951"/>
    <s v="RURAL DEVELOPMENT ACTION AID"/>
    <n v="98152"/>
    <x v="176"/>
    <x v="242"/>
    <m/>
    <s v="AP09526185"/>
    <n v="5"/>
    <d v="2022-06-29T00:00:00"/>
    <n v="-23400"/>
    <s v="USD"/>
    <n v="-23400"/>
    <s v="AP"/>
    <n v="2022"/>
    <x v="2"/>
  </r>
  <r>
    <x v="4"/>
    <s v="SSD10-00099189-1-13-ACCR-DST"/>
    <x v="98"/>
    <d v="2022-07-04T00:00:00"/>
    <s v="UNDP1"/>
    <x v="16"/>
    <s v="OFA- GOVERNMENTS (NEX)"/>
    <s v="SSD"/>
    <n v="30079"/>
    <n v="47104"/>
    <n v="1981"/>
    <x v="8"/>
    <s v="SSD10"/>
    <x v="12"/>
    <x v="49"/>
    <s v=" "/>
    <s v="JR00099189"/>
    <n v="5951"/>
    <s v="RURAL DEVELOPMENT ACTION AID"/>
    <n v="98152"/>
    <x v="176"/>
    <x v="242"/>
    <m/>
    <s v="AP09526185"/>
    <n v="6"/>
    <d v="2022-06-29T00:00:00"/>
    <n v="-12000"/>
    <s v="USD"/>
    <n v="-12000"/>
    <s v="AP"/>
    <n v="2022"/>
    <x v="2"/>
  </r>
  <r>
    <x v="4"/>
    <s v="SSD10-00099189-1-14-ACCR-DST"/>
    <x v="98"/>
    <d v="2022-07-04T00:00:00"/>
    <s v="UNDP1"/>
    <x v="16"/>
    <s v="OFA- GOVERNMENTS (NEX)"/>
    <s v="SSD"/>
    <n v="30079"/>
    <n v="47104"/>
    <n v="1981"/>
    <x v="8"/>
    <s v="SSD10"/>
    <x v="12"/>
    <x v="48"/>
    <s v=" "/>
    <s v="JR00099189"/>
    <n v="5951"/>
    <s v="RURAL DEVELOPMENT ACTION AID"/>
    <n v="98152"/>
    <x v="176"/>
    <x v="242"/>
    <m/>
    <s v="AP09526185"/>
    <n v="7"/>
    <d v="2022-06-29T00:00:00"/>
    <n v="-65000"/>
    <s v="USD"/>
    <n v="-65000"/>
    <s v="AP"/>
    <n v="2022"/>
    <x v="2"/>
  </r>
  <r>
    <x v="1"/>
    <s v="UNDP1-0009325543-29-JAN-2022-1326"/>
    <x v="21"/>
    <d v="2022-01-29T00:00:00"/>
    <s v="UNDP1"/>
    <x v="1"/>
    <s v="Facilities &amp; Admin - Implement"/>
    <s v="SSD"/>
    <n v="30000"/>
    <n v="47101"/>
    <n v="1981"/>
    <x v="3"/>
    <s v="SSD10"/>
    <x v="12"/>
    <x v="45"/>
    <s v="SFA"/>
    <m/>
    <m/>
    <m/>
    <m/>
    <x v="31"/>
    <x v="3"/>
    <m/>
    <n v="9325543"/>
    <n v="1326"/>
    <d v="2022-01-29T00:00:00"/>
    <n v="11.65"/>
    <s v="USD"/>
    <n v="11.65"/>
    <s v="PC"/>
    <n v="2022"/>
    <x v="5"/>
  </r>
  <r>
    <x v="0"/>
    <s v="UNDP1-0009344278-01-FEB-2022-1"/>
    <x v="28"/>
    <d v="2022-02-15T00:00:00"/>
    <s v="UNDP1"/>
    <x v="87"/>
    <s v="Exchg Adj from Accts of Ex Agt"/>
    <s v="SSD"/>
    <n v="30000"/>
    <n v="47104"/>
    <n v="1981"/>
    <x v="3"/>
    <s v="SSD10"/>
    <x v="12"/>
    <x v="8"/>
    <s v="GLR"/>
    <m/>
    <m/>
    <m/>
    <m/>
    <x v="177"/>
    <x v="243"/>
    <m/>
    <n v="9344278"/>
    <n v="1"/>
    <d v="2022-02-01T00:00:00"/>
    <n v="290000"/>
    <s v="USD"/>
    <n v="290000"/>
    <s v="ONL"/>
    <n v="2022"/>
    <x v="4"/>
  </r>
  <r>
    <x v="1"/>
    <s v="UNDP1-0009346617-31-JAN-2022-2369"/>
    <x v="12"/>
    <d v="2022-02-16T00:00:00"/>
    <s v="UNDP1"/>
    <x v="1"/>
    <s v="Facilities &amp; Admin - Implement"/>
    <s v="SSD"/>
    <n v="30000"/>
    <n v="47101"/>
    <n v="1981"/>
    <x v="3"/>
    <s v="SSD10"/>
    <x v="12"/>
    <x v="45"/>
    <s v="SFA"/>
    <m/>
    <m/>
    <m/>
    <m/>
    <x v="32"/>
    <x v="3"/>
    <m/>
    <n v="9346617"/>
    <n v="2369"/>
    <d v="2022-01-31T00:00:00"/>
    <n v="216.32"/>
    <s v="USD"/>
    <n v="216.32"/>
    <s v="PC"/>
    <n v="2022"/>
    <x v="5"/>
  </r>
  <r>
    <x v="1"/>
    <s v="UNDP1-0009353248-21-FEB-2022-1633"/>
    <x v="22"/>
    <d v="2022-02-22T00:00:00"/>
    <s v="UNDP1"/>
    <x v="1"/>
    <s v="Facilities &amp; Admin - Implement"/>
    <s v="SSD"/>
    <n v="30000"/>
    <n v="47101"/>
    <n v="1981"/>
    <x v="3"/>
    <s v="SSD10"/>
    <x v="12"/>
    <x v="45"/>
    <s v="SFA"/>
    <m/>
    <m/>
    <m/>
    <m/>
    <x v="115"/>
    <x v="3"/>
    <m/>
    <n v="9353248"/>
    <n v="1633"/>
    <d v="2022-02-21T00:00:00"/>
    <n v="46.59"/>
    <s v="USD"/>
    <n v="46.59"/>
    <s v="PC"/>
    <n v="2022"/>
    <x v="4"/>
  </r>
  <r>
    <x v="1"/>
    <s v="UNDP1-0009386888-28-FEB-2022-4547"/>
    <x v="8"/>
    <d v="2022-03-21T00:00:00"/>
    <s v="UNDP1"/>
    <x v="1"/>
    <s v="Facilities &amp; Admin - Implement"/>
    <s v="SSD"/>
    <n v="30000"/>
    <n v="47101"/>
    <n v="1981"/>
    <x v="3"/>
    <s v="SSD10"/>
    <x v="12"/>
    <x v="45"/>
    <s v="SFA"/>
    <m/>
    <m/>
    <m/>
    <m/>
    <x v="84"/>
    <x v="3"/>
    <m/>
    <n v="9386888"/>
    <n v="4547"/>
    <d v="2022-02-28T00:00:00"/>
    <n v="11.65"/>
    <s v="USD"/>
    <n v="11.65"/>
    <s v="PC"/>
    <n v="2022"/>
    <x v="4"/>
  </r>
  <r>
    <x v="1"/>
    <s v="UNDP1-0009386888-28-FEB-2022-4548"/>
    <x v="8"/>
    <d v="2022-03-21T00:00:00"/>
    <s v="UNDP1"/>
    <x v="1"/>
    <s v="Facilities &amp; Admin - Implement"/>
    <s v="SSD"/>
    <n v="30000"/>
    <n v="47101"/>
    <n v="1981"/>
    <x v="3"/>
    <s v="SSD10"/>
    <x v="12"/>
    <x v="45"/>
    <s v="SFA"/>
    <m/>
    <m/>
    <m/>
    <m/>
    <x v="84"/>
    <x v="3"/>
    <m/>
    <n v="9386888"/>
    <n v="4548"/>
    <d v="2022-02-28T00:00:00"/>
    <n v="73.540000000000006"/>
    <s v="USD"/>
    <n v="73.540000000000006"/>
    <s v="PC"/>
    <n v="2022"/>
    <x v="4"/>
  </r>
  <r>
    <x v="1"/>
    <s v="UNDP1-0009386889-20-MAR-2022-1468"/>
    <x v="23"/>
    <d v="2022-03-21T00:00:00"/>
    <s v="UNDP1"/>
    <x v="1"/>
    <s v="Facilities &amp; Admin - Implement"/>
    <s v="SSD"/>
    <n v="30000"/>
    <n v="47104"/>
    <n v="1981"/>
    <x v="3"/>
    <s v="SSD10"/>
    <x v="12"/>
    <x v="44"/>
    <s v="SFA"/>
    <m/>
    <m/>
    <m/>
    <m/>
    <x v="116"/>
    <x v="3"/>
    <m/>
    <n v="9386889"/>
    <n v="1468"/>
    <d v="2022-03-20T00:00:00"/>
    <n v="92.4"/>
    <s v="USD"/>
    <n v="92.4"/>
    <s v="PC"/>
    <n v="2022"/>
    <x v="3"/>
  </r>
  <r>
    <x v="1"/>
    <s v="UNDP1-0009386889-20-MAR-2022-1467"/>
    <x v="23"/>
    <d v="2022-03-21T00:00:00"/>
    <s v="UNDP1"/>
    <x v="1"/>
    <s v="Facilities &amp; Admin - Implement"/>
    <s v="SSD"/>
    <n v="30000"/>
    <n v="47101"/>
    <n v="1981"/>
    <x v="3"/>
    <s v="SSD10"/>
    <x v="12"/>
    <x v="45"/>
    <s v="SFA"/>
    <m/>
    <m/>
    <m/>
    <m/>
    <x v="116"/>
    <x v="3"/>
    <m/>
    <n v="9386889"/>
    <n v="1467"/>
    <d v="2022-03-20T00:00:00"/>
    <n v="49.1"/>
    <s v="USD"/>
    <n v="49.1"/>
    <s v="PC"/>
    <n v="2022"/>
    <x v="3"/>
  </r>
  <r>
    <x v="1"/>
    <s v="UNDP1-0009430880-31-MAR-2022-2758"/>
    <x v="9"/>
    <d v="2022-04-24T00:00:00"/>
    <s v="UNDP1"/>
    <x v="1"/>
    <s v="Facilities &amp; Admin - Implement"/>
    <s v="SSD"/>
    <n v="30000"/>
    <n v="47104"/>
    <n v="1981"/>
    <x v="3"/>
    <s v="SSD10"/>
    <x v="12"/>
    <x v="45"/>
    <s v="SFA"/>
    <m/>
    <m/>
    <m/>
    <m/>
    <x v="105"/>
    <x v="3"/>
    <m/>
    <n v="9430880"/>
    <n v="2758"/>
    <d v="2022-03-31T00:00:00"/>
    <n v="3976.64"/>
    <s v="USD"/>
    <n v="3976.64"/>
    <s v="PC"/>
    <n v="2022"/>
    <x v="3"/>
  </r>
  <r>
    <x v="1"/>
    <s v="UNDP1-0009430880-31-MAR-2022-2759"/>
    <x v="9"/>
    <d v="2022-04-24T00:00:00"/>
    <s v="UNDP1"/>
    <x v="1"/>
    <s v="Facilities &amp; Admin - Implement"/>
    <s v="SSD"/>
    <n v="30000"/>
    <n v="47104"/>
    <n v="1981"/>
    <x v="3"/>
    <s v="SSD10"/>
    <x v="12"/>
    <x v="46"/>
    <s v="SFA"/>
    <m/>
    <m/>
    <m/>
    <m/>
    <x v="105"/>
    <x v="3"/>
    <m/>
    <n v="9430880"/>
    <n v="2759"/>
    <d v="2022-03-31T00:00:00"/>
    <n v="5760"/>
    <s v="USD"/>
    <n v="5760"/>
    <s v="PC"/>
    <n v="2022"/>
    <x v="3"/>
  </r>
  <r>
    <x v="1"/>
    <s v="UNDP1-0009430880-31-MAR-2022-2757"/>
    <x v="9"/>
    <d v="2022-04-24T00:00:00"/>
    <s v="UNDP1"/>
    <x v="1"/>
    <s v="Facilities &amp; Admin - Implement"/>
    <s v="SSD"/>
    <n v="30000"/>
    <n v="47104"/>
    <n v="1981"/>
    <x v="3"/>
    <s v="SSD10"/>
    <x v="12"/>
    <x v="45"/>
    <s v="SFA"/>
    <m/>
    <m/>
    <m/>
    <m/>
    <x v="105"/>
    <x v="3"/>
    <m/>
    <n v="9430880"/>
    <n v="2757"/>
    <d v="2022-03-31T00:00:00"/>
    <n v="348.48"/>
    <s v="USD"/>
    <n v="348.48"/>
    <s v="PC"/>
    <n v="2022"/>
    <x v="3"/>
  </r>
  <r>
    <x v="1"/>
    <s v="UNDP1-0009430889-23-APR-2022-3795"/>
    <x v="24"/>
    <d v="2022-04-24T00:00:00"/>
    <s v="UNDP1"/>
    <x v="1"/>
    <s v="Facilities &amp; Admin - Implement"/>
    <s v="SSD"/>
    <n v="30000"/>
    <n v="47104"/>
    <n v="1981"/>
    <x v="3"/>
    <s v="SSD10"/>
    <x v="12"/>
    <x v="46"/>
    <s v="SFA"/>
    <m/>
    <m/>
    <m/>
    <m/>
    <x v="86"/>
    <x v="3"/>
    <m/>
    <n v="9430889"/>
    <n v="3795"/>
    <d v="2022-04-23T00:00:00"/>
    <n v="2880"/>
    <s v="USD"/>
    <n v="2880"/>
    <s v="PC"/>
    <n v="2022"/>
    <x v="0"/>
  </r>
  <r>
    <x v="1"/>
    <s v="UNDP1-0009430889-23-APR-2022-3794"/>
    <x v="24"/>
    <d v="2022-04-24T00:00:00"/>
    <s v="UNDP1"/>
    <x v="1"/>
    <s v="Facilities &amp; Admin - Implement"/>
    <s v="SSD"/>
    <n v="30000"/>
    <n v="47101"/>
    <n v="1981"/>
    <x v="3"/>
    <s v="SSD10"/>
    <x v="12"/>
    <x v="45"/>
    <s v="SFA"/>
    <m/>
    <m/>
    <m/>
    <m/>
    <x v="86"/>
    <x v="3"/>
    <m/>
    <n v="9430889"/>
    <n v="3794"/>
    <d v="2022-04-23T00:00:00"/>
    <n v="1104"/>
    <s v="USD"/>
    <n v="1104"/>
    <s v="PC"/>
    <n v="2022"/>
    <x v="0"/>
  </r>
  <r>
    <x v="1"/>
    <s v="UNDP1-0009430889-23-APR-2022-3793"/>
    <x v="24"/>
    <d v="2022-04-24T00:00:00"/>
    <s v="UNDP1"/>
    <x v="1"/>
    <s v="Facilities &amp; Admin - Implement"/>
    <s v="SSD"/>
    <n v="30000"/>
    <n v="47101"/>
    <n v="1981"/>
    <x v="3"/>
    <s v="SSD10"/>
    <x v="12"/>
    <x v="45"/>
    <s v="SFA"/>
    <m/>
    <m/>
    <m/>
    <m/>
    <x v="86"/>
    <x v="3"/>
    <m/>
    <n v="9430889"/>
    <n v="3793"/>
    <d v="2022-04-23T00:00:00"/>
    <n v="29.12"/>
    <s v="USD"/>
    <n v="29.12"/>
    <s v="PC"/>
    <n v="2022"/>
    <x v="0"/>
  </r>
  <r>
    <x v="0"/>
    <s v="UNDP1-0009456050-13-MAY-2022-1"/>
    <x v="99"/>
    <d v="2022-06-10T00:00:00"/>
    <s v="UNDP1"/>
    <x v="59"/>
    <s v="Travel Tickets-International"/>
    <s v="SSD"/>
    <n v="4010"/>
    <n v="47104"/>
    <n v="1981"/>
    <x v="22"/>
    <s v="SSD10"/>
    <x v="12"/>
    <x v="59"/>
    <s v="GLE"/>
    <m/>
    <m/>
    <m/>
    <m/>
    <x v="178"/>
    <x v="244"/>
    <m/>
    <n v="9456050"/>
    <n v="1"/>
    <d v="2022-05-13T00:00:00"/>
    <n v="-1300"/>
    <s v="USD"/>
    <n v="-1300"/>
    <s v="ONL"/>
    <n v="2022"/>
    <x v="1"/>
  </r>
  <r>
    <x v="1"/>
    <s v="UNDP1-0009459478-30-APR-2022-1936"/>
    <x v="0"/>
    <d v="2022-05-17T00:00:00"/>
    <s v="UNDP1"/>
    <x v="1"/>
    <s v="Facilities &amp; Admin - Implement"/>
    <s v="SSD"/>
    <n v="30000"/>
    <n v="47101"/>
    <n v="1981"/>
    <x v="3"/>
    <s v="SSD10"/>
    <x v="12"/>
    <x v="45"/>
    <s v="SFA"/>
    <m/>
    <m/>
    <m/>
    <m/>
    <x v="153"/>
    <x v="3"/>
    <m/>
    <n v="9459478"/>
    <n v="1936"/>
    <d v="2022-04-30T00:00:00"/>
    <n v="112.86"/>
    <s v="USD"/>
    <n v="112.86"/>
    <s v="PC"/>
    <n v="2022"/>
    <x v="0"/>
  </r>
  <r>
    <x v="1"/>
    <s v="UNDP1-0009459478-30-APR-2022-1935"/>
    <x v="0"/>
    <d v="2022-05-17T00:00:00"/>
    <s v="UNDP1"/>
    <x v="1"/>
    <s v="Facilities &amp; Admin - Implement"/>
    <s v="SSD"/>
    <n v="30000"/>
    <n v="47101"/>
    <n v="1981"/>
    <x v="3"/>
    <s v="SSD10"/>
    <x v="12"/>
    <x v="45"/>
    <s v="SFA"/>
    <m/>
    <m/>
    <m/>
    <m/>
    <x v="153"/>
    <x v="3"/>
    <m/>
    <n v="9459478"/>
    <n v="1935"/>
    <d v="2022-04-30T00:00:00"/>
    <n v="34.82"/>
    <s v="USD"/>
    <n v="34.82"/>
    <s v="PC"/>
    <n v="2022"/>
    <x v="0"/>
  </r>
  <r>
    <x v="1"/>
    <s v="UNDP1-0009459478-30-APR-2022-1937"/>
    <x v="0"/>
    <d v="2022-05-17T00:00:00"/>
    <s v="UNDP1"/>
    <x v="1"/>
    <s v="Facilities &amp; Admin - Implement"/>
    <s v="SSD"/>
    <n v="30000"/>
    <n v="47104"/>
    <n v="1981"/>
    <x v="3"/>
    <s v="SSD10"/>
    <x v="12"/>
    <x v="45"/>
    <s v="SFA"/>
    <m/>
    <m/>
    <m/>
    <m/>
    <x v="153"/>
    <x v="3"/>
    <m/>
    <n v="9459478"/>
    <n v="1937"/>
    <d v="2022-04-30T00:00:00"/>
    <n v="22.4"/>
    <s v="USD"/>
    <n v="22.4"/>
    <s v="PC"/>
    <n v="2022"/>
    <x v="0"/>
  </r>
  <r>
    <x v="1"/>
    <s v="UNDP1-0009459478-30-APR-2022-1938"/>
    <x v="0"/>
    <d v="2022-05-17T00:00:00"/>
    <s v="UNDP1"/>
    <x v="1"/>
    <s v="Facilities &amp; Admin - Implement"/>
    <s v="SSD"/>
    <n v="30000"/>
    <n v="47104"/>
    <n v="1981"/>
    <x v="3"/>
    <s v="SSD10"/>
    <x v="12"/>
    <x v="46"/>
    <s v="SFA"/>
    <m/>
    <m/>
    <m/>
    <m/>
    <x v="153"/>
    <x v="3"/>
    <m/>
    <n v="9459478"/>
    <n v="1938"/>
    <d v="2022-04-30T00:00:00"/>
    <n v="2846.4"/>
    <s v="USD"/>
    <n v="2846.4"/>
    <s v="PC"/>
    <n v="2022"/>
    <x v="0"/>
  </r>
  <r>
    <x v="1"/>
    <s v="UNDP1-0009466482-21-MAY-2022-956"/>
    <x v="25"/>
    <d v="2022-05-22T00:00:00"/>
    <s v="UNDP1"/>
    <x v="1"/>
    <s v="Facilities &amp; Admin - Implement"/>
    <s v="SSD"/>
    <n v="30000"/>
    <n v="47104"/>
    <n v="1981"/>
    <x v="3"/>
    <s v="SSD10"/>
    <x v="12"/>
    <x v="54"/>
    <s v="SFA"/>
    <m/>
    <m/>
    <m/>
    <m/>
    <x v="155"/>
    <x v="3"/>
    <m/>
    <n v="9466482"/>
    <n v="956"/>
    <d v="2022-05-21T00:00:00"/>
    <n v="111.14"/>
    <s v="USD"/>
    <n v="111.14"/>
    <s v="PC"/>
    <n v="2022"/>
    <x v="1"/>
  </r>
  <r>
    <x v="1"/>
    <s v="UNDP1-0009466482-21-MAY-2022-954"/>
    <x v="25"/>
    <d v="2022-05-22T00:00:00"/>
    <s v="UNDP1"/>
    <x v="1"/>
    <s v="Facilities &amp; Admin - Implement"/>
    <s v="SSD"/>
    <n v="30000"/>
    <n v="47101"/>
    <n v="1981"/>
    <x v="3"/>
    <s v="SSD10"/>
    <x v="12"/>
    <x v="45"/>
    <s v="SFA"/>
    <m/>
    <m/>
    <m/>
    <m/>
    <x v="155"/>
    <x v="3"/>
    <m/>
    <n v="9466482"/>
    <n v="954"/>
    <d v="2022-05-21T00:00:00"/>
    <n v="7.28"/>
    <s v="USD"/>
    <n v="7.28"/>
    <s v="PC"/>
    <n v="2022"/>
    <x v="1"/>
  </r>
  <r>
    <x v="1"/>
    <s v="UNDP1-0009466482-21-MAY-2022-955"/>
    <x v="25"/>
    <d v="2022-05-22T00:00:00"/>
    <s v="UNDP1"/>
    <x v="1"/>
    <s v="Facilities &amp; Admin - Implement"/>
    <s v="SSD"/>
    <n v="30000"/>
    <n v="47104"/>
    <n v="1981"/>
    <x v="3"/>
    <s v="SSD10"/>
    <x v="12"/>
    <x v="45"/>
    <s v="SFA"/>
    <m/>
    <m/>
    <m/>
    <m/>
    <x v="155"/>
    <x v="3"/>
    <m/>
    <n v="9466482"/>
    <n v="955"/>
    <d v="2022-05-21T00:00:00"/>
    <n v="320"/>
    <s v="USD"/>
    <n v="320"/>
    <s v="PC"/>
    <n v="2022"/>
    <x v="1"/>
  </r>
  <r>
    <x v="0"/>
    <s v="UNDP1-0009492500-01-MAY-2022-6944"/>
    <x v="10"/>
    <d v="2022-06-10T00:00:00"/>
    <s v="UNDP1"/>
    <x v="62"/>
    <s v="Intl Consult Security Charge"/>
    <s v="SSD"/>
    <n v="30000"/>
    <n v="47104"/>
    <n v="1981"/>
    <x v="3"/>
    <s v="SSD10"/>
    <x v="12"/>
    <x v="56"/>
    <s v="GLE"/>
    <m/>
    <m/>
    <m/>
    <m/>
    <x v="179"/>
    <x v="245"/>
    <m/>
    <n v="9492500"/>
    <n v="6944"/>
    <d v="2022-05-01T00:00:00"/>
    <n v="358"/>
    <s v="USD"/>
    <n v="358"/>
    <s v="ONL"/>
    <n v="2022"/>
    <x v="1"/>
  </r>
  <r>
    <x v="0"/>
    <s v="UNDP1-0009492500-01-MAY-2022-6943"/>
    <x v="10"/>
    <d v="2022-06-10T00:00:00"/>
    <s v="UNDP1"/>
    <x v="62"/>
    <s v="Intl Consult Security Charge"/>
    <s v="SSD"/>
    <n v="30000"/>
    <n v="47104"/>
    <n v="1981"/>
    <x v="3"/>
    <s v="SSD10"/>
    <x v="12"/>
    <x v="56"/>
    <s v="GLE"/>
    <m/>
    <m/>
    <m/>
    <m/>
    <x v="179"/>
    <x v="245"/>
    <m/>
    <n v="9492500"/>
    <n v="6943"/>
    <d v="2022-05-01T00:00:00"/>
    <n v="227.5"/>
    <s v="USD"/>
    <n v="227.5"/>
    <s v="ONL"/>
    <n v="2022"/>
    <x v="1"/>
  </r>
  <r>
    <x v="0"/>
    <s v="UNDP1-0009492500-01-MAY-2022-5478"/>
    <x v="10"/>
    <d v="2022-06-10T00:00:00"/>
    <s v="UNDP1"/>
    <x v="62"/>
    <s v="Intl Consult Security Charge"/>
    <s v="SSD"/>
    <n v="30000"/>
    <n v="47104"/>
    <n v="1981"/>
    <x v="3"/>
    <s v="SSD10"/>
    <x v="12"/>
    <x v="54"/>
    <s v="GLE"/>
    <m/>
    <m/>
    <m/>
    <m/>
    <x v="179"/>
    <x v="245"/>
    <m/>
    <n v="9492500"/>
    <n v="5478"/>
    <d v="2022-05-01T00:00:00"/>
    <n v="69.459999999999994"/>
    <s v="USD"/>
    <n v="69.459999999999994"/>
    <s v="ONL"/>
    <n v="2022"/>
    <x v="1"/>
  </r>
  <r>
    <x v="1"/>
    <s v="UNDP1-0009497901-31-MAY-2022-5638"/>
    <x v="3"/>
    <d v="2022-06-14T00:00:00"/>
    <s v="UNDP1"/>
    <x v="1"/>
    <s v="Facilities &amp; Admin - Implement"/>
    <s v="SSD"/>
    <n v="30000"/>
    <n v="47104"/>
    <n v="1981"/>
    <x v="3"/>
    <s v="SSD10"/>
    <x v="12"/>
    <x v="57"/>
    <s v="SFA"/>
    <m/>
    <m/>
    <m/>
    <m/>
    <x v="92"/>
    <x v="3"/>
    <m/>
    <n v="9497901"/>
    <n v="5638"/>
    <d v="2022-05-31T00:00:00"/>
    <n v="26.4"/>
    <s v="USD"/>
    <n v="26.4"/>
    <s v="PC"/>
    <n v="2022"/>
    <x v="1"/>
  </r>
  <r>
    <x v="1"/>
    <s v="UNDP1-0009497901-31-MAY-2022-5637"/>
    <x v="3"/>
    <d v="2022-06-14T00:00:00"/>
    <s v="UNDP1"/>
    <x v="1"/>
    <s v="Facilities &amp; Admin - Implement"/>
    <s v="SSD"/>
    <n v="30000"/>
    <n v="47101"/>
    <n v="1981"/>
    <x v="3"/>
    <s v="SSD10"/>
    <x v="12"/>
    <x v="45"/>
    <s v="SFA"/>
    <m/>
    <m/>
    <m/>
    <m/>
    <x v="92"/>
    <x v="3"/>
    <m/>
    <n v="9497901"/>
    <n v="5637"/>
    <d v="2022-05-31T00:00:00"/>
    <n v="36.4"/>
    <s v="USD"/>
    <n v="36.4"/>
    <s v="PC"/>
    <n v="2022"/>
    <x v="1"/>
  </r>
  <r>
    <x v="1"/>
    <s v="UNDP1-0009497901-31-MAY-2022-5643"/>
    <x v="3"/>
    <d v="2022-06-14T00:00:00"/>
    <s v="UNDP1"/>
    <x v="1"/>
    <s v="Facilities &amp; Admin - Implement"/>
    <s v="SSD"/>
    <n v="30000"/>
    <n v="47104"/>
    <n v="1981"/>
    <x v="21"/>
    <s v="SSD10"/>
    <x v="12"/>
    <x v="55"/>
    <s v="SFA"/>
    <m/>
    <m/>
    <m/>
    <m/>
    <x v="92"/>
    <x v="3"/>
    <m/>
    <n v="9497901"/>
    <n v="5643"/>
    <d v="2022-05-31T00:00:00"/>
    <n v="2796.7"/>
    <s v="USD"/>
    <n v="2796.7"/>
    <s v="PC"/>
    <n v="2022"/>
    <x v="1"/>
  </r>
  <r>
    <x v="1"/>
    <s v="UNDP1-0009497901-31-MAY-2022-5642"/>
    <x v="3"/>
    <d v="2022-06-14T00:00:00"/>
    <s v="UNDP1"/>
    <x v="1"/>
    <s v="Facilities &amp; Admin - Implement"/>
    <s v="SSD"/>
    <n v="30000"/>
    <n v="47104"/>
    <n v="1981"/>
    <x v="3"/>
    <s v="SSD10"/>
    <x v="12"/>
    <x v="56"/>
    <s v="SFA"/>
    <m/>
    <m/>
    <m/>
    <m/>
    <x v="92"/>
    <x v="3"/>
    <m/>
    <n v="9497901"/>
    <n v="5642"/>
    <d v="2022-05-31T00:00:00"/>
    <n v="936.8"/>
    <s v="USD"/>
    <n v="936.8"/>
    <s v="PC"/>
    <n v="2022"/>
    <x v="1"/>
  </r>
  <r>
    <x v="1"/>
    <s v="UNDP1-0009497901-31-MAY-2022-5640"/>
    <x v="3"/>
    <d v="2022-06-14T00:00:00"/>
    <s v="UNDP1"/>
    <x v="1"/>
    <s v="Facilities &amp; Admin - Implement"/>
    <s v="SSD"/>
    <n v="30000"/>
    <n v="47104"/>
    <n v="1981"/>
    <x v="3"/>
    <s v="SSD10"/>
    <x v="12"/>
    <x v="54"/>
    <s v="SFA"/>
    <m/>
    <m/>
    <m/>
    <m/>
    <x v="92"/>
    <x v="3"/>
    <m/>
    <n v="9497901"/>
    <n v="5640"/>
    <d v="2022-05-31T00:00:00"/>
    <n v="5.56"/>
    <s v="USD"/>
    <n v="5.56"/>
    <s v="PC"/>
    <n v="2022"/>
    <x v="1"/>
  </r>
  <r>
    <x v="1"/>
    <s v="UNDP1-0009497901-31-MAY-2022-5639"/>
    <x v="3"/>
    <d v="2022-06-14T00:00:00"/>
    <s v="UNDP1"/>
    <x v="1"/>
    <s v="Facilities &amp; Admin - Implement"/>
    <s v="SSD"/>
    <n v="30000"/>
    <n v="47104"/>
    <n v="1981"/>
    <x v="3"/>
    <s v="SSD10"/>
    <x v="12"/>
    <x v="46"/>
    <s v="SFA"/>
    <m/>
    <m/>
    <m/>
    <m/>
    <x v="92"/>
    <x v="3"/>
    <m/>
    <n v="9497901"/>
    <n v="5639"/>
    <d v="2022-05-31T00:00:00"/>
    <n v="2880"/>
    <s v="USD"/>
    <n v="2880"/>
    <s v="PC"/>
    <n v="2022"/>
    <x v="1"/>
  </r>
  <r>
    <x v="1"/>
    <s v="UNDP1-0009497901-31-MAY-2022-5641"/>
    <x v="3"/>
    <d v="2022-06-14T00:00:00"/>
    <s v="UNDP1"/>
    <x v="1"/>
    <s v="Facilities &amp; Admin - Implement"/>
    <s v="SSD"/>
    <n v="30000"/>
    <n v="47104"/>
    <n v="1981"/>
    <x v="3"/>
    <s v="SSD10"/>
    <x v="12"/>
    <x v="56"/>
    <s v="SFA"/>
    <m/>
    <m/>
    <m/>
    <m/>
    <x v="92"/>
    <x v="3"/>
    <m/>
    <n v="9497901"/>
    <n v="5641"/>
    <d v="2022-05-31T00:00:00"/>
    <n v="46.84"/>
    <s v="USD"/>
    <n v="46.84"/>
    <s v="PC"/>
    <n v="2022"/>
    <x v="1"/>
  </r>
  <r>
    <x v="1"/>
    <s v="UNDP1-0009497910-12-JUN-2022-623"/>
    <x v="26"/>
    <d v="2022-06-14T00:00:00"/>
    <s v="UNDP1"/>
    <x v="1"/>
    <s v="Facilities &amp; Admin - Implement"/>
    <s v="SSD"/>
    <n v="30000"/>
    <n v="47104"/>
    <n v="1981"/>
    <x v="21"/>
    <s v="SSD10"/>
    <x v="12"/>
    <x v="58"/>
    <s v="SFA"/>
    <m/>
    <m/>
    <m/>
    <m/>
    <x v="157"/>
    <x v="3"/>
    <m/>
    <n v="9497910"/>
    <n v="623"/>
    <d v="2022-06-12T00:00:00"/>
    <n v="624"/>
    <s v="USD"/>
    <n v="624"/>
    <s v="PC"/>
    <n v="2022"/>
    <x v="2"/>
  </r>
  <r>
    <x v="1"/>
    <s v="UNDP1-0009514690-26-JUN-2022-856"/>
    <x v="55"/>
    <d v="2022-06-27T00:00:00"/>
    <s v="UNDP1"/>
    <x v="1"/>
    <s v="Facilities &amp; Admin - Implement"/>
    <s v="SSD"/>
    <n v="30000"/>
    <n v="47104"/>
    <n v="1981"/>
    <x v="3"/>
    <s v="SSD10"/>
    <x v="12"/>
    <x v="44"/>
    <s v="SFA"/>
    <m/>
    <m/>
    <m/>
    <m/>
    <x v="158"/>
    <x v="3"/>
    <m/>
    <n v="9514690"/>
    <n v="856"/>
    <d v="2022-06-26T00:00:00"/>
    <n v="241.36"/>
    <s v="USD"/>
    <n v="241.36"/>
    <s v="PC"/>
    <n v="2022"/>
    <x v="2"/>
  </r>
  <r>
    <x v="1"/>
    <s v="UNDP1-0009514690-26-JUN-2022-854"/>
    <x v="55"/>
    <d v="2022-06-27T00:00:00"/>
    <s v="UNDP1"/>
    <x v="1"/>
    <s v="Facilities &amp; Admin - Implement"/>
    <s v="SSD"/>
    <n v="30000"/>
    <n v="47101"/>
    <n v="1981"/>
    <x v="3"/>
    <s v="SSD10"/>
    <x v="12"/>
    <x v="57"/>
    <s v="SFA"/>
    <m/>
    <m/>
    <m/>
    <m/>
    <x v="158"/>
    <x v="3"/>
    <m/>
    <n v="9514690"/>
    <n v="854"/>
    <d v="2022-06-26T00:00:00"/>
    <n v="272"/>
    <s v="USD"/>
    <n v="272"/>
    <s v="PC"/>
    <n v="2022"/>
    <x v="2"/>
  </r>
  <r>
    <x v="1"/>
    <s v="UNDP1-0009514690-26-JUN-2022-855"/>
    <x v="55"/>
    <d v="2022-06-27T00:00:00"/>
    <s v="UNDP1"/>
    <x v="1"/>
    <s v="Facilities &amp; Admin - Implement"/>
    <s v="SSD"/>
    <n v="30000"/>
    <n v="47104"/>
    <n v="1981"/>
    <x v="3"/>
    <s v="SSD10"/>
    <x v="12"/>
    <x v="57"/>
    <s v="SFA"/>
    <m/>
    <m/>
    <m/>
    <m/>
    <x v="158"/>
    <x v="3"/>
    <m/>
    <n v="9514690"/>
    <n v="855"/>
    <d v="2022-06-26T00:00:00"/>
    <n v="365.2"/>
    <s v="USD"/>
    <n v="365.2"/>
    <s v="PC"/>
    <n v="2022"/>
    <x v="2"/>
  </r>
  <r>
    <x v="1"/>
    <s v="UNDP1-0009514690-26-JUN-2022-857"/>
    <x v="55"/>
    <d v="2022-06-27T00:00:00"/>
    <s v="UNDP1"/>
    <x v="1"/>
    <s v="Facilities &amp; Admin - Implement"/>
    <s v="SSD"/>
    <n v="30000"/>
    <n v="47104"/>
    <n v="1981"/>
    <x v="3"/>
    <s v="SSD10"/>
    <x v="12"/>
    <x v="44"/>
    <s v="SFA"/>
    <m/>
    <m/>
    <m/>
    <m/>
    <x v="158"/>
    <x v="3"/>
    <m/>
    <n v="9514690"/>
    <n v="857"/>
    <d v="2022-06-26T00:00:00"/>
    <n v="254.4"/>
    <s v="USD"/>
    <n v="254.4"/>
    <s v="PC"/>
    <n v="2022"/>
    <x v="2"/>
  </r>
  <r>
    <x v="1"/>
    <s v="UNDP1-0009553150-30-JUN-2022-1319"/>
    <x v="4"/>
    <d v="2022-07-23T00:00:00"/>
    <s v="UNDP1"/>
    <x v="1"/>
    <s v="Facilities &amp; Admin - Implement"/>
    <s v="SSD"/>
    <n v="30079"/>
    <n v="47104"/>
    <n v="1981"/>
    <x v="8"/>
    <s v="SSD10"/>
    <x v="12"/>
    <x v="53"/>
    <s v="SFA"/>
    <m/>
    <m/>
    <m/>
    <m/>
    <x v="159"/>
    <x v="3"/>
    <m/>
    <n v="9553150"/>
    <n v="1319"/>
    <d v="2022-06-30T00:00:00"/>
    <n v="3365.85"/>
    <s v="USD"/>
    <n v="3365.85"/>
    <s v="PC"/>
    <n v="2022"/>
    <x v="2"/>
  </r>
  <r>
    <x v="1"/>
    <s v="UNDP1-0009553150-30-JUN-2022-1318"/>
    <x v="4"/>
    <d v="2022-07-23T00:00:00"/>
    <s v="UNDP1"/>
    <x v="1"/>
    <s v="Facilities &amp; Admin - Implement"/>
    <s v="SSD"/>
    <n v="30079"/>
    <n v="47104"/>
    <n v="1981"/>
    <x v="8"/>
    <s v="SSD10"/>
    <x v="12"/>
    <x v="52"/>
    <s v="SFA"/>
    <m/>
    <m/>
    <m/>
    <m/>
    <x v="159"/>
    <x v="3"/>
    <m/>
    <n v="9553150"/>
    <n v="1318"/>
    <d v="2022-06-30T00:00:00"/>
    <n v="675.5"/>
    <s v="USD"/>
    <n v="675.5"/>
    <s v="PC"/>
    <n v="2022"/>
    <x v="2"/>
  </r>
  <r>
    <x v="1"/>
    <s v="UNDP1-0009553150-30-JUN-2022-1313"/>
    <x v="4"/>
    <d v="2022-07-23T00:00:00"/>
    <s v="UNDP1"/>
    <x v="1"/>
    <s v="Facilities &amp; Admin - Implement"/>
    <s v="SSD"/>
    <n v="30079"/>
    <n v="47104"/>
    <n v="1981"/>
    <x v="8"/>
    <s v="SSD10"/>
    <x v="12"/>
    <x v="51"/>
    <s v="SFA"/>
    <m/>
    <m/>
    <m/>
    <m/>
    <x v="159"/>
    <x v="3"/>
    <m/>
    <n v="9553150"/>
    <n v="1313"/>
    <d v="2022-06-30T00:00:00"/>
    <n v="903"/>
    <s v="USD"/>
    <n v="903"/>
    <s v="PC"/>
    <n v="2022"/>
    <x v="2"/>
  </r>
  <r>
    <x v="1"/>
    <s v="UNDP1-0009553150-30-JUN-2022-1314"/>
    <x v="4"/>
    <d v="2022-07-23T00:00:00"/>
    <s v="UNDP1"/>
    <x v="1"/>
    <s v="Facilities &amp; Admin - Implement"/>
    <s v="SSD"/>
    <n v="30079"/>
    <n v="47104"/>
    <n v="1981"/>
    <x v="8"/>
    <s v="SSD10"/>
    <x v="12"/>
    <x v="48"/>
    <s v="SFA"/>
    <m/>
    <m/>
    <m/>
    <m/>
    <x v="159"/>
    <x v="3"/>
    <m/>
    <n v="9553150"/>
    <n v="1314"/>
    <d v="2022-06-30T00:00:00"/>
    <n v="4550"/>
    <s v="USD"/>
    <n v="4550"/>
    <s v="PC"/>
    <n v="2022"/>
    <x v="2"/>
  </r>
  <r>
    <x v="1"/>
    <s v="UNDP1-0009553150-30-JUN-2022-1315"/>
    <x v="4"/>
    <d v="2022-07-23T00:00:00"/>
    <s v="UNDP1"/>
    <x v="1"/>
    <s v="Facilities &amp; Admin - Implement"/>
    <s v="SSD"/>
    <n v="30079"/>
    <n v="47104"/>
    <n v="1981"/>
    <x v="8"/>
    <s v="SSD10"/>
    <x v="12"/>
    <x v="49"/>
    <s v="SFA"/>
    <m/>
    <m/>
    <m/>
    <m/>
    <x v="159"/>
    <x v="3"/>
    <m/>
    <n v="9553150"/>
    <n v="1315"/>
    <d v="2022-06-30T00:00:00"/>
    <n v="840"/>
    <s v="USD"/>
    <n v="840"/>
    <s v="PC"/>
    <n v="2022"/>
    <x v="2"/>
  </r>
  <r>
    <x v="1"/>
    <s v="UNDP1-0009553150-30-JUN-2022-1316"/>
    <x v="4"/>
    <d v="2022-07-23T00:00:00"/>
    <s v="UNDP1"/>
    <x v="1"/>
    <s v="Facilities &amp; Admin - Implement"/>
    <s v="SSD"/>
    <n v="30079"/>
    <n v="47104"/>
    <n v="1981"/>
    <x v="8"/>
    <s v="SSD10"/>
    <x v="12"/>
    <x v="50"/>
    <s v="SFA"/>
    <m/>
    <m/>
    <m/>
    <m/>
    <x v="159"/>
    <x v="3"/>
    <m/>
    <n v="9553150"/>
    <n v="1316"/>
    <d v="2022-06-30T00:00:00"/>
    <n v="1638"/>
    <s v="USD"/>
    <n v="1638"/>
    <s v="PC"/>
    <n v="2022"/>
    <x v="2"/>
  </r>
  <r>
    <x v="1"/>
    <s v="UNDP1-0009553150-30-JUN-2022-1317"/>
    <x v="4"/>
    <d v="2022-07-23T00:00:00"/>
    <s v="UNDP1"/>
    <x v="1"/>
    <s v="Facilities &amp; Admin - Implement"/>
    <s v="SSD"/>
    <n v="30079"/>
    <n v="47104"/>
    <n v="1981"/>
    <x v="8"/>
    <s v="SSD10"/>
    <x v="12"/>
    <x v="47"/>
    <s v="SFA"/>
    <m/>
    <m/>
    <m/>
    <m/>
    <x v="159"/>
    <x v="3"/>
    <m/>
    <n v="9553150"/>
    <n v="1317"/>
    <d v="2022-06-30T00:00:00"/>
    <n v="9467.5"/>
    <s v="USD"/>
    <n v="9467.5"/>
    <s v="PC"/>
    <n v="2022"/>
    <x v="2"/>
  </r>
  <r>
    <x v="0"/>
    <s v="UNDP1-FXR9502742-31-MAR-2022-426"/>
    <x v="9"/>
    <d v="2022-06-16T00:00:00"/>
    <s v="UNDP1"/>
    <x v="88"/>
    <s v="Unbilled AR Contracts"/>
    <s v="SSD"/>
    <n v="30000"/>
    <n v="47104"/>
    <n v="1981"/>
    <x v="21"/>
    <s v=" "/>
    <x v="12"/>
    <x v="5"/>
    <s v=" "/>
    <m/>
    <m/>
    <m/>
    <m/>
    <x v="180"/>
    <x v="246"/>
    <m/>
    <s v="FXR9502742"/>
    <n v="426"/>
    <d v="2022-03-31T00:00:00"/>
    <n v="0"/>
    <s v="GBP"/>
    <n v="-748.66"/>
    <s v="FXR"/>
    <n v="2022"/>
    <x v="3"/>
  </r>
  <r>
    <x v="0"/>
    <s v="UNDP1-FXR9502742-31-MAR-2022-1712"/>
    <x v="9"/>
    <d v="2022-06-16T00:00:00"/>
    <s v="UNDP1"/>
    <x v="89"/>
    <s v="Contributions"/>
    <s v="SSD"/>
    <n v="30000"/>
    <n v="47104"/>
    <n v="1981"/>
    <x v="21"/>
    <s v=" "/>
    <x v="12"/>
    <x v="5"/>
    <s v=" "/>
    <m/>
    <m/>
    <m/>
    <m/>
    <x v="180"/>
    <x v="247"/>
    <m/>
    <s v="FXR9502742"/>
    <n v="1712"/>
    <d v="2022-03-31T00:00:00"/>
    <n v="0"/>
    <s v="GBP"/>
    <n v="748.66"/>
    <s v="FXR"/>
    <n v="2022"/>
    <x v="3"/>
  </r>
  <r>
    <x v="7"/>
    <s v="SSD10-13645-165990-1-2"/>
    <x v="28"/>
    <d v="2022-03-01T00:00:00"/>
    <s v="UNDP1"/>
    <x v="90"/>
    <s v="Contributions Receivable"/>
    <s v="SSD"/>
    <n v="30000"/>
    <n v="47104"/>
    <n v="1981"/>
    <x v="21"/>
    <s v="SSD10"/>
    <x v="12"/>
    <x v="59"/>
    <s v="REV"/>
    <s v=" "/>
    <m/>
    <m/>
    <m/>
    <x v="181"/>
    <x v="219"/>
    <m/>
    <s v="AR09361022"/>
    <n v="2"/>
    <d v="2022-02-01T00:00:00"/>
    <n v="-49010"/>
    <s v="GBP"/>
    <n v="-65172.87"/>
    <s v="AR"/>
    <n v="2022"/>
    <x v="4"/>
  </r>
  <r>
    <x v="7"/>
    <s v="SSD10-13645-165990-1-2"/>
    <x v="28"/>
    <d v="2022-03-01T00:00:00"/>
    <s v="UNDP1"/>
    <x v="89"/>
    <s v="Contributions"/>
    <s v="SSD"/>
    <n v="30000"/>
    <n v="47104"/>
    <n v="1981"/>
    <x v="21"/>
    <s v="SSD10"/>
    <x v="12"/>
    <x v="59"/>
    <s v="REV"/>
    <s v=" "/>
    <m/>
    <m/>
    <m/>
    <x v="181"/>
    <x v="219"/>
    <m/>
    <s v="AR09361022"/>
    <n v="3"/>
    <d v="2022-02-01T00:00:00"/>
    <n v="0"/>
    <s v="GBP"/>
    <n v="-1872.27"/>
    <s v="AR"/>
    <n v="2022"/>
    <x v="4"/>
  </r>
  <r>
    <x v="7"/>
    <s v="SSD10-13645-166093-1-2"/>
    <x v="44"/>
    <d v="2022-03-02T00:00:00"/>
    <s v="UNDP1"/>
    <x v="90"/>
    <s v="Contributions Receivable"/>
    <s v="SSD"/>
    <n v="30000"/>
    <n v="47104"/>
    <n v="1981"/>
    <x v="21"/>
    <s v="SSD10"/>
    <x v="12"/>
    <x v="59"/>
    <s v="REV"/>
    <s v=" "/>
    <m/>
    <m/>
    <m/>
    <x v="181"/>
    <x v="219"/>
    <m/>
    <s v="AR09363382"/>
    <n v="2"/>
    <d v="2022-02-16T00:00:00"/>
    <n v="-25000"/>
    <s v="GBP"/>
    <n v="-33467.199999999997"/>
    <s v="AR"/>
    <n v="2022"/>
    <x v="4"/>
  </r>
  <r>
    <x v="7"/>
    <s v="SSD10-13645-166093-1-2"/>
    <x v="44"/>
    <d v="2022-03-02T00:00:00"/>
    <s v="UNDP1"/>
    <x v="89"/>
    <s v="Contributions"/>
    <s v="SSD"/>
    <n v="30000"/>
    <n v="47104"/>
    <n v="1981"/>
    <x v="21"/>
    <s v="SSD10"/>
    <x v="12"/>
    <x v="59"/>
    <s v="REV"/>
    <s v=" "/>
    <m/>
    <m/>
    <m/>
    <x v="181"/>
    <x v="219"/>
    <m/>
    <s v="AR09363382"/>
    <n v="3"/>
    <d v="2022-02-16T00:00:00"/>
    <n v="0"/>
    <s v="GBP"/>
    <n v="-500.19"/>
    <s v="AR"/>
    <n v="2022"/>
    <x v="4"/>
  </r>
  <r>
    <x v="7"/>
    <s v="SSD10-13645-166369-1-2"/>
    <x v="74"/>
    <d v="2022-03-16T00:00:00"/>
    <s v="UNDP1"/>
    <x v="90"/>
    <s v="Contributions Receivable"/>
    <s v="SSD"/>
    <n v="30000"/>
    <n v="47104"/>
    <n v="1981"/>
    <x v="21"/>
    <s v="SSD10"/>
    <x v="12"/>
    <x v="59"/>
    <s v="REV"/>
    <s v=" "/>
    <m/>
    <m/>
    <m/>
    <x v="181"/>
    <x v="219"/>
    <m/>
    <s v="AR09381881"/>
    <n v="2"/>
    <d v="2022-03-11T00:00:00"/>
    <n v="-14995.5"/>
    <s v="GBP"/>
    <n v="-20074.3"/>
    <s v="AR"/>
    <n v="2022"/>
    <x v="3"/>
  </r>
  <r>
    <x v="7"/>
    <s v="SSD10-13645-166887-1-3"/>
    <x v="29"/>
    <d v="2022-04-20T00:00:00"/>
    <s v="UNDP1"/>
    <x v="90"/>
    <s v="Contributions Receivable"/>
    <s v="SSD"/>
    <n v="30000"/>
    <n v="47104"/>
    <n v="1981"/>
    <x v="21"/>
    <s v="SSD10"/>
    <x v="12"/>
    <x v="59"/>
    <s v="REV"/>
    <s v=" "/>
    <m/>
    <m/>
    <m/>
    <x v="181"/>
    <x v="219"/>
    <m/>
    <s v="AR09426736"/>
    <n v="2"/>
    <d v="2022-04-06T00:00:00"/>
    <n v="5"/>
    <s v="GBP"/>
    <n v="6.59"/>
    <s v="AR"/>
    <n v="2022"/>
    <x v="0"/>
  </r>
  <r>
    <x v="7"/>
    <s v="SSD10-13645-166887-1-2"/>
    <x v="29"/>
    <d v="2022-04-20T00:00:00"/>
    <s v="UNDP1"/>
    <x v="90"/>
    <s v="Contributions Receivable"/>
    <s v="SSD"/>
    <n v="30000"/>
    <n v="47104"/>
    <n v="1981"/>
    <x v="21"/>
    <s v="SSD10"/>
    <x v="12"/>
    <x v="59"/>
    <s v="REV"/>
    <s v=" "/>
    <m/>
    <m/>
    <m/>
    <x v="181"/>
    <x v="219"/>
    <m/>
    <s v="AR09426736"/>
    <n v="4"/>
    <d v="2022-04-06T00:00:00"/>
    <n v="-9999.5"/>
    <s v="GBP"/>
    <n v="-13174.57"/>
    <s v="AR"/>
    <n v="2022"/>
    <x v="0"/>
  </r>
  <r>
    <x v="7"/>
    <s v="SSD10-13645-166887-1-3"/>
    <x v="29"/>
    <d v="2022-04-20T00:00:00"/>
    <s v="UNDP1"/>
    <x v="89"/>
    <s v="Contributions"/>
    <s v="SSD"/>
    <n v="30000"/>
    <n v="47104"/>
    <n v="1981"/>
    <x v="21"/>
    <s v="SSD10"/>
    <x v="12"/>
    <x v="59"/>
    <s v="REV"/>
    <s v=" "/>
    <m/>
    <m/>
    <m/>
    <x v="181"/>
    <x v="219"/>
    <m/>
    <s v="AR09426736"/>
    <n v="1"/>
    <d v="2022-04-06T00:00:00"/>
    <n v="-5"/>
    <s v="GBP"/>
    <n v="-6.59"/>
    <s v="AR"/>
    <n v="2022"/>
    <x v="0"/>
  </r>
  <r>
    <x v="8"/>
    <s v="SSD10-166093-1-1"/>
    <x v="7"/>
    <d v="2022-03-01T00:00:00"/>
    <s v="UNDP1"/>
    <x v="90"/>
    <s v="Contributions Receivable"/>
    <s v="SSD"/>
    <n v="30000"/>
    <n v="47104"/>
    <n v="1981"/>
    <x v="21"/>
    <s v="SSD10"/>
    <x v="12"/>
    <x v="59"/>
    <s v=" "/>
    <s v=" "/>
    <s v="Project Level Co-Financing"/>
    <m/>
    <m/>
    <x v="181"/>
    <x v="248"/>
    <m/>
    <s v="BI09361744"/>
    <n v="1"/>
    <d v="2022-03-01T00:00:00"/>
    <n v="25000"/>
    <s v="GBP"/>
    <n v="33467.199999999997"/>
    <s v="BI"/>
    <n v="2022"/>
    <x v="3"/>
  </r>
  <r>
    <x v="8"/>
    <s v="SSD10-166093-1-1"/>
    <x v="7"/>
    <d v="2022-03-01T00:00:00"/>
    <s v="UNDP1"/>
    <x v="88"/>
    <s v="Unbilled AR Contracts"/>
    <s v="SSD"/>
    <n v="30000"/>
    <n v="47104"/>
    <n v="1981"/>
    <x v="21"/>
    <s v="SSD10"/>
    <x v="12"/>
    <x v="59"/>
    <s v=" "/>
    <s v=" "/>
    <s v="Project Level Co-Financing"/>
    <m/>
    <m/>
    <x v="181"/>
    <x v="248"/>
    <m/>
    <s v="BI09361744"/>
    <n v="2"/>
    <d v="2022-03-01T00:00:00"/>
    <n v="-25000"/>
    <s v="GBP"/>
    <n v="-33467.199999999997"/>
    <s v="BI"/>
    <n v="2022"/>
    <x v="3"/>
  </r>
  <r>
    <x v="8"/>
    <s v="SSD10-166369-1-1"/>
    <x v="74"/>
    <d v="2022-03-16T00:00:00"/>
    <s v="UNDP1"/>
    <x v="88"/>
    <s v="Unbilled AR Contracts"/>
    <s v="SSD"/>
    <n v="30000"/>
    <n v="47104"/>
    <n v="1981"/>
    <x v="21"/>
    <s v="SSD10"/>
    <x v="12"/>
    <x v="59"/>
    <s v=" "/>
    <s v=" "/>
    <s v="Project Level Co-Financing"/>
    <m/>
    <m/>
    <x v="181"/>
    <x v="248"/>
    <m/>
    <s v="BI09381841"/>
    <n v="2"/>
    <d v="2022-03-11T00:00:00"/>
    <n v="-14995.5"/>
    <s v="GBP"/>
    <n v="-20074.3"/>
    <s v="BI"/>
    <n v="2022"/>
    <x v="3"/>
  </r>
  <r>
    <x v="8"/>
    <s v="SSD10-166369-1-1"/>
    <x v="74"/>
    <d v="2022-03-16T00:00:00"/>
    <s v="UNDP1"/>
    <x v="90"/>
    <s v="Contributions Receivable"/>
    <s v="SSD"/>
    <n v="30000"/>
    <n v="47104"/>
    <n v="1981"/>
    <x v="21"/>
    <s v="SSD10"/>
    <x v="12"/>
    <x v="59"/>
    <s v=" "/>
    <s v=" "/>
    <s v="Project Level Co-Financing"/>
    <m/>
    <m/>
    <x v="181"/>
    <x v="248"/>
    <m/>
    <s v="BI09381841"/>
    <n v="1"/>
    <d v="2022-03-11T00:00:00"/>
    <n v="14995.5"/>
    <s v="GBP"/>
    <n v="20074.3"/>
    <s v="BI"/>
    <n v="2022"/>
    <x v="3"/>
  </r>
  <r>
    <x v="8"/>
    <s v="SSD10-166887-1-1"/>
    <x v="29"/>
    <d v="2022-04-13T00:00:00"/>
    <s v="UNDP1"/>
    <x v="88"/>
    <s v="Unbilled AR Contracts"/>
    <s v="SSD"/>
    <n v="30000"/>
    <n v="47104"/>
    <n v="1981"/>
    <x v="21"/>
    <s v="SSD10"/>
    <x v="12"/>
    <x v="59"/>
    <s v=" "/>
    <s v=" "/>
    <s v="Project Level Co-Financing"/>
    <m/>
    <m/>
    <x v="181"/>
    <x v="248"/>
    <m/>
    <s v="BI09418507"/>
    <n v="2"/>
    <d v="2022-04-06T00:00:00"/>
    <n v="-9994.5"/>
    <s v="GBP"/>
    <n v="-13167.98"/>
    <s v="BI"/>
    <n v="2022"/>
    <x v="0"/>
  </r>
  <r>
    <x v="8"/>
    <s v="SSD10-166887-1-1"/>
    <x v="29"/>
    <d v="2022-04-13T00:00:00"/>
    <s v="UNDP1"/>
    <x v="90"/>
    <s v="Contributions Receivable"/>
    <s v="SSD"/>
    <n v="30000"/>
    <n v="47104"/>
    <n v="1981"/>
    <x v="21"/>
    <s v="SSD10"/>
    <x v="12"/>
    <x v="59"/>
    <s v=" "/>
    <s v=" "/>
    <s v="Project Level Co-Financing"/>
    <m/>
    <m/>
    <x v="181"/>
    <x v="248"/>
    <m/>
    <s v="BI09418507"/>
    <n v="1"/>
    <d v="2022-04-06T00:00:00"/>
    <n v="9994.5"/>
    <s v="GBP"/>
    <n v="13167.98"/>
    <s v="BI"/>
    <n v="2022"/>
    <x v="0"/>
  </r>
  <r>
    <x v="3"/>
    <s v="UNDP1-0000715389-1-1"/>
    <x v="100"/>
    <d v="2022-01-26T00:00:00"/>
    <s v="UNDP1"/>
    <x v="21"/>
    <s v="Daily Subsistence Allow-Intl"/>
    <s v="SSD"/>
    <n v="30000"/>
    <n v="47101"/>
    <n v="1981"/>
    <x v="3"/>
    <s v="SSD10"/>
    <x v="12"/>
    <x v="45"/>
    <s v="ACT"/>
    <s v="N000092410"/>
    <n v="29781"/>
    <s v="Pyry Salomo Paulasaari"/>
    <m/>
    <x v="60"/>
    <x v="43"/>
    <m/>
    <s v="EX09319329"/>
    <n v="4"/>
    <d v="2022-01-18T00:00:00"/>
    <n v="72.8"/>
    <s v="USD"/>
    <n v="72.8"/>
    <s v="EX"/>
    <n v="2022"/>
    <x v="5"/>
  </r>
  <r>
    <x v="3"/>
    <s v="UNDP1-0000717134-1-1"/>
    <x v="101"/>
    <d v="2022-01-27T00:00:00"/>
    <s v="UNDP1"/>
    <x v="21"/>
    <s v="Daily Subsistence Allow-Intl"/>
    <s v="SSD"/>
    <n v="30000"/>
    <n v="47101"/>
    <n v="1981"/>
    <x v="3"/>
    <s v="SSD10"/>
    <x v="12"/>
    <x v="45"/>
    <s v="ACT"/>
    <s v="X000023978"/>
    <n v="519"/>
    <s v="MOHAMED LAGU PANGU"/>
    <m/>
    <x v="60"/>
    <x v="43"/>
    <m/>
    <s v="EX09321282"/>
    <n v="6"/>
    <d v="2022-01-25T00:00:00"/>
    <n v="72.8"/>
    <s v="USD"/>
    <n v="72.8"/>
    <s v="EX"/>
    <n v="2022"/>
    <x v="5"/>
  </r>
  <r>
    <x v="3"/>
    <s v="UNDP1-0000718745-1-1"/>
    <x v="12"/>
    <d v="2022-02-02T00:00:00"/>
    <s v="UNDP1"/>
    <x v="21"/>
    <s v="Daily Subsistence Allow-Intl"/>
    <s v="SSD"/>
    <n v="30000"/>
    <n v="47101"/>
    <n v="1981"/>
    <x v="3"/>
    <s v="SSD10"/>
    <x v="12"/>
    <x v="45"/>
    <s v="ACT"/>
    <s v="X000033681"/>
    <s v=" "/>
    <m/>
    <m/>
    <x v="182"/>
    <x v="43"/>
    <m/>
    <s v="EX09329528"/>
    <n v="39"/>
    <d v="2022-01-31T00:00:00"/>
    <n v="476"/>
    <s v="USD"/>
    <n v="476"/>
    <s v="EX"/>
    <n v="2022"/>
    <x v="5"/>
  </r>
  <r>
    <x v="3"/>
    <s v="UNDP1-0000718753-1-1"/>
    <x v="12"/>
    <d v="2022-02-02T00:00:00"/>
    <s v="UNDP1"/>
    <x v="21"/>
    <s v="Daily Subsistence Allow-Intl"/>
    <s v="SSD"/>
    <n v="30000"/>
    <n v="47101"/>
    <n v="1981"/>
    <x v="3"/>
    <s v="SSD10"/>
    <x v="12"/>
    <x v="45"/>
    <s v="ACT"/>
    <s v="X000010612"/>
    <s v=" "/>
    <m/>
    <m/>
    <x v="182"/>
    <x v="43"/>
    <m/>
    <s v="EX09329528"/>
    <n v="40"/>
    <d v="2022-01-31T00:00:00"/>
    <n v="476"/>
    <s v="USD"/>
    <n v="476"/>
    <s v="EX"/>
    <n v="2022"/>
    <x v="5"/>
  </r>
  <r>
    <x v="3"/>
    <s v="UNDP1-0000718759-1-1"/>
    <x v="12"/>
    <d v="2022-02-02T00:00:00"/>
    <s v="UNDP1"/>
    <x v="21"/>
    <s v="Daily Subsistence Allow-Intl"/>
    <s v="SSD"/>
    <n v="30000"/>
    <n v="47101"/>
    <n v="1981"/>
    <x v="3"/>
    <s v="SSD10"/>
    <x v="12"/>
    <x v="45"/>
    <s v="ACT"/>
    <s v="X000057846"/>
    <s v=" "/>
    <m/>
    <m/>
    <x v="182"/>
    <x v="43"/>
    <m/>
    <s v="EX09329528"/>
    <n v="41"/>
    <d v="2022-01-31T00:00:00"/>
    <n v="476"/>
    <s v="USD"/>
    <n v="476"/>
    <s v="EX"/>
    <n v="2022"/>
    <x v="5"/>
  </r>
  <r>
    <x v="3"/>
    <s v="UNDP1-0000718759-2-1"/>
    <x v="12"/>
    <d v="2022-02-02T00:00:00"/>
    <s v="UNDP1"/>
    <x v="59"/>
    <s v="Travel Tickets-International"/>
    <s v="SSD"/>
    <n v="30000"/>
    <n v="47101"/>
    <n v="1981"/>
    <x v="3"/>
    <s v="SSD10"/>
    <x v="12"/>
    <x v="45"/>
    <s v="ACT"/>
    <s v="X000057846"/>
    <n v="2676"/>
    <s v="Muthaiga Travel - South Sudan"/>
    <m/>
    <x v="183"/>
    <x v="43"/>
    <m/>
    <s v="EX09329528"/>
    <n v="42"/>
    <d v="2022-01-31T00:00:00"/>
    <n v="400"/>
    <s v="USD"/>
    <n v="400"/>
    <s v="EX"/>
    <n v="2022"/>
    <x v="5"/>
  </r>
  <r>
    <x v="3"/>
    <s v="UNDP1-0000718765-1-1"/>
    <x v="12"/>
    <d v="2022-02-02T00:00:00"/>
    <s v="UNDP1"/>
    <x v="21"/>
    <s v="Daily Subsistence Allow-Intl"/>
    <s v="SSD"/>
    <n v="30000"/>
    <n v="47101"/>
    <n v="1981"/>
    <x v="3"/>
    <s v="SSD10"/>
    <x v="12"/>
    <x v="45"/>
    <s v="ACT"/>
    <s v="X000039432"/>
    <s v=" "/>
    <m/>
    <m/>
    <x v="182"/>
    <x v="43"/>
    <m/>
    <s v="EX09329528"/>
    <n v="43"/>
    <d v="2022-01-31T00:00:00"/>
    <n v="476"/>
    <s v="USD"/>
    <n v="476"/>
    <s v="EX"/>
    <n v="2022"/>
    <x v="5"/>
  </r>
  <r>
    <x v="3"/>
    <s v="UNDP1-0000718765-2-1"/>
    <x v="12"/>
    <d v="2022-02-02T00:00:00"/>
    <s v="UNDP1"/>
    <x v="59"/>
    <s v="Travel Tickets-International"/>
    <s v="SSD"/>
    <n v="30000"/>
    <n v="47101"/>
    <n v="1981"/>
    <x v="3"/>
    <s v="SSD10"/>
    <x v="12"/>
    <x v="45"/>
    <s v="ACT"/>
    <s v="X000039432"/>
    <n v="2676"/>
    <s v="Muthaiga Travel - South Sudan"/>
    <m/>
    <x v="183"/>
    <x v="43"/>
    <m/>
    <s v="EX09329528"/>
    <n v="44"/>
    <d v="2022-01-31T00:00:00"/>
    <n v="400"/>
    <s v="USD"/>
    <n v="400"/>
    <s v="EX"/>
    <n v="2022"/>
    <x v="5"/>
  </r>
  <r>
    <x v="3"/>
    <s v="UNDP1-0000720456-1-1"/>
    <x v="42"/>
    <d v="2022-02-11T00:00:00"/>
    <s v="UNDP1"/>
    <x v="21"/>
    <s v="Daily Subsistence Allow-Intl"/>
    <s v="SSD"/>
    <n v="30000"/>
    <n v="47101"/>
    <n v="1981"/>
    <x v="3"/>
    <s v="SSD10"/>
    <x v="12"/>
    <x v="45"/>
    <s v="ACT"/>
    <s v="X000031783"/>
    <s v=" "/>
    <m/>
    <m/>
    <x v="184"/>
    <x v="43"/>
    <m/>
    <s v="EX09342136"/>
    <n v="7"/>
    <d v="2022-02-04T00:00:00"/>
    <n v="291.2"/>
    <s v="USD"/>
    <n v="291.2"/>
    <s v="EX"/>
    <n v="2022"/>
    <x v="4"/>
  </r>
  <r>
    <x v="3"/>
    <s v="UNDP1-0000720466-1-1"/>
    <x v="42"/>
    <d v="2022-02-11T00:00:00"/>
    <s v="UNDP1"/>
    <x v="21"/>
    <s v="Daily Subsistence Allow-Intl"/>
    <s v="SSD"/>
    <n v="30000"/>
    <n v="47101"/>
    <n v="1981"/>
    <x v="3"/>
    <s v="SSD10"/>
    <x v="12"/>
    <x v="45"/>
    <s v="ACT"/>
    <s v="N000087229"/>
    <n v="7311"/>
    <s v="AUBREY LEA HAMILTON"/>
    <m/>
    <x v="184"/>
    <x v="43"/>
    <m/>
    <s v="EX09342136"/>
    <n v="8"/>
    <d v="2022-02-04T00:00:00"/>
    <n v="291.2"/>
    <s v="USD"/>
    <n v="291.2"/>
    <s v="EX"/>
    <n v="2022"/>
    <x v="4"/>
  </r>
  <r>
    <x v="3"/>
    <s v="UNDP1-0000725816-1-1"/>
    <x v="71"/>
    <d v="2022-02-24T00:00:00"/>
    <s v="UNDP1"/>
    <x v="21"/>
    <s v="Daily Subsistence Allow-Intl"/>
    <s v="SSD"/>
    <n v="30000"/>
    <n v="47101"/>
    <n v="1981"/>
    <x v="3"/>
    <s v="SSD10"/>
    <x v="12"/>
    <x v="45"/>
    <s v="ACT"/>
    <s v="N000087229"/>
    <n v="7311"/>
    <s v="AUBREY LEA HAMILTON"/>
    <m/>
    <x v="60"/>
    <x v="43"/>
    <m/>
    <s v="EX09356739"/>
    <n v="5"/>
    <d v="2022-02-18T00:00:00"/>
    <n v="72.8"/>
    <s v="USD"/>
    <n v="72.8"/>
    <s v="EX"/>
    <n v="2022"/>
    <x v="4"/>
  </r>
  <r>
    <x v="3"/>
    <s v="UNDP1-0000725819-1-1"/>
    <x v="71"/>
    <d v="2022-02-24T00:00:00"/>
    <s v="UNDP1"/>
    <x v="21"/>
    <s v="Daily Subsistence Allow-Intl"/>
    <s v="SSD"/>
    <n v="30000"/>
    <n v="47101"/>
    <n v="1981"/>
    <x v="3"/>
    <s v="SSD10"/>
    <x v="12"/>
    <x v="45"/>
    <s v="ACT"/>
    <s v="X000031783"/>
    <s v=" "/>
    <m/>
    <m/>
    <x v="60"/>
    <x v="43"/>
    <m/>
    <s v="EX09356739"/>
    <n v="6"/>
    <d v="2022-02-18T00:00:00"/>
    <n v="72.8"/>
    <s v="USD"/>
    <n v="72.8"/>
    <s v="EX"/>
    <n v="2022"/>
    <x v="4"/>
  </r>
  <r>
    <x v="3"/>
    <s v="UNDP1-0000726630-1-1"/>
    <x v="22"/>
    <d v="2022-03-03T00:00:00"/>
    <s v="UNDP1"/>
    <x v="21"/>
    <s v="Daily Subsistence Allow-Intl"/>
    <s v="SSD"/>
    <n v="30000"/>
    <n v="47101"/>
    <n v="1981"/>
    <x v="3"/>
    <s v="SSD10"/>
    <x v="12"/>
    <x v="45"/>
    <s v="ACT"/>
    <s v="N000087229"/>
    <n v="7311"/>
    <s v="AUBREY LEA HAMILTON"/>
    <m/>
    <x v="184"/>
    <x v="43"/>
    <m/>
    <s v="EX09365851"/>
    <n v="1"/>
    <d v="2022-02-21T00:00:00"/>
    <n v="102.4"/>
    <s v="USD"/>
    <n v="102.4"/>
    <s v="EX"/>
    <n v="2022"/>
    <x v="4"/>
  </r>
  <r>
    <x v="3"/>
    <s v="UNDP1-0000726630-2-1"/>
    <x v="22"/>
    <d v="2022-03-03T00:00:00"/>
    <s v="UNDP1"/>
    <x v="21"/>
    <s v="Daily Subsistence Allow-Intl"/>
    <s v="SSD"/>
    <n v="30000"/>
    <n v="47101"/>
    <n v="1981"/>
    <x v="3"/>
    <s v="SSD10"/>
    <x v="12"/>
    <x v="45"/>
    <s v="ACT"/>
    <s v="N000087229"/>
    <n v="7311"/>
    <s v="AUBREY LEA HAMILTON"/>
    <m/>
    <x v="184"/>
    <x v="43"/>
    <m/>
    <s v="EX09365851"/>
    <n v="2"/>
    <d v="2022-02-21T00:00:00"/>
    <n v="509.6"/>
    <s v="USD"/>
    <n v="509.6"/>
    <s v="EX"/>
    <n v="2022"/>
    <x v="4"/>
  </r>
  <r>
    <x v="3"/>
    <s v="UNDP1-0000726630-3-1"/>
    <x v="22"/>
    <d v="2022-03-03T00:00:00"/>
    <s v="UNDP1"/>
    <x v="21"/>
    <s v="Daily Subsistence Allow-Intl"/>
    <s v="SSD"/>
    <n v="30000"/>
    <n v="47101"/>
    <n v="1981"/>
    <x v="3"/>
    <s v="SSD10"/>
    <x v="12"/>
    <x v="45"/>
    <s v="ACT"/>
    <s v="N000087229"/>
    <n v="7311"/>
    <s v="AUBREY LEA HAMILTON"/>
    <m/>
    <x v="184"/>
    <x v="43"/>
    <m/>
    <s v="EX09365851"/>
    <n v="3"/>
    <d v="2022-02-21T00:00:00"/>
    <n v="307.2"/>
    <s v="USD"/>
    <n v="307.2"/>
    <s v="EX"/>
    <n v="2022"/>
    <x v="4"/>
  </r>
  <r>
    <x v="3"/>
    <s v="UNDP1-0000732584-1-1"/>
    <x v="64"/>
    <d v="2022-03-11T00:00:00"/>
    <s v="UNDP1"/>
    <x v="21"/>
    <s v="Daily Subsistence Allow-Intl"/>
    <s v="SSD"/>
    <n v="30000"/>
    <n v="47101"/>
    <n v="1981"/>
    <x v="3"/>
    <s v="SSD10"/>
    <x v="12"/>
    <x v="45"/>
    <s v="ACT"/>
    <s v="N000087229"/>
    <n v="7311"/>
    <s v="AUBREY LEA HAMILTON"/>
    <m/>
    <x v="60"/>
    <x v="43"/>
    <m/>
    <s v="EX09376750"/>
    <n v="8"/>
    <d v="2022-03-04T00:00:00"/>
    <n v="613.79999999999995"/>
    <s v="USD"/>
    <n v="613.79999999999995"/>
    <s v="EX"/>
    <n v="2022"/>
    <x v="3"/>
  </r>
  <r>
    <x v="3"/>
    <s v="UNDP1-0000745075-1-1"/>
    <x v="67"/>
    <d v="2022-04-04T00:00:00"/>
    <s v="UNDP1"/>
    <x v="21"/>
    <s v="Daily Subsistence Allow-Intl"/>
    <s v="SSD"/>
    <n v="30000"/>
    <n v="47101"/>
    <n v="1981"/>
    <x v="3"/>
    <s v="SSD10"/>
    <x v="12"/>
    <x v="45"/>
    <s v="ACT"/>
    <s v="X000031783"/>
    <s v=" "/>
    <m/>
    <m/>
    <x v="184"/>
    <x v="43"/>
    <m/>
    <s v="EX09404326"/>
    <n v="599"/>
    <d v="2022-04-04T00:00:00"/>
    <n v="364"/>
    <s v="USD"/>
    <n v="364"/>
    <s v="EX"/>
    <n v="2022"/>
    <x v="0"/>
  </r>
  <r>
    <x v="3"/>
    <s v="UNDP1-0000749370-1-1"/>
    <x v="29"/>
    <d v="2022-04-08T00:00:00"/>
    <s v="UNDP1"/>
    <x v="59"/>
    <s v="Travel Tickets-International"/>
    <s v="SSD"/>
    <n v="30000"/>
    <n v="47101"/>
    <n v="1981"/>
    <x v="3"/>
    <s v="SSD10"/>
    <x v="12"/>
    <x v="45"/>
    <s v="ACT"/>
    <s v="SSD6775"/>
    <n v="2676"/>
    <s v="Muthaiga Travel - South Sudan"/>
    <m/>
    <x v="183"/>
    <x v="43"/>
    <m/>
    <s v="EX09412582"/>
    <n v="59"/>
    <d v="2022-04-06T00:00:00"/>
    <n v="600"/>
    <s v="USD"/>
    <n v="600"/>
    <s v="EX"/>
    <n v="2022"/>
    <x v="0"/>
  </r>
  <r>
    <x v="3"/>
    <s v="UNDP1-0000749378-1-1"/>
    <x v="29"/>
    <d v="2022-04-08T00:00:00"/>
    <s v="UNDP1"/>
    <x v="59"/>
    <s v="Travel Tickets-International"/>
    <s v="SSD"/>
    <n v="30000"/>
    <n v="47101"/>
    <n v="1981"/>
    <x v="3"/>
    <s v="SSD10"/>
    <x v="12"/>
    <x v="45"/>
    <s v="ACT"/>
    <s v="X000038225"/>
    <n v="2676"/>
    <s v="Muthaiga Travel - South Sudan"/>
    <m/>
    <x v="183"/>
    <x v="43"/>
    <m/>
    <s v="EX09412582"/>
    <n v="60"/>
    <d v="2022-04-06T00:00:00"/>
    <n v="600"/>
    <s v="USD"/>
    <n v="600"/>
    <s v="EX"/>
    <n v="2022"/>
    <x v="0"/>
  </r>
  <r>
    <x v="3"/>
    <s v="UNDP1-0000749383-1-1"/>
    <x v="29"/>
    <d v="2022-04-08T00:00:00"/>
    <s v="UNDP1"/>
    <x v="59"/>
    <s v="Travel Tickets-International"/>
    <s v="SSD"/>
    <n v="30000"/>
    <n v="47101"/>
    <n v="1981"/>
    <x v="3"/>
    <s v="SSD10"/>
    <x v="12"/>
    <x v="45"/>
    <s v="ACT"/>
    <s v="X000060929"/>
    <n v="2676"/>
    <s v="Muthaiga Travel - South Sudan"/>
    <m/>
    <x v="183"/>
    <x v="43"/>
    <m/>
    <s v="EX09412582"/>
    <n v="61"/>
    <d v="2022-04-06T00:00:00"/>
    <n v="600"/>
    <s v="USD"/>
    <n v="600"/>
    <s v="EX"/>
    <n v="2022"/>
    <x v="0"/>
  </r>
  <r>
    <x v="3"/>
    <s v="UNDP1-0000749390-1-1"/>
    <x v="29"/>
    <d v="2022-04-08T00:00:00"/>
    <s v="UNDP1"/>
    <x v="59"/>
    <s v="Travel Tickets-International"/>
    <s v="SSD"/>
    <n v="30000"/>
    <n v="47101"/>
    <n v="1981"/>
    <x v="3"/>
    <s v="SSD10"/>
    <x v="12"/>
    <x v="45"/>
    <s v="ACT"/>
    <s v="X000044248"/>
    <n v="2676"/>
    <s v="Muthaiga Travel - South Sudan"/>
    <m/>
    <x v="183"/>
    <x v="43"/>
    <m/>
    <s v="EX09412582"/>
    <n v="65"/>
    <d v="2022-04-06T00:00:00"/>
    <n v="600"/>
    <s v="USD"/>
    <n v="600"/>
    <s v="EX"/>
    <n v="2022"/>
    <x v="0"/>
  </r>
  <r>
    <x v="3"/>
    <s v="UNDP1-0000749394-1-1"/>
    <x v="29"/>
    <d v="2022-04-08T00:00:00"/>
    <s v="UNDP1"/>
    <x v="59"/>
    <s v="Travel Tickets-International"/>
    <s v="SSD"/>
    <n v="30000"/>
    <n v="47101"/>
    <n v="1981"/>
    <x v="3"/>
    <s v="SSD10"/>
    <x v="12"/>
    <x v="45"/>
    <s v="ACT"/>
    <s v="X000060919"/>
    <n v="2676"/>
    <s v="Muthaiga Travel - South Sudan"/>
    <m/>
    <x v="183"/>
    <x v="43"/>
    <m/>
    <s v="EX09412582"/>
    <n v="66"/>
    <d v="2022-04-06T00:00:00"/>
    <n v="600"/>
    <s v="USD"/>
    <n v="600"/>
    <s v="EX"/>
    <n v="2022"/>
    <x v="0"/>
  </r>
  <r>
    <x v="3"/>
    <s v="UNDP1-0000749398-1-1"/>
    <x v="29"/>
    <d v="2022-04-08T00:00:00"/>
    <s v="UNDP1"/>
    <x v="59"/>
    <s v="Travel Tickets-International"/>
    <s v="SSD"/>
    <n v="30000"/>
    <n v="47101"/>
    <n v="1981"/>
    <x v="3"/>
    <s v="SSD10"/>
    <x v="12"/>
    <x v="45"/>
    <s v="ACT"/>
    <s v="X000060928"/>
    <n v="2676"/>
    <s v="Muthaiga Travel - South Sudan"/>
    <m/>
    <x v="183"/>
    <x v="43"/>
    <m/>
    <s v="EX09412582"/>
    <n v="67"/>
    <d v="2022-04-06T00:00:00"/>
    <n v="600"/>
    <s v="USD"/>
    <n v="600"/>
    <s v="EX"/>
    <n v="2022"/>
    <x v="0"/>
  </r>
  <r>
    <x v="3"/>
    <s v="UNDP1-0000749407-1-1"/>
    <x v="29"/>
    <d v="2022-04-08T00:00:00"/>
    <s v="UNDP1"/>
    <x v="59"/>
    <s v="Travel Tickets-International"/>
    <s v="SSD"/>
    <n v="30000"/>
    <n v="47101"/>
    <n v="1981"/>
    <x v="3"/>
    <s v="SSD10"/>
    <x v="12"/>
    <x v="45"/>
    <s v="ACT"/>
    <s v="X000060923"/>
    <n v="2676"/>
    <s v="Muthaiga Travel - South Sudan"/>
    <m/>
    <x v="183"/>
    <x v="43"/>
    <m/>
    <s v="EX09412582"/>
    <n v="69"/>
    <d v="2022-04-06T00:00:00"/>
    <n v="600"/>
    <s v="USD"/>
    <n v="600"/>
    <s v="EX"/>
    <n v="2022"/>
    <x v="0"/>
  </r>
  <r>
    <x v="3"/>
    <s v="UNDP1-0000749410-1-1"/>
    <x v="29"/>
    <d v="2022-04-08T00:00:00"/>
    <s v="UNDP1"/>
    <x v="59"/>
    <s v="Travel Tickets-International"/>
    <s v="SSD"/>
    <n v="30000"/>
    <n v="47101"/>
    <n v="1981"/>
    <x v="3"/>
    <s v="SSD10"/>
    <x v="12"/>
    <x v="45"/>
    <s v="ACT"/>
    <s v="X000060918"/>
    <n v="2676"/>
    <s v="Muthaiga Travel - South Sudan"/>
    <m/>
    <x v="183"/>
    <x v="43"/>
    <m/>
    <s v="EX09412582"/>
    <n v="70"/>
    <d v="2022-04-06T00:00:00"/>
    <n v="600"/>
    <s v="USD"/>
    <n v="600"/>
    <s v="EX"/>
    <n v="2022"/>
    <x v="0"/>
  </r>
  <r>
    <x v="3"/>
    <s v="UNDP1-0000749414-1-1"/>
    <x v="29"/>
    <d v="2022-04-08T00:00:00"/>
    <s v="UNDP1"/>
    <x v="59"/>
    <s v="Travel Tickets-International"/>
    <s v="SSD"/>
    <n v="30000"/>
    <n v="47101"/>
    <n v="1981"/>
    <x v="3"/>
    <s v="SSD10"/>
    <x v="12"/>
    <x v="45"/>
    <s v="ACT"/>
    <s v="X000042819"/>
    <n v="2676"/>
    <s v="Muthaiga Travel - South Sudan"/>
    <m/>
    <x v="183"/>
    <x v="43"/>
    <m/>
    <s v="EX09412582"/>
    <n v="71"/>
    <d v="2022-04-06T00:00:00"/>
    <n v="600"/>
    <s v="USD"/>
    <n v="600"/>
    <s v="EX"/>
    <n v="2022"/>
    <x v="0"/>
  </r>
  <r>
    <x v="3"/>
    <s v="UNDP1-0000749418-1-1"/>
    <x v="29"/>
    <d v="2022-04-08T00:00:00"/>
    <s v="UNDP1"/>
    <x v="59"/>
    <s v="Travel Tickets-International"/>
    <s v="SSD"/>
    <n v="30000"/>
    <n v="47101"/>
    <n v="1981"/>
    <x v="3"/>
    <s v="SSD10"/>
    <x v="12"/>
    <x v="45"/>
    <s v="ACT"/>
    <s v="X000059760"/>
    <n v="2676"/>
    <s v="Muthaiga Travel - South Sudan"/>
    <m/>
    <x v="183"/>
    <x v="43"/>
    <m/>
    <s v="EX09412582"/>
    <n v="72"/>
    <d v="2022-04-06T00:00:00"/>
    <n v="600"/>
    <s v="USD"/>
    <n v="600"/>
    <s v="EX"/>
    <n v="2022"/>
    <x v="0"/>
  </r>
  <r>
    <x v="3"/>
    <s v="UNDP1-0000749423-1-1"/>
    <x v="29"/>
    <d v="2022-04-08T00:00:00"/>
    <s v="UNDP1"/>
    <x v="59"/>
    <s v="Travel Tickets-International"/>
    <s v="SSD"/>
    <n v="30000"/>
    <n v="47101"/>
    <n v="1981"/>
    <x v="3"/>
    <s v="SSD10"/>
    <x v="12"/>
    <x v="45"/>
    <s v="ACT"/>
    <s v="X000033681"/>
    <n v="2676"/>
    <s v="Muthaiga Travel - South Sudan"/>
    <m/>
    <x v="183"/>
    <x v="43"/>
    <m/>
    <s v="EX09412582"/>
    <n v="73"/>
    <d v="2022-04-06T00:00:00"/>
    <n v="600"/>
    <s v="USD"/>
    <n v="600"/>
    <s v="EX"/>
    <n v="2022"/>
    <x v="0"/>
  </r>
  <r>
    <x v="3"/>
    <s v="UNDP1-0000749424-1-1"/>
    <x v="29"/>
    <d v="2022-04-08T00:00:00"/>
    <s v="UNDP1"/>
    <x v="59"/>
    <s v="Travel Tickets-International"/>
    <s v="SSD"/>
    <n v="30000"/>
    <n v="47101"/>
    <n v="1981"/>
    <x v="3"/>
    <s v="SSD10"/>
    <x v="12"/>
    <x v="45"/>
    <s v="ACT"/>
    <s v="X000058851"/>
    <n v="2676"/>
    <s v="Muthaiga Travel - South Sudan"/>
    <m/>
    <x v="183"/>
    <x v="43"/>
    <m/>
    <s v="EX09412582"/>
    <n v="74"/>
    <d v="2022-04-06T00:00:00"/>
    <n v="600"/>
    <s v="USD"/>
    <n v="600"/>
    <s v="EX"/>
    <n v="2022"/>
    <x v="0"/>
  </r>
  <r>
    <x v="3"/>
    <s v="UNDP1-0000749428-1-1"/>
    <x v="29"/>
    <d v="2022-04-08T00:00:00"/>
    <s v="UNDP1"/>
    <x v="59"/>
    <s v="Travel Tickets-International"/>
    <s v="SSD"/>
    <n v="30000"/>
    <n v="47101"/>
    <n v="1981"/>
    <x v="3"/>
    <s v="SSD10"/>
    <x v="12"/>
    <x v="45"/>
    <s v="ACT"/>
    <s v="X000052310"/>
    <n v="2676"/>
    <s v="Muthaiga Travel - South Sudan"/>
    <m/>
    <x v="183"/>
    <x v="43"/>
    <m/>
    <s v="EX09412582"/>
    <n v="75"/>
    <d v="2022-04-06T00:00:00"/>
    <n v="600"/>
    <s v="USD"/>
    <n v="600"/>
    <s v="EX"/>
    <n v="2022"/>
    <x v="0"/>
  </r>
  <r>
    <x v="3"/>
    <s v="UNDP1-0000749435-1-1"/>
    <x v="29"/>
    <d v="2022-04-08T00:00:00"/>
    <s v="UNDP1"/>
    <x v="59"/>
    <s v="Travel Tickets-International"/>
    <s v="SSD"/>
    <n v="30000"/>
    <n v="47101"/>
    <n v="1981"/>
    <x v="3"/>
    <s v="SSD10"/>
    <x v="12"/>
    <x v="45"/>
    <s v="ACT"/>
    <s v="X000060920"/>
    <n v="2676"/>
    <s v="Muthaiga Travel - South Sudan"/>
    <m/>
    <x v="183"/>
    <x v="43"/>
    <m/>
    <s v="EX09412582"/>
    <n v="76"/>
    <d v="2022-04-06T00:00:00"/>
    <n v="600"/>
    <s v="USD"/>
    <n v="600"/>
    <s v="EX"/>
    <n v="2022"/>
    <x v="0"/>
  </r>
  <r>
    <x v="3"/>
    <s v="UNDP1-0000749441-1-1"/>
    <x v="29"/>
    <d v="2022-04-08T00:00:00"/>
    <s v="UNDP1"/>
    <x v="59"/>
    <s v="Travel Tickets-International"/>
    <s v="SSD"/>
    <n v="30000"/>
    <n v="47101"/>
    <n v="1981"/>
    <x v="3"/>
    <s v="SSD10"/>
    <x v="12"/>
    <x v="45"/>
    <s v="ACT"/>
    <s v="X000060924"/>
    <n v="2676"/>
    <s v="Muthaiga Travel - South Sudan"/>
    <m/>
    <x v="183"/>
    <x v="43"/>
    <m/>
    <s v="EX09412582"/>
    <n v="78"/>
    <d v="2022-04-06T00:00:00"/>
    <n v="600"/>
    <s v="USD"/>
    <n v="600"/>
    <s v="EX"/>
    <n v="2022"/>
    <x v="0"/>
  </r>
  <r>
    <x v="3"/>
    <s v="UNDP1-0000749446-1-1"/>
    <x v="29"/>
    <d v="2022-04-08T00:00:00"/>
    <s v="UNDP1"/>
    <x v="59"/>
    <s v="Travel Tickets-International"/>
    <s v="SSD"/>
    <n v="30000"/>
    <n v="47101"/>
    <n v="1981"/>
    <x v="3"/>
    <s v="SSD10"/>
    <x v="12"/>
    <x v="45"/>
    <s v="ACT"/>
    <s v="X000060909"/>
    <n v="2676"/>
    <s v="Muthaiga Travel - South Sudan"/>
    <m/>
    <x v="183"/>
    <x v="43"/>
    <m/>
    <s v="EX09412582"/>
    <n v="81"/>
    <d v="2022-04-06T00:00:00"/>
    <n v="600"/>
    <s v="USD"/>
    <n v="600"/>
    <s v="EX"/>
    <n v="2022"/>
    <x v="0"/>
  </r>
  <r>
    <x v="3"/>
    <s v="UNDP1-0000749455-1-1"/>
    <x v="29"/>
    <d v="2022-04-09T00:00:00"/>
    <s v="UNDP1"/>
    <x v="59"/>
    <s v="Travel Tickets-International"/>
    <s v="SSD"/>
    <n v="30000"/>
    <n v="47101"/>
    <n v="1981"/>
    <x v="3"/>
    <s v="SSD10"/>
    <x v="12"/>
    <x v="45"/>
    <s v="ACT"/>
    <s v="X000053970"/>
    <n v="2676"/>
    <s v="Muthaiga Travel - South Sudan"/>
    <m/>
    <x v="183"/>
    <x v="43"/>
    <m/>
    <s v="EX09414251"/>
    <n v="31"/>
    <d v="2022-04-06T00:00:00"/>
    <n v="600"/>
    <s v="USD"/>
    <n v="600"/>
    <s v="EX"/>
    <n v="2022"/>
    <x v="0"/>
  </r>
  <r>
    <x v="3"/>
    <s v="UNDP1-0000749460-1-1"/>
    <x v="29"/>
    <d v="2022-04-09T00:00:00"/>
    <s v="UNDP1"/>
    <x v="59"/>
    <s v="Travel Tickets-International"/>
    <s v="SSD"/>
    <n v="30000"/>
    <n v="47101"/>
    <n v="1981"/>
    <x v="3"/>
    <s v="SSD10"/>
    <x v="12"/>
    <x v="45"/>
    <s v="ACT"/>
    <s v="X000060922"/>
    <n v="2676"/>
    <s v="Muthaiga Travel - South Sudan"/>
    <m/>
    <x v="183"/>
    <x v="43"/>
    <m/>
    <s v="EX09414251"/>
    <n v="34"/>
    <d v="2022-04-06T00:00:00"/>
    <n v="600"/>
    <s v="USD"/>
    <n v="600"/>
    <s v="EX"/>
    <n v="2022"/>
    <x v="0"/>
  </r>
  <r>
    <x v="3"/>
    <s v="UNDP1-0000749468-1-1"/>
    <x v="29"/>
    <d v="2022-04-09T00:00:00"/>
    <s v="UNDP1"/>
    <x v="59"/>
    <s v="Travel Tickets-International"/>
    <s v="SSD"/>
    <n v="30000"/>
    <n v="47101"/>
    <n v="1981"/>
    <x v="3"/>
    <s v="SSD10"/>
    <x v="12"/>
    <x v="45"/>
    <s v="ACT"/>
    <s v="X000039432"/>
    <n v="2676"/>
    <s v="Muthaiga Travel - South Sudan"/>
    <m/>
    <x v="183"/>
    <x v="43"/>
    <m/>
    <s v="EX09414251"/>
    <n v="38"/>
    <d v="2022-04-06T00:00:00"/>
    <n v="600"/>
    <s v="USD"/>
    <n v="600"/>
    <s v="EX"/>
    <n v="2022"/>
    <x v="0"/>
  </r>
  <r>
    <x v="3"/>
    <s v="UNDP1-0000749474-1-1"/>
    <x v="29"/>
    <d v="2022-04-09T00:00:00"/>
    <s v="UNDP1"/>
    <x v="59"/>
    <s v="Travel Tickets-International"/>
    <s v="SSD"/>
    <n v="30000"/>
    <n v="47101"/>
    <n v="1981"/>
    <x v="3"/>
    <s v="SSD10"/>
    <x v="12"/>
    <x v="45"/>
    <s v="ACT"/>
    <s v="X000052433"/>
    <n v="2676"/>
    <s v="Muthaiga Travel - South Sudan"/>
    <m/>
    <x v="183"/>
    <x v="43"/>
    <m/>
    <s v="EX09414251"/>
    <n v="42"/>
    <d v="2022-04-06T00:00:00"/>
    <n v="600"/>
    <s v="USD"/>
    <n v="600"/>
    <s v="EX"/>
    <n v="2022"/>
    <x v="0"/>
  </r>
  <r>
    <x v="3"/>
    <s v="UNDP1-0000749479-1-1"/>
    <x v="29"/>
    <d v="2022-04-09T00:00:00"/>
    <s v="UNDP1"/>
    <x v="59"/>
    <s v="Travel Tickets-International"/>
    <s v="SSD"/>
    <n v="30000"/>
    <n v="47101"/>
    <n v="1981"/>
    <x v="3"/>
    <s v="SSD10"/>
    <x v="12"/>
    <x v="45"/>
    <s v="ACT"/>
    <s v="X000060925"/>
    <n v="2676"/>
    <s v="Muthaiga Travel - South Sudan"/>
    <m/>
    <x v="183"/>
    <x v="43"/>
    <m/>
    <s v="EX09414251"/>
    <n v="43"/>
    <d v="2022-04-06T00:00:00"/>
    <n v="600"/>
    <s v="USD"/>
    <n v="600"/>
    <s v="EX"/>
    <n v="2022"/>
    <x v="0"/>
  </r>
  <r>
    <x v="3"/>
    <s v="UNDP1-0000749487-1-1"/>
    <x v="29"/>
    <d v="2022-04-09T00:00:00"/>
    <s v="UNDP1"/>
    <x v="59"/>
    <s v="Travel Tickets-International"/>
    <s v="SSD"/>
    <n v="30000"/>
    <n v="47101"/>
    <n v="1981"/>
    <x v="3"/>
    <s v="SSD10"/>
    <x v="12"/>
    <x v="45"/>
    <s v="ACT"/>
    <s v="X000053956"/>
    <n v="2676"/>
    <s v="Muthaiga Travel - South Sudan"/>
    <m/>
    <x v="183"/>
    <x v="43"/>
    <m/>
    <s v="EX09414251"/>
    <n v="44"/>
    <d v="2022-04-06T00:00:00"/>
    <n v="600"/>
    <s v="USD"/>
    <n v="600"/>
    <s v="EX"/>
    <n v="2022"/>
    <x v="0"/>
  </r>
  <r>
    <x v="3"/>
    <s v="UNDP1-0000749490-1-1"/>
    <x v="29"/>
    <d v="2022-04-08T00:00:00"/>
    <s v="UNDP1"/>
    <x v="59"/>
    <s v="Travel Tickets-International"/>
    <s v="SSD"/>
    <n v="30000"/>
    <n v="47101"/>
    <n v="1981"/>
    <x v="3"/>
    <s v="SSD10"/>
    <x v="12"/>
    <x v="45"/>
    <s v="ACT"/>
    <s v="X000060907"/>
    <n v="2676"/>
    <s v="Muthaiga Travel - South Sudan"/>
    <m/>
    <x v="183"/>
    <x v="43"/>
    <m/>
    <s v="EX09412582"/>
    <n v="85"/>
    <d v="2022-04-06T00:00:00"/>
    <n v="600"/>
    <s v="USD"/>
    <n v="600"/>
    <s v="EX"/>
    <n v="2022"/>
    <x v="0"/>
  </r>
  <r>
    <x v="3"/>
    <s v="UNDP1-0000757195-1-1"/>
    <x v="102"/>
    <d v="2022-04-25T00:00:00"/>
    <s v="UNDP1"/>
    <x v="21"/>
    <s v="Daily Subsistence Allow-Intl"/>
    <s v="SSD"/>
    <n v="30000"/>
    <n v="47101"/>
    <n v="1981"/>
    <x v="3"/>
    <s v="SSD10"/>
    <x v="12"/>
    <x v="45"/>
    <s v="ACT"/>
    <s v="N000087229"/>
    <n v="7311"/>
    <s v="AUBREY LEA HAMILTON"/>
    <m/>
    <x v="184"/>
    <x v="43"/>
    <m/>
    <s v="EX09431316"/>
    <n v="7"/>
    <d v="2022-04-21T00:00:00"/>
    <n v="409.6"/>
    <s v="USD"/>
    <n v="409.6"/>
    <s v="EX"/>
    <n v="2022"/>
    <x v="0"/>
  </r>
  <r>
    <x v="3"/>
    <s v="UNDP1-0000757195-2-1"/>
    <x v="102"/>
    <d v="2022-04-25T00:00:00"/>
    <s v="UNDP1"/>
    <x v="21"/>
    <s v="Daily Subsistence Allow-Intl"/>
    <s v="SSD"/>
    <n v="30000"/>
    <n v="47101"/>
    <n v="1981"/>
    <x v="3"/>
    <s v="SSD10"/>
    <x v="12"/>
    <x v="45"/>
    <s v="ACT"/>
    <s v="N000087229"/>
    <n v="7311"/>
    <s v="AUBREY LEA HAMILTON"/>
    <m/>
    <x v="184"/>
    <x v="43"/>
    <m/>
    <s v="EX09431316"/>
    <n v="8"/>
    <d v="2022-04-21T00:00:00"/>
    <n v="819.2"/>
    <s v="USD"/>
    <n v="819.2"/>
    <s v="EX"/>
    <n v="2022"/>
    <x v="0"/>
  </r>
  <r>
    <x v="3"/>
    <s v="UNDP1-0000757294-1-1"/>
    <x v="102"/>
    <d v="2022-04-25T00:00:00"/>
    <s v="UNDP1"/>
    <x v="21"/>
    <s v="Daily Subsistence Allow-Intl"/>
    <s v="SSD"/>
    <n v="30000"/>
    <n v="47101"/>
    <n v="1981"/>
    <x v="3"/>
    <s v="SSD10"/>
    <x v="12"/>
    <x v="45"/>
    <s v="ACT"/>
    <s v="X000054992"/>
    <n v="7018"/>
    <s v="Amos Odhiambo Agiro"/>
    <m/>
    <x v="60"/>
    <x v="43"/>
    <m/>
    <s v="EX09431316"/>
    <n v="11"/>
    <d v="2022-04-21T00:00:00"/>
    <n v="182"/>
    <s v="USD"/>
    <n v="182"/>
    <s v="EX"/>
    <n v="2022"/>
    <x v="0"/>
  </r>
  <r>
    <x v="3"/>
    <s v="UNDP1-0000760918-1-1"/>
    <x v="59"/>
    <d v="2022-05-08T00:00:00"/>
    <s v="UNDP1"/>
    <x v="21"/>
    <s v="Daily Subsistence Allow-Intl"/>
    <s v="SSD"/>
    <n v="30000"/>
    <n v="47101"/>
    <n v="1981"/>
    <x v="3"/>
    <s v="SSD10"/>
    <x v="12"/>
    <x v="45"/>
    <s v="ACT"/>
    <s v="N000087229"/>
    <n v="7311"/>
    <s v="AUBREY LEA HAMILTON"/>
    <m/>
    <x v="60"/>
    <x v="43"/>
    <m/>
    <s v="EX09447356"/>
    <n v="1"/>
    <d v="2022-04-28T00:00:00"/>
    <n v="435.2"/>
    <s v="USD"/>
    <n v="435.2"/>
    <s v="EX"/>
    <n v="2022"/>
    <x v="0"/>
  </r>
  <r>
    <x v="3"/>
    <s v="UNDP1-0000765451-1-1"/>
    <x v="81"/>
    <d v="2022-05-10T00:00:00"/>
    <s v="UNDP1"/>
    <x v="21"/>
    <s v="Daily Subsistence Allow-Intl"/>
    <s v="SSD"/>
    <n v="30000"/>
    <n v="47101"/>
    <n v="1981"/>
    <x v="3"/>
    <s v="SSD10"/>
    <x v="12"/>
    <x v="45"/>
    <s v="ACT"/>
    <s v="X000031783"/>
    <s v=" "/>
    <m/>
    <m/>
    <x v="60"/>
    <x v="43"/>
    <m/>
    <s v="EX09449989"/>
    <n v="128"/>
    <d v="2022-05-09T00:00:00"/>
    <n v="91"/>
    <s v="USD"/>
    <n v="91"/>
    <s v="EX"/>
    <n v="2022"/>
    <x v="1"/>
  </r>
  <r>
    <x v="3"/>
    <s v="UNDP1-0000777697-1-1"/>
    <x v="95"/>
    <d v="2022-05-28T00:00:00"/>
    <s v="UNDP1"/>
    <x v="21"/>
    <s v="Daily Subsistence Allow-Intl"/>
    <s v="SSD"/>
    <n v="30000"/>
    <n v="47101"/>
    <n v="1981"/>
    <x v="3"/>
    <s v="SSD10"/>
    <x v="12"/>
    <x v="45"/>
    <s v="ACT"/>
    <s v="N000087229"/>
    <n v="7311"/>
    <s v="AUBREY LEA HAMILTON"/>
    <m/>
    <x v="60"/>
    <x v="43"/>
    <m/>
    <s v="EX09474993"/>
    <n v="54"/>
    <d v="2022-05-27T00:00:00"/>
    <n v="455"/>
    <s v="USD"/>
    <n v="455"/>
    <s v="EX"/>
    <n v="2022"/>
    <x v="1"/>
  </r>
  <r>
    <x v="3"/>
    <s v="UNDP1-0000787554-1-1"/>
    <x v="11"/>
    <d v="2022-06-16T00:00:00"/>
    <s v="UNDP1"/>
    <x v="59"/>
    <s v="Travel Tickets-International"/>
    <s v="SSD"/>
    <n v="30000"/>
    <n v="47101"/>
    <n v="1981"/>
    <x v="3"/>
    <s v="SSD10"/>
    <x v="12"/>
    <x v="57"/>
    <s v="ACT"/>
    <s v="X000050512"/>
    <n v="2676"/>
    <s v="Muthaiga Travel - South Sudan"/>
    <m/>
    <x v="183"/>
    <x v="43"/>
    <m/>
    <s v="EX09501865"/>
    <n v="13"/>
    <d v="2022-06-10T00:00:00"/>
    <n v="600"/>
    <s v="USD"/>
    <n v="600"/>
    <s v="EX"/>
    <n v="2022"/>
    <x v="2"/>
  </r>
  <r>
    <x v="3"/>
    <s v="UNDP1-0000787556-1-1"/>
    <x v="11"/>
    <d v="2022-06-16T00:00:00"/>
    <s v="UNDP1"/>
    <x v="59"/>
    <s v="Travel Tickets-International"/>
    <s v="SSD"/>
    <n v="30000"/>
    <n v="47101"/>
    <n v="1981"/>
    <x v="3"/>
    <s v="SSD10"/>
    <x v="12"/>
    <x v="57"/>
    <s v="ACT"/>
    <s v="X000054577"/>
    <n v="2676"/>
    <s v="Muthaiga Travel - South Sudan"/>
    <m/>
    <x v="183"/>
    <x v="43"/>
    <m/>
    <s v="EX09501865"/>
    <n v="14"/>
    <d v="2022-06-10T00:00:00"/>
    <n v="600"/>
    <s v="USD"/>
    <n v="600"/>
    <s v="EX"/>
    <n v="2022"/>
    <x v="2"/>
  </r>
  <r>
    <x v="3"/>
    <s v="UNDP1-0000787557-1-1"/>
    <x v="11"/>
    <d v="2022-06-16T00:00:00"/>
    <s v="UNDP1"/>
    <x v="59"/>
    <s v="Travel Tickets-International"/>
    <s v="SSD"/>
    <n v="30000"/>
    <n v="47101"/>
    <n v="1981"/>
    <x v="3"/>
    <s v="SSD10"/>
    <x v="12"/>
    <x v="57"/>
    <s v="ACT"/>
    <s v="X000054573"/>
    <n v="2676"/>
    <s v="Muthaiga Travel - South Sudan"/>
    <m/>
    <x v="183"/>
    <x v="43"/>
    <m/>
    <s v="EX09501865"/>
    <n v="15"/>
    <d v="2022-06-10T00:00:00"/>
    <n v="600"/>
    <s v="USD"/>
    <n v="600"/>
    <s v="EX"/>
    <n v="2022"/>
    <x v="2"/>
  </r>
  <r>
    <x v="3"/>
    <s v="UNDP1-0000787848-1-1"/>
    <x v="26"/>
    <d v="2022-06-16T00:00:00"/>
    <s v="UNDP1"/>
    <x v="59"/>
    <s v="Travel Tickets-International"/>
    <s v="SSD"/>
    <n v="30000"/>
    <n v="47101"/>
    <n v="1981"/>
    <x v="3"/>
    <s v="SSD10"/>
    <x v="12"/>
    <x v="57"/>
    <s v="ACT"/>
    <s v="X000054577"/>
    <n v="2676"/>
    <s v="Muthaiga Travel - South Sudan"/>
    <m/>
    <x v="183"/>
    <x v="43"/>
    <m/>
    <s v="EX09501867"/>
    <n v="6"/>
    <d v="2022-06-12T00:00:00"/>
    <n v="400"/>
    <s v="USD"/>
    <n v="400"/>
    <s v="EX"/>
    <n v="2022"/>
    <x v="2"/>
  </r>
  <r>
    <x v="3"/>
    <s v="UNDP1-0000787851-1-1"/>
    <x v="26"/>
    <d v="2022-06-16T00:00:00"/>
    <s v="UNDP1"/>
    <x v="59"/>
    <s v="Travel Tickets-International"/>
    <s v="SSD"/>
    <n v="30000"/>
    <n v="47101"/>
    <n v="1981"/>
    <x v="3"/>
    <s v="SSD10"/>
    <x v="12"/>
    <x v="57"/>
    <s v="ACT"/>
    <s v="X000054992"/>
    <n v="2676"/>
    <s v="Muthaiga Travel - South Sudan"/>
    <m/>
    <x v="183"/>
    <x v="43"/>
    <m/>
    <s v="EX09501867"/>
    <n v="7"/>
    <d v="2022-06-12T00:00:00"/>
    <n v="400"/>
    <s v="USD"/>
    <n v="400"/>
    <s v="EX"/>
    <n v="2022"/>
    <x v="2"/>
  </r>
  <r>
    <x v="3"/>
    <s v="UNDP1-0000787852-1-1"/>
    <x v="26"/>
    <d v="2022-06-18T00:00:00"/>
    <s v="UNDP1"/>
    <x v="59"/>
    <s v="Travel Tickets-International"/>
    <s v="SSD"/>
    <n v="30000"/>
    <n v="47101"/>
    <n v="1981"/>
    <x v="3"/>
    <s v="SSD10"/>
    <x v="12"/>
    <x v="57"/>
    <s v="ACT"/>
    <s v="X000054573"/>
    <n v="2676"/>
    <s v="Muthaiga Travel - South Sudan"/>
    <m/>
    <x v="183"/>
    <x v="43"/>
    <m/>
    <s v="EX09504918"/>
    <n v="6"/>
    <d v="2022-06-12T00:00:00"/>
    <n v="400"/>
    <s v="USD"/>
    <n v="400"/>
    <s v="EX"/>
    <n v="2022"/>
    <x v="2"/>
  </r>
  <r>
    <x v="3"/>
    <s v="UNDP1-0000787853-1-1"/>
    <x v="26"/>
    <d v="2022-06-18T00:00:00"/>
    <s v="UNDP1"/>
    <x v="59"/>
    <s v="Travel Tickets-International"/>
    <s v="SSD"/>
    <n v="30000"/>
    <n v="47101"/>
    <n v="1981"/>
    <x v="3"/>
    <s v="SSD10"/>
    <x v="12"/>
    <x v="57"/>
    <s v="ACT"/>
    <s v="X000050512"/>
    <n v="2676"/>
    <s v="Muthaiga Travel - South Sudan"/>
    <m/>
    <x v="183"/>
    <x v="43"/>
    <m/>
    <s v="EX09504918"/>
    <n v="7"/>
    <d v="2022-06-12T00:00:00"/>
    <n v="400"/>
    <s v="USD"/>
    <n v="400"/>
    <s v="EX"/>
    <n v="2022"/>
    <x v="2"/>
  </r>
  <r>
    <x v="2"/>
    <s v="SSD10-00096897-1-1-ACCR-DST"/>
    <x v="103"/>
    <d v="2022-01-12T00:00:00"/>
    <s v="UNDP1"/>
    <x v="11"/>
    <s v="RENT - MEETING ROOMS"/>
    <s v="SSD"/>
    <n v="30000"/>
    <n v="47104"/>
    <n v="1981"/>
    <x v="23"/>
    <s v="SSD10"/>
    <x v="13"/>
    <x v="60"/>
    <s v="ACT"/>
    <s v=" "/>
    <n v="6181"/>
    <s v="ARIOP COMPANY LTD"/>
    <s v=" "/>
    <x v="185"/>
    <x v="249"/>
    <m/>
    <s v="AP09300717"/>
    <n v="2"/>
    <d v="2022-01-12T00:00:00"/>
    <n v="2760"/>
    <s v="USD"/>
    <n v="2760"/>
    <s v="AP"/>
    <n v="2022"/>
    <x v="5"/>
  </r>
  <r>
    <x v="2"/>
    <s v="SSD10-00096929-1-1-ACCR-DST"/>
    <x v="63"/>
    <d v="2022-03-03T00:00:00"/>
    <s v="UNDP1"/>
    <x v="78"/>
    <s v="TRAVEL - OTHER"/>
    <s v="SSD"/>
    <n v="30000"/>
    <n v="47104"/>
    <n v="1981"/>
    <x v="23"/>
    <s v="SSD10"/>
    <x v="13"/>
    <x v="60"/>
    <s v=" "/>
    <s v=" "/>
    <n v="4828"/>
    <s v="ECOBANK SOUTH SUDAN LIMITED"/>
    <s v=" "/>
    <x v="103"/>
    <x v="250"/>
    <m/>
    <s v="AP09365675"/>
    <n v="2"/>
    <d v="2022-03-03T00:00:00"/>
    <n v="-440"/>
    <s v="USD"/>
    <n v="-440"/>
    <s v="AP"/>
    <n v="2022"/>
    <x v="3"/>
  </r>
  <r>
    <x v="2"/>
    <s v="SSD10-00096929-1-1-ACCR-DST"/>
    <x v="63"/>
    <d v="2022-03-03T00:00:00"/>
    <s v="UNDP1"/>
    <x v="78"/>
    <s v="TRAVEL - OTHER"/>
    <s v="SSD"/>
    <n v="30000"/>
    <n v="47104"/>
    <n v="1981"/>
    <x v="23"/>
    <s v="SSD10"/>
    <x v="13"/>
    <x v="60"/>
    <s v="ACT"/>
    <s v=" "/>
    <n v="4828"/>
    <s v="ECOBANK SOUTH SUDAN LIMITED"/>
    <s v=" "/>
    <x v="103"/>
    <x v="250"/>
    <m/>
    <s v="AP09366213"/>
    <n v="9"/>
    <d v="2022-03-03T00:00:00"/>
    <n v="440"/>
    <s v="USD"/>
    <n v="440"/>
    <s v="AP"/>
    <n v="2022"/>
    <x v="3"/>
  </r>
  <r>
    <x v="2"/>
    <s v="SSD10-00096929-1-1-ACCR-DST"/>
    <x v="104"/>
    <d v="2022-01-17T00:00:00"/>
    <s v="UNDP1"/>
    <x v="78"/>
    <s v="TRAVEL - OTHER"/>
    <s v="SSD"/>
    <n v="30000"/>
    <n v="47104"/>
    <n v="1981"/>
    <x v="23"/>
    <s v="SSD10"/>
    <x v="13"/>
    <x v="60"/>
    <s v=" "/>
    <s v=" "/>
    <n v="4828"/>
    <s v="ECOBANK SOUTH SUDAN LIMITED"/>
    <s v=" "/>
    <x v="103"/>
    <x v="250"/>
    <m/>
    <s v="AP09306136"/>
    <n v="16"/>
    <d v="2022-01-13T00:00:00"/>
    <n v="440"/>
    <s v="USD"/>
    <n v="440"/>
    <s v="AP"/>
    <n v="2022"/>
    <x v="5"/>
  </r>
  <r>
    <x v="2"/>
    <s v="SSD10-00097004-1-1-ACCR-DST"/>
    <x v="105"/>
    <d v="2022-01-27T00:00:00"/>
    <s v="UNDP1"/>
    <x v="78"/>
    <s v="TRAVEL - OTHER"/>
    <s v="SSD"/>
    <n v="30000"/>
    <n v="47104"/>
    <n v="1981"/>
    <x v="23"/>
    <s v="SSD10"/>
    <x v="13"/>
    <x v="61"/>
    <s v=" "/>
    <s v=" "/>
    <n v="4828"/>
    <s v="ECOBANK SOUTH SUDAN LIMITED"/>
    <s v=" "/>
    <x v="186"/>
    <x v="251"/>
    <m/>
    <s v="AP09322342"/>
    <n v="6"/>
    <d v="2022-01-27T00:00:00"/>
    <n v="275"/>
    <s v="USD"/>
    <n v="275"/>
    <s v="AP"/>
    <n v="2022"/>
    <x v="5"/>
  </r>
  <r>
    <x v="2"/>
    <s v="SSD10-00097005-1-1-ACCR-DST"/>
    <x v="101"/>
    <d v="2022-01-27T00:00:00"/>
    <s v="UNDP1"/>
    <x v="78"/>
    <s v="TRAVEL - OTHER"/>
    <s v="SSD"/>
    <n v="30000"/>
    <n v="47104"/>
    <n v="1981"/>
    <x v="23"/>
    <s v="SSD10"/>
    <x v="13"/>
    <x v="61"/>
    <s v=" "/>
    <s v=" "/>
    <n v="4828"/>
    <s v="ECOBANK SOUTH SUDAN LIMITED"/>
    <s v=" "/>
    <x v="103"/>
    <x v="252"/>
    <m/>
    <s v="AP09322340"/>
    <n v="5"/>
    <d v="2022-01-25T00:00:00"/>
    <n v="275"/>
    <s v="USD"/>
    <n v="275"/>
    <s v="AP"/>
    <n v="2022"/>
    <x v="5"/>
  </r>
  <r>
    <x v="2"/>
    <s v="SSD10-00097013-1-1-ACCR-DST"/>
    <x v="105"/>
    <d v="2022-01-29T00:00:00"/>
    <s v="UNDP1"/>
    <x v="80"/>
    <s v="GRANTS TO INSTIT   OTHER BENEF"/>
    <s v="SSD"/>
    <n v="30000"/>
    <n v="47104"/>
    <n v="1981"/>
    <x v="23"/>
    <s v="SSD10"/>
    <x v="13"/>
    <x v="62"/>
    <s v=" "/>
    <s v=" "/>
    <n v="7506"/>
    <s v="VOICE OF WOMEN S ORGANIZATION"/>
    <s v=" "/>
    <x v="187"/>
    <x v="253"/>
    <m/>
    <s v="AP09325509"/>
    <n v="2"/>
    <d v="2022-01-27T00:00:00"/>
    <n v="30000"/>
    <s v="USD"/>
    <n v="30000"/>
    <s v="AP"/>
    <n v="2022"/>
    <x v="5"/>
  </r>
  <r>
    <x v="2"/>
    <s v="SSD10-00097014-1-1-ACCR-DST"/>
    <x v="105"/>
    <d v="2022-01-29T00:00:00"/>
    <s v="UNDP1"/>
    <x v="22"/>
    <s v="LOCAL CONSULT.-SHT TERM-TECH"/>
    <s v="SSD"/>
    <n v="30000"/>
    <n v="47104"/>
    <n v="1981"/>
    <x v="3"/>
    <s v="SSD10"/>
    <x v="13"/>
    <x v="63"/>
    <s v=" "/>
    <s v=" "/>
    <n v="4828"/>
    <s v="ECOBANK SOUTH SUDAN LIMITED"/>
    <s v=" "/>
    <x v="103"/>
    <x v="254"/>
    <m/>
    <s v="AP09325285"/>
    <n v="3"/>
    <d v="2022-01-27T00:00:00"/>
    <n v="18000"/>
    <s v="USD"/>
    <n v="18000"/>
    <s v="AP"/>
    <n v="2022"/>
    <x v="5"/>
  </r>
  <r>
    <x v="2"/>
    <s v="SSD10-00097015-1-1-ACCR-DST"/>
    <x v="105"/>
    <d v="2022-01-29T00:00:00"/>
    <s v="UNDP1"/>
    <x v="22"/>
    <s v="LOCAL CONSULT.-SHT TERM-TECH"/>
    <s v="SSD"/>
    <n v="30000"/>
    <n v="47104"/>
    <n v="1981"/>
    <x v="3"/>
    <s v="SSD10"/>
    <x v="13"/>
    <x v="63"/>
    <s v=" "/>
    <s v=" "/>
    <n v="4828"/>
    <s v="ECOBANK SOUTH SUDAN LIMITED"/>
    <s v=" "/>
    <x v="103"/>
    <x v="255"/>
    <m/>
    <s v="AP09325285"/>
    <n v="4"/>
    <d v="2022-01-27T00:00:00"/>
    <n v="23100"/>
    <s v="USD"/>
    <n v="23100"/>
    <s v="AP"/>
    <n v="2022"/>
    <x v="5"/>
  </r>
  <r>
    <x v="2"/>
    <s v="SSD10-00097029-1-1-ACCR-DST"/>
    <x v="106"/>
    <d v="2022-01-31T00:00:00"/>
    <s v="UNDP1"/>
    <x v="22"/>
    <s v="LOCAL CONSULT.-SHT TERM-TECH"/>
    <s v="SSD"/>
    <n v="30000"/>
    <n v="47104"/>
    <n v="1981"/>
    <x v="3"/>
    <s v="SSD10"/>
    <x v="13"/>
    <x v="63"/>
    <s v=" "/>
    <s v=" "/>
    <n v="4828"/>
    <s v="ECOBANK SOUTH SUDAN LIMITED"/>
    <s v=" "/>
    <x v="188"/>
    <x v="256"/>
    <m/>
    <s v="AP09325778"/>
    <n v="2"/>
    <d v="2022-01-28T00:00:00"/>
    <n v="11000"/>
    <s v="USD"/>
    <n v="11000"/>
    <s v="AP"/>
    <n v="2022"/>
    <x v="5"/>
  </r>
  <r>
    <x v="2"/>
    <s v="SSD10-00097190-1-1-ACCR-DST"/>
    <x v="62"/>
    <d v="2022-02-11T00:00:00"/>
    <s v="UNDP1"/>
    <x v="78"/>
    <s v="TRAVEL - OTHER"/>
    <s v="SSD"/>
    <n v="30000"/>
    <n v="47104"/>
    <n v="1981"/>
    <x v="23"/>
    <s v="SSD10"/>
    <x v="13"/>
    <x v="61"/>
    <s v=" "/>
    <s v=" "/>
    <n v="4828"/>
    <s v="ECOBANK SOUTH SUDAN LIMITED"/>
    <s v=" "/>
    <x v="189"/>
    <x v="257"/>
    <m/>
    <s v="AP09342617"/>
    <n v="31"/>
    <d v="2022-02-11T00:00:00"/>
    <n v="1125"/>
    <s v="USD"/>
    <n v="1125"/>
    <s v="AP"/>
    <n v="2022"/>
    <x v="4"/>
  </r>
  <r>
    <x v="2"/>
    <s v="SSD10-00097191-1-1-ACCR-DST"/>
    <x v="62"/>
    <d v="2022-02-11T00:00:00"/>
    <s v="UNDP1"/>
    <x v="78"/>
    <s v="TRAVEL - OTHER"/>
    <s v="SSD"/>
    <n v="30000"/>
    <n v="47104"/>
    <n v="1981"/>
    <x v="23"/>
    <s v="SSD10"/>
    <x v="13"/>
    <x v="64"/>
    <s v=" "/>
    <s v=" "/>
    <n v="4828"/>
    <s v="ECOBANK SOUTH SUDAN LIMITED"/>
    <s v=" "/>
    <x v="189"/>
    <x v="258"/>
    <m/>
    <s v="AP09342617"/>
    <n v="32"/>
    <d v="2022-02-11T00:00:00"/>
    <n v="2250"/>
    <s v="USD"/>
    <n v="2250"/>
    <s v="AP"/>
    <n v="2022"/>
    <x v="4"/>
  </r>
  <r>
    <x v="2"/>
    <s v="SSD10-00097193-1-1-ACCR-DST"/>
    <x v="62"/>
    <d v="2022-02-11T00:00:00"/>
    <s v="UNDP1"/>
    <x v="78"/>
    <s v="TRAVEL - OTHER"/>
    <s v="SSD"/>
    <n v="30000"/>
    <n v="47104"/>
    <n v="1981"/>
    <x v="23"/>
    <s v="SSD10"/>
    <x v="13"/>
    <x v="61"/>
    <s v=" "/>
    <s v=" "/>
    <n v="4828"/>
    <s v="ECOBANK SOUTH SUDAN LIMITED"/>
    <s v=" "/>
    <x v="189"/>
    <x v="259"/>
    <m/>
    <s v="AP09342617"/>
    <n v="29"/>
    <d v="2022-02-11T00:00:00"/>
    <n v="1125"/>
    <s v="USD"/>
    <n v="1125"/>
    <s v="AP"/>
    <n v="2022"/>
    <x v="4"/>
  </r>
  <r>
    <x v="2"/>
    <s v="SSD10-00097194-1-1-ACCR-DST"/>
    <x v="62"/>
    <d v="2022-02-11T00:00:00"/>
    <s v="UNDP1"/>
    <x v="78"/>
    <s v="TRAVEL - OTHER"/>
    <s v="SSD"/>
    <n v="30000"/>
    <n v="47104"/>
    <n v="1981"/>
    <x v="23"/>
    <s v="SSD10"/>
    <x v="13"/>
    <x v="65"/>
    <s v=" "/>
    <s v=" "/>
    <n v="4828"/>
    <s v="ECOBANK SOUTH SUDAN LIMITED"/>
    <s v=" "/>
    <x v="189"/>
    <x v="260"/>
    <m/>
    <s v="AP09342617"/>
    <n v="30"/>
    <d v="2022-02-11T00:00:00"/>
    <n v="1575"/>
    <s v="USD"/>
    <n v="1575"/>
    <s v="AP"/>
    <n v="2022"/>
    <x v="4"/>
  </r>
  <r>
    <x v="2"/>
    <s v="SSD10-00097245-1-1-ACCR-DST"/>
    <x v="70"/>
    <d v="2022-02-16T00:00:00"/>
    <s v="UNDP1"/>
    <x v="10"/>
    <s v="INTL CONSULTANTS-SHT TERM-TECH"/>
    <s v="SSD"/>
    <n v="30000"/>
    <n v="47104"/>
    <n v="1981"/>
    <x v="3"/>
    <s v="SSD10"/>
    <x v="13"/>
    <x v="66"/>
    <s v="ACT"/>
    <s v=" "/>
    <n v="2424"/>
    <s v="DAVID EDWARD CARR"/>
    <s v=" "/>
    <x v="25"/>
    <x v="261"/>
    <m/>
    <s v="AP09346196"/>
    <n v="14"/>
    <d v="2022-02-15T00:00:00"/>
    <n v="6687.5"/>
    <s v="USD"/>
    <n v="6687.5"/>
    <s v="AP"/>
    <n v="2022"/>
    <x v="4"/>
  </r>
  <r>
    <x v="2"/>
    <s v="SSD10-00097264-1-1-ACCR-DST"/>
    <x v="107"/>
    <d v="2022-02-17T00:00:00"/>
    <s v="UNDP1"/>
    <x v="7"/>
    <s v="TRAVEL TICKETS-LOCAL"/>
    <s v="SSD"/>
    <n v="30000"/>
    <n v="47104"/>
    <n v="1981"/>
    <x v="23"/>
    <s v="SSD10"/>
    <x v="13"/>
    <x v="60"/>
    <s v="ACT"/>
    <s v=" "/>
    <n v="2676"/>
    <s v="MUTHAIGA TRAVEL LTD"/>
    <s v=" "/>
    <x v="20"/>
    <x v="262"/>
    <m/>
    <s v="AP09348857"/>
    <n v="10"/>
    <d v="2022-02-17T00:00:00"/>
    <n v="4000"/>
    <s v="USD"/>
    <n v="4000"/>
    <s v="AP"/>
    <n v="2022"/>
    <x v="4"/>
  </r>
  <r>
    <x v="2"/>
    <s v="SSD10-00097275-1-1-ACCR-DST"/>
    <x v="44"/>
    <d v="2022-02-18T00:00:00"/>
    <s v="UNDP1"/>
    <x v="79"/>
    <s v="FURNITURE"/>
    <s v="SSD"/>
    <n v="30000"/>
    <n v="47104"/>
    <n v="1981"/>
    <x v="3"/>
    <s v="SSD10"/>
    <x v="13"/>
    <x v="63"/>
    <s v=" "/>
    <s v=" "/>
    <n v="7369"/>
    <s v="BAIKO TRADING LTD"/>
    <s v=" "/>
    <x v="103"/>
    <x v="263"/>
    <m/>
    <s v="AP09350298"/>
    <n v="3"/>
    <d v="2022-02-16T00:00:00"/>
    <n v="2000"/>
    <s v="USD"/>
    <n v="2000"/>
    <s v="AP"/>
    <n v="2022"/>
    <x v="4"/>
  </r>
  <r>
    <x v="2"/>
    <s v="SSD10-00097332-1-1-ACCR-DST"/>
    <x v="17"/>
    <d v="2022-02-24T00:00:00"/>
    <s v="UNDP1"/>
    <x v="78"/>
    <s v="TRAVEL - OTHER"/>
    <s v="SSD"/>
    <n v="30000"/>
    <n v="47104"/>
    <n v="1981"/>
    <x v="23"/>
    <s v="SSD10"/>
    <x v="13"/>
    <x v="65"/>
    <s v=" "/>
    <s v=" "/>
    <n v="4828"/>
    <s v="ECOBANK SOUTH SUDAN LIMITED"/>
    <s v=" "/>
    <x v="103"/>
    <x v="264"/>
    <m/>
    <s v="AP09357129"/>
    <n v="5"/>
    <d v="2022-02-23T00:00:00"/>
    <n v="1575"/>
    <s v="USD"/>
    <n v="1575"/>
    <s v="AP"/>
    <n v="2022"/>
    <x v="4"/>
  </r>
  <r>
    <x v="2"/>
    <s v="SSD10-00097333-1-1-ACCR-DST"/>
    <x v="17"/>
    <d v="2022-02-24T00:00:00"/>
    <s v="UNDP1"/>
    <x v="78"/>
    <s v="TRAVEL - OTHER"/>
    <s v="SSD"/>
    <n v="30000"/>
    <n v="47104"/>
    <n v="1981"/>
    <x v="23"/>
    <s v="SSD10"/>
    <x v="13"/>
    <x v="65"/>
    <s v=" "/>
    <s v=" "/>
    <n v="4828"/>
    <s v="ECOBANK SOUTH SUDAN LIMITED"/>
    <s v=" "/>
    <x v="103"/>
    <x v="265"/>
    <m/>
    <s v="AP09357129"/>
    <n v="6"/>
    <d v="2022-02-23T00:00:00"/>
    <n v="3825"/>
    <s v="USD"/>
    <n v="3825"/>
    <s v="AP"/>
    <n v="2022"/>
    <x v="4"/>
  </r>
  <r>
    <x v="2"/>
    <s v="SSD10-00097338-1-1-ACCR-DST"/>
    <x v="72"/>
    <d v="2022-02-24T00:00:00"/>
    <s v="UNDP1"/>
    <x v="11"/>
    <s v="RENT - MEETING ROOMS"/>
    <s v="SSD"/>
    <n v="30000"/>
    <n v="47104"/>
    <n v="1981"/>
    <x v="23"/>
    <s v="SSD10"/>
    <x v="13"/>
    <x v="64"/>
    <s v="ACT"/>
    <s v=" "/>
    <n v="5976"/>
    <s v="MERCY CATERING   INVESTMENT"/>
    <s v=" "/>
    <x v="190"/>
    <x v="266"/>
    <m/>
    <s v="AP09357130"/>
    <n v="11"/>
    <d v="2022-02-24T00:00:00"/>
    <n v="600"/>
    <s v="USD"/>
    <n v="600"/>
    <s v="AP"/>
    <n v="2022"/>
    <x v="4"/>
  </r>
  <r>
    <x v="2"/>
    <s v="SSD10-00097338-2-1-ACCR-DST"/>
    <x v="72"/>
    <d v="2022-02-24T00:00:00"/>
    <s v="UNDP1"/>
    <x v="9"/>
    <s v="LEARNING COSTS"/>
    <s v="SSD"/>
    <n v="30000"/>
    <n v="47104"/>
    <n v="1981"/>
    <x v="23"/>
    <s v="SSD10"/>
    <x v="13"/>
    <x v="64"/>
    <s v="ACT"/>
    <s v=" "/>
    <n v="5976"/>
    <s v="MERCY CATERING   INVESTMENT"/>
    <s v=" "/>
    <x v="191"/>
    <x v="266"/>
    <m/>
    <s v="AP09357130"/>
    <n v="12"/>
    <d v="2022-02-24T00:00:00"/>
    <n v="750"/>
    <s v="USD"/>
    <n v="750"/>
    <s v="AP"/>
    <n v="2022"/>
    <x v="4"/>
  </r>
  <r>
    <x v="2"/>
    <s v="SSD10-00097338-3-1-ACCR-DST"/>
    <x v="72"/>
    <d v="2022-02-24T00:00:00"/>
    <s v="UNDP1"/>
    <x v="9"/>
    <s v="LEARNING COSTS"/>
    <s v="SSD"/>
    <n v="30000"/>
    <n v="47104"/>
    <n v="1981"/>
    <x v="23"/>
    <s v="SSD10"/>
    <x v="13"/>
    <x v="64"/>
    <s v="ACT"/>
    <s v=" "/>
    <n v="5976"/>
    <s v="MERCY CATERING   INVESTMENT"/>
    <s v=" "/>
    <x v="22"/>
    <x v="266"/>
    <m/>
    <s v="AP09357130"/>
    <n v="13"/>
    <d v="2022-02-24T00:00:00"/>
    <n v="1170"/>
    <s v="USD"/>
    <n v="1170"/>
    <s v="AP"/>
    <n v="2022"/>
    <x v="4"/>
  </r>
  <r>
    <x v="2"/>
    <s v="SSD10-00097338-4-1-ACCR-DST"/>
    <x v="72"/>
    <d v="2022-02-24T00:00:00"/>
    <s v="UNDP1"/>
    <x v="9"/>
    <s v="LEARNING COSTS"/>
    <s v="SSD"/>
    <n v="30000"/>
    <n v="47104"/>
    <n v="1981"/>
    <x v="23"/>
    <s v="SSD10"/>
    <x v="13"/>
    <x v="64"/>
    <s v="ACT"/>
    <s v=" "/>
    <n v="5976"/>
    <s v="MERCY CATERING   INVESTMENT"/>
    <s v=" "/>
    <x v="23"/>
    <x v="266"/>
    <m/>
    <s v="AP09357130"/>
    <n v="14"/>
    <d v="2022-02-24T00:00:00"/>
    <n v="2040"/>
    <s v="USD"/>
    <n v="2040"/>
    <s v="AP"/>
    <n v="2022"/>
    <x v="4"/>
  </r>
  <r>
    <x v="2"/>
    <s v="SSD10-00097338-5-1-ACCR-DST"/>
    <x v="72"/>
    <d v="2022-02-24T00:00:00"/>
    <s v="UNDP1"/>
    <x v="13"/>
    <s v="STATIONERY   OTHER OFFICE SUPP"/>
    <s v="SSD"/>
    <n v="30000"/>
    <n v="47104"/>
    <n v="1981"/>
    <x v="23"/>
    <s v="SSD10"/>
    <x v="13"/>
    <x v="64"/>
    <s v="ACT"/>
    <s v=" "/>
    <n v="5976"/>
    <s v="MERCY CATERING   INVESTMENT"/>
    <s v=" "/>
    <x v="192"/>
    <x v="266"/>
    <m/>
    <s v="AP09357130"/>
    <n v="10"/>
    <d v="2022-02-24T00:00:00"/>
    <n v="460"/>
    <s v="USD"/>
    <n v="460"/>
    <s v="AP"/>
    <n v="2022"/>
    <x v="4"/>
  </r>
  <r>
    <x v="2"/>
    <s v="SSD10-00097361-1-1-ACCR-DST"/>
    <x v="8"/>
    <d v="2022-03-01T00:00:00"/>
    <s v="UNDP1"/>
    <x v="9"/>
    <s v="LEARNING COSTS"/>
    <s v="SSD"/>
    <n v="30000"/>
    <n v="47104"/>
    <n v="1981"/>
    <x v="23"/>
    <s v="SSD10"/>
    <x v="13"/>
    <x v="60"/>
    <s v="ACT"/>
    <s v=" "/>
    <n v="6181"/>
    <s v="ARIOP COMPANY LTD"/>
    <s v=" "/>
    <x v="193"/>
    <x v="267"/>
    <m/>
    <s v="AP09361231"/>
    <n v="21"/>
    <d v="2022-02-28T00:00:00"/>
    <n v="11115"/>
    <s v="USD"/>
    <n v="11115"/>
    <s v="AP"/>
    <n v="2022"/>
    <x v="4"/>
  </r>
  <r>
    <x v="2"/>
    <s v="SSD10-00097401-1-1-ACCR-DST"/>
    <x v="8"/>
    <d v="2022-03-02T00:00:00"/>
    <s v="UNDP1"/>
    <x v="82"/>
    <s v="LEARNING - TRAINING OF COUNTER"/>
    <s v="SSD"/>
    <n v="30000"/>
    <n v="47104"/>
    <n v="1981"/>
    <x v="3"/>
    <s v="SSD10"/>
    <x v="13"/>
    <x v="63"/>
    <s v=" "/>
    <s v=" "/>
    <n v="6726"/>
    <s v="TWINS RESTAURANT   CATERING SERVICE LTD"/>
    <s v=" "/>
    <x v="103"/>
    <x v="268"/>
    <m/>
    <s v="AP09363880"/>
    <n v="75"/>
    <d v="2022-02-28T00:00:00"/>
    <n v="990"/>
    <s v="USD"/>
    <n v="990"/>
    <s v="AP"/>
    <n v="2022"/>
    <x v="4"/>
  </r>
  <r>
    <x v="2"/>
    <s v="SSD10-00097435-1-1-ACCR-DST"/>
    <x v="63"/>
    <d v="2022-03-03T00:00:00"/>
    <s v="UNDP1"/>
    <x v="13"/>
    <s v="STATIONERY   OTHER OFFICE SUPP"/>
    <s v="SSD"/>
    <n v="30000"/>
    <n v="47104"/>
    <n v="1981"/>
    <x v="3"/>
    <s v="SSD10"/>
    <x v="13"/>
    <x v="63"/>
    <s v="ACT"/>
    <s v=" "/>
    <n v="2825"/>
    <s v="ZAHRA BOOKSHOP"/>
    <s v=" "/>
    <x v="194"/>
    <x v="269"/>
    <m/>
    <s v="AP09366213"/>
    <n v="12"/>
    <d v="2022-03-03T00:00:00"/>
    <n v="6009.6"/>
    <s v="USD"/>
    <n v="6009.6"/>
    <s v="AP"/>
    <n v="2022"/>
    <x v="3"/>
  </r>
  <r>
    <x v="2"/>
    <s v="SSD10-00097448-1-1-ACCR-DST"/>
    <x v="63"/>
    <d v="2022-03-04T00:00:00"/>
    <s v="UNDP1"/>
    <x v="10"/>
    <s v="INTL CONSULTANTS-SHT TERM-TECH"/>
    <s v="SSD"/>
    <n v="30000"/>
    <n v="47104"/>
    <n v="1981"/>
    <x v="3"/>
    <s v="SSD10"/>
    <x v="13"/>
    <x v="66"/>
    <s v="ACT"/>
    <s v=" "/>
    <n v="2424"/>
    <s v="DAVID EDWARD CARR"/>
    <s v=" "/>
    <x v="25"/>
    <x v="270"/>
    <m/>
    <s v="AP09367922"/>
    <n v="22"/>
    <d v="2022-03-03T00:00:00"/>
    <n v="812.5"/>
    <s v="USD"/>
    <n v="812.5"/>
    <s v="AP"/>
    <n v="2022"/>
    <x v="3"/>
  </r>
  <r>
    <x v="2"/>
    <s v="SSD10-00097448-2-1-ACCR-DST"/>
    <x v="63"/>
    <d v="2022-03-04T00:00:00"/>
    <s v="UNDP1"/>
    <x v="10"/>
    <s v="INTL CONSULTANTS-SHT TERM-TECH"/>
    <s v="SSD"/>
    <n v="30000"/>
    <n v="47104"/>
    <n v="1981"/>
    <x v="3"/>
    <s v="SSD10"/>
    <x v="13"/>
    <x v="66"/>
    <s v="ACT"/>
    <s v=" "/>
    <n v="2424"/>
    <s v="DAVID EDWARD CARR"/>
    <s v=" "/>
    <x v="25"/>
    <x v="270"/>
    <m/>
    <s v="AP09367922"/>
    <n v="19"/>
    <d v="2022-03-03T00:00:00"/>
    <n v="2176"/>
    <s v="USD"/>
    <n v="2176"/>
    <s v="AP"/>
    <n v="2022"/>
    <x v="3"/>
  </r>
  <r>
    <x v="2"/>
    <s v="SSD10-00097448-3-1-ACCR-DST"/>
    <x v="63"/>
    <d v="2022-03-04T00:00:00"/>
    <s v="UNDP1"/>
    <x v="10"/>
    <s v="INTL CONSULTANTS-SHT TERM-TECH"/>
    <s v="SSD"/>
    <n v="30000"/>
    <n v="47104"/>
    <n v="1981"/>
    <x v="3"/>
    <s v="SSD10"/>
    <x v="13"/>
    <x v="66"/>
    <s v="ACT"/>
    <s v=" "/>
    <n v="2424"/>
    <s v="DAVID EDWARD CARR"/>
    <s v=" "/>
    <x v="25"/>
    <x v="270"/>
    <m/>
    <s v="AP09367922"/>
    <n v="20"/>
    <d v="2022-03-03T00:00:00"/>
    <n v="160"/>
    <s v="USD"/>
    <n v="160"/>
    <s v="AP"/>
    <n v="2022"/>
    <x v="3"/>
  </r>
  <r>
    <x v="2"/>
    <s v="SSD10-00097448-4-1-ACCR-DST"/>
    <x v="63"/>
    <d v="2022-03-04T00:00:00"/>
    <s v="UNDP1"/>
    <x v="10"/>
    <s v="INTL CONSULTANTS-SHT TERM-TECH"/>
    <s v="SSD"/>
    <n v="30000"/>
    <n v="47104"/>
    <n v="1981"/>
    <x v="3"/>
    <s v="SSD10"/>
    <x v="13"/>
    <x v="66"/>
    <s v="ACT"/>
    <s v=" "/>
    <n v="2424"/>
    <s v="DAVID EDWARD CARR"/>
    <s v=" "/>
    <x v="25"/>
    <x v="270"/>
    <m/>
    <s v="AP09367922"/>
    <n v="21"/>
    <d v="2022-03-03T00:00:00"/>
    <n v="2814"/>
    <s v="USD"/>
    <n v="2814"/>
    <s v="AP"/>
    <n v="2022"/>
    <x v="3"/>
  </r>
  <r>
    <x v="2"/>
    <s v="SSD10-00097448-5-1-ACCR-DST"/>
    <x v="63"/>
    <d v="2022-03-04T00:00:00"/>
    <s v="UNDP1"/>
    <x v="10"/>
    <s v="INTL CONSULTANTS-SHT TERM-TECH"/>
    <s v="SSD"/>
    <n v="30000"/>
    <n v="47104"/>
    <n v="1981"/>
    <x v="3"/>
    <s v="SSD10"/>
    <x v="13"/>
    <x v="66"/>
    <s v="ACT"/>
    <s v=" "/>
    <n v="2424"/>
    <s v="DAVID EDWARD CARR"/>
    <s v=" "/>
    <x v="25"/>
    <x v="270"/>
    <m/>
    <s v="AP09367922"/>
    <n v="17"/>
    <d v="2022-03-03T00:00:00"/>
    <n v="600"/>
    <s v="USD"/>
    <n v="600"/>
    <s v="AP"/>
    <n v="2022"/>
    <x v="3"/>
  </r>
  <r>
    <x v="2"/>
    <s v="SSD10-00097448-6-1-ACCR-DST"/>
    <x v="63"/>
    <d v="2022-03-04T00:00:00"/>
    <s v="UNDP1"/>
    <x v="10"/>
    <s v="INTL CONSULTANTS-SHT TERM-TECH"/>
    <s v="SSD"/>
    <n v="30000"/>
    <n v="47104"/>
    <n v="1981"/>
    <x v="3"/>
    <s v="SSD10"/>
    <x v="13"/>
    <x v="66"/>
    <s v="ACT"/>
    <s v=" "/>
    <n v="2424"/>
    <s v="DAVID EDWARD CARR"/>
    <s v=" "/>
    <x v="25"/>
    <x v="270"/>
    <m/>
    <s v="AP09367922"/>
    <n v="18"/>
    <d v="2022-03-03T00:00:00"/>
    <n v="125"/>
    <s v="USD"/>
    <n v="125"/>
    <s v="AP"/>
    <n v="2022"/>
    <x v="3"/>
  </r>
  <r>
    <x v="2"/>
    <s v="SSD10-00097500-1-1-ACCR-DST"/>
    <x v="8"/>
    <d v="2022-03-07T00:00:00"/>
    <s v="UNDP1"/>
    <x v="22"/>
    <s v="LOCAL CONSULT.-SHT TERM-TECH"/>
    <s v="SSD"/>
    <n v="30000"/>
    <n v="47104"/>
    <n v="1981"/>
    <x v="3"/>
    <s v="SSD10"/>
    <x v="13"/>
    <x v="63"/>
    <s v=" "/>
    <s v=" "/>
    <n v="4828"/>
    <s v="ECOBANK SOUTH SUDAN LIMITED"/>
    <s v=" "/>
    <x v="195"/>
    <x v="271"/>
    <m/>
    <s v="AP09370130"/>
    <n v="20"/>
    <d v="2022-02-28T00:00:00"/>
    <n v="6500"/>
    <s v="USD"/>
    <n v="6500"/>
    <s v="AP"/>
    <n v="2022"/>
    <x v="4"/>
  </r>
  <r>
    <x v="2"/>
    <s v="SSD10-00097542-1-1-ACCR-DST"/>
    <x v="108"/>
    <d v="2022-03-08T00:00:00"/>
    <s v="UNDP1"/>
    <x v="81"/>
    <s v="BANK CHARGES"/>
    <s v="SSD"/>
    <n v="30000"/>
    <n v="47104"/>
    <n v="1981"/>
    <x v="3"/>
    <s v="SSD10"/>
    <x v="13"/>
    <x v="63"/>
    <s v=" "/>
    <s v=" "/>
    <n v="4828"/>
    <s v="ECOBANK SOUTH SUDAN LIMITED"/>
    <s v=" "/>
    <x v="103"/>
    <x v="272"/>
    <m/>
    <s v="AP09371979"/>
    <n v="28"/>
    <d v="2022-03-05T00:00:00"/>
    <n v="280"/>
    <s v="USD"/>
    <n v="280"/>
    <s v="AP"/>
    <n v="2022"/>
    <x v="3"/>
  </r>
  <r>
    <x v="2"/>
    <s v="SSD10-00097545-1-1-ACCR-DST"/>
    <x v="108"/>
    <d v="2022-03-08T00:00:00"/>
    <s v="UNDP1"/>
    <x v="81"/>
    <s v="BANK CHARGES"/>
    <s v="SSD"/>
    <n v="30000"/>
    <n v="47104"/>
    <n v="1981"/>
    <x v="3"/>
    <s v="SSD10"/>
    <x v="13"/>
    <x v="63"/>
    <s v=" "/>
    <s v=" "/>
    <n v="4828"/>
    <s v="ECOBANK SOUTH SUDAN LIMITED"/>
    <s v=" "/>
    <x v="103"/>
    <x v="273"/>
    <m/>
    <s v="AP09371979"/>
    <n v="23"/>
    <d v="2022-03-05T00:00:00"/>
    <n v="280"/>
    <s v="USD"/>
    <n v="280"/>
    <s v="AP"/>
    <n v="2022"/>
    <x v="3"/>
  </r>
  <r>
    <x v="2"/>
    <s v="SSD10-00097577-1-1-ACCR-DST"/>
    <x v="109"/>
    <d v="2022-03-09T00:00:00"/>
    <s v="UNDP1"/>
    <x v="22"/>
    <s v="LOCAL CONSULT.-SHT TERM-TECH"/>
    <s v="SSD"/>
    <n v="30000"/>
    <n v="47104"/>
    <n v="1981"/>
    <x v="3"/>
    <s v="SSD10"/>
    <x v="13"/>
    <x v="63"/>
    <s v=" "/>
    <s v=" "/>
    <n v="4616"/>
    <s v="STANBIC BANK KENYA LIMITED"/>
    <s v=" "/>
    <x v="196"/>
    <x v="274"/>
    <m/>
    <s v="AP09373769"/>
    <n v="73"/>
    <d v="2022-03-09T00:00:00"/>
    <n v="6000"/>
    <s v="USD"/>
    <n v="6000"/>
    <s v="AP"/>
    <n v="2022"/>
    <x v="3"/>
  </r>
  <r>
    <x v="2"/>
    <s v="SSD10-00097583-1-1-ACCR-DST"/>
    <x v="108"/>
    <d v="2022-03-09T00:00:00"/>
    <s v="UNDP1"/>
    <x v="81"/>
    <s v="BANK CHARGES"/>
    <s v="SSD"/>
    <n v="30000"/>
    <n v="47104"/>
    <n v="1981"/>
    <x v="3"/>
    <s v="SSD10"/>
    <x v="13"/>
    <x v="63"/>
    <s v=" "/>
    <s v=" "/>
    <n v="4828"/>
    <s v="ECOBANK SOUTH SUDAN LIMITED"/>
    <s v=" "/>
    <x v="197"/>
    <x v="275"/>
    <m/>
    <s v="AP09373766"/>
    <n v="11"/>
    <d v="2022-03-05T00:00:00"/>
    <n v="280"/>
    <s v="USD"/>
    <n v="280"/>
    <s v="AP"/>
    <n v="2022"/>
    <x v="3"/>
  </r>
  <r>
    <x v="2"/>
    <s v="SSD10-00097587-1-1-ACCR-DST"/>
    <x v="109"/>
    <d v="2022-03-10T00:00:00"/>
    <s v="UNDP1"/>
    <x v="12"/>
    <s v="PREFAB STRUCTURE/OTHER BUILDIN"/>
    <s v="SSD"/>
    <n v="30000"/>
    <n v="47104"/>
    <n v="1981"/>
    <x v="23"/>
    <s v="SSD10"/>
    <x v="13"/>
    <x v="67"/>
    <s v="ACT"/>
    <s v=" "/>
    <n v="7273"/>
    <s v="ADDIS ABABA GENERAL TRADING CO LTD"/>
    <s v=" "/>
    <x v="98"/>
    <x v="276"/>
    <m/>
    <s v="AP09374643"/>
    <n v="20"/>
    <d v="2022-03-09T00:00:00"/>
    <n v="78518.37"/>
    <s v="USD"/>
    <n v="78518.37"/>
    <s v="AP"/>
    <n v="2022"/>
    <x v="3"/>
  </r>
  <r>
    <x v="2"/>
    <s v="SSD10-00097603-1-1-ACCR-DST"/>
    <x v="74"/>
    <d v="2022-03-11T00:00:00"/>
    <s v="UNDP1"/>
    <x v="78"/>
    <s v="TRAVEL - OTHER"/>
    <s v="SSD"/>
    <n v="30000"/>
    <n v="47104"/>
    <n v="1981"/>
    <x v="23"/>
    <s v="SSD10"/>
    <x v="13"/>
    <x v="65"/>
    <s v=" "/>
    <s v=" "/>
    <n v="4828"/>
    <s v="ECOBANK SOUTH SUDAN LIMITED"/>
    <s v=" "/>
    <x v="103"/>
    <x v="277"/>
    <m/>
    <s v="AP09377094"/>
    <n v="42"/>
    <d v="2022-03-11T00:00:00"/>
    <n v="1320"/>
    <s v="USD"/>
    <n v="1320"/>
    <s v="AP"/>
    <n v="2022"/>
    <x v="3"/>
  </r>
  <r>
    <x v="2"/>
    <s v="SSD10-00097606-1-1-ACCR-DST"/>
    <x v="74"/>
    <d v="2022-03-11T00:00:00"/>
    <s v="UNDP1"/>
    <x v="78"/>
    <s v="TRAVEL - OTHER"/>
    <s v="SSD"/>
    <n v="30000"/>
    <n v="47104"/>
    <n v="1981"/>
    <x v="3"/>
    <s v="SSD10"/>
    <x v="13"/>
    <x v="12"/>
    <s v=" "/>
    <s v=" "/>
    <n v="4828"/>
    <s v="ECOBANK SOUTH SUDAN LIMITED"/>
    <s v=" "/>
    <x v="103"/>
    <x v="278"/>
    <m/>
    <s v="AP09377094"/>
    <n v="45"/>
    <d v="2022-03-11T00:00:00"/>
    <n v="990"/>
    <s v="USD"/>
    <n v="990"/>
    <s v="AP"/>
    <n v="2022"/>
    <x v="3"/>
  </r>
  <r>
    <x v="2"/>
    <s v="SSD10-00097607-1-1-ACCR-DST"/>
    <x v="74"/>
    <d v="2022-03-11T00:00:00"/>
    <s v="UNDP1"/>
    <x v="78"/>
    <s v="TRAVEL - OTHER"/>
    <s v="SSD"/>
    <n v="30000"/>
    <n v="47104"/>
    <n v="1981"/>
    <x v="23"/>
    <s v="SSD10"/>
    <x v="13"/>
    <x v="61"/>
    <s v=" "/>
    <s v=" "/>
    <n v="4828"/>
    <s v="ECOBANK SOUTH SUDAN LIMITED"/>
    <s v=" "/>
    <x v="103"/>
    <x v="279"/>
    <m/>
    <s v="AP09377094"/>
    <n v="46"/>
    <d v="2022-03-11T00:00:00"/>
    <n v="825"/>
    <s v="USD"/>
    <n v="825"/>
    <s v="AP"/>
    <n v="2022"/>
    <x v="3"/>
  </r>
  <r>
    <x v="2"/>
    <s v="SSD10-00097608-1-1-ACCR-DST"/>
    <x v="74"/>
    <d v="2022-03-11T00:00:00"/>
    <s v="UNDP1"/>
    <x v="78"/>
    <s v="TRAVEL - OTHER"/>
    <s v="SSD"/>
    <n v="30000"/>
    <n v="47104"/>
    <n v="1981"/>
    <x v="23"/>
    <s v="SSD10"/>
    <x v="13"/>
    <x v="61"/>
    <s v=" "/>
    <s v=" "/>
    <n v="4828"/>
    <s v="ECOBANK SOUTH SUDAN LIMITED"/>
    <s v=" "/>
    <x v="103"/>
    <x v="280"/>
    <m/>
    <s v="AP09377094"/>
    <n v="47"/>
    <d v="2022-03-11T00:00:00"/>
    <n v="990"/>
    <s v="USD"/>
    <n v="990"/>
    <s v="AP"/>
    <n v="2022"/>
    <x v="3"/>
  </r>
  <r>
    <x v="2"/>
    <s v="SSD10-00097627-1-1-ACCR-DST"/>
    <x v="75"/>
    <d v="2022-03-15T00:00:00"/>
    <s v="UNDP1"/>
    <x v="22"/>
    <s v="LOCAL CONSULT.-SHT TERM-TECH"/>
    <s v="SSD"/>
    <n v="30000"/>
    <n v="47104"/>
    <n v="1981"/>
    <x v="3"/>
    <s v="SSD10"/>
    <x v="13"/>
    <x v="63"/>
    <s v=" "/>
    <s v=" "/>
    <n v="4616"/>
    <s v="STANBIC BANK KENYA LIMITED"/>
    <s v=" "/>
    <x v="198"/>
    <x v="281"/>
    <m/>
    <s v="AP09379067"/>
    <n v="11"/>
    <d v="2022-03-14T00:00:00"/>
    <n v="6000"/>
    <s v="USD"/>
    <n v="6000"/>
    <s v="AP"/>
    <n v="2022"/>
    <x v="3"/>
  </r>
  <r>
    <x v="2"/>
    <s v="SSD10-00097628-1-1-ACCR-DST"/>
    <x v="75"/>
    <d v="2022-03-15T00:00:00"/>
    <s v="UNDP1"/>
    <x v="22"/>
    <s v="LOCAL CONSULT.-SHT TERM-TECH"/>
    <s v="SSD"/>
    <n v="30000"/>
    <n v="47104"/>
    <n v="1981"/>
    <x v="3"/>
    <s v="SSD10"/>
    <x v="13"/>
    <x v="63"/>
    <s v=" "/>
    <s v=" "/>
    <n v="4828"/>
    <s v="ECOBANK SOUTH SUDAN LIMITED"/>
    <s v=" "/>
    <x v="199"/>
    <x v="282"/>
    <m/>
    <s v="AP09379067"/>
    <n v="12"/>
    <d v="2022-03-14T00:00:00"/>
    <n v="6500"/>
    <s v="USD"/>
    <n v="6500"/>
    <s v="AP"/>
    <n v="2022"/>
    <x v="3"/>
  </r>
  <r>
    <x v="2"/>
    <s v="SSD10-00097629-1-1-ACCR-DST"/>
    <x v="75"/>
    <d v="2022-03-15T00:00:00"/>
    <s v="UNDP1"/>
    <x v="22"/>
    <s v="LOCAL CONSULT.-SHT TERM-TECH"/>
    <s v="SSD"/>
    <n v="30000"/>
    <n v="47104"/>
    <n v="1981"/>
    <x v="3"/>
    <s v="SSD10"/>
    <x v="13"/>
    <x v="63"/>
    <s v=" "/>
    <s v=" "/>
    <n v="4828"/>
    <s v="ECOBANK SOUTH SUDAN LIMITED"/>
    <s v=" "/>
    <x v="200"/>
    <x v="283"/>
    <m/>
    <s v="AP09379067"/>
    <n v="13"/>
    <d v="2022-03-14T00:00:00"/>
    <n v="6500"/>
    <s v="USD"/>
    <n v="6500"/>
    <s v="AP"/>
    <n v="2022"/>
    <x v="3"/>
  </r>
  <r>
    <x v="2"/>
    <s v="SSD10-00097646-1-1-ACCR-DST"/>
    <x v="75"/>
    <d v="2022-03-16T00:00:00"/>
    <s v="UNDP1"/>
    <x v="78"/>
    <s v="TRAVEL - OTHER"/>
    <s v="SSD"/>
    <n v="30000"/>
    <n v="47104"/>
    <n v="1981"/>
    <x v="23"/>
    <s v="SSD10"/>
    <x v="13"/>
    <x v="65"/>
    <s v=" "/>
    <s v=" "/>
    <n v="4828"/>
    <s v="ECOBANK SOUTH SUDAN LIMITED"/>
    <s v=" "/>
    <x v="103"/>
    <x v="284"/>
    <m/>
    <s v="AP09382315"/>
    <n v="4"/>
    <d v="2022-03-14T00:00:00"/>
    <n v="1575"/>
    <s v="USD"/>
    <n v="1575"/>
    <s v="AP"/>
    <n v="2022"/>
    <x v="3"/>
  </r>
  <r>
    <x v="2"/>
    <s v="SSD10-00097647-1-1-ACCR-DST"/>
    <x v="110"/>
    <d v="2022-03-16T00:00:00"/>
    <s v="UNDP1"/>
    <x v="78"/>
    <s v="TRAVEL - OTHER"/>
    <s v="SSD"/>
    <n v="30000"/>
    <n v="47104"/>
    <n v="1981"/>
    <x v="3"/>
    <s v="SSD10"/>
    <x v="13"/>
    <x v="12"/>
    <s v=" "/>
    <s v=" "/>
    <n v="4828"/>
    <s v="ECOBANK SOUTH SUDAN LIMITED"/>
    <s v=" "/>
    <x v="103"/>
    <x v="285"/>
    <m/>
    <s v="AP09382316"/>
    <n v="7"/>
    <d v="2022-03-15T00:00:00"/>
    <n v="990"/>
    <s v="USD"/>
    <n v="990"/>
    <s v="AP"/>
    <n v="2022"/>
    <x v="3"/>
  </r>
  <r>
    <x v="2"/>
    <s v="SSD10-00097648-1-1-ACCR-DST"/>
    <x v="46"/>
    <d v="2022-03-16T00:00:00"/>
    <s v="UNDP1"/>
    <x v="78"/>
    <s v="TRAVEL - OTHER"/>
    <s v="SSD"/>
    <n v="4000"/>
    <n v="47104"/>
    <n v="1981"/>
    <x v="18"/>
    <s v="SSD10"/>
    <x v="13"/>
    <x v="68"/>
    <s v=" "/>
    <s v=" "/>
    <n v="4828"/>
    <s v="ECOBANK SOUTH SUDAN LIMITED"/>
    <s v=" "/>
    <x v="103"/>
    <x v="286"/>
    <m/>
    <s v="AP09382317"/>
    <n v="8"/>
    <d v="2022-03-16T00:00:00"/>
    <n v="1155"/>
    <s v="USD"/>
    <n v="1155"/>
    <s v="AP"/>
    <n v="2022"/>
    <x v="3"/>
  </r>
  <r>
    <x v="2"/>
    <s v="SSD10-00097650-1-1-ACCR-DST"/>
    <x v="109"/>
    <d v="2022-03-16T00:00:00"/>
    <s v="UNDP1"/>
    <x v="49"/>
    <s v="PRINTING AND PUBLICATIONS"/>
    <s v="SSD"/>
    <n v="30000"/>
    <n v="47104"/>
    <n v="1981"/>
    <x v="23"/>
    <s v="SSD10"/>
    <x v="13"/>
    <x v="61"/>
    <s v=" "/>
    <s v=" "/>
    <n v="4595"/>
    <s v="GANESH PRINTERS CO LTD"/>
    <s v=" "/>
    <x v="201"/>
    <x v="287"/>
    <m/>
    <s v="AP09382314"/>
    <n v="4"/>
    <d v="2022-03-09T00:00:00"/>
    <n v="120"/>
    <s v="USD"/>
    <n v="120"/>
    <s v="AP"/>
    <n v="2022"/>
    <x v="3"/>
  </r>
  <r>
    <x v="2"/>
    <s v="SSD10-00097695-1-1-ACCR-DST"/>
    <x v="94"/>
    <d v="2022-03-21T00:00:00"/>
    <s v="UNDP1"/>
    <x v="78"/>
    <s v="TRAVEL - OTHER"/>
    <s v="SSD"/>
    <n v="30000"/>
    <n v="47104"/>
    <n v="1981"/>
    <x v="3"/>
    <s v="SSD10"/>
    <x v="13"/>
    <x v="12"/>
    <s v=" "/>
    <s v=" "/>
    <n v="4828"/>
    <s v="ECOBANK SOUTH SUDAN LIMITED"/>
    <s v=" "/>
    <x v="202"/>
    <x v="288"/>
    <m/>
    <s v="AP09387501"/>
    <n v="2"/>
    <d v="2022-03-10T00:00:00"/>
    <n v="990"/>
    <s v="USD"/>
    <n v="990"/>
    <s v="AP"/>
    <n v="2022"/>
    <x v="3"/>
  </r>
  <r>
    <x v="2"/>
    <s v="SSD10-00097695-1-1-CLOS-DST"/>
    <x v="60"/>
    <d v="2022-03-29T00:00:00"/>
    <s v="UNDP1"/>
    <x v="78"/>
    <s v="TRAVEL - OTHER"/>
    <s v="SSD"/>
    <n v="30000"/>
    <n v="47104"/>
    <n v="1981"/>
    <x v="3"/>
    <s v="SSD10"/>
    <x v="13"/>
    <x v="12"/>
    <s v=" "/>
    <s v=" "/>
    <n v="4828"/>
    <s v="ECOBANK SOUTH SUDAN LIMITED"/>
    <s v=" "/>
    <x v="202"/>
    <x v="288"/>
    <m/>
    <s v="AP09396529"/>
    <n v="2"/>
    <d v="2022-03-21T00:00:00"/>
    <n v="-990"/>
    <s v="USD"/>
    <n v="-990"/>
    <s v="AP"/>
    <n v="2022"/>
    <x v="3"/>
  </r>
  <r>
    <x v="2"/>
    <s v="SSD10-00097803-1-1-ACCR-DST"/>
    <x v="76"/>
    <d v="2022-03-25T00:00:00"/>
    <s v="UNDP1"/>
    <x v="78"/>
    <s v="TRAVEL - OTHER"/>
    <s v="SSD"/>
    <n v="30000"/>
    <n v="47104"/>
    <n v="1981"/>
    <x v="23"/>
    <s v="SSD10"/>
    <x v="13"/>
    <x v="69"/>
    <s v=" "/>
    <s v=" "/>
    <n v="4828"/>
    <s v="ECOBANK SOUTH SUDAN LIMITED"/>
    <s v=" "/>
    <x v="103"/>
    <x v="289"/>
    <m/>
    <s v="AP09393970"/>
    <n v="18"/>
    <d v="2022-03-24T00:00:00"/>
    <n v="1250"/>
    <s v="USD"/>
    <n v="1250"/>
    <s v="AP"/>
    <n v="2022"/>
    <x v="3"/>
  </r>
  <r>
    <x v="2"/>
    <s v="SSD10-00097817-1-1-ACCR-DST"/>
    <x v="76"/>
    <d v="2022-03-28T00:00:00"/>
    <s v="UNDP1"/>
    <x v="78"/>
    <s v="TRAVEL - OTHER"/>
    <s v="SSD"/>
    <n v="30000"/>
    <n v="47104"/>
    <n v="1981"/>
    <x v="23"/>
    <s v="SSD10"/>
    <x v="13"/>
    <x v="69"/>
    <s v=" "/>
    <s v=" "/>
    <n v="4828"/>
    <s v="ECOBANK SOUTH SUDAN LIMITED"/>
    <s v=" "/>
    <x v="103"/>
    <x v="290"/>
    <m/>
    <s v="AP09395900"/>
    <n v="2"/>
    <d v="2022-03-24T00:00:00"/>
    <n v="1500"/>
    <s v="USD"/>
    <n v="1500"/>
    <s v="AP"/>
    <n v="2022"/>
    <x v="3"/>
  </r>
  <r>
    <x v="2"/>
    <s v="SSD10-00098013-1-1-ACCR-DST"/>
    <x v="29"/>
    <d v="2022-04-07T00:00:00"/>
    <s v="UNDP1"/>
    <x v="78"/>
    <s v="TRAVEL - OTHER"/>
    <s v="SSD"/>
    <n v="4000"/>
    <n v="47104"/>
    <n v="1981"/>
    <x v="18"/>
    <s v="SSD10"/>
    <x v="13"/>
    <x v="68"/>
    <s v=" "/>
    <s v=" "/>
    <n v="4828"/>
    <s v="ECOBANK SOUTH SUDAN LIMITED"/>
    <s v=" "/>
    <x v="103"/>
    <x v="291"/>
    <m/>
    <s v="AP09411244"/>
    <n v="13"/>
    <d v="2022-04-06T00:00:00"/>
    <n v="1798"/>
    <s v="USD"/>
    <n v="1798"/>
    <s v="AP"/>
    <n v="2022"/>
    <x v="0"/>
  </r>
  <r>
    <x v="2"/>
    <s v="SSD10-00098014-1-1-ACCR-DST"/>
    <x v="29"/>
    <d v="2022-04-07T00:00:00"/>
    <s v="UNDP1"/>
    <x v="78"/>
    <s v="TRAVEL - OTHER"/>
    <s v="SSD"/>
    <n v="4000"/>
    <n v="47104"/>
    <n v="1981"/>
    <x v="18"/>
    <s v="SSD10"/>
    <x v="13"/>
    <x v="68"/>
    <s v=" "/>
    <s v=" "/>
    <n v="4828"/>
    <s v="ECOBANK SOUTH SUDAN LIMITED"/>
    <s v=" "/>
    <x v="103"/>
    <x v="292"/>
    <m/>
    <s v="AP09411244"/>
    <n v="14"/>
    <d v="2022-04-06T00:00:00"/>
    <n v="1734"/>
    <s v="USD"/>
    <n v="1734"/>
    <s v="AP"/>
    <n v="2022"/>
    <x v="0"/>
  </r>
  <r>
    <x v="2"/>
    <s v="SSD10-00098034-1-1-ACCR-DST"/>
    <x v="77"/>
    <d v="2022-04-11T00:00:00"/>
    <s v="UNDP1"/>
    <x v="22"/>
    <s v="LOCAL CONSULT.-SHT TERM-TECH"/>
    <s v="SSD"/>
    <n v="30000"/>
    <n v="47104"/>
    <n v="1981"/>
    <x v="3"/>
    <s v="SSD10"/>
    <x v="13"/>
    <x v="63"/>
    <s v=" "/>
    <s v=" "/>
    <n v="4828"/>
    <s v="ECOBANK SOUTH SUDAN LIMITED"/>
    <s v=" "/>
    <x v="203"/>
    <x v="293"/>
    <m/>
    <s v="AP09415288"/>
    <n v="53"/>
    <d v="2022-04-11T00:00:00"/>
    <n v="6500"/>
    <s v="USD"/>
    <n v="6500"/>
    <s v="AP"/>
    <n v="2022"/>
    <x v="0"/>
  </r>
  <r>
    <x v="2"/>
    <s v="SSD10-00098035-1-1-ACCR-DST"/>
    <x v="77"/>
    <d v="2022-04-12T00:00:00"/>
    <s v="UNDP1"/>
    <x v="80"/>
    <s v="GRANTS TO INSTIT   OTHER BENEF"/>
    <s v="SSD"/>
    <n v="30000"/>
    <n v="47104"/>
    <n v="1981"/>
    <x v="23"/>
    <s v="SSD10"/>
    <x v="13"/>
    <x v="70"/>
    <s v=" "/>
    <s v=" "/>
    <n v="6498"/>
    <s v="STEWARDWOMEN"/>
    <s v=" "/>
    <x v="204"/>
    <x v="294"/>
    <m/>
    <s v="AP09416234"/>
    <n v="3"/>
    <d v="2022-04-11T00:00:00"/>
    <n v="30000"/>
    <s v="USD"/>
    <n v="30000"/>
    <s v="AP"/>
    <n v="2022"/>
    <x v="0"/>
  </r>
  <r>
    <x v="2"/>
    <s v="SSD10-00098036-1-1-ACCR-DST"/>
    <x v="77"/>
    <d v="2022-04-12T00:00:00"/>
    <s v="UNDP1"/>
    <x v="80"/>
    <s v="GRANTS TO INSTIT   OTHER BENEF"/>
    <s v="SSD"/>
    <n v="30000"/>
    <n v="47104"/>
    <n v="1981"/>
    <x v="23"/>
    <s v="SSD10"/>
    <x v="13"/>
    <x v="70"/>
    <s v=" "/>
    <s v=" "/>
    <n v="4783"/>
    <s v="INITIATIVE FOR PEACE COMMUNICATION ASSO"/>
    <s v=" "/>
    <x v="205"/>
    <x v="295"/>
    <m/>
    <s v="AP09416234"/>
    <n v="4"/>
    <d v="2022-04-11T00:00:00"/>
    <n v="36000"/>
    <s v="USD"/>
    <n v="36000"/>
    <s v="AP"/>
    <n v="2022"/>
    <x v="0"/>
  </r>
  <r>
    <x v="2"/>
    <s v="SSD10-00098037-1-1-ACCR-DST"/>
    <x v="77"/>
    <d v="2022-04-11T00:00:00"/>
    <s v="UNDP1"/>
    <x v="22"/>
    <s v="LOCAL CONSULT.-SHT TERM-TECH"/>
    <s v="SSD"/>
    <n v="30000"/>
    <n v="47104"/>
    <n v="1981"/>
    <x v="3"/>
    <s v="SSD10"/>
    <x v="13"/>
    <x v="63"/>
    <s v=" "/>
    <s v=" "/>
    <n v="4616"/>
    <s v="STANBIC BANK KENYA LIMITED"/>
    <s v=" "/>
    <x v="206"/>
    <x v="296"/>
    <m/>
    <s v="AP09415288"/>
    <n v="54"/>
    <d v="2022-04-11T00:00:00"/>
    <n v="6000"/>
    <s v="USD"/>
    <n v="6000"/>
    <s v="AP"/>
    <n v="2022"/>
    <x v="0"/>
  </r>
  <r>
    <x v="2"/>
    <s v="SSD10-00098038-1-1-ACCR-DST"/>
    <x v="77"/>
    <d v="2022-04-11T00:00:00"/>
    <s v="UNDP1"/>
    <x v="22"/>
    <s v="LOCAL CONSULT.-SHT TERM-TECH"/>
    <s v="SSD"/>
    <n v="30000"/>
    <n v="47104"/>
    <n v="1981"/>
    <x v="3"/>
    <s v="SSD10"/>
    <x v="13"/>
    <x v="63"/>
    <s v=" "/>
    <s v=" "/>
    <n v="4828"/>
    <s v="ECOBANK SOUTH SUDAN LIMITED"/>
    <s v=" "/>
    <x v="207"/>
    <x v="297"/>
    <m/>
    <s v="AP09415288"/>
    <n v="55"/>
    <d v="2022-04-11T00:00:00"/>
    <n v="6500"/>
    <s v="USD"/>
    <n v="6500"/>
    <s v="AP"/>
    <n v="2022"/>
    <x v="0"/>
  </r>
  <r>
    <x v="2"/>
    <s v="SSD10-00098100-1-1-ACCR-DST"/>
    <x v="111"/>
    <d v="2022-04-15T00:00:00"/>
    <s v="UNDP1"/>
    <x v="14"/>
    <s v="BUILDING MAINTENANCE"/>
    <s v="SSD"/>
    <n v="30000"/>
    <n v="47104"/>
    <n v="1981"/>
    <x v="3"/>
    <s v="SSD10"/>
    <x v="13"/>
    <x v="63"/>
    <s v="ACT"/>
    <s v=" "/>
    <n v="6059"/>
    <s v="ATLANTIC CONSTRUCTION   GENERAL TRADING"/>
    <s v=" "/>
    <x v="208"/>
    <x v="298"/>
    <m/>
    <s v="AP09422317"/>
    <n v="30"/>
    <d v="2022-04-15T00:00:00"/>
    <n v="11115.45"/>
    <s v="USD"/>
    <n v="11115.45"/>
    <s v="AP"/>
    <n v="2022"/>
    <x v="0"/>
  </r>
  <r>
    <x v="2"/>
    <s v="SSD10-00098112-1-1-ACCR-DST"/>
    <x v="111"/>
    <d v="2022-04-15T00:00:00"/>
    <s v="UNDP1"/>
    <x v="81"/>
    <s v="BANK CHARGES"/>
    <s v="SSD"/>
    <n v="30000"/>
    <n v="47104"/>
    <n v="1981"/>
    <x v="23"/>
    <s v="SSD10"/>
    <x v="13"/>
    <x v="61"/>
    <s v=" "/>
    <s v=" "/>
    <n v="4828"/>
    <s v="ECOBANK SOUTH SUDAN LIMITED"/>
    <s v=" "/>
    <x v="103"/>
    <x v="299"/>
    <m/>
    <s v="AP09422317"/>
    <n v="47"/>
    <d v="2022-04-15T00:00:00"/>
    <n v="2000"/>
    <s v="USD"/>
    <n v="2000"/>
    <s v="AP"/>
    <n v="2022"/>
    <x v="0"/>
  </r>
  <r>
    <x v="2"/>
    <s v="SSD10-00098113-1-1-ACCR-DST"/>
    <x v="111"/>
    <d v="2022-04-15T00:00:00"/>
    <s v="UNDP1"/>
    <x v="81"/>
    <s v="BANK CHARGES"/>
    <s v="SSD"/>
    <n v="30000"/>
    <n v="47104"/>
    <n v="1981"/>
    <x v="23"/>
    <s v="SSD10"/>
    <x v="13"/>
    <x v="61"/>
    <s v=" "/>
    <s v=" "/>
    <n v="4828"/>
    <s v="ECOBANK SOUTH SUDAN LIMITED"/>
    <s v=" "/>
    <x v="103"/>
    <x v="300"/>
    <m/>
    <s v="AP09422317"/>
    <n v="48"/>
    <d v="2022-04-15T00:00:00"/>
    <n v="2000"/>
    <s v="USD"/>
    <n v="2000"/>
    <s v="AP"/>
    <n v="2022"/>
    <x v="0"/>
  </r>
  <r>
    <x v="2"/>
    <s v="SSD10-00098114-1-1-ACCR-DST"/>
    <x v="111"/>
    <d v="2022-04-15T00:00:00"/>
    <s v="UNDP1"/>
    <x v="81"/>
    <s v="BANK CHARGES"/>
    <s v="SSD"/>
    <n v="30000"/>
    <n v="47104"/>
    <n v="1981"/>
    <x v="23"/>
    <s v="SSD10"/>
    <x v="13"/>
    <x v="61"/>
    <s v=" "/>
    <s v=" "/>
    <n v="4828"/>
    <s v="ECOBANK SOUTH SUDAN LIMITED"/>
    <s v=" "/>
    <x v="103"/>
    <x v="301"/>
    <m/>
    <s v="AP09422317"/>
    <n v="49"/>
    <d v="2022-04-15T00:00:00"/>
    <n v="2000"/>
    <s v="USD"/>
    <n v="2000"/>
    <s v="AP"/>
    <n v="2022"/>
    <x v="0"/>
  </r>
  <r>
    <x v="2"/>
    <s v="SSD10-00098115-1-1-ACCR-DST"/>
    <x v="111"/>
    <d v="2022-04-15T00:00:00"/>
    <s v="UNDP1"/>
    <x v="81"/>
    <s v="BANK CHARGES"/>
    <s v="SSD"/>
    <n v="30000"/>
    <n v="47104"/>
    <n v="1981"/>
    <x v="23"/>
    <s v="SSD10"/>
    <x v="13"/>
    <x v="61"/>
    <s v=" "/>
    <s v=" "/>
    <n v="4828"/>
    <s v="ECOBANK SOUTH SUDAN LIMITED"/>
    <s v=" "/>
    <x v="103"/>
    <x v="302"/>
    <m/>
    <s v="AP09422317"/>
    <n v="50"/>
    <d v="2022-04-15T00:00:00"/>
    <n v="2000"/>
    <s v="USD"/>
    <n v="2000"/>
    <s v="AP"/>
    <n v="2022"/>
    <x v="0"/>
  </r>
  <r>
    <x v="2"/>
    <s v="SSD10-00098130-1-1-ACCR-DST"/>
    <x v="78"/>
    <d v="2022-04-19T00:00:00"/>
    <s v="UNDP1"/>
    <x v="81"/>
    <s v="BANK CHARGES"/>
    <s v="SSD"/>
    <n v="30000"/>
    <n v="47103"/>
    <n v="1981"/>
    <x v="23"/>
    <s v="SSD10"/>
    <x v="13"/>
    <x v="65"/>
    <s v=" "/>
    <s v=" "/>
    <n v="4828"/>
    <s v="ECOBANK SOUTH SUDAN LIMITED"/>
    <s v=" "/>
    <x v="209"/>
    <x v="303"/>
    <m/>
    <s v="AP09424665"/>
    <n v="4"/>
    <d v="2022-04-14T00:00:00"/>
    <n v="2000"/>
    <s v="USD"/>
    <n v="2000"/>
    <s v="AP"/>
    <n v="2022"/>
    <x v="0"/>
  </r>
  <r>
    <x v="2"/>
    <s v="SSD10-00098131-1-1-ACCR-DST"/>
    <x v="78"/>
    <d v="2022-04-19T00:00:00"/>
    <s v="UNDP1"/>
    <x v="81"/>
    <s v="BANK CHARGES"/>
    <s v="SSD"/>
    <n v="30000"/>
    <n v="47104"/>
    <n v="1981"/>
    <x v="23"/>
    <s v="SSD10"/>
    <x v="13"/>
    <x v="65"/>
    <s v=" "/>
    <s v=" "/>
    <n v="4828"/>
    <s v="ECOBANK SOUTH SUDAN LIMITED"/>
    <s v=" "/>
    <x v="210"/>
    <x v="304"/>
    <m/>
    <s v="AP09424665"/>
    <n v="5"/>
    <d v="2022-04-14T00:00:00"/>
    <n v="2000"/>
    <s v="USD"/>
    <n v="2000"/>
    <s v="AP"/>
    <n v="2022"/>
    <x v="0"/>
  </r>
  <r>
    <x v="2"/>
    <s v="SSD10-00098158-1-1-ACCR-DST"/>
    <x v="80"/>
    <d v="2022-04-22T00:00:00"/>
    <s v="UNDP1"/>
    <x v="7"/>
    <s v="TRAVEL TICKETS-LOCAL"/>
    <s v="SSD"/>
    <n v="30000"/>
    <n v="47104"/>
    <n v="1981"/>
    <x v="3"/>
    <s v="SSD10"/>
    <x v="13"/>
    <x v="71"/>
    <s v=" "/>
    <s v=" "/>
    <n v="1698"/>
    <s v="UNITED NATIONS MISSION IN SOUTH SUDAN"/>
    <s v=" "/>
    <x v="211"/>
    <x v="305"/>
    <m/>
    <s v="AP09429837"/>
    <n v="20"/>
    <d v="2022-04-22T00:00:00"/>
    <n v="1128.5999999999999"/>
    <s v="USD"/>
    <n v="1128.5999999999999"/>
    <s v="AP"/>
    <n v="2022"/>
    <x v="0"/>
  </r>
  <r>
    <x v="2"/>
    <s v="SSD10-00098160-1-1-ACCR-DST"/>
    <x v="80"/>
    <d v="2022-04-23T00:00:00"/>
    <s v="UNDP1"/>
    <x v="7"/>
    <s v="TRAVEL TICKETS-LOCAL"/>
    <s v="SSD"/>
    <n v="30000"/>
    <n v="47104"/>
    <n v="1981"/>
    <x v="3"/>
    <s v="SSD10"/>
    <x v="13"/>
    <x v="71"/>
    <s v=" "/>
    <s v=" "/>
    <n v="1698"/>
    <s v="UNITED NATIONS MISSION IN SOUTH SUDAN"/>
    <s v=" "/>
    <x v="212"/>
    <x v="306"/>
    <m/>
    <s v="AP09430589"/>
    <n v="10"/>
    <d v="2022-04-22T00:00:00"/>
    <n v="3143.24"/>
    <s v="USD"/>
    <n v="3143.24"/>
    <s v="AP"/>
    <n v="2022"/>
    <x v="0"/>
  </r>
  <r>
    <x v="2"/>
    <s v="SSD10-00098164-1-1-ACCR-DST"/>
    <x v="58"/>
    <d v="2022-04-25T00:00:00"/>
    <s v="UNDP1"/>
    <x v="9"/>
    <s v="LEARNING COSTS"/>
    <s v="SSD"/>
    <n v="30000"/>
    <n v="47104"/>
    <n v="1981"/>
    <x v="3"/>
    <s v="SSD10"/>
    <x v="13"/>
    <x v="71"/>
    <s v="ACT"/>
    <s v=" "/>
    <n v="5823"/>
    <s v="ANDY AUDIO EQUIPMENT"/>
    <s v=" "/>
    <x v="213"/>
    <x v="307"/>
    <m/>
    <s v="AP09431710"/>
    <n v="46"/>
    <d v="2022-04-25T00:00:00"/>
    <n v="400"/>
    <s v="USD"/>
    <n v="400"/>
    <s v="AP"/>
    <n v="2022"/>
    <x v="0"/>
  </r>
  <r>
    <x v="2"/>
    <s v="SSD10-00098164-2-1-ACCR-DST"/>
    <x v="58"/>
    <d v="2022-04-25T00:00:00"/>
    <s v="UNDP1"/>
    <x v="9"/>
    <s v="LEARNING COSTS"/>
    <s v="SSD"/>
    <n v="30000"/>
    <n v="47104"/>
    <n v="1981"/>
    <x v="3"/>
    <s v="SSD10"/>
    <x v="13"/>
    <x v="71"/>
    <s v="ACT"/>
    <s v=" "/>
    <n v="5823"/>
    <s v="ANDY AUDIO EQUIPMENT"/>
    <s v=" "/>
    <x v="214"/>
    <x v="307"/>
    <m/>
    <s v="AP09431710"/>
    <n v="47"/>
    <d v="2022-04-25T00:00:00"/>
    <n v="600"/>
    <s v="USD"/>
    <n v="600"/>
    <s v="AP"/>
    <n v="2022"/>
    <x v="0"/>
  </r>
  <r>
    <x v="2"/>
    <s v="SSD10-00098164-3-1-ACCR-DST"/>
    <x v="58"/>
    <d v="2022-04-25T00:00:00"/>
    <s v="UNDP1"/>
    <x v="9"/>
    <s v="LEARNING COSTS"/>
    <s v="SSD"/>
    <n v="30000"/>
    <n v="47104"/>
    <n v="1981"/>
    <x v="3"/>
    <s v="SSD10"/>
    <x v="13"/>
    <x v="71"/>
    <s v="ACT"/>
    <s v=" "/>
    <n v="5823"/>
    <s v="ANDY AUDIO EQUIPMENT"/>
    <s v=" "/>
    <x v="215"/>
    <x v="307"/>
    <m/>
    <s v="AP09431710"/>
    <n v="48"/>
    <d v="2022-04-25T00:00:00"/>
    <n v="240"/>
    <s v="USD"/>
    <n v="240"/>
    <s v="AP"/>
    <n v="2022"/>
    <x v="0"/>
  </r>
  <r>
    <x v="2"/>
    <s v="SSD10-00098164-4-1-ACCR-DST"/>
    <x v="58"/>
    <d v="2022-04-25T00:00:00"/>
    <s v="UNDP1"/>
    <x v="9"/>
    <s v="LEARNING COSTS"/>
    <s v="SSD"/>
    <n v="30000"/>
    <n v="47104"/>
    <n v="1981"/>
    <x v="3"/>
    <s v="SSD10"/>
    <x v="13"/>
    <x v="71"/>
    <s v="ACT"/>
    <s v=" "/>
    <n v="5823"/>
    <s v="ANDY AUDIO EQUIPMENT"/>
    <s v=" "/>
    <x v="216"/>
    <x v="307"/>
    <m/>
    <s v="AP09431710"/>
    <n v="39"/>
    <d v="2022-04-25T00:00:00"/>
    <n v="510"/>
    <s v="USD"/>
    <n v="510"/>
    <s v="AP"/>
    <n v="2022"/>
    <x v="0"/>
  </r>
  <r>
    <x v="2"/>
    <s v="SSD10-00098164-5-1-ACCR-DST"/>
    <x v="58"/>
    <d v="2022-04-25T00:00:00"/>
    <s v="UNDP1"/>
    <x v="9"/>
    <s v="LEARNING COSTS"/>
    <s v="SSD"/>
    <n v="30000"/>
    <n v="47104"/>
    <n v="1981"/>
    <x v="3"/>
    <s v="SSD10"/>
    <x v="13"/>
    <x v="71"/>
    <s v="ACT"/>
    <s v=" "/>
    <n v="5823"/>
    <s v="ANDY AUDIO EQUIPMENT"/>
    <s v=" "/>
    <x v="217"/>
    <x v="307"/>
    <m/>
    <s v="AP09431710"/>
    <n v="40"/>
    <d v="2022-04-25T00:00:00"/>
    <n v="60"/>
    <s v="USD"/>
    <n v="60"/>
    <s v="AP"/>
    <n v="2022"/>
    <x v="0"/>
  </r>
  <r>
    <x v="2"/>
    <s v="SSD10-00098164-6-1-ACCR-DST"/>
    <x v="58"/>
    <d v="2022-04-25T00:00:00"/>
    <s v="UNDP1"/>
    <x v="9"/>
    <s v="LEARNING COSTS"/>
    <s v="SSD"/>
    <n v="30000"/>
    <n v="47104"/>
    <n v="1981"/>
    <x v="3"/>
    <s v="SSD10"/>
    <x v="13"/>
    <x v="71"/>
    <s v="ACT"/>
    <s v=" "/>
    <n v="5823"/>
    <s v="ANDY AUDIO EQUIPMENT"/>
    <s v=" "/>
    <x v="218"/>
    <x v="307"/>
    <m/>
    <s v="AP09431710"/>
    <n v="41"/>
    <d v="2022-04-25T00:00:00"/>
    <n v="300"/>
    <s v="USD"/>
    <n v="300"/>
    <s v="AP"/>
    <n v="2022"/>
    <x v="0"/>
  </r>
  <r>
    <x v="2"/>
    <s v="SSD10-00098164-7-1-ACCR-DST"/>
    <x v="58"/>
    <d v="2022-04-25T00:00:00"/>
    <s v="UNDP1"/>
    <x v="9"/>
    <s v="LEARNING COSTS"/>
    <s v="SSD"/>
    <n v="30000"/>
    <n v="47104"/>
    <n v="1981"/>
    <x v="3"/>
    <s v="SSD10"/>
    <x v="13"/>
    <x v="71"/>
    <s v="ACT"/>
    <s v=" "/>
    <n v="5823"/>
    <s v="ANDY AUDIO EQUIPMENT"/>
    <s v=" "/>
    <x v="219"/>
    <x v="307"/>
    <m/>
    <s v="AP09431710"/>
    <n v="42"/>
    <d v="2022-04-25T00:00:00"/>
    <n v="10"/>
    <s v="USD"/>
    <n v="10"/>
    <s v="AP"/>
    <n v="2022"/>
    <x v="0"/>
  </r>
  <r>
    <x v="2"/>
    <s v="SSD10-00098164-8-1-ACCR-DST"/>
    <x v="58"/>
    <d v="2022-04-25T00:00:00"/>
    <s v="UNDP1"/>
    <x v="9"/>
    <s v="LEARNING COSTS"/>
    <s v="SSD"/>
    <n v="30000"/>
    <n v="47104"/>
    <n v="1981"/>
    <x v="3"/>
    <s v="SSD10"/>
    <x v="13"/>
    <x v="71"/>
    <s v="ACT"/>
    <s v=" "/>
    <n v="5823"/>
    <s v="ANDY AUDIO EQUIPMENT"/>
    <s v=" "/>
    <x v="220"/>
    <x v="307"/>
    <m/>
    <s v="AP09431710"/>
    <n v="43"/>
    <d v="2022-04-25T00:00:00"/>
    <n v="240"/>
    <s v="USD"/>
    <n v="240"/>
    <s v="AP"/>
    <n v="2022"/>
    <x v="0"/>
  </r>
  <r>
    <x v="2"/>
    <s v="SSD10-00098164-9-1-ACCR-DST"/>
    <x v="58"/>
    <d v="2022-04-25T00:00:00"/>
    <s v="UNDP1"/>
    <x v="9"/>
    <s v="LEARNING COSTS"/>
    <s v="SSD"/>
    <n v="30000"/>
    <n v="47104"/>
    <n v="1981"/>
    <x v="3"/>
    <s v="SSD10"/>
    <x v="13"/>
    <x v="71"/>
    <s v="ACT"/>
    <s v=" "/>
    <n v="5823"/>
    <s v="ANDY AUDIO EQUIPMENT"/>
    <s v=" "/>
    <x v="221"/>
    <x v="307"/>
    <m/>
    <s v="AP09431710"/>
    <n v="44"/>
    <d v="2022-04-25T00:00:00"/>
    <n v="140"/>
    <s v="USD"/>
    <n v="140"/>
    <s v="AP"/>
    <n v="2022"/>
    <x v="0"/>
  </r>
  <r>
    <x v="2"/>
    <s v="SSD10-00098164-10-1-ACCR-DST"/>
    <x v="58"/>
    <d v="2022-04-25T00:00:00"/>
    <s v="UNDP1"/>
    <x v="9"/>
    <s v="LEARNING COSTS"/>
    <s v="SSD"/>
    <n v="30000"/>
    <n v="47104"/>
    <n v="1981"/>
    <x v="3"/>
    <s v="SSD10"/>
    <x v="13"/>
    <x v="71"/>
    <s v="ACT"/>
    <s v=" "/>
    <n v="5823"/>
    <s v="ANDY AUDIO EQUIPMENT"/>
    <s v=" "/>
    <x v="222"/>
    <x v="307"/>
    <m/>
    <s v="AP09431710"/>
    <n v="45"/>
    <d v="2022-04-25T00:00:00"/>
    <n v="2000"/>
    <s v="USD"/>
    <n v="2000"/>
    <s v="AP"/>
    <n v="2022"/>
    <x v="0"/>
  </r>
  <r>
    <x v="2"/>
    <s v="SSD10-00098181-1-1-ACCR-DST"/>
    <x v="24"/>
    <d v="2022-04-25T00:00:00"/>
    <s v="UNDP1"/>
    <x v="81"/>
    <s v="BANK CHARGES"/>
    <s v="SSD"/>
    <n v="4000"/>
    <n v="47104"/>
    <n v="1981"/>
    <x v="18"/>
    <s v="SSD10"/>
    <x v="13"/>
    <x v="68"/>
    <s v=" "/>
    <s v=" "/>
    <n v="4828"/>
    <s v="ECOBANK SOUTH SUDAN LIMITED"/>
    <s v=" "/>
    <x v="103"/>
    <x v="308"/>
    <m/>
    <s v="AP09431709"/>
    <n v="40"/>
    <d v="2022-04-23T00:00:00"/>
    <n v="2000"/>
    <s v="USD"/>
    <n v="2000"/>
    <s v="AP"/>
    <n v="2022"/>
    <x v="0"/>
  </r>
  <r>
    <x v="2"/>
    <s v="SSD10-00098182-1-1-ACCR-DST"/>
    <x v="24"/>
    <d v="2022-04-25T00:00:00"/>
    <s v="UNDP1"/>
    <x v="81"/>
    <s v="BANK CHARGES"/>
    <s v="SSD"/>
    <n v="30000"/>
    <n v="47104"/>
    <n v="1981"/>
    <x v="23"/>
    <s v="SSD10"/>
    <x v="13"/>
    <x v="69"/>
    <s v=" "/>
    <s v=" "/>
    <n v="4828"/>
    <s v="ECOBANK SOUTH SUDAN LIMITED"/>
    <s v=" "/>
    <x v="103"/>
    <x v="309"/>
    <m/>
    <s v="AP09431709"/>
    <n v="41"/>
    <d v="2022-04-23T00:00:00"/>
    <n v="2000"/>
    <s v="USD"/>
    <n v="2000"/>
    <s v="AP"/>
    <n v="2022"/>
    <x v="0"/>
  </r>
  <r>
    <x v="2"/>
    <s v="SSD10-00098184-1-1-ACCR-DST"/>
    <x v="24"/>
    <d v="2022-04-25T00:00:00"/>
    <s v="UNDP1"/>
    <x v="81"/>
    <s v="BANK CHARGES"/>
    <s v="SSD"/>
    <n v="30000"/>
    <n v="47104"/>
    <n v="1981"/>
    <x v="3"/>
    <s v="SSD10"/>
    <x v="13"/>
    <x v="63"/>
    <s v=" "/>
    <s v=" "/>
    <n v="4828"/>
    <s v="ECOBANK SOUTH SUDAN LIMITED"/>
    <s v=" "/>
    <x v="103"/>
    <x v="310"/>
    <m/>
    <s v="AP09431709"/>
    <n v="52"/>
    <d v="2022-04-23T00:00:00"/>
    <n v="2000"/>
    <s v="USD"/>
    <n v="2000"/>
    <s v="AP"/>
    <n v="2022"/>
    <x v="0"/>
  </r>
  <r>
    <x v="2"/>
    <s v="SSD10-00098185-1-1-ACCR-DST"/>
    <x v="24"/>
    <d v="2022-04-25T00:00:00"/>
    <s v="UNDP1"/>
    <x v="81"/>
    <s v="BANK CHARGES"/>
    <s v="SSD"/>
    <n v="30000"/>
    <n v="47104"/>
    <n v="1981"/>
    <x v="3"/>
    <s v="SSD10"/>
    <x v="13"/>
    <x v="63"/>
    <s v=" "/>
    <s v=" "/>
    <n v="4828"/>
    <s v="ECOBANK SOUTH SUDAN LIMITED"/>
    <s v=" "/>
    <x v="103"/>
    <x v="311"/>
    <m/>
    <s v="AP09431709"/>
    <n v="53"/>
    <d v="2022-04-23T00:00:00"/>
    <n v="2000"/>
    <s v="USD"/>
    <n v="2000"/>
    <s v="AP"/>
    <n v="2022"/>
    <x v="0"/>
  </r>
  <r>
    <x v="2"/>
    <s v="SSD10-00098186-1-1-ACCR-DST"/>
    <x v="24"/>
    <d v="2022-04-25T00:00:00"/>
    <s v="UNDP1"/>
    <x v="81"/>
    <s v="BANK CHARGES"/>
    <s v="SSD"/>
    <n v="30000"/>
    <n v="47104"/>
    <n v="1981"/>
    <x v="3"/>
    <s v="SSD10"/>
    <x v="13"/>
    <x v="63"/>
    <s v=" "/>
    <s v=" "/>
    <n v="4828"/>
    <s v="ECOBANK SOUTH SUDAN LIMITED"/>
    <s v=" "/>
    <x v="103"/>
    <x v="312"/>
    <m/>
    <s v="AP09431709"/>
    <n v="54"/>
    <d v="2022-04-23T00:00:00"/>
    <n v="2000"/>
    <s v="USD"/>
    <n v="2000"/>
    <s v="AP"/>
    <n v="2022"/>
    <x v="0"/>
  </r>
  <r>
    <x v="2"/>
    <s v="SSD10-00098188-1-1-ACCR-DST"/>
    <x v="24"/>
    <d v="2022-04-25T00:00:00"/>
    <s v="UNDP1"/>
    <x v="81"/>
    <s v="BANK CHARGES"/>
    <s v="SSD"/>
    <n v="30000"/>
    <n v="47104"/>
    <n v="1981"/>
    <x v="23"/>
    <s v="SSD10"/>
    <x v="13"/>
    <x v="61"/>
    <s v=" "/>
    <s v=" "/>
    <n v="4828"/>
    <s v="ECOBANK SOUTH SUDAN LIMITED"/>
    <s v=" "/>
    <x v="103"/>
    <x v="313"/>
    <m/>
    <s v="AP09431709"/>
    <n v="55"/>
    <d v="2022-04-23T00:00:00"/>
    <n v="2000"/>
    <s v="USD"/>
    <n v="2000"/>
    <s v="AP"/>
    <n v="2022"/>
    <x v="0"/>
  </r>
  <r>
    <x v="2"/>
    <s v="SSD10-00098189-1-1-ACCR-DST"/>
    <x v="24"/>
    <d v="2022-04-25T00:00:00"/>
    <s v="UNDP1"/>
    <x v="81"/>
    <s v="BANK CHARGES"/>
    <s v="SSD"/>
    <n v="30000"/>
    <n v="47104"/>
    <n v="1981"/>
    <x v="23"/>
    <s v="SSD10"/>
    <x v="13"/>
    <x v="69"/>
    <s v=" "/>
    <s v=" "/>
    <n v="4828"/>
    <s v="ECOBANK SOUTH SUDAN LIMITED"/>
    <s v=" "/>
    <x v="103"/>
    <x v="314"/>
    <m/>
    <s v="AP09431709"/>
    <n v="56"/>
    <d v="2022-04-23T00:00:00"/>
    <n v="2000"/>
    <s v="USD"/>
    <n v="2000"/>
    <s v="AP"/>
    <n v="2022"/>
    <x v="0"/>
  </r>
  <r>
    <x v="2"/>
    <s v="SSD10-00098190-1-1-ACCR-DST"/>
    <x v="24"/>
    <d v="2022-04-25T00:00:00"/>
    <s v="UNDP1"/>
    <x v="81"/>
    <s v="BANK CHARGES"/>
    <s v="SSD"/>
    <n v="30000"/>
    <n v="47104"/>
    <n v="1981"/>
    <x v="23"/>
    <s v="SSD10"/>
    <x v="13"/>
    <x v="61"/>
    <s v=" "/>
    <s v=" "/>
    <n v="4828"/>
    <s v="ECOBANK SOUTH SUDAN LIMITED"/>
    <s v=" "/>
    <x v="103"/>
    <x v="315"/>
    <m/>
    <s v="AP09431709"/>
    <n v="45"/>
    <d v="2022-04-23T00:00:00"/>
    <n v="2000"/>
    <s v="USD"/>
    <n v="2000"/>
    <s v="AP"/>
    <n v="2022"/>
    <x v="0"/>
  </r>
  <r>
    <x v="2"/>
    <s v="SSD10-00098217-1-1-ACCR-DST"/>
    <x v="58"/>
    <d v="2022-04-26T00:00:00"/>
    <s v="UNDP1"/>
    <x v="91"/>
    <s v="COMMON SERVICES-PREMISES"/>
    <s v="SSD"/>
    <n v="30000"/>
    <n v="47104"/>
    <n v="1981"/>
    <x v="3"/>
    <s v="SSD10"/>
    <x v="13"/>
    <x v="72"/>
    <s v=" "/>
    <s v=" "/>
    <n v="4721"/>
    <s v="UNICEF SOUTH SUDAN"/>
    <s v=" "/>
    <x v="103"/>
    <x v="316"/>
    <m/>
    <s v="AP09432961"/>
    <n v="7"/>
    <d v="2022-04-25T00:00:00"/>
    <n v="10804"/>
    <s v="USD"/>
    <n v="10804"/>
    <s v="AP"/>
    <n v="2022"/>
    <x v="0"/>
  </r>
  <r>
    <x v="2"/>
    <s v="SSD10-00098361-1-1-ACCR-DST"/>
    <x v="18"/>
    <d v="2022-05-11T00:00:00"/>
    <s v="UNDP1"/>
    <x v="9"/>
    <s v="LEARNING COSTS"/>
    <s v="SSD"/>
    <n v="30000"/>
    <n v="47104"/>
    <n v="1981"/>
    <x v="3"/>
    <s v="SSD10"/>
    <x v="13"/>
    <x v="12"/>
    <s v="ACT"/>
    <s v=" "/>
    <n v="1618"/>
    <s v="JUBA CATERING SERVICES"/>
    <s v=" "/>
    <x v="223"/>
    <x v="317"/>
    <m/>
    <s v="AP09452354"/>
    <n v="38"/>
    <d v="2022-05-11T00:00:00"/>
    <n v="1550"/>
    <s v="USD"/>
    <n v="1550"/>
    <s v="AP"/>
    <n v="2022"/>
    <x v="1"/>
  </r>
  <r>
    <x v="2"/>
    <s v="SSD10-00098390-1-1-ACCR-DST"/>
    <x v="82"/>
    <d v="2022-05-12T00:00:00"/>
    <s v="UNDP1"/>
    <x v="9"/>
    <s v="LEARNING COSTS"/>
    <s v="SSD"/>
    <n v="30000"/>
    <n v="47104"/>
    <n v="1981"/>
    <x v="3"/>
    <s v="SSD10"/>
    <x v="13"/>
    <x v="12"/>
    <s v="ACT"/>
    <s v=" "/>
    <n v="1618"/>
    <s v="JUBA CATERING SERVICES"/>
    <s v=" "/>
    <x v="224"/>
    <x v="318"/>
    <m/>
    <s v="AP09454883"/>
    <n v="95"/>
    <d v="2022-05-12T00:00:00"/>
    <n v="1020"/>
    <s v="USD"/>
    <n v="1020"/>
    <s v="AP"/>
    <n v="2022"/>
    <x v="1"/>
  </r>
  <r>
    <x v="2"/>
    <s v="SSD10-00098397-1-1-ACCR-DST"/>
    <x v="18"/>
    <d v="2022-05-12T00:00:00"/>
    <s v="UNDP1"/>
    <x v="81"/>
    <s v="BANK CHARGES"/>
    <s v="SSD"/>
    <n v="4000"/>
    <n v="47104"/>
    <n v="1981"/>
    <x v="18"/>
    <s v="SSD10"/>
    <x v="13"/>
    <x v="68"/>
    <s v=" "/>
    <s v=" "/>
    <n v="4828"/>
    <s v="ECOBANK SOUTH SUDAN LIMITED"/>
    <s v=" "/>
    <x v="103"/>
    <x v="319"/>
    <m/>
    <s v="AP09454882"/>
    <n v="57"/>
    <d v="2022-05-11T00:00:00"/>
    <n v="2000"/>
    <s v="USD"/>
    <n v="2000"/>
    <s v="AP"/>
    <n v="2022"/>
    <x v="1"/>
  </r>
  <r>
    <x v="2"/>
    <s v="SSD10-00098400-1-1-ACCR-DST"/>
    <x v="18"/>
    <d v="2022-05-12T00:00:00"/>
    <s v="UNDP1"/>
    <x v="81"/>
    <s v="BANK CHARGES"/>
    <s v="SSD"/>
    <n v="4000"/>
    <n v="47104"/>
    <n v="1981"/>
    <x v="18"/>
    <s v="SSD10"/>
    <x v="13"/>
    <x v="68"/>
    <s v=" "/>
    <s v=" "/>
    <n v="4828"/>
    <s v="ECOBANK SOUTH SUDAN LIMITED"/>
    <s v=" "/>
    <x v="103"/>
    <x v="320"/>
    <m/>
    <s v="AP09454882"/>
    <n v="62"/>
    <d v="2022-05-11T00:00:00"/>
    <n v="2000"/>
    <s v="USD"/>
    <n v="2000"/>
    <s v="AP"/>
    <n v="2022"/>
    <x v="1"/>
  </r>
  <r>
    <x v="2"/>
    <s v="SSD10-00098401-1-1-ACCR-DST"/>
    <x v="18"/>
    <d v="2022-05-12T00:00:00"/>
    <s v="UNDP1"/>
    <x v="81"/>
    <s v="BANK CHARGES"/>
    <s v="SSD"/>
    <n v="30000"/>
    <n v="47104"/>
    <n v="1981"/>
    <x v="3"/>
    <s v="SSD10"/>
    <x v="13"/>
    <x v="63"/>
    <s v=" "/>
    <s v=" "/>
    <n v="4828"/>
    <s v="ECOBANK SOUTH SUDAN LIMITED"/>
    <s v=" "/>
    <x v="103"/>
    <x v="321"/>
    <m/>
    <s v="AP09454882"/>
    <n v="63"/>
    <d v="2022-05-11T00:00:00"/>
    <n v="2000"/>
    <s v="USD"/>
    <n v="2000"/>
    <s v="AP"/>
    <n v="2022"/>
    <x v="1"/>
  </r>
  <r>
    <x v="2"/>
    <s v="SSD10-00098418-1-1-ACCR-DST"/>
    <x v="82"/>
    <d v="2022-05-13T00:00:00"/>
    <s v="UNDP1"/>
    <x v="9"/>
    <s v="LEARNING COSTS"/>
    <s v="SSD"/>
    <n v="30000"/>
    <n v="47104"/>
    <n v="1981"/>
    <x v="3"/>
    <s v="SSD10"/>
    <x v="13"/>
    <x v="63"/>
    <s v="ACT"/>
    <s v=" "/>
    <n v="3863"/>
    <s v="UNIVERSAL GAB HOTEL"/>
    <s v=" "/>
    <x v="225"/>
    <x v="322"/>
    <m/>
    <s v="AP09455728"/>
    <n v="26"/>
    <d v="2022-05-12T00:00:00"/>
    <n v="200"/>
    <s v="USD"/>
    <n v="200"/>
    <s v="AP"/>
    <n v="2022"/>
    <x v="1"/>
  </r>
  <r>
    <x v="2"/>
    <s v="SSD10-00098418-2-1-ACCR-DST"/>
    <x v="82"/>
    <d v="2022-05-13T00:00:00"/>
    <s v="UNDP1"/>
    <x v="9"/>
    <s v="LEARNING COSTS"/>
    <s v="SSD"/>
    <n v="30000"/>
    <n v="47104"/>
    <n v="1981"/>
    <x v="3"/>
    <s v="SSD10"/>
    <x v="13"/>
    <x v="63"/>
    <s v="ACT"/>
    <s v=" "/>
    <n v="3863"/>
    <s v="UNIVERSAL GAB HOTEL"/>
    <s v=" "/>
    <x v="226"/>
    <x v="322"/>
    <m/>
    <s v="AP09455728"/>
    <n v="27"/>
    <d v="2022-05-12T00:00:00"/>
    <n v="300"/>
    <s v="USD"/>
    <n v="300"/>
    <s v="AP"/>
    <n v="2022"/>
    <x v="1"/>
  </r>
  <r>
    <x v="2"/>
    <s v="SSD10-00098418-3-1-ACCR-DST"/>
    <x v="82"/>
    <d v="2022-05-13T00:00:00"/>
    <s v="UNDP1"/>
    <x v="9"/>
    <s v="LEARNING COSTS"/>
    <s v="SSD"/>
    <n v="30000"/>
    <n v="47104"/>
    <n v="1981"/>
    <x v="3"/>
    <s v="SSD10"/>
    <x v="13"/>
    <x v="63"/>
    <s v="ACT"/>
    <s v=" "/>
    <n v="3863"/>
    <s v="UNIVERSAL GAB HOTEL"/>
    <s v=" "/>
    <x v="227"/>
    <x v="322"/>
    <m/>
    <s v="AP09455728"/>
    <n v="28"/>
    <d v="2022-05-12T00:00:00"/>
    <n v="60"/>
    <s v="USD"/>
    <n v="60"/>
    <s v="AP"/>
    <n v="2022"/>
    <x v="1"/>
  </r>
  <r>
    <x v="2"/>
    <s v="SSD10-00098418-4-1-ACCR-DST"/>
    <x v="82"/>
    <d v="2022-05-13T00:00:00"/>
    <s v="UNDP1"/>
    <x v="9"/>
    <s v="LEARNING COSTS"/>
    <s v="SSD"/>
    <n v="30000"/>
    <n v="47104"/>
    <n v="1981"/>
    <x v="3"/>
    <s v="SSD10"/>
    <x v="13"/>
    <x v="63"/>
    <s v="ACT"/>
    <s v=" "/>
    <n v="3863"/>
    <s v="UNIVERSAL GAB HOTEL"/>
    <s v=" "/>
    <x v="228"/>
    <x v="322"/>
    <m/>
    <s v="AP09455728"/>
    <n v="20"/>
    <d v="2022-05-12T00:00:00"/>
    <n v="170"/>
    <s v="USD"/>
    <n v="170"/>
    <s v="AP"/>
    <n v="2022"/>
    <x v="1"/>
  </r>
  <r>
    <x v="2"/>
    <s v="SSD10-00098418-5-1-ACCR-DST"/>
    <x v="82"/>
    <d v="2022-05-13T00:00:00"/>
    <s v="UNDP1"/>
    <x v="9"/>
    <s v="LEARNING COSTS"/>
    <s v="SSD"/>
    <n v="30000"/>
    <n v="47104"/>
    <n v="1981"/>
    <x v="3"/>
    <s v="SSD10"/>
    <x v="13"/>
    <x v="63"/>
    <s v="ACT"/>
    <s v=" "/>
    <n v="3863"/>
    <s v="UNIVERSAL GAB HOTEL"/>
    <s v=" "/>
    <x v="229"/>
    <x v="322"/>
    <m/>
    <s v="AP09455728"/>
    <n v="21"/>
    <d v="2022-05-12T00:00:00"/>
    <n v="50"/>
    <s v="USD"/>
    <n v="50"/>
    <s v="AP"/>
    <n v="2022"/>
    <x v="1"/>
  </r>
  <r>
    <x v="2"/>
    <s v="SSD10-00098418-6-1-ACCR-DST"/>
    <x v="82"/>
    <d v="2022-05-13T00:00:00"/>
    <s v="UNDP1"/>
    <x v="9"/>
    <s v="LEARNING COSTS"/>
    <s v="SSD"/>
    <n v="30000"/>
    <n v="47104"/>
    <n v="1981"/>
    <x v="3"/>
    <s v="SSD10"/>
    <x v="13"/>
    <x v="63"/>
    <s v="ACT"/>
    <s v=" "/>
    <n v="3863"/>
    <s v="UNIVERSAL GAB HOTEL"/>
    <s v=" "/>
    <x v="230"/>
    <x v="322"/>
    <m/>
    <s v="AP09455728"/>
    <n v="22"/>
    <d v="2022-05-12T00:00:00"/>
    <n v="120"/>
    <s v="USD"/>
    <n v="120"/>
    <s v="AP"/>
    <n v="2022"/>
    <x v="1"/>
  </r>
  <r>
    <x v="2"/>
    <s v="SSD10-00098418-7-1-ACCR-DST"/>
    <x v="82"/>
    <d v="2022-05-13T00:00:00"/>
    <s v="UNDP1"/>
    <x v="9"/>
    <s v="LEARNING COSTS"/>
    <s v="SSD"/>
    <n v="30000"/>
    <n v="47104"/>
    <n v="1981"/>
    <x v="3"/>
    <s v="SSD10"/>
    <x v="13"/>
    <x v="63"/>
    <s v="ACT"/>
    <s v=" "/>
    <n v="3863"/>
    <s v="UNIVERSAL GAB HOTEL"/>
    <s v=" "/>
    <x v="220"/>
    <x v="322"/>
    <m/>
    <s v="AP09455728"/>
    <n v="23"/>
    <d v="2022-05-12T00:00:00"/>
    <n v="340"/>
    <s v="USD"/>
    <n v="340"/>
    <s v="AP"/>
    <n v="2022"/>
    <x v="1"/>
  </r>
  <r>
    <x v="2"/>
    <s v="SSD10-00098418-8-1-ACCR-DST"/>
    <x v="82"/>
    <d v="2022-05-13T00:00:00"/>
    <s v="UNDP1"/>
    <x v="9"/>
    <s v="LEARNING COSTS"/>
    <s v="SSD"/>
    <n v="30000"/>
    <n v="47104"/>
    <n v="1981"/>
    <x v="3"/>
    <s v="SSD10"/>
    <x v="13"/>
    <x v="63"/>
    <s v="ACT"/>
    <s v=" "/>
    <n v="3863"/>
    <s v="UNIVERSAL GAB HOTEL"/>
    <s v=" "/>
    <x v="221"/>
    <x v="322"/>
    <m/>
    <s v="AP09455728"/>
    <n v="24"/>
    <d v="2022-05-12T00:00:00"/>
    <n v="120"/>
    <s v="USD"/>
    <n v="120"/>
    <s v="AP"/>
    <n v="2022"/>
    <x v="1"/>
  </r>
  <r>
    <x v="2"/>
    <s v="SSD10-00098418-9-1-ACCR-DST"/>
    <x v="82"/>
    <d v="2022-05-13T00:00:00"/>
    <s v="UNDP1"/>
    <x v="9"/>
    <s v="LEARNING COSTS"/>
    <s v="SSD"/>
    <n v="30000"/>
    <n v="47104"/>
    <n v="1981"/>
    <x v="3"/>
    <s v="SSD10"/>
    <x v="13"/>
    <x v="63"/>
    <s v="ACT"/>
    <s v=" "/>
    <n v="3863"/>
    <s v="UNIVERSAL GAB HOTEL"/>
    <s v=" "/>
    <x v="231"/>
    <x v="322"/>
    <m/>
    <s v="AP09455728"/>
    <n v="25"/>
    <d v="2022-05-12T00:00:00"/>
    <n v="600"/>
    <s v="USD"/>
    <n v="600"/>
    <s v="AP"/>
    <n v="2022"/>
    <x v="1"/>
  </r>
  <r>
    <x v="2"/>
    <s v="SSD10-00098419-1-1-ACCR-DST"/>
    <x v="82"/>
    <d v="2022-05-13T00:00:00"/>
    <s v="UNDP1"/>
    <x v="11"/>
    <s v="RENT - MEETING ROOMS"/>
    <s v="SSD"/>
    <n v="30000"/>
    <n v="47104"/>
    <n v="1981"/>
    <x v="3"/>
    <s v="SSD10"/>
    <x v="13"/>
    <x v="12"/>
    <s v="ACT"/>
    <s v=" "/>
    <n v="1618"/>
    <s v="JUBA CATERING SERVICES"/>
    <s v=" "/>
    <x v="26"/>
    <x v="323"/>
    <m/>
    <s v="AP09455728"/>
    <n v="18"/>
    <d v="2022-05-12T00:00:00"/>
    <n v="2295"/>
    <s v="USD"/>
    <n v="2295"/>
    <s v="AP"/>
    <n v="2022"/>
    <x v="1"/>
  </r>
  <r>
    <x v="2"/>
    <s v="SSD10-00098419-2-1-ACCR-DST"/>
    <x v="82"/>
    <d v="2022-05-13T00:00:00"/>
    <s v="UNDP1"/>
    <x v="13"/>
    <s v="STATIONERY   OTHER OFFICE SUPP"/>
    <s v="SSD"/>
    <n v="30000"/>
    <n v="47104"/>
    <n v="1981"/>
    <x v="3"/>
    <s v="SSD10"/>
    <x v="13"/>
    <x v="12"/>
    <s v="ACT"/>
    <s v=" "/>
    <n v="1618"/>
    <s v="JUBA CATERING SERVICES"/>
    <s v=" "/>
    <x v="232"/>
    <x v="323"/>
    <m/>
    <s v="AP09455728"/>
    <n v="16"/>
    <d v="2022-05-12T00:00:00"/>
    <n v="664"/>
    <s v="USD"/>
    <n v="664"/>
    <s v="AP"/>
    <n v="2022"/>
    <x v="1"/>
  </r>
  <r>
    <x v="2"/>
    <s v="SSD10-00098420-1-1-ACCR-DST"/>
    <x v="82"/>
    <d v="2022-05-13T00:00:00"/>
    <s v="UNDP1"/>
    <x v="11"/>
    <s v="RENT - MEETING ROOMS"/>
    <s v="SSD"/>
    <n v="30000"/>
    <n v="47104"/>
    <n v="1981"/>
    <x v="23"/>
    <s v="SSD10"/>
    <x v="13"/>
    <x v="60"/>
    <s v="ACT"/>
    <s v=" "/>
    <n v="11550"/>
    <s v="TOURIST HOTEL"/>
    <s v=" "/>
    <x v="233"/>
    <x v="324"/>
    <m/>
    <s v="AP09455728"/>
    <n v="19"/>
    <d v="2022-05-12T00:00:00"/>
    <n v="846"/>
    <s v="USD"/>
    <n v="846"/>
    <s v="AP"/>
    <n v="2022"/>
    <x v="1"/>
  </r>
  <r>
    <x v="2"/>
    <s v="SSD10-00098429-1-1-ACCR-DST"/>
    <x v="82"/>
    <d v="2022-05-13T00:00:00"/>
    <s v="UNDP1"/>
    <x v="92"/>
    <s v="PUBLICATIONS"/>
    <s v="SSD"/>
    <n v="30000"/>
    <n v="47104"/>
    <n v="1981"/>
    <x v="23"/>
    <s v="SSD10"/>
    <x v="13"/>
    <x v="61"/>
    <s v=" "/>
    <s v=" "/>
    <n v="4595"/>
    <s v="GANESH PRINTERS CO LTD"/>
    <s v=" "/>
    <x v="234"/>
    <x v="325"/>
    <m/>
    <s v="AP09456562"/>
    <n v="9"/>
    <d v="2022-05-12T00:00:00"/>
    <n v="135"/>
    <s v="USD"/>
    <n v="135"/>
    <s v="AP"/>
    <n v="2022"/>
    <x v="1"/>
  </r>
  <r>
    <x v="2"/>
    <s v="SSD10-00098429-1-3-ACCR-DST"/>
    <x v="82"/>
    <d v="2022-05-13T00:00:00"/>
    <s v="UNDP1"/>
    <x v="92"/>
    <s v="PUBLICATIONS"/>
    <s v="SSD"/>
    <n v="30000"/>
    <n v="47104"/>
    <n v="1981"/>
    <x v="3"/>
    <s v="SSD10"/>
    <x v="13"/>
    <x v="68"/>
    <s v=" "/>
    <s v=" "/>
    <n v="4595"/>
    <s v="GANESH PRINTERS CO LTD"/>
    <s v=" "/>
    <x v="234"/>
    <x v="325"/>
    <m/>
    <s v="AP09456562"/>
    <n v="11"/>
    <d v="2022-05-12T00:00:00"/>
    <n v="180"/>
    <s v="USD"/>
    <n v="180"/>
    <s v="AP"/>
    <n v="2022"/>
    <x v="1"/>
  </r>
  <r>
    <x v="2"/>
    <s v="SSD10-00098439-1-1-ACCR-DST"/>
    <x v="83"/>
    <d v="2022-05-16T00:00:00"/>
    <s v="UNDP1"/>
    <x v="49"/>
    <s v="PRINTING AND PUBLICATIONS"/>
    <s v="SSD"/>
    <n v="30000"/>
    <n v="47104"/>
    <n v="1981"/>
    <x v="3"/>
    <s v="SSD10"/>
    <x v="13"/>
    <x v="63"/>
    <s v="ACT"/>
    <s v=" "/>
    <n v="4595"/>
    <s v="GANESH PRINTERS CO LTD"/>
    <s v=" "/>
    <x v="235"/>
    <x v="326"/>
    <m/>
    <s v="AP09458428"/>
    <n v="31"/>
    <d v="2022-05-16T00:00:00"/>
    <n v="2132"/>
    <s v="USD"/>
    <n v="2132"/>
    <s v="AP"/>
    <n v="2022"/>
    <x v="1"/>
  </r>
  <r>
    <x v="2"/>
    <s v="SSD10-00098439-2-1-ACCR-DST"/>
    <x v="83"/>
    <d v="2022-05-16T00:00:00"/>
    <s v="UNDP1"/>
    <x v="49"/>
    <s v="PRINTING AND PUBLICATIONS"/>
    <s v="SSD"/>
    <n v="30000"/>
    <n v="47104"/>
    <n v="1981"/>
    <x v="3"/>
    <s v="SSD10"/>
    <x v="13"/>
    <x v="63"/>
    <s v="ACT"/>
    <s v=" "/>
    <n v="4595"/>
    <s v="GANESH PRINTERS CO LTD"/>
    <s v=" "/>
    <x v="236"/>
    <x v="326"/>
    <m/>
    <s v="AP09458428"/>
    <n v="32"/>
    <d v="2022-05-16T00:00:00"/>
    <n v="168"/>
    <s v="USD"/>
    <n v="168"/>
    <s v="AP"/>
    <n v="2022"/>
    <x v="1"/>
  </r>
  <r>
    <x v="2"/>
    <s v="SSD10-00098477-1-1-ACCR-DST"/>
    <x v="5"/>
    <d v="2022-05-19T00:00:00"/>
    <s v="UNDP1"/>
    <x v="22"/>
    <s v="LOCAL CONSULT.-SHT TERM-TECH"/>
    <s v="SSD"/>
    <n v="30000"/>
    <n v="47104"/>
    <n v="1981"/>
    <x v="3"/>
    <s v="SSD10"/>
    <x v="13"/>
    <x v="63"/>
    <s v=" "/>
    <s v=" "/>
    <n v="4828"/>
    <s v="ECOBANK SOUTH SUDAN LIMITED"/>
    <s v=" "/>
    <x v="237"/>
    <x v="327"/>
    <m/>
    <s v="AP09463466"/>
    <n v="81"/>
    <d v="2022-05-18T00:00:00"/>
    <n v="6500"/>
    <s v="USD"/>
    <n v="6500"/>
    <s v="AP"/>
    <n v="2022"/>
    <x v="1"/>
  </r>
  <r>
    <x v="2"/>
    <s v="SSD10-00098478-1-1-ACCR-DST"/>
    <x v="83"/>
    <d v="2022-05-18T00:00:00"/>
    <s v="UNDP1"/>
    <x v="78"/>
    <s v="TRAVEL - OTHER"/>
    <s v="SSD"/>
    <n v="30000"/>
    <n v="47104"/>
    <n v="1981"/>
    <x v="23"/>
    <s v="SSD10"/>
    <x v="13"/>
    <x v="64"/>
    <s v=" "/>
    <s v=" "/>
    <n v="4828"/>
    <s v="ECOBANK SOUTH SUDAN LIMITED"/>
    <s v=" "/>
    <x v="238"/>
    <x v="328"/>
    <m/>
    <s v="AP09461904"/>
    <n v="6"/>
    <d v="2022-05-16T00:00:00"/>
    <n v="3000"/>
    <s v="USD"/>
    <n v="3000"/>
    <s v="AP"/>
    <n v="2022"/>
    <x v="1"/>
  </r>
  <r>
    <x v="2"/>
    <s v="SSD10-00098480-1-1-ACCR-DST"/>
    <x v="83"/>
    <d v="2022-05-18T00:00:00"/>
    <s v="UNDP1"/>
    <x v="78"/>
    <s v="TRAVEL - OTHER"/>
    <s v="SSD"/>
    <n v="30000"/>
    <n v="47104"/>
    <n v="1981"/>
    <x v="23"/>
    <s v="SSD10"/>
    <x v="13"/>
    <x v="61"/>
    <s v=" "/>
    <s v=" "/>
    <n v="4828"/>
    <s v="ECOBANK SOUTH SUDAN LIMITED"/>
    <s v=" "/>
    <x v="239"/>
    <x v="329"/>
    <m/>
    <s v="AP09461904"/>
    <n v="8"/>
    <d v="2022-05-16T00:00:00"/>
    <n v="1500"/>
    <s v="USD"/>
    <n v="1500"/>
    <s v="AP"/>
    <n v="2022"/>
    <x v="1"/>
  </r>
  <r>
    <x v="2"/>
    <s v="SSD10-00098481-1-1-ACCR-DST"/>
    <x v="83"/>
    <d v="2022-05-18T00:00:00"/>
    <s v="UNDP1"/>
    <x v="78"/>
    <s v="TRAVEL - OTHER"/>
    <s v="SSD"/>
    <n v="30000"/>
    <n v="47104"/>
    <n v="1981"/>
    <x v="23"/>
    <s v="SSD10"/>
    <x v="13"/>
    <x v="61"/>
    <s v=" "/>
    <s v=" "/>
    <n v="4828"/>
    <s v="ECOBANK SOUTH SUDAN LIMITED"/>
    <s v=" "/>
    <x v="240"/>
    <x v="330"/>
    <m/>
    <s v="AP09461904"/>
    <n v="9"/>
    <d v="2022-05-16T00:00:00"/>
    <n v="2250"/>
    <s v="USD"/>
    <n v="2250"/>
    <s v="AP"/>
    <n v="2022"/>
    <x v="1"/>
  </r>
  <r>
    <x v="2"/>
    <s v="SSD10-00098484-1-1-ACCR-DST"/>
    <x v="83"/>
    <d v="2022-05-18T00:00:00"/>
    <s v="UNDP1"/>
    <x v="78"/>
    <s v="TRAVEL - OTHER"/>
    <s v="SSD"/>
    <n v="30000"/>
    <n v="47104"/>
    <n v="1981"/>
    <x v="23"/>
    <s v="SSD10"/>
    <x v="13"/>
    <x v="61"/>
    <s v=" "/>
    <s v=" "/>
    <n v="4828"/>
    <s v="ECOBANK SOUTH SUDAN LIMITED"/>
    <s v=" "/>
    <x v="103"/>
    <x v="331"/>
    <m/>
    <s v="AP09461904"/>
    <n v="10"/>
    <d v="2022-05-16T00:00:00"/>
    <n v="1250"/>
    <s v="USD"/>
    <n v="1250"/>
    <s v="AP"/>
    <n v="2022"/>
    <x v="1"/>
  </r>
  <r>
    <x v="2"/>
    <s v="SSD10-00098506-1-1-ACCR-DST"/>
    <x v="50"/>
    <d v="2022-05-19T00:00:00"/>
    <s v="UNDP1"/>
    <x v="22"/>
    <s v="LOCAL CONSULT.-SHT TERM-TECH"/>
    <s v="SSD"/>
    <n v="30000"/>
    <n v="47104"/>
    <n v="1981"/>
    <x v="3"/>
    <s v="SSD10"/>
    <x v="13"/>
    <x v="63"/>
    <s v=" "/>
    <s v=" "/>
    <n v="4828"/>
    <s v="ECOBANK SOUTH SUDAN LIMITED"/>
    <s v=" "/>
    <x v="241"/>
    <x v="332"/>
    <m/>
    <s v="AP09463467"/>
    <n v="19"/>
    <d v="2022-05-19T00:00:00"/>
    <n v="6500"/>
    <s v="USD"/>
    <n v="6500"/>
    <s v="AP"/>
    <n v="2022"/>
    <x v="1"/>
  </r>
  <r>
    <x v="2"/>
    <s v="SSD10-00098507-1-1-ACCR-DST"/>
    <x v="50"/>
    <d v="2022-05-19T00:00:00"/>
    <s v="UNDP1"/>
    <x v="22"/>
    <s v="LOCAL CONSULT.-SHT TERM-TECH"/>
    <s v="SSD"/>
    <n v="30000"/>
    <n v="47104"/>
    <n v="1981"/>
    <x v="3"/>
    <s v="SSD10"/>
    <x v="13"/>
    <x v="63"/>
    <s v=" "/>
    <s v=" "/>
    <n v="4616"/>
    <s v="STANBIC BANK KENYA LIMITED"/>
    <s v=" "/>
    <x v="242"/>
    <x v="333"/>
    <m/>
    <s v="AP09463467"/>
    <n v="20"/>
    <d v="2022-05-19T00:00:00"/>
    <n v="6000"/>
    <s v="USD"/>
    <n v="6000"/>
    <s v="AP"/>
    <n v="2022"/>
    <x v="1"/>
  </r>
  <r>
    <x v="2"/>
    <s v="SSD10-00098575-1-1-ACCR-DST"/>
    <x v="85"/>
    <d v="2022-05-24T00:00:00"/>
    <s v="UNDP1"/>
    <x v="12"/>
    <s v="PREFAB STRUCTURE/OTHER BUILDIN"/>
    <s v="SSD"/>
    <n v="4010"/>
    <n v="47104"/>
    <n v="1981"/>
    <x v="18"/>
    <s v="SSD10"/>
    <x v="13"/>
    <x v="73"/>
    <s v="ACT"/>
    <s v=" "/>
    <n v="6436"/>
    <s v="ABRAHAM LOGISTICS   CONSTRUCTION CO. LTD"/>
    <s v=" "/>
    <x v="98"/>
    <x v="334"/>
    <m/>
    <s v="AP09469030"/>
    <n v="20"/>
    <d v="2022-05-24T00:00:00"/>
    <n v="30000"/>
    <s v="USD"/>
    <n v="30000"/>
    <s v="AP"/>
    <n v="2022"/>
    <x v="1"/>
  </r>
  <r>
    <x v="2"/>
    <s v="SSD10-00098575-2-1-ACCR-DST"/>
    <x v="85"/>
    <d v="2022-05-24T00:00:00"/>
    <s v="UNDP1"/>
    <x v="12"/>
    <s v="PREFAB STRUCTURE/OTHER BUILDIN"/>
    <s v="SSD"/>
    <n v="30000"/>
    <n v="47104"/>
    <n v="1981"/>
    <x v="23"/>
    <s v="SSD10"/>
    <x v="13"/>
    <x v="73"/>
    <s v="ACT"/>
    <s v=" "/>
    <n v="6436"/>
    <s v="ABRAHAM LOGISTICS   CONSTRUCTION CO. LTD"/>
    <s v=" "/>
    <x v="98"/>
    <x v="334"/>
    <m/>
    <s v="AP09469030"/>
    <n v="21"/>
    <d v="2022-05-24T00:00:00"/>
    <n v="34028.5"/>
    <s v="USD"/>
    <n v="34028.5"/>
    <s v="AP"/>
    <n v="2022"/>
    <x v="1"/>
  </r>
  <r>
    <x v="2"/>
    <s v="SSD10-00098606-1-1-ACCR-DST"/>
    <x v="54"/>
    <d v="2022-05-26T00:00:00"/>
    <s v="UNDP1"/>
    <x v="49"/>
    <s v="PRINTING AND PUBLICATIONS"/>
    <s v="SSD"/>
    <n v="30000"/>
    <n v="47104"/>
    <n v="1981"/>
    <x v="3"/>
    <s v="SSD10"/>
    <x v="13"/>
    <x v="63"/>
    <s v=" "/>
    <s v=" "/>
    <n v="4595"/>
    <s v="GANESH PRINTERS CO LTD"/>
    <s v=" "/>
    <x v="103"/>
    <x v="335"/>
    <m/>
    <s v="AP09472729"/>
    <n v="8"/>
    <d v="2022-05-25T00:00:00"/>
    <n v="428"/>
    <s v="USD"/>
    <n v="428"/>
    <s v="AP"/>
    <n v="2022"/>
    <x v="1"/>
  </r>
  <r>
    <x v="2"/>
    <s v="SSD10-00098797-1-3-ACCR-DST"/>
    <x v="3"/>
    <d v="2022-06-07T00:00:00"/>
    <s v="UNDP1"/>
    <x v="49"/>
    <s v="PRINTING AND PUBLICATIONS"/>
    <s v="SSD"/>
    <n v="30000"/>
    <n v="47104"/>
    <n v="1981"/>
    <x v="3"/>
    <s v="SSD10"/>
    <x v="13"/>
    <x v="63"/>
    <s v=" "/>
    <s v=" "/>
    <n v="4595"/>
    <s v="GANESH PRINTERS CO LTD"/>
    <s v=" "/>
    <x v="103"/>
    <x v="237"/>
    <m/>
    <s v="AP09488311"/>
    <n v="12"/>
    <d v="2022-05-31T00:00:00"/>
    <n v="360"/>
    <s v="USD"/>
    <n v="360"/>
    <s v="AP"/>
    <n v="2022"/>
    <x v="1"/>
  </r>
  <r>
    <x v="2"/>
    <s v="SSD10-00098826-1-1-ACCR-DST"/>
    <x v="11"/>
    <d v="2022-06-13T00:00:00"/>
    <s v="UNDP1"/>
    <x v="22"/>
    <s v="LOCAL CONSULT.-SHT TERM-TECH"/>
    <s v="SSD"/>
    <n v="30000"/>
    <n v="47104"/>
    <n v="1981"/>
    <x v="3"/>
    <s v="SSD10"/>
    <x v="13"/>
    <x v="63"/>
    <s v="ACT"/>
    <s v=" "/>
    <n v="4828"/>
    <s v="ECOBANK SOUTH SUDAN LIMITED"/>
    <s v=" "/>
    <x v="243"/>
    <x v="336"/>
    <m/>
    <s v="AP09495851"/>
    <n v="2"/>
    <d v="2022-06-10T00:00:00"/>
    <n v="6500"/>
    <s v="USD"/>
    <n v="6500"/>
    <s v="AP"/>
    <n v="2022"/>
    <x v="2"/>
  </r>
  <r>
    <x v="2"/>
    <s v="SSD10-00098871-1-1-ACCR-DST"/>
    <x v="87"/>
    <d v="2022-06-13T00:00:00"/>
    <s v="UNDP1"/>
    <x v="22"/>
    <s v="LOCAL CONSULT.-SHT TERM-TECH"/>
    <s v="SSD"/>
    <n v="30000"/>
    <n v="47104"/>
    <n v="1981"/>
    <x v="3"/>
    <s v="SSD10"/>
    <x v="13"/>
    <x v="63"/>
    <s v=" "/>
    <s v=" "/>
    <n v="4828"/>
    <s v="ECOBANK SOUTH SUDAN LIMITED"/>
    <s v=" "/>
    <x v="244"/>
    <x v="337"/>
    <m/>
    <s v="AP09496660"/>
    <n v="12"/>
    <d v="2022-06-13T00:00:00"/>
    <n v="6500"/>
    <s v="USD"/>
    <n v="6500"/>
    <s v="AP"/>
    <n v="2022"/>
    <x v="2"/>
  </r>
  <r>
    <x v="2"/>
    <s v="SSD10-00098877-1-1-ACCR-DST"/>
    <x v="87"/>
    <d v="2022-06-13T00:00:00"/>
    <s v="UNDP1"/>
    <x v="22"/>
    <s v="LOCAL CONSULT.-SHT TERM-TECH"/>
    <s v="SSD"/>
    <n v="30000"/>
    <n v="47104"/>
    <n v="1981"/>
    <x v="3"/>
    <s v="SSD10"/>
    <x v="13"/>
    <x v="63"/>
    <s v=" "/>
    <s v=" "/>
    <n v="4616"/>
    <s v="STANBIC BANK KENYA LIMITED"/>
    <s v=" "/>
    <x v="245"/>
    <x v="338"/>
    <m/>
    <s v="AP09496660"/>
    <n v="9"/>
    <d v="2022-06-13T00:00:00"/>
    <n v="6400"/>
    <s v="USD"/>
    <n v="6400"/>
    <s v="AP"/>
    <n v="2022"/>
    <x v="2"/>
  </r>
  <r>
    <x v="1"/>
    <s v="UNDP1-0009315255-23-JAN-2022-2746"/>
    <x v="20"/>
    <d v="2022-01-23T00:00:00"/>
    <s v="UNDP1"/>
    <x v="1"/>
    <s v="Facilities &amp; Admin - Implement"/>
    <s v="SSD"/>
    <n v="30000"/>
    <n v="47104"/>
    <n v="1981"/>
    <x v="23"/>
    <s v="SSD10"/>
    <x v="13"/>
    <x v="60"/>
    <s v="SFA"/>
    <m/>
    <m/>
    <m/>
    <m/>
    <x v="30"/>
    <x v="3"/>
    <m/>
    <n v="9315255"/>
    <n v="2746"/>
    <d v="2022-01-23T00:00:00"/>
    <n v="224"/>
    <s v="USD"/>
    <n v="224"/>
    <s v="PC"/>
    <n v="2022"/>
    <x v="5"/>
  </r>
  <r>
    <x v="1"/>
    <s v="UNDP1-0009325543-29-JAN-2022-1336"/>
    <x v="21"/>
    <d v="2022-01-29T00:00:00"/>
    <s v="UNDP1"/>
    <x v="1"/>
    <s v="Facilities &amp; Admin - Implement"/>
    <s v="SSD"/>
    <n v="30000"/>
    <n v="47104"/>
    <n v="1981"/>
    <x v="3"/>
    <s v="SSD10"/>
    <x v="13"/>
    <x v="63"/>
    <s v="SFA"/>
    <m/>
    <m/>
    <m/>
    <m/>
    <x v="31"/>
    <x v="3"/>
    <m/>
    <n v="9325543"/>
    <n v="1336"/>
    <d v="2022-01-29T00:00:00"/>
    <n v="3288"/>
    <s v="USD"/>
    <n v="3288"/>
    <s v="PC"/>
    <n v="2022"/>
    <x v="5"/>
  </r>
  <r>
    <x v="1"/>
    <s v="UNDP1-0009325543-29-JAN-2022-1342"/>
    <x v="21"/>
    <d v="2022-01-29T00:00:00"/>
    <s v="UNDP1"/>
    <x v="1"/>
    <s v="Facilities &amp; Admin - Implement"/>
    <s v="SSD"/>
    <n v="30000"/>
    <n v="47104"/>
    <n v="1981"/>
    <x v="23"/>
    <s v="SSD10"/>
    <x v="13"/>
    <x v="62"/>
    <s v="SFA"/>
    <m/>
    <m/>
    <m/>
    <m/>
    <x v="31"/>
    <x v="3"/>
    <m/>
    <n v="9325543"/>
    <n v="1342"/>
    <d v="2022-01-29T00:00:00"/>
    <n v="2100"/>
    <s v="USD"/>
    <n v="2100"/>
    <s v="PC"/>
    <n v="2022"/>
    <x v="5"/>
  </r>
  <r>
    <x v="1"/>
    <s v="UNDP1-0009325543-29-JAN-2022-1343"/>
    <x v="21"/>
    <d v="2022-01-29T00:00:00"/>
    <s v="UNDP1"/>
    <x v="1"/>
    <s v="Facilities &amp; Admin - Implement"/>
    <s v="SSD"/>
    <n v="30000"/>
    <n v="47104"/>
    <n v="1981"/>
    <x v="23"/>
    <s v="SSD10"/>
    <x v="13"/>
    <x v="61"/>
    <s v="SFA"/>
    <m/>
    <m/>
    <m/>
    <m/>
    <x v="31"/>
    <x v="3"/>
    <m/>
    <n v="9325543"/>
    <n v="1343"/>
    <d v="2022-01-29T00:00:00"/>
    <n v="38.5"/>
    <s v="USD"/>
    <n v="38.5"/>
    <s v="PC"/>
    <n v="2022"/>
    <x v="5"/>
  </r>
  <r>
    <x v="1"/>
    <s v="UNDP1-0009346617-31-JAN-2022-2390"/>
    <x v="12"/>
    <d v="2022-02-16T00:00:00"/>
    <s v="UNDP1"/>
    <x v="1"/>
    <s v="Facilities &amp; Admin - Implement"/>
    <s v="SSD"/>
    <n v="30000"/>
    <n v="47104"/>
    <n v="1981"/>
    <x v="23"/>
    <s v="SSD10"/>
    <x v="13"/>
    <x v="60"/>
    <s v="SFA"/>
    <m/>
    <m/>
    <m/>
    <m/>
    <x v="32"/>
    <x v="3"/>
    <m/>
    <n v="9346617"/>
    <n v="2390"/>
    <d v="2022-01-31T00:00:00"/>
    <n v="280"/>
    <s v="USD"/>
    <n v="280"/>
    <s v="PC"/>
    <n v="2022"/>
    <x v="5"/>
  </r>
  <r>
    <x v="1"/>
    <s v="UNDP1-0009346617-31-JAN-2022-2383"/>
    <x v="12"/>
    <d v="2022-02-16T00:00:00"/>
    <s v="UNDP1"/>
    <x v="1"/>
    <s v="Facilities &amp; Admin - Implement"/>
    <s v="SSD"/>
    <n v="30000"/>
    <n v="47104"/>
    <n v="1981"/>
    <x v="3"/>
    <s v="SSD10"/>
    <x v="13"/>
    <x v="63"/>
    <s v="SFA"/>
    <m/>
    <m/>
    <m/>
    <m/>
    <x v="32"/>
    <x v="3"/>
    <m/>
    <n v="9346617"/>
    <n v="2383"/>
    <d v="2022-01-31T00:00:00"/>
    <n v="880"/>
    <s v="USD"/>
    <n v="880"/>
    <s v="PC"/>
    <n v="2022"/>
    <x v="5"/>
  </r>
  <r>
    <x v="1"/>
    <s v="UNDP1-0009353248-21-FEB-2022-1637"/>
    <x v="22"/>
    <d v="2022-02-22T00:00:00"/>
    <s v="UNDP1"/>
    <x v="1"/>
    <s v="Facilities &amp; Admin - Implement"/>
    <s v="SSD"/>
    <n v="30000"/>
    <n v="47104"/>
    <n v="1981"/>
    <x v="23"/>
    <s v="SSD10"/>
    <x v="13"/>
    <x v="65"/>
    <s v="SFA"/>
    <m/>
    <m/>
    <m/>
    <m/>
    <x v="115"/>
    <x v="3"/>
    <m/>
    <n v="9353248"/>
    <n v="1637"/>
    <d v="2022-02-21T00:00:00"/>
    <n v="110.25"/>
    <s v="USD"/>
    <n v="110.25"/>
    <s v="PC"/>
    <n v="2022"/>
    <x v="4"/>
  </r>
  <r>
    <x v="1"/>
    <s v="UNDP1-0009353248-21-FEB-2022-1640"/>
    <x v="22"/>
    <d v="2022-02-22T00:00:00"/>
    <s v="UNDP1"/>
    <x v="1"/>
    <s v="Facilities &amp; Admin - Implement"/>
    <s v="SSD"/>
    <n v="30000"/>
    <n v="47104"/>
    <n v="1981"/>
    <x v="23"/>
    <s v="SSD10"/>
    <x v="13"/>
    <x v="64"/>
    <s v="SFA"/>
    <m/>
    <m/>
    <m/>
    <m/>
    <x v="115"/>
    <x v="3"/>
    <m/>
    <n v="9353248"/>
    <n v="1640"/>
    <d v="2022-02-21T00:00:00"/>
    <n v="157.5"/>
    <s v="USD"/>
    <n v="157.5"/>
    <s v="PC"/>
    <n v="2022"/>
    <x v="4"/>
  </r>
  <r>
    <x v="1"/>
    <s v="UNDP1-0009353248-21-FEB-2022-1639"/>
    <x v="22"/>
    <d v="2022-02-22T00:00:00"/>
    <s v="UNDP1"/>
    <x v="1"/>
    <s v="Facilities &amp; Admin - Implement"/>
    <s v="SSD"/>
    <n v="30000"/>
    <n v="47104"/>
    <n v="1981"/>
    <x v="23"/>
    <s v="SSD10"/>
    <x v="13"/>
    <x v="61"/>
    <s v="SFA"/>
    <m/>
    <m/>
    <m/>
    <m/>
    <x v="115"/>
    <x v="3"/>
    <m/>
    <n v="9353248"/>
    <n v="1639"/>
    <d v="2022-02-21T00:00:00"/>
    <n v="78.75"/>
    <s v="USD"/>
    <n v="78.75"/>
    <s v="PC"/>
    <n v="2022"/>
    <x v="4"/>
  </r>
  <r>
    <x v="1"/>
    <s v="UNDP1-0009353248-21-FEB-2022-1638"/>
    <x v="22"/>
    <d v="2022-02-22T00:00:00"/>
    <s v="UNDP1"/>
    <x v="1"/>
    <s v="Facilities &amp; Admin - Implement"/>
    <s v="SSD"/>
    <n v="30000"/>
    <n v="47104"/>
    <n v="1981"/>
    <x v="23"/>
    <s v="SSD10"/>
    <x v="13"/>
    <x v="61"/>
    <s v="SFA"/>
    <m/>
    <m/>
    <m/>
    <m/>
    <x v="115"/>
    <x v="3"/>
    <m/>
    <n v="9353248"/>
    <n v="1638"/>
    <d v="2022-02-21T00:00:00"/>
    <n v="78.75"/>
    <s v="USD"/>
    <n v="78.75"/>
    <s v="PC"/>
    <n v="2022"/>
    <x v="4"/>
  </r>
  <r>
    <x v="1"/>
    <s v="UNDP1-0009353248-21-FEB-2022-1636"/>
    <x v="22"/>
    <d v="2022-02-22T00:00:00"/>
    <s v="UNDP1"/>
    <x v="1"/>
    <s v="Facilities &amp; Admin - Implement"/>
    <s v="SSD"/>
    <n v="30000"/>
    <n v="47104"/>
    <n v="1981"/>
    <x v="3"/>
    <s v="SSD10"/>
    <x v="13"/>
    <x v="63"/>
    <s v="SFA"/>
    <m/>
    <m/>
    <m/>
    <m/>
    <x v="115"/>
    <x v="3"/>
    <m/>
    <n v="9353248"/>
    <n v="1636"/>
    <d v="2022-02-21T00:00:00"/>
    <n v="160"/>
    <s v="USD"/>
    <n v="160"/>
    <s v="PC"/>
    <n v="2022"/>
    <x v="4"/>
  </r>
  <r>
    <x v="1"/>
    <s v="UNDP1-0009353248-21-FEB-2022-1635"/>
    <x v="22"/>
    <d v="2022-02-22T00:00:00"/>
    <s v="UNDP1"/>
    <x v="1"/>
    <s v="Facilities &amp; Admin - Implement"/>
    <s v="SSD"/>
    <n v="30000"/>
    <n v="47104"/>
    <n v="1981"/>
    <x v="3"/>
    <s v="SSD10"/>
    <x v="13"/>
    <x v="66"/>
    <s v="SFA"/>
    <m/>
    <m/>
    <m/>
    <m/>
    <x v="115"/>
    <x v="3"/>
    <m/>
    <n v="9353248"/>
    <n v="1635"/>
    <d v="2022-02-21T00:00:00"/>
    <n v="535"/>
    <s v="USD"/>
    <n v="535"/>
    <s v="PC"/>
    <n v="2022"/>
    <x v="4"/>
  </r>
  <r>
    <x v="1"/>
    <s v="UNDP1-0009386888-28-FEB-2022-4559"/>
    <x v="8"/>
    <d v="2022-03-21T00:00:00"/>
    <s v="UNDP1"/>
    <x v="1"/>
    <s v="Facilities &amp; Admin - Implement"/>
    <s v="SSD"/>
    <n v="30000"/>
    <n v="47104"/>
    <n v="1981"/>
    <x v="23"/>
    <s v="SSD10"/>
    <x v="13"/>
    <x v="65"/>
    <s v="SFA"/>
    <m/>
    <m/>
    <m/>
    <m/>
    <x v="84"/>
    <x v="3"/>
    <m/>
    <n v="9386888"/>
    <n v="4559"/>
    <d v="2022-02-28T00:00:00"/>
    <n v="378"/>
    <s v="USD"/>
    <n v="378"/>
    <s v="PC"/>
    <n v="2022"/>
    <x v="4"/>
  </r>
  <r>
    <x v="1"/>
    <s v="UNDP1-0009386888-28-FEB-2022-4558"/>
    <x v="8"/>
    <d v="2022-03-21T00:00:00"/>
    <s v="UNDP1"/>
    <x v="1"/>
    <s v="Facilities &amp; Admin - Implement"/>
    <s v="SSD"/>
    <n v="30000"/>
    <n v="47104"/>
    <n v="1981"/>
    <x v="23"/>
    <s v="SSD10"/>
    <x v="13"/>
    <x v="74"/>
    <s v="SFA"/>
    <m/>
    <m/>
    <m/>
    <m/>
    <x v="84"/>
    <x v="3"/>
    <m/>
    <n v="9386888"/>
    <n v="4558"/>
    <d v="2022-02-28T00:00:00"/>
    <n v="303.69"/>
    <s v="USD"/>
    <n v="303.69"/>
    <s v="PC"/>
    <n v="2022"/>
    <x v="4"/>
  </r>
  <r>
    <x v="1"/>
    <s v="UNDP1-0009386888-28-FEB-2022-4561"/>
    <x v="8"/>
    <d v="2022-03-21T00:00:00"/>
    <s v="UNDP1"/>
    <x v="1"/>
    <s v="Facilities &amp; Admin - Implement"/>
    <s v="SSD"/>
    <n v="30000"/>
    <n v="47104"/>
    <n v="1981"/>
    <x v="23"/>
    <s v="SSD10"/>
    <x v="13"/>
    <x v="64"/>
    <s v="SFA"/>
    <m/>
    <m/>
    <m/>
    <m/>
    <x v="84"/>
    <x v="3"/>
    <m/>
    <n v="9386888"/>
    <n v="4561"/>
    <d v="2022-02-28T00:00:00"/>
    <n v="351.4"/>
    <s v="USD"/>
    <n v="351.4"/>
    <s v="PC"/>
    <n v="2022"/>
    <x v="4"/>
  </r>
  <r>
    <x v="1"/>
    <s v="UNDP1-0009386888-28-FEB-2022-4560"/>
    <x v="8"/>
    <d v="2022-03-21T00:00:00"/>
    <s v="UNDP1"/>
    <x v="1"/>
    <s v="Facilities &amp; Admin - Implement"/>
    <s v="SSD"/>
    <n v="30000"/>
    <n v="47104"/>
    <n v="1981"/>
    <x v="23"/>
    <s v="SSD10"/>
    <x v="13"/>
    <x v="60"/>
    <s v="SFA"/>
    <m/>
    <m/>
    <m/>
    <m/>
    <x v="84"/>
    <x v="3"/>
    <m/>
    <n v="9386888"/>
    <n v="4560"/>
    <d v="2022-02-28T00:00:00"/>
    <n v="778.05"/>
    <s v="USD"/>
    <n v="778.05"/>
    <s v="PC"/>
    <n v="2022"/>
    <x v="4"/>
  </r>
  <r>
    <x v="1"/>
    <s v="UNDP1-0009386888-28-FEB-2022-4557"/>
    <x v="8"/>
    <d v="2022-03-21T00:00:00"/>
    <s v="UNDP1"/>
    <x v="1"/>
    <s v="Facilities &amp; Admin - Implement"/>
    <s v="SSD"/>
    <n v="30000"/>
    <n v="47104"/>
    <n v="1981"/>
    <x v="23"/>
    <s v="SSD10"/>
    <x v="13"/>
    <x v="75"/>
    <s v="SFA"/>
    <m/>
    <m/>
    <m/>
    <m/>
    <x v="84"/>
    <x v="3"/>
    <m/>
    <n v="9386888"/>
    <n v="4557"/>
    <d v="2022-02-28T00:00:00"/>
    <n v="765.82"/>
    <s v="USD"/>
    <n v="765.82"/>
    <s v="PC"/>
    <n v="2022"/>
    <x v="4"/>
  </r>
  <r>
    <x v="1"/>
    <s v="UNDP1-0009386888-28-FEB-2022-4556"/>
    <x v="8"/>
    <d v="2022-03-21T00:00:00"/>
    <s v="UNDP1"/>
    <x v="1"/>
    <s v="Facilities &amp; Admin - Implement"/>
    <s v="SSD"/>
    <n v="30000"/>
    <n v="47104"/>
    <n v="1981"/>
    <x v="3"/>
    <s v="SSD10"/>
    <x v="13"/>
    <x v="63"/>
    <s v="SFA"/>
    <m/>
    <m/>
    <m/>
    <m/>
    <x v="84"/>
    <x v="3"/>
    <m/>
    <n v="9386888"/>
    <n v="4556"/>
    <d v="2022-02-28T00:00:00"/>
    <n v="520"/>
    <s v="USD"/>
    <n v="520"/>
    <s v="PC"/>
    <n v="2022"/>
    <x v="4"/>
  </r>
  <r>
    <x v="1"/>
    <s v="UNDP1-0009386888-28-FEB-2022-4555"/>
    <x v="8"/>
    <d v="2022-03-21T00:00:00"/>
    <s v="UNDP1"/>
    <x v="1"/>
    <s v="Facilities &amp; Admin - Implement"/>
    <s v="SSD"/>
    <n v="30000"/>
    <n v="47104"/>
    <n v="1981"/>
    <x v="3"/>
    <s v="SSD10"/>
    <x v="13"/>
    <x v="63"/>
    <s v="SFA"/>
    <m/>
    <m/>
    <m/>
    <m/>
    <x v="84"/>
    <x v="3"/>
    <m/>
    <n v="9386888"/>
    <n v="4555"/>
    <d v="2022-02-28T00:00:00"/>
    <n v="559.97"/>
    <s v="USD"/>
    <n v="559.97"/>
    <s v="PC"/>
    <n v="2022"/>
    <x v="4"/>
  </r>
  <r>
    <x v="1"/>
    <s v="UNDP1-0009386888-28-FEB-2022-4554"/>
    <x v="8"/>
    <d v="2022-03-21T00:00:00"/>
    <s v="UNDP1"/>
    <x v="1"/>
    <s v="Facilities &amp; Admin - Implement"/>
    <s v="SSD"/>
    <n v="30000"/>
    <n v="47104"/>
    <n v="1981"/>
    <x v="3"/>
    <s v="SSD10"/>
    <x v="13"/>
    <x v="66"/>
    <s v="SFA"/>
    <m/>
    <m/>
    <m/>
    <m/>
    <x v="84"/>
    <x v="3"/>
    <m/>
    <n v="9386888"/>
    <n v="4554"/>
    <d v="2022-02-28T00:00:00"/>
    <n v="535"/>
    <s v="USD"/>
    <n v="535"/>
    <s v="PC"/>
    <n v="2022"/>
    <x v="4"/>
  </r>
  <r>
    <x v="1"/>
    <s v="UNDP1-0009386888-28-FEB-2022-4553"/>
    <x v="8"/>
    <d v="2022-03-21T00:00:00"/>
    <s v="UNDP1"/>
    <x v="1"/>
    <s v="Facilities &amp; Admin - Implement"/>
    <s v="SSD"/>
    <n v="30000"/>
    <n v="47101"/>
    <n v="1981"/>
    <x v="23"/>
    <s v="SSD10"/>
    <x v="13"/>
    <x v="76"/>
    <s v="SFA"/>
    <m/>
    <m/>
    <m/>
    <m/>
    <x v="84"/>
    <x v="3"/>
    <m/>
    <n v="9386888"/>
    <n v="4553"/>
    <d v="2022-02-28T00:00:00"/>
    <n v="15.29"/>
    <s v="USD"/>
    <n v="15.29"/>
    <s v="PC"/>
    <n v="2022"/>
    <x v="4"/>
  </r>
  <r>
    <x v="1"/>
    <s v="UNDP1-0009386888-28-FEB-2022-4551"/>
    <x v="8"/>
    <d v="2022-03-21T00:00:00"/>
    <s v="UNDP1"/>
    <x v="1"/>
    <s v="Facilities &amp; Admin - Implement"/>
    <s v="SSD"/>
    <n v="30000"/>
    <n v="47101"/>
    <n v="1981"/>
    <x v="23"/>
    <s v="SSD10"/>
    <x v="13"/>
    <x v="65"/>
    <s v="SFA"/>
    <m/>
    <m/>
    <m/>
    <m/>
    <x v="84"/>
    <x v="3"/>
    <m/>
    <n v="9386888"/>
    <n v="4551"/>
    <d v="2022-02-28T00:00:00"/>
    <n v="15.29"/>
    <s v="USD"/>
    <n v="15.29"/>
    <s v="PC"/>
    <n v="2022"/>
    <x v="4"/>
  </r>
  <r>
    <x v="1"/>
    <s v="UNDP1-0009386888-28-FEB-2022-4552"/>
    <x v="8"/>
    <d v="2022-03-21T00:00:00"/>
    <s v="UNDP1"/>
    <x v="1"/>
    <s v="Facilities &amp; Admin - Implement"/>
    <s v="SSD"/>
    <n v="30000"/>
    <n v="47101"/>
    <n v="1981"/>
    <x v="23"/>
    <s v="SSD10"/>
    <x v="13"/>
    <x v="73"/>
    <s v="SFA"/>
    <m/>
    <m/>
    <m/>
    <m/>
    <x v="84"/>
    <x v="3"/>
    <m/>
    <n v="9386888"/>
    <n v="4552"/>
    <d v="2022-02-28T00:00:00"/>
    <n v="15.29"/>
    <s v="USD"/>
    <n v="15.29"/>
    <s v="PC"/>
    <n v="2022"/>
    <x v="4"/>
  </r>
  <r>
    <x v="1"/>
    <s v="UNDP1-0009386889-20-MAR-2022-1481"/>
    <x v="23"/>
    <d v="2022-03-21T00:00:00"/>
    <s v="UNDP1"/>
    <x v="1"/>
    <s v="Facilities &amp; Admin - Implement"/>
    <s v="SSD"/>
    <n v="30000"/>
    <n v="47104"/>
    <n v="1981"/>
    <x v="23"/>
    <s v="SSD10"/>
    <x v="13"/>
    <x v="61"/>
    <s v="SFA"/>
    <m/>
    <m/>
    <m/>
    <m/>
    <x v="116"/>
    <x v="3"/>
    <m/>
    <n v="9386889"/>
    <n v="1481"/>
    <d v="2022-03-20T00:00:00"/>
    <n v="135.44999999999999"/>
    <s v="USD"/>
    <n v="135.44999999999999"/>
    <s v="PC"/>
    <n v="2022"/>
    <x v="3"/>
  </r>
  <r>
    <x v="1"/>
    <s v="UNDP1-0009386889-20-MAR-2022-1480"/>
    <x v="23"/>
    <d v="2022-03-21T00:00:00"/>
    <s v="UNDP1"/>
    <x v="1"/>
    <s v="Facilities &amp; Admin - Implement"/>
    <s v="SSD"/>
    <n v="30000"/>
    <n v="47104"/>
    <n v="1981"/>
    <x v="23"/>
    <s v="SSD10"/>
    <x v="13"/>
    <x v="67"/>
    <s v="SFA"/>
    <m/>
    <m/>
    <m/>
    <m/>
    <x v="116"/>
    <x v="3"/>
    <m/>
    <n v="9386889"/>
    <n v="1480"/>
    <d v="2022-03-20T00:00:00"/>
    <n v="5496.29"/>
    <s v="USD"/>
    <n v="5496.29"/>
    <s v="PC"/>
    <n v="2022"/>
    <x v="3"/>
  </r>
  <r>
    <x v="1"/>
    <s v="UNDP1-0009386889-20-MAR-2022-1479"/>
    <x v="23"/>
    <d v="2022-03-21T00:00:00"/>
    <s v="UNDP1"/>
    <x v="1"/>
    <s v="Facilities &amp; Admin - Implement"/>
    <s v="SSD"/>
    <n v="30000"/>
    <n v="47104"/>
    <n v="1981"/>
    <x v="23"/>
    <s v="SSD10"/>
    <x v="13"/>
    <x v="65"/>
    <s v="SFA"/>
    <m/>
    <m/>
    <m/>
    <m/>
    <x v="116"/>
    <x v="3"/>
    <m/>
    <n v="9386889"/>
    <n v="1479"/>
    <d v="2022-03-20T00:00:00"/>
    <n v="202.65"/>
    <s v="USD"/>
    <n v="202.65"/>
    <s v="PC"/>
    <n v="2022"/>
    <x v="3"/>
  </r>
  <r>
    <x v="1"/>
    <s v="UNDP1-0009386889-20-MAR-2022-1478"/>
    <x v="23"/>
    <d v="2022-03-21T00:00:00"/>
    <s v="UNDP1"/>
    <x v="1"/>
    <s v="Facilities &amp; Admin - Implement"/>
    <s v="SSD"/>
    <n v="30000"/>
    <n v="47104"/>
    <n v="1981"/>
    <x v="3"/>
    <s v="SSD10"/>
    <x v="13"/>
    <x v="63"/>
    <s v="SFA"/>
    <m/>
    <m/>
    <m/>
    <m/>
    <x v="116"/>
    <x v="3"/>
    <m/>
    <n v="9386889"/>
    <n v="1478"/>
    <d v="2022-03-20T00:00:00"/>
    <n v="520"/>
    <s v="USD"/>
    <n v="520"/>
    <s v="PC"/>
    <n v="2022"/>
    <x v="3"/>
  </r>
  <r>
    <x v="1"/>
    <s v="UNDP1-0009386889-20-MAR-2022-1476"/>
    <x v="23"/>
    <d v="2022-03-21T00:00:00"/>
    <s v="UNDP1"/>
    <x v="1"/>
    <s v="Facilities &amp; Admin - Implement"/>
    <s v="SSD"/>
    <n v="30000"/>
    <n v="47104"/>
    <n v="1981"/>
    <x v="3"/>
    <s v="SSD10"/>
    <x v="13"/>
    <x v="63"/>
    <s v="SFA"/>
    <m/>
    <m/>
    <m/>
    <m/>
    <x v="116"/>
    <x v="3"/>
    <m/>
    <n v="9386889"/>
    <n v="1476"/>
    <d v="2022-03-20T00:00:00"/>
    <n v="-480.77"/>
    <s v="USD"/>
    <n v="-480.77"/>
    <s v="PC"/>
    <n v="2022"/>
    <x v="3"/>
  </r>
  <r>
    <x v="1"/>
    <s v="UNDP1-0009386889-20-MAR-2022-1475"/>
    <x v="23"/>
    <d v="2022-03-21T00:00:00"/>
    <s v="UNDP1"/>
    <x v="1"/>
    <s v="Facilities &amp; Admin - Implement"/>
    <s v="SSD"/>
    <n v="30000"/>
    <n v="47104"/>
    <n v="1981"/>
    <x v="3"/>
    <s v="SSD10"/>
    <x v="13"/>
    <x v="66"/>
    <s v="SFA"/>
    <m/>
    <m/>
    <m/>
    <m/>
    <x v="116"/>
    <x v="3"/>
    <m/>
    <n v="9386889"/>
    <n v="1475"/>
    <d v="2022-03-20T00:00:00"/>
    <n v="535"/>
    <s v="USD"/>
    <n v="535"/>
    <s v="PC"/>
    <n v="2022"/>
    <x v="3"/>
  </r>
  <r>
    <x v="1"/>
    <s v="UNDP1-0009386889-20-MAR-2022-1470"/>
    <x v="23"/>
    <d v="2022-03-21T00:00:00"/>
    <s v="UNDP1"/>
    <x v="1"/>
    <s v="Facilities &amp; Admin - Implement"/>
    <s v="SSD"/>
    <n v="30000"/>
    <n v="47101"/>
    <n v="1981"/>
    <x v="23"/>
    <s v="SSD10"/>
    <x v="13"/>
    <x v="65"/>
    <s v="SFA"/>
    <m/>
    <m/>
    <m/>
    <m/>
    <x v="116"/>
    <x v="3"/>
    <m/>
    <n v="9386889"/>
    <n v="1470"/>
    <d v="2022-03-20T00:00:00"/>
    <n v="20.38"/>
    <s v="USD"/>
    <n v="20.38"/>
    <s v="PC"/>
    <n v="2022"/>
    <x v="3"/>
  </r>
  <r>
    <x v="1"/>
    <s v="UNDP1-0009386889-20-MAR-2022-1472"/>
    <x v="23"/>
    <d v="2022-03-21T00:00:00"/>
    <s v="UNDP1"/>
    <x v="1"/>
    <s v="Facilities &amp; Admin - Implement"/>
    <s v="SSD"/>
    <n v="30000"/>
    <n v="47101"/>
    <n v="1981"/>
    <x v="23"/>
    <s v="SSD10"/>
    <x v="13"/>
    <x v="64"/>
    <s v="SFA"/>
    <m/>
    <m/>
    <m/>
    <m/>
    <x v="116"/>
    <x v="3"/>
    <m/>
    <n v="9386889"/>
    <n v="1472"/>
    <d v="2022-03-20T00:00:00"/>
    <n v="35.67"/>
    <s v="USD"/>
    <n v="35.67"/>
    <s v="PC"/>
    <n v="2022"/>
    <x v="3"/>
  </r>
  <r>
    <x v="1"/>
    <s v="UNDP1-0009386889-20-MAR-2022-1473"/>
    <x v="23"/>
    <d v="2022-03-21T00:00:00"/>
    <s v="UNDP1"/>
    <x v="1"/>
    <s v="Facilities &amp; Admin - Implement"/>
    <s v="SSD"/>
    <n v="30000"/>
    <n v="47104"/>
    <n v="1981"/>
    <x v="3"/>
    <s v="SSD10"/>
    <x v="13"/>
    <x v="12"/>
    <s v="SFA"/>
    <m/>
    <m/>
    <m/>
    <m/>
    <x v="116"/>
    <x v="3"/>
    <m/>
    <n v="9386889"/>
    <n v="1473"/>
    <d v="2022-03-20T00:00:00"/>
    <n v="158.4"/>
    <s v="USD"/>
    <n v="158.4"/>
    <s v="PC"/>
    <n v="2022"/>
    <x v="3"/>
  </r>
  <r>
    <x v="1"/>
    <s v="UNDP1-0009386889-20-MAR-2022-1471"/>
    <x v="23"/>
    <d v="2022-03-21T00:00:00"/>
    <s v="UNDP1"/>
    <x v="1"/>
    <s v="Facilities &amp; Admin - Implement"/>
    <s v="SSD"/>
    <n v="30000"/>
    <n v="47101"/>
    <n v="1981"/>
    <x v="23"/>
    <s v="SSD10"/>
    <x v="13"/>
    <x v="73"/>
    <s v="SFA"/>
    <m/>
    <m/>
    <m/>
    <m/>
    <x v="116"/>
    <x v="3"/>
    <m/>
    <n v="9386889"/>
    <n v="1471"/>
    <d v="2022-03-20T00:00:00"/>
    <n v="3.82"/>
    <s v="USD"/>
    <n v="3.82"/>
    <s v="PC"/>
    <n v="2022"/>
    <x v="3"/>
  </r>
  <r>
    <x v="1"/>
    <s v="UNDP1-0009386889-20-MAR-2022-1474"/>
    <x v="23"/>
    <d v="2022-03-21T00:00:00"/>
    <s v="UNDP1"/>
    <x v="1"/>
    <s v="Facilities &amp; Admin - Implement"/>
    <s v="SSD"/>
    <n v="30000"/>
    <n v="47104"/>
    <n v="1981"/>
    <x v="3"/>
    <s v="SSD10"/>
    <x v="13"/>
    <x v="66"/>
    <s v="SFA"/>
    <m/>
    <m/>
    <m/>
    <m/>
    <x v="116"/>
    <x v="3"/>
    <m/>
    <n v="9386889"/>
    <n v="1474"/>
    <d v="2022-03-20T00:00:00"/>
    <n v="-535"/>
    <s v="USD"/>
    <n v="-535"/>
    <s v="PC"/>
    <n v="2022"/>
    <x v="3"/>
  </r>
  <r>
    <x v="1"/>
    <s v="UNDP1-0009386889-20-MAR-2022-1477"/>
    <x v="23"/>
    <d v="2022-03-21T00:00:00"/>
    <s v="UNDP1"/>
    <x v="1"/>
    <s v="Facilities &amp; Admin - Implement"/>
    <s v="SSD"/>
    <n v="30000"/>
    <n v="47104"/>
    <n v="1981"/>
    <x v="3"/>
    <s v="SSD10"/>
    <x v="13"/>
    <x v="63"/>
    <s v="SFA"/>
    <m/>
    <m/>
    <m/>
    <m/>
    <x v="116"/>
    <x v="3"/>
    <m/>
    <n v="9386889"/>
    <n v="1477"/>
    <d v="2022-03-20T00:00:00"/>
    <n v="2027.97"/>
    <s v="USD"/>
    <n v="2027.97"/>
    <s v="PC"/>
    <n v="2022"/>
    <x v="3"/>
  </r>
  <r>
    <x v="1"/>
    <s v="UNDP1-0009430880-31-MAR-2022-2763"/>
    <x v="9"/>
    <d v="2022-04-24T00:00:00"/>
    <s v="UNDP1"/>
    <x v="1"/>
    <s v="Facilities &amp; Admin - Implement"/>
    <s v="SSD"/>
    <n v="30000"/>
    <n v="47104"/>
    <n v="1981"/>
    <x v="23"/>
    <s v="SSD10"/>
    <x v="13"/>
    <x v="74"/>
    <s v="SFA"/>
    <m/>
    <m/>
    <m/>
    <m/>
    <x v="105"/>
    <x v="3"/>
    <m/>
    <n v="9430880"/>
    <n v="2763"/>
    <d v="2022-03-31T00:00:00"/>
    <n v="140.36000000000001"/>
    <s v="USD"/>
    <n v="140.36000000000001"/>
    <s v="PC"/>
    <n v="2022"/>
    <x v="3"/>
  </r>
  <r>
    <x v="1"/>
    <s v="UNDP1-0009430880-31-MAR-2022-2764"/>
    <x v="9"/>
    <d v="2022-04-24T00:00:00"/>
    <s v="UNDP1"/>
    <x v="1"/>
    <s v="Facilities &amp; Admin - Implement"/>
    <s v="SSD"/>
    <n v="30000"/>
    <n v="47104"/>
    <n v="1981"/>
    <x v="23"/>
    <s v="SSD10"/>
    <x v="13"/>
    <x v="69"/>
    <s v="SFA"/>
    <m/>
    <m/>
    <m/>
    <m/>
    <x v="105"/>
    <x v="3"/>
    <m/>
    <n v="9430880"/>
    <n v="2764"/>
    <d v="2022-03-31T00:00:00"/>
    <n v="192.5"/>
    <s v="USD"/>
    <n v="192.5"/>
    <s v="PC"/>
    <n v="2022"/>
    <x v="3"/>
  </r>
  <r>
    <x v="1"/>
    <s v="UNDP1-0009430880-31-MAR-2022-2762"/>
    <x v="9"/>
    <d v="2022-04-24T00:00:00"/>
    <s v="UNDP1"/>
    <x v="1"/>
    <s v="Facilities &amp; Admin - Implement"/>
    <s v="SSD"/>
    <n v="30000"/>
    <n v="47104"/>
    <n v="1981"/>
    <x v="23"/>
    <s v="SSD10"/>
    <x v="13"/>
    <x v="75"/>
    <s v="SFA"/>
    <m/>
    <m/>
    <m/>
    <m/>
    <x v="105"/>
    <x v="3"/>
    <m/>
    <n v="9430880"/>
    <n v="2762"/>
    <d v="2022-03-31T00:00:00"/>
    <n v="382.44"/>
    <s v="USD"/>
    <n v="382.44"/>
    <s v="PC"/>
    <n v="2022"/>
    <x v="3"/>
  </r>
  <r>
    <x v="1"/>
    <s v="UNDP1-0009430889-23-APR-2022-3800"/>
    <x v="24"/>
    <d v="2022-04-24T00:00:00"/>
    <s v="UNDP1"/>
    <x v="1"/>
    <s v="Facilities &amp; Admin - Implement"/>
    <s v="SSD"/>
    <n v="30000"/>
    <n v="47104"/>
    <n v="1981"/>
    <x v="3"/>
    <s v="SSD10"/>
    <x v="13"/>
    <x v="71"/>
    <s v="SFA"/>
    <m/>
    <m/>
    <m/>
    <m/>
    <x v="86"/>
    <x v="3"/>
    <m/>
    <n v="9430889"/>
    <n v="3800"/>
    <d v="2022-04-23T00:00:00"/>
    <n v="90.29"/>
    <s v="USD"/>
    <n v="90.29"/>
    <s v="PC"/>
    <n v="2022"/>
    <x v="0"/>
  </r>
  <r>
    <x v="1"/>
    <s v="UNDP1-0009430889-23-APR-2022-3801"/>
    <x v="24"/>
    <d v="2022-04-24T00:00:00"/>
    <s v="UNDP1"/>
    <x v="1"/>
    <s v="Facilities &amp; Admin - Implement"/>
    <s v="SSD"/>
    <n v="30000"/>
    <n v="47104"/>
    <n v="1981"/>
    <x v="23"/>
    <s v="SSD10"/>
    <x v="13"/>
    <x v="70"/>
    <s v="SFA"/>
    <m/>
    <m/>
    <m/>
    <m/>
    <x v="86"/>
    <x v="3"/>
    <m/>
    <n v="9430889"/>
    <n v="3801"/>
    <d v="2022-04-23T00:00:00"/>
    <n v="4620"/>
    <s v="USD"/>
    <n v="4620"/>
    <s v="PC"/>
    <n v="2022"/>
    <x v="0"/>
  </r>
  <r>
    <x v="1"/>
    <s v="UNDP1-0009430889-23-APR-2022-3802"/>
    <x v="24"/>
    <d v="2022-04-24T00:00:00"/>
    <s v="UNDP1"/>
    <x v="1"/>
    <s v="Facilities &amp; Admin - Implement"/>
    <s v="SSD"/>
    <n v="30000"/>
    <n v="47104"/>
    <n v="1981"/>
    <x v="23"/>
    <s v="SSD10"/>
    <x v="13"/>
    <x v="65"/>
    <s v="SFA"/>
    <m/>
    <m/>
    <m/>
    <m/>
    <x v="86"/>
    <x v="3"/>
    <m/>
    <n v="9430889"/>
    <n v="3802"/>
    <d v="2022-04-23T00:00:00"/>
    <n v="140"/>
    <s v="USD"/>
    <n v="140"/>
    <s v="PC"/>
    <n v="2022"/>
    <x v="0"/>
  </r>
  <r>
    <x v="1"/>
    <s v="UNDP1-0009430889-23-APR-2022-3803"/>
    <x v="24"/>
    <d v="2022-04-24T00:00:00"/>
    <s v="UNDP1"/>
    <x v="1"/>
    <s v="Facilities &amp; Admin - Implement"/>
    <s v="SSD"/>
    <n v="30000"/>
    <n v="47104"/>
    <n v="1981"/>
    <x v="23"/>
    <s v="SSD10"/>
    <x v="13"/>
    <x v="61"/>
    <s v="SFA"/>
    <m/>
    <m/>
    <m/>
    <m/>
    <x v="86"/>
    <x v="3"/>
    <m/>
    <n v="9430889"/>
    <n v="3803"/>
    <d v="2022-04-23T00:00:00"/>
    <n v="560"/>
    <s v="USD"/>
    <n v="560"/>
    <s v="PC"/>
    <n v="2022"/>
    <x v="0"/>
  </r>
  <r>
    <x v="1"/>
    <s v="UNDP1-0009430889-23-APR-2022-3799"/>
    <x v="24"/>
    <d v="2022-04-24T00:00:00"/>
    <s v="UNDP1"/>
    <x v="1"/>
    <s v="Facilities &amp; Admin - Implement"/>
    <s v="SSD"/>
    <n v="30000"/>
    <n v="47104"/>
    <n v="1981"/>
    <x v="3"/>
    <s v="SSD10"/>
    <x v="13"/>
    <x v="63"/>
    <s v="SFA"/>
    <m/>
    <m/>
    <m/>
    <m/>
    <x v="86"/>
    <x v="3"/>
    <m/>
    <n v="9430889"/>
    <n v="3799"/>
    <d v="2022-04-23T00:00:00"/>
    <n v="2409.2399999999998"/>
    <s v="USD"/>
    <n v="2409.2399999999998"/>
    <s v="PC"/>
    <n v="2022"/>
    <x v="0"/>
  </r>
  <r>
    <x v="1"/>
    <s v="UNDP1-0009430889-23-APR-2022-3798"/>
    <x v="24"/>
    <d v="2022-04-24T00:00:00"/>
    <s v="UNDP1"/>
    <x v="1"/>
    <s v="Facilities &amp; Admin - Implement"/>
    <s v="SSD"/>
    <n v="30000"/>
    <n v="47103"/>
    <n v="1981"/>
    <x v="23"/>
    <s v="SSD10"/>
    <x v="13"/>
    <x v="65"/>
    <s v="SFA"/>
    <m/>
    <m/>
    <m/>
    <m/>
    <x v="86"/>
    <x v="3"/>
    <m/>
    <n v="9430889"/>
    <n v="3798"/>
    <d v="2022-04-23T00:00:00"/>
    <n v="140"/>
    <s v="USD"/>
    <n v="140"/>
    <s v="PC"/>
    <n v="2022"/>
    <x v="0"/>
  </r>
  <r>
    <x v="0"/>
    <s v="UNDP1-0009456050-13-MAY-2022-2"/>
    <x v="99"/>
    <d v="2022-06-10T00:00:00"/>
    <s v="UNDP1"/>
    <x v="59"/>
    <s v="Travel Tickets-International"/>
    <s v="SSD"/>
    <n v="4000"/>
    <n v="47104"/>
    <n v="1981"/>
    <x v="18"/>
    <s v="SSD10"/>
    <x v="13"/>
    <x v="59"/>
    <s v="GLE"/>
    <m/>
    <m/>
    <m/>
    <m/>
    <x v="178"/>
    <x v="244"/>
    <m/>
    <n v="9456050"/>
    <n v="2"/>
    <d v="2022-05-13T00:00:00"/>
    <n v="1300"/>
    <s v="USD"/>
    <n v="1300"/>
    <s v="ONL"/>
    <n v="2022"/>
    <x v="1"/>
  </r>
  <r>
    <x v="1"/>
    <s v="UNDP1-0009459478-30-APR-2022-1942"/>
    <x v="0"/>
    <d v="2022-05-17T00:00:00"/>
    <s v="UNDP1"/>
    <x v="1"/>
    <s v="Facilities &amp; Admin - Implement"/>
    <s v="SSD"/>
    <n v="30000"/>
    <n v="47101"/>
    <n v="1981"/>
    <x v="23"/>
    <s v="SSD10"/>
    <x v="13"/>
    <x v="65"/>
    <s v="SFA"/>
    <m/>
    <m/>
    <m/>
    <m/>
    <x v="153"/>
    <x v="3"/>
    <m/>
    <n v="9459478"/>
    <n v="1942"/>
    <d v="2022-04-30T00:00:00"/>
    <n v="21.66"/>
    <s v="USD"/>
    <n v="21.66"/>
    <s v="PC"/>
    <n v="2022"/>
    <x v="0"/>
  </r>
  <r>
    <x v="1"/>
    <s v="UNDP1-0009459478-30-APR-2022-1941"/>
    <x v="0"/>
    <d v="2022-05-17T00:00:00"/>
    <s v="UNDP1"/>
    <x v="1"/>
    <s v="Facilities &amp; Admin - Implement"/>
    <s v="SSD"/>
    <n v="30000"/>
    <n v="47101"/>
    <n v="1981"/>
    <x v="23"/>
    <s v="SSD10"/>
    <x v="13"/>
    <x v="65"/>
    <s v="SFA"/>
    <m/>
    <m/>
    <m/>
    <m/>
    <x v="153"/>
    <x v="3"/>
    <m/>
    <n v="9459478"/>
    <n v="1941"/>
    <d v="2022-04-30T00:00:00"/>
    <n v="8.92"/>
    <s v="USD"/>
    <n v="8.92"/>
    <s v="PC"/>
    <n v="2022"/>
    <x v="0"/>
  </r>
  <r>
    <x v="1"/>
    <s v="UNDP1-0009459478-30-APR-2022-1943"/>
    <x v="0"/>
    <d v="2022-05-17T00:00:00"/>
    <s v="UNDP1"/>
    <x v="1"/>
    <s v="Facilities &amp; Admin - Implement"/>
    <s v="SSD"/>
    <n v="30000"/>
    <n v="47101"/>
    <n v="1981"/>
    <x v="23"/>
    <s v="SSD10"/>
    <x v="13"/>
    <x v="61"/>
    <s v="SFA"/>
    <m/>
    <m/>
    <m/>
    <m/>
    <x v="153"/>
    <x v="3"/>
    <m/>
    <n v="9459478"/>
    <n v="1943"/>
    <d v="2022-04-30T00:00:00"/>
    <n v="8.92"/>
    <s v="USD"/>
    <n v="8.92"/>
    <s v="PC"/>
    <n v="2022"/>
    <x v="0"/>
  </r>
  <r>
    <x v="1"/>
    <s v="UNDP1-0009459478-30-APR-2022-1944"/>
    <x v="0"/>
    <d v="2022-05-17T00:00:00"/>
    <s v="UNDP1"/>
    <x v="1"/>
    <s v="Facilities &amp; Admin - Implement"/>
    <s v="SSD"/>
    <n v="30000"/>
    <n v="47101"/>
    <n v="1981"/>
    <x v="23"/>
    <s v="SSD10"/>
    <x v="13"/>
    <x v="64"/>
    <s v="SFA"/>
    <m/>
    <m/>
    <m/>
    <m/>
    <x v="153"/>
    <x v="3"/>
    <m/>
    <n v="9459478"/>
    <n v="1944"/>
    <d v="2022-04-30T00:00:00"/>
    <n v="17.84"/>
    <s v="USD"/>
    <n v="17.84"/>
    <s v="PC"/>
    <n v="2022"/>
    <x v="0"/>
  </r>
  <r>
    <x v="1"/>
    <s v="UNDP1-0009459478-30-APR-2022-1945"/>
    <x v="0"/>
    <d v="2022-05-17T00:00:00"/>
    <s v="UNDP1"/>
    <x v="1"/>
    <s v="Facilities &amp; Admin - Implement"/>
    <s v="SSD"/>
    <n v="30000"/>
    <n v="47101"/>
    <n v="1981"/>
    <x v="23"/>
    <s v="SSD10"/>
    <x v="13"/>
    <x v="76"/>
    <s v="SFA"/>
    <m/>
    <m/>
    <m/>
    <m/>
    <x v="153"/>
    <x v="3"/>
    <m/>
    <n v="9459478"/>
    <n v="1945"/>
    <d v="2022-04-30T00:00:00"/>
    <n v="3.82"/>
    <s v="USD"/>
    <n v="3.82"/>
    <s v="PC"/>
    <n v="2022"/>
    <x v="0"/>
  </r>
  <r>
    <x v="1"/>
    <s v="UNDP1-0009459478-30-APR-2022-1946"/>
    <x v="0"/>
    <d v="2022-05-17T00:00:00"/>
    <s v="UNDP1"/>
    <x v="1"/>
    <s v="Facilities &amp; Admin - Implement"/>
    <s v="SSD"/>
    <n v="30000"/>
    <n v="47104"/>
    <n v="1981"/>
    <x v="3"/>
    <s v="SSD10"/>
    <x v="13"/>
    <x v="63"/>
    <s v="SFA"/>
    <m/>
    <m/>
    <m/>
    <m/>
    <x v="153"/>
    <x v="3"/>
    <m/>
    <n v="9459478"/>
    <n v="1946"/>
    <d v="2022-04-30T00:00:00"/>
    <n v="480"/>
    <s v="USD"/>
    <n v="480"/>
    <s v="PC"/>
    <n v="2022"/>
    <x v="0"/>
  </r>
  <r>
    <x v="1"/>
    <s v="UNDP1-0009459478-30-APR-2022-1947"/>
    <x v="0"/>
    <d v="2022-05-17T00:00:00"/>
    <s v="UNDP1"/>
    <x v="1"/>
    <s v="Facilities &amp; Admin - Implement"/>
    <s v="SSD"/>
    <n v="30000"/>
    <n v="47104"/>
    <n v="1981"/>
    <x v="3"/>
    <s v="SSD10"/>
    <x v="13"/>
    <x v="71"/>
    <s v="SFA"/>
    <m/>
    <m/>
    <m/>
    <m/>
    <x v="153"/>
    <x v="3"/>
    <m/>
    <n v="9459478"/>
    <n v="1947"/>
    <d v="2022-04-30T00:00:00"/>
    <n v="611.46"/>
    <s v="USD"/>
    <n v="611.46"/>
    <s v="PC"/>
    <n v="2022"/>
    <x v="0"/>
  </r>
  <r>
    <x v="1"/>
    <s v="UNDP1-0009459478-30-APR-2022-1952"/>
    <x v="0"/>
    <d v="2022-05-17T00:00:00"/>
    <s v="UNDP1"/>
    <x v="1"/>
    <s v="Facilities &amp; Admin - Implement"/>
    <s v="SSD"/>
    <n v="30000"/>
    <n v="47104"/>
    <n v="1981"/>
    <x v="23"/>
    <s v="SSD10"/>
    <x v="13"/>
    <x v="61"/>
    <s v="SFA"/>
    <m/>
    <m/>
    <m/>
    <m/>
    <x v="153"/>
    <x v="3"/>
    <m/>
    <n v="9459478"/>
    <n v="1952"/>
    <d v="2022-04-30T00:00:00"/>
    <n v="280"/>
    <s v="USD"/>
    <n v="280"/>
    <s v="PC"/>
    <n v="2022"/>
    <x v="0"/>
  </r>
  <r>
    <x v="1"/>
    <s v="UNDP1-0009459478-30-APR-2022-1949"/>
    <x v="0"/>
    <d v="2022-05-17T00:00:00"/>
    <s v="UNDP1"/>
    <x v="1"/>
    <s v="Facilities &amp; Admin - Implement"/>
    <s v="SSD"/>
    <n v="30000"/>
    <n v="47104"/>
    <n v="1981"/>
    <x v="23"/>
    <s v="SSD10"/>
    <x v="13"/>
    <x v="75"/>
    <s v="SFA"/>
    <m/>
    <m/>
    <m/>
    <m/>
    <x v="153"/>
    <x v="3"/>
    <m/>
    <n v="9459478"/>
    <n v="1949"/>
    <d v="2022-04-30T00:00:00"/>
    <n v="382.44"/>
    <s v="USD"/>
    <n v="382.44"/>
    <s v="PC"/>
    <n v="2022"/>
    <x v="0"/>
  </r>
  <r>
    <x v="1"/>
    <s v="UNDP1-0009459478-30-APR-2022-1948"/>
    <x v="0"/>
    <d v="2022-05-17T00:00:00"/>
    <s v="UNDP1"/>
    <x v="1"/>
    <s v="Facilities &amp; Admin - Implement"/>
    <s v="SSD"/>
    <n v="30000"/>
    <n v="47104"/>
    <n v="1981"/>
    <x v="3"/>
    <s v="SSD10"/>
    <x v="13"/>
    <x v="72"/>
    <s v="SFA"/>
    <m/>
    <m/>
    <m/>
    <m/>
    <x v="153"/>
    <x v="3"/>
    <m/>
    <n v="9459478"/>
    <n v="1948"/>
    <d v="2022-04-30T00:00:00"/>
    <n v="864.32"/>
    <s v="USD"/>
    <n v="864.32"/>
    <s v="PC"/>
    <n v="2022"/>
    <x v="0"/>
  </r>
  <r>
    <x v="1"/>
    <s v="UNDP1-0009459478-30-APR-2022-1951"/>
    <x v="0"/>
    <d v="2022-05-17T00:00:00"/>
    <s v="UNDP1"/>
    <x v="1"/>
    <s v="Facilities &amp; Admin - Implement"/>
    <s v="SSD"/>
    <n v="30000"/>
    <n v="47104"/>
    <n v="1981"/>
    <x v="23"/>
    <s v="SSD10"/>
    <x v="13"/>
    <x v="69"/>
    <s v="SFA"/>
    <m/>
    <m/>
    <m/>
    <m/>
    <x v="153"/>
    <x v="3"/>
    <m/>
    <n v="9459478"/>
    <n v="1951"/>
    <d v="2022-04-30T00:00:00"/>
    <n v="280"/>
    <s v="USD"/>
    <n v="280"/>
    <s v="PC"/>
    <n v="2022"/>
    <x v="0"/>
  </r>
  <r>
    <x v="1"/>
    <s v="UNDP1-0009459478-30-APR-2022-1950"/>
    <x v="0"/>
    <d v="2022-05-17T00:00:00"/>
    <s v="UNDP1"/>
    <x v="1"/>
    <s v="Facilities &amp; Admin - Implement"/>
    <s v="SSD"/>
    <n v="30000"/>
    <n v="47104"/>
    <n v="1981"/>
    <x v="23"/>
    <s v="SSD10"/>
    <x v="13"/>
    <x v="74"/>
    <s v="SFA"/>
    <m/>
    <m/>
    <m/>
    <m/>
    <x v="153"/>
    <x v="3"/>
    <m/>
    <n v="9459478"/>
    <n v="1950"/>
    <d v="2022-04-30T00:00:00"/>
    <n v="140.15"/>
    <s v="USD"/>
    <n v="140.15"/>
    <s v="PC"/>
    <n v="2022"/>
    <x v="0"/>
  </r>
  <r>
    <x v="0"/>
    <s v="UNDP1-0009459547-17-MAY-2022-2"/>
    <x v="2"/>
    <d v="2022-05-21T00:00:00"/>
    <s v="UNDP1"/>
    <x v="59"/>
    <s v="Travel Tickets-International"/>
    <s v="SSD"/>
    <n v="30000"/>
    <n v="47104"/>
    <n v="1981"/>
    <x v="3"/>
    <s v="SSD10"/>
    <x v="13"/>
    <x v="66"/>
    <s v="GLE"/>
    <m/>
    <m/>
    <m/>
    <m/>
    <x v="154"/>
    <x v="244"/>
    <m/>
    <n v="9459547"/>
    <n v="2"/>
    <d v="2022-05-17T00:00:00"/>
    <n v="10400"/>
    <s v="USD"/>
    <n v="10400"/>
    <s v="ONL"/>
    <n v="2022"/>
    <x v="1"/>
  </r>
  <r>
    <x v="0"/>
    <s v="UNDP1-0009459547-17-MAY-2022-5"/>
    <x v="2"/>
    <d v="2022-05-21T00:00:00"/>
    <s v="UNDP1"/>
    <x v="10"/>
    <s v="Intl Consultants-Sht Term-Tech"/>
    <s v="SSD"/>
    <n v="30000"/>
    <n v="47104"/>
    <n v="1981"/>
    <x v="3"/>
    <s v="SSD10"/>
    <x v="13"/>
    <x v="66"/>
    <s v="GLE"/>
    <m/>
    <m/>
    <m/>
    <m/>
    <x v="154"/>
    <x v="85"/>
    <m/>
    <n v="9459547"/>
    <n v="5"/>
    <d v="2022-05-17T00:00:00"/>
    <n v="15622"/>
    <s v="USD"/>
    <n v="15622"/>
    <s v="ONL"/>
    <n v="2022"/>
    <x v="1"/>
  </r>
  <r>
    <x v="1"/>
    <s v="UNDP1-0009466482-21-MAY-2022-965"/>
    <x v="25"/>
    <d v="2022-05-22T00:00:00"/>
    <s v="UNDP1"/>
    <x v="1"/>
    <s v="Facilities &amp; Admin - Implement"/>
    <s v="SSD"/>
    <n v="30000"/>
    <n v="47104"/>
    <n v="1981"/>
    <x v="23"/>
    <s v="SSD10"/>
    <x v="13"/>
    <x v="70"/>
    <s v="SFA"/>
    <m/>
    <m/>
    <m/>
    <m/>
    <x v="155"/>
    <x v="3"/>
    <m/>
    <n v="9466482"/>
    <n v="965"/>
    <d v="2022-05-21T00:00:00"/>
    <n v="-420"/>
    <s v="USD"/>
    <n v="-420"/>
    <s v="PC"/>
    <n v="2022"/>
    <x v="1"/>
  </r>
  <r>
    <x v="1"/>
    <s v="UNDP1-0009466482-21-MAY-2022-966"/>
    <x v="25"/>
    <d v="2022-05-22T00:00:00"/>
    <s v="UNDP1"/>
    <x v="1"/>
    <s v="Facilities &amp; Admin - Implement"/>
    <s v="SSD"/>
    <n v="30000"/>
    <n v="47104"/>
    <n v="1981"/>
    <x v="23"/>
    <s v="SSD10"/>
    <x v="13"/>
    <x v="60"/>
    <s v="SFA"/>
    <m/>
    <m/>
    <m/>
    <m/>
    <x v="155"/>
    <x v="3"/>
    <m/>
    <n v="9466482"/>
    <n v="966"/>
    <d v="2022-05-21T00:00:00"/>
    <n v="59.22"/>
    <s v="USD"/>
    <n v="59.22"/>
    <s v="PC"/>
    <n v="2022"/>
    <x v="1"/>
  </r>
  <r>
    <x v="1"/>
    <s v="UNDP1-0009466482-21-MAY-2022-967"/>
    <x v="25"/>
    <d v="2022-05-22T00:00:00"/>
    <s v="UNDP1"/>
    <x v="1"/>
    <s v="Facilities &amp; Admin - Implement"/>
    <s v="SSD"/>
    <n v="30000"/>
    <n v="47104"/>
    <n v="1981"/>
    <x v="23"/>
    <s v="SSD10"/>
    <x v="13"/>
    <x v="61"/>
    <s v="SFA"/>
    <m/>
    <m/>
    <m/>
    <m/>
    <x v="155"/>
    <x v="3"/>
    <m/>
    <n v="9466482"/>
    <n v="967"/>
    <d v="2022-05-21T00:00:00"/>
    <n v="350"/>
    <s v="USD"/>
    <n v="350"/>
    <s v="PC"/>
    <n v="2022"/>
    <x v="1"/>
  </r>
  <r>
    <x v="1"/>
    <s v="UNDP1-0009466482-21-MAY-2022-968"/>
    <x v="25"/>
    <d v="2022-05-22T00:00:00"/>
    <s v="UNDP1"/>
    <x v="1"/>
    <s v="Facilities &amp; Admin - Implement"/>
    <s v="SSD"/>
    <n v="30000"/>
    <n v="47104"/>
    <n v="1981"/>
    <x v="23"/>
    <s v="SSD10"/>
    <x v="13"/>
    <x v="61"/>
    <s v="SFA"/>
    <m/>
    <m/>
    <m/>
    <m/>
    <x v="155"/>
    <x v="3"/>
    <m/>
    <n v="9466482"/>
    <n v="968"/>
    <d v="2022-05-21T00:00:00"/>
    <n v="9.4499999999999993"/>
    <s v="USD"/>
    <n v="9.4499999999999993"/>
    <s v="PC"/>
    <n v="2022"/>
    <x v="1"/>
  </r>
  <r>
    <x v="1"/>
    <s v="UNDP1-0009466482-21-MAY-2022-969"/>
    <x v="25"/>
    <d v="2022-05-22T00:00:00"/>
    <s v="UNDP1"/>
    <x v="1"/>
    <s v="Facilities &amp; Admin - Implement"/>
    <s v="SSD"/>
    <n v="30000"/>
    <n v="47104"/>
    <n v="1981"/>
    <x v="23"/>
    <s v="SSD10"/>
    <x v="13"/>
    <x v="64"/>
    <s v="SFA"/>
    <m/>
    <m/>
    <m/>
    <m/>
    <x v="155"/>
    <x v="3"/>
    <m/>
    <n v="9466482"/>
    <n v="969"/>
    <d v="2022-05-21T00:00:00"/>
    <n v="210"/>
    <s v="USD"/>
    <n v="210"/>
    <s v="PC"/>
    <n v="2022"/>
    <x v="1"/>
  </r>
  <r>
    <x v="1"/>
    <s v="UNDP1-0009466482-21-MAY-2022-959"/>
    <x v="25"/>
    <d v="2022-05-22T00:00:00"/>
    <s v="UNDP1"/>
    <x v="1"/>
    <s v="Facilities &amp; Admin - Implement"/>
    <s v="SSD"/>
    <n v="30000"/>
    <n v="47104"/>
    <n v="1981"/>
    <x v="3"/>
    <s v="SSD10"/>
    <x v="13"/>
    <x v="68"/>
    <s v="SFA"/>
    <m/>
    <m/>
    <m/>
    <m/>
    <x v="155"/>
    <x v="3"/>
    <m/>
    <n v="9466482"/>
    <n v="959"/>
    <d v="2022-05-21T00:00:00"/>
    <n v="14.4"/>
    <s v="USD"/>
    <n v="14.4"/>
    <s v="PC"/>
    <n v="2022"/>
    <x v="1"/>
  </r>
  <r>
    <x v="1"/>
    <s v="UNDP1-0009466482-21-MAY-2022-960"/>
    <x v="25"/>
    <d v="2022-05-22T00:00:00"/>
    <s v="UNDP1"/>
    <x v="1"/>
    <s v="Facilities &amp; Admin - Implement"/>
    <s v="SSD"/>
    <n v="30000"/>
    <n v="47104"/>
    <n v="1981"/>
    <x v="3"/>
    <s v="SSD10"/>
    <x v="13"/>
    <x v="12"/>
    <s v="SFA"/>
    <m/>
    <m/>
    <m/>
    <m/>
    <x v="155"/>
    <x v="3"/>
    <m/>
    <n v="9466482"/>
    <n v="960"/>
    <d v="2022-05-21T00:00:00"/>
    <n v="442.32"/>
    <s v="USD"/>
    <n v="442.32"/>
    <s v="PC"/>
    <n v="2022"/>
    <x v="1"/>
  </r>
  <r>
    <x v="1"/>
    <s v="UNDP1-0009466482-21-MAY-2022-961"/>
    <x v="25"/>
    <d v="2022-05-22T00:00:00"/>
    <s v="UNDP1"/>
    <x v="1"/>
    <s v="Facilities &amp; Admin - Implement"/>
    <s v="SSD"/>
    <n v="30000"/>
    <n v="47104"/>
    <n v="1981"/>
    <x v="3"/>
    <s v="SSD10"/>
    <x v="13"/>
    <x v="66"/>
    <s v="SFA"/>
    <m/>
    <m/>
    <m/>
    <m/>
    <x v="155"/>
    <x v="3"/>
    <m/>
    <n v="9466482"/>
    <n v="961"/>
    <d v="2022-05-21T00:00:00"/>
    <n v="2081.7600000000002"/>
    <s v="USD"/>
    <n v="2081.7600000000002"/>
    <s v="PC"/>
    <n v="2022"/>
    <x v="1"/>
  </r>
  <r>
    <x v="1"/>
    <s v="UNDP1-0009466482-21-MAY-2022-962"/>
    <x v="25"/>
    <d v="2022-05-22T00:00:00"/>
    <s v="UNDP1"/>
    <x v="1"/>
    <s v="Facilities &amp; Admin - Implement"/>
    <s v="SSD"/>
    <n v="30000"/>
    <n v="47104"/>
    <n v="1981"/>
    <x v="3"/>
    <s v="SSD10"/>
    <x v="13"/>
    <x v="63"/>
    <s v="SFA"/>
    <m/>
    <m/>
    <m/>
    <m/>
    <x v="155"/>
    <x v="3"/>
    <m/>
    <n v="9466482"/>
    <n v="962"/>
    <d v="2022-05-21T00:00:00"/>
    <n v="252.8"/>
    <s v="USD"/>
    <n v="252.8"/>
    <s v="PC"/>
    <n v="2022"/>
    <x v="1"/>
  </r>
  <r>
    <x v="1"/>
    <s v="UNDP1-0009466482-21-MAY-2022-963"/>
    <x v="25"/>
    <d v="2022-05-22T00:00:00"/>
    <s v="UNDP1"/>
    <x v="1"/>
    <s v="Facilities &amp; Admin - Implement"/>
    <s v="SSD"/>
    <n v="30000"/>
    <n v="47104"/>
    <n v="1981"/>
    <x v="3"/>
    <s v="SSD10"/>
    <x v="13"/>
    <x v="63"/>
    <s v="SFA"/>
    <m/>
    <m/>
    <m/>
    <m/>
    <x v="155"/>
    <x v="3"/>
    <m/>
    <n v="9466482"/>
    <n v="963"/>
    <d v="2022-05-21T00:00:00"/>
    <n v="1288"/>
    <s v="USD"/>
    <n v="1288"/>
    <s v="PC"/>
    <n v="2022"/>
    <x v="1"/>
  </r>
  <r>
    <x v="1"/>
    <s v="UNDP1-0009466482-21-MAY-2022-964"/>
    <x v="25"/>
    <d v="2022-05-22T00:00:00"/>
    <s v="UNDP1"/>
    <x v="1"/>
    <s v="Facilities &amp; Admin - Implement"/>
    <s v="SSD"/>
    <n v="30000"/>
    <n v="47104"/>
    <n v="1981"/>
    <x v="3"/>
    <s v="SSD10"/>
    <x v="13"/>
    <x v="63"/>
    <s v="SFA"/>
    <m/>
    <m/>
    <m/>
    <m/>
    <x v="155"/>
    <x v="3"/>
    <m/>
    <n v="9466482"/>
    <n v="964"/>
    <d v="2022-05-21T00:00:00"/>
    <n v="480"/>
    <s v="USD"/>
    <n v="480"/>
    <s v="PC"/>
    <n v="2022"/>
    <x v="1"/>
  </r>
  <r>
    <x v="0"/>
    <s v="UNDP1-0009491452-01-MAY-2022-4828"/>
    <x v="10"/>
    <d v="2022-06-10T00:00:00"/>
    <s v="UNDP1"/>
    <x v="62"/>
    <s v="Intl Consult Security Charge"/>
    <s v="SSD"/>
    <n v="30000"/>
    <n v="47104"/>
    <n v="1981"/>
    <x v="3"/>
    <s v="SSD10"/>
    <x v="13"/>
    <x v="66"/>
    <s v="GLE"/>
    <m/>
    <m/>
    <m/>
    <m/>
    <x v="90"/>
    <x v="90"/>
    <m/>
    <n v="9491452"/>
    <n v="4828"/>
    <d v="2022-05-01T00:00:00"/>
    <n v="334.38"/>
    <s v="USD"/>
    <n v="334.38"/>
    <s v="ONL"/>
    <n v="2022"/>
    <x v="1"/>
  </r>
  <r>
    <x v="0"/>
    <s v="UNDP1-0009491477-01-MAY-2022-6739"/>
    <x v="10"/>
    <d v="2022-06-10T00:00:00"/>
    <s v="UNDP1"/>
    <x v="62"/>
    <s v="Intl Consult Security Charge"/>
    <s v="SSD"/>
    <n v="30000"/>
    <n v="47104"/>
    <n v="1981"/>
    <x v="3"/>
    <s v="SSD10"/>
    <x v="13"/>
    <x v="66"/>
    <s v="GLE"/>
    <m/>
    <m/>
    <m/>
    <m/>
    <x v="156"/>
    <x v="211"/>
    <m/>
    <n v="9491477"/>
    <n v="6739"/>
    <d v="2022-05-01T00:00:00"/>
    <n v="40.630000000000003"/>
    <s v="USD"/>
    <n v="40.630000000000003"/>
    <s v="ONL"/>
    <n v="2022"/>
    <x v="1"/>
  </r>
  <r>
    <x v="0"/>
    <s v="UNDP1-0009491477-01-MAY-2022-6740"/>
    <x v="10"/>
    <d v="2022-06-10T00:00:00"/>
    <s v="UNDP1"/>
    <x v="62"/>
    <s v="Intl Consult Security Charge"/>
    <s v="SSD"/>
    <n v="30000"/>
    <n v="47104"/>
    <n v="1981"/>
    <x v="3"/>
    <s v="SSD10"/>
    <x v="13"/>
    <x v="66"/>
    <s v="GLE"/>
    <m/>
    <m/>
    <m/>
    <m/>
    <x v="156"/>
    <x v="211"/>
    <m/>
    <n v="9491477"/>
    <n v="6740"/>
    <d v="2022-05-01T00:00:00"/>
    <n v="108.8"/>
    <s v="USD"/>
    <n v="108.8"/>
    <s v="ONL"/>
    <n v="2022"/>
    <x v="1"/>
  </r>
  <r>
    <x v="0"/>
    <s v="UNDP1-0009491477-01-MAY-2022-6741"/>
    <x v="10"/>
    <d v="2022-06-10T00:00:00"/>
    <s v="UNDP1"/>
    <x v="62"/>
    <s v="Intl Consult Security Charge"/>
    <s v="SSD"/>
    <n v="30000"/>
    <n v="47104"/>
    <n v="1981"/>
    <x v="3"/>
    <s v="SSD10"/>
    <x v="13"/>
    <x v="66"/>
    <s v="GLE"/>
    <m/>
    <m/>
    <m/>
    <m/>
    <x v="156"/>
    <x v="211"/>
    <m/>
    <n v="9491477"/>
    <n v="6741"/>
    <d v="2022-05-01T00:00:00"/>
    <n v="8"/>
    <s v="USD"/>
    <n v="8"/>
    <s v="ONL"/>
    <n v="2022"/>
    <x v="1"/>
  </r>
  <r>
    <x v="0"/>
    <s v="UNDP1-0009491477-01-MAY-2022-6742"/>
    <x v="10"/>
    <d v="2022-06-10T00:00:00"/>
    <s v="UNDP1"/>
    <x v="62"/>
    <s v="Intl Consult Security Charge"/>
    <s v="SSD"/>
    <n v="30000"/>
    <n v="47104"/>
    <n v="1981"/>
    <x v="3"/>
    <s v="SSD10"/>
    <x v="13"/>
    <x v="66"/>
    <s v="GLE"/>
    <m/>
    <m/>
    <m/>
    <m/>
    <x v="156"/>
    <x v="211"/>
    <m/>
    <n v="9491477"/>
    <n v="6742"/>
    <d v="2022-05-01T00:00:00"/>
    <n v="140.69999999999999"/>
    <s v="USD"/>
    <n v="140.69999999999999"/>
    <s v="ONL"/>
    <n v="2022"/>
    <x v="1"/>
  </r>
  <r>
    <x v="0"/>
    <s v="UNDP1-0009491477-01-MAY-2022-6743"/>
    <x v="10"/>
    <d v="2022-06-10T00:00:00"/>
    <s v="UNDP1"/>
    <x v="62"/>
    <s v="Intl Consult Security Charge"/>
    <s v="SSD"/>
    <n v="30000"/>
    <n v="47104"/>
    <n v="1981"/>
    <x v="3"/>
    <s v="SSD10"/>
    <x v="13"/>
    <x v="66"/>
    <s v="GLE"/>
    <m/>
    <m/>
    <m/>
    <m/>
    <x v="156"/>
    <x v="211"/>
    <m/>
    <n v="9491477"/>
    <n v="6743"/>
    <d v="2022-05-01T00:00:00"/>
    <n v="30"/>
    <s v="USD"/>
    <n v="30"/>
    <s v="ONL"/>
    <n v="2022"/>
    <x v="1"/>
  </r>
  <r>
    <x v="0"/>
    <s v="UNDP1-0009491477-01-MAY-2022-6744"/>
    <x v="10"/>
    <d v="2022-06-10T00:00:00"/>
    <s v="UNDP1"/>
    <x v="62"/>
    <s v="Intl Consult Security Charge"/>
    <s v="SSD"/>
    <n v="30000"/>
    <n v="47104"/>
    <n v="1981"/>
    <x v="3"/>
    <s v="SSD10"/>
    <x v="13"/>
    <x v="66"/>
    <s v="GLE"/>
    <m/>
    <m/>
    <m/>
    <m/>
    <x v="156"/>
    <x v="211"/>
    <m/>
    <n v="9491477"/>
    <n v="6744"/>
    <d v="2022-05-01T00:00:00"/>
    <n v="6.25"/>
    <s v="USD"/>
    <n v="6.25"/>
    <s v="ONL"/>
    <n v="2022"/>
    <x v="1"/>
  </r>
  <r>
    <x v="1"/>
    <s v="UNDP1-0009497901-31-MAY-2022-5654"/>
    <x v="3"/>
    <d v="2022-06-14T00:00:00"/>
    <s v="UNDP1"/>
    <x v="1"/>
    <s v="Facilities &amp; Admin - Implement"/>
    <s v="SSD"/>
    <n v="30000"/>
    <n v="47104"/>
    <n v="1981"/>
    <x v="23"/>
    <s v="SSD10"/>
    <x v="13"/>
    <x v="73"/>
    <s v="SFA"/>
    <m/>
    <m/>
    <m/>
    <m/>
    <x v="92"/>
    <x v="3"/>
    <m/>
    <n v="9497901"/>
    <n v="5654"/>
    <d v="2022-05-31T00:00:00"/>
    <n v="2382"/>
    <s v="USD"/>
    <n v="2382"/>
    <s v="PC"/>
    <n v="2022"/>
    <x v="1"/>
  </r>
  <r>
    <x v="1"/>
    <s v="UNDP1-0009497901-31-MAY-2022-5653"/>
    <x v="3"/>
    <d v="2022-06-14T00:00:00"/>
    <s v="UNDP1"/>
    <x v="1"/>
    <s v="Facilities &amp; Admin - Implement"/>
    <s v="SSD"/>
    <n v="30000"/>
    <n v="47104"/>
    <n v="1981"/>
    <x v="23"/>
    <s v="SSD10"/>
    <x v="13"/>
    <x v="74"/>
    <s v="SFA"/>
    <m/>
    <m/>
    <m/>
    <m/>
    <x v="92"/>
    <x v="3"/>
    <m/>
    <n v="9497901"/>
    <n v="5653"/>
    <d v="2022-05-31T00:00:00"/>
    <n v="140.36000000000001"/>
    <s v="USD"/>
    <n v="140.36000000000001"/>
    <s v="PC"/>
    <n v="2022"/>
    <x v="1"/>
  </r>
  <r>
    <x v="1"/>
    <s v="UNDP1-0009497901-31-MAY-2022-5652"/>
    <x v="3"/>
    <d v="2022-06-14T00:00:00"/>
    <s v="UNDP1"/>
    <x v="1"/>
    <s v="Facilities &amp; Admin - Implement"/>
    <s v="SSD"/>
    <n v="30000"/>
    <n v="47104"/>
    <n v="1981"/>
    <x v="23"/>
    <s v="SSD10"/>
    <x v="13"/>
    <x v="75"/>
    <s v="SFA"/>
    <m/>
    <m/>
    <m/>
    <m/>
    <x v="92"/>
    <x v="3"/>
    <m/>
    <n v="9497901"/>
    <n v="5652"/>
    <d v="2022-05-31T00:00:00"/>
    <n v="382.44"/>
    <s v="USD"/>
    <n v="382.44"/>
    <s v="PC"/>
    <n v="2022"/>
    <x v="1"/>
  </r>
  <r>
    <x v="1"/>
    <s v="UNDP1-0009497901-31-MAY-2022-5651"/>
    <x v="3"/>
    <d v="2022-06-14T00:00:00"/>
    <s v="UNDP1"/>
    <x v="1"/>
    <s v="Facilities &amp; Admin - Implement"/>
    <s v="SSD"/>
    <n v="30000"/>
    <n v="47104"/>
    <n v="1981"/>
    <x v="3"/>
    <s v="SSD10"/>
    <x v="13"/>
    <x v="63"/>
    <s v="SFA"/>
    <m/>
    <m/>
    <m/>
    <m/>
    <x v="92"/>
    <x v="3"/>
    <m/>
    <n v="9497901"/>
    <n v="5651"/>
    <d v="2022-05-31T00:00:00"/>
    <n v="28.8"/>
    <s v="USD"/>
    <n v="28.8"/>
    <s v="PC"/>
    <n v="2022"/>
    <x v="1"/>
  </r>
  <r>
    <x v="1"/>
    <s v="UNDP1-0009497901-31-MAY-2022-5650"/>
    <x v="3"/>
    <d v="2022-06-14T00:00:00"/>
    <s v="UNDP1"/>
    <x v="1"/>
    <s v="Facilities &amp; Admin - Implement"/>
    <s v="SSD"/>
    <n v="30000"/>
    <n v="47104"/>
    <n v="1981"/>
    <x v="3"/>
    <s v="SSD10"/>
    <x v="13"/>
    <x v="63"/>
    <s v="SFA"/>
    <m/>
    <m/>
    <m/>
    <m/>
    <x v="92"/>
    <x v="3"/>
    <m/>
    <n v="9497901"/>
    <n v="5650"/>
    <d v="2022-05-31T00:00:00"/>
    <n v="2.2400000000000002"/>
    <s v="USD"/>
    <n v="2.2400000000000002"/>
    <s v="PC"/>
    <n v="2022"/>
    <x v="1"/>
  </r>
  <r>
    <x v="1"/>
    <s v="UNDP1-0009497901-31-MAY-2022-5649"/>
    <x v="3"/>
    <d v="2022-06-14T00:00:00"/>
    <s v="UNDP1"/>
    <x v="1"/>
    <s v="Facilities &amp; Admin - Implement"/>
    <s v="SSD"/>
    <n v="30000"/>
    <n v="47104"/>
    <n v="1981"/>
    <x v="3"/>
    <s v="SSD10"/>
    <x v="13"/>
    <x v="66"/>
    <s v="SFA"/>
    <m/>
    <m/>
    <m/>
    <m/>
    <x v="92"/>
    <x v="3"/>
    <m/>
    <n v="9497901"/>
    <n v="5649"/>
    <d v="2022-05-31T00:00:00"/>
    <n v="53.5"/>
    <s v="USD"/>
    <n v="53.5"/>
    <s v="PC"/>
    <n v="2022"/>
    <x v="1"/>
  </r>
  <r>
    <x v="1"/>
    <s v="UNDP1-0009497901-31-MAY-2022-5647"/>
    <x v="3"/>
    <d v="2022-06-14T00:00:00"/>
    <s v="UNDP1"/>
    <x v="1"/>
    <s v="Facilities &amp; Admin - Implement"/>
    <s v="SSD"/>
    <n v="30000"/>
    <n v="47101"/>
    <n v="1981"/>
    <x v="3"/>
    <s v="SSD10"/>
    <x v="13"/>
    <x v="63"/>
    <s v="SFA"/>
    <m/>
    <m/>
    <m/>
    <m/>
    <x v="92"/>
    <x v="3"/>
    <m/>
    <n v="9497901"/>
    <n v="5647"/>
    <d v="2022-05-31T00:00:00"/>
    <n v="21.84"/>
    <s v="USD"/>
    <n v="21.84"/>
    <s v="PC"/>
    <n v="2022"/>
    <x v="1"/>
  </r>
  <r>
    <x v="1"/>
    <s v="UNDP1-0009497901-31-MAY-2022-5648"/>
    <x v="3"/>
    <d v="2022-06-14T00:00:00"/>
    <s v="UNDP1"/>
    <x v="1"/>
    <s v="Facilities &amp; Admin - Implement"/>
    <s v="SSD"/>
    <n v="30000"/>
    <n v="47101"/>
    <n v="1981"/>
    <x v="23"/>
    <s v="SSD10"/>
    <x v="13"/>
    <x v="65"/>
    <s v="SFA"/>
    <m/>
    <m/>
    <m/>
    <m/>
    <x v="92"/>
    <x v="3"/>
    <m/>
    <n v="9497901"/>
    <n v="5648"/>
    <d v="2022-05-31T00:00:00"/>
    <n v="35.67"/>
    <s v="USD"/>
    <n v="35.67"/>
    <s v="PC"/>
    <n v="2022"/>
    <x v="1"/>
  </r>
  <r>
    <x v="1"/>
    <s v="UNDP1-0009497910-12-JUN-2022-625"/>
    <x v="26"/>
    <d v="2022-06-14T00:00:00"/>
    <s v="UNDP1"/>
    <x v="1"/>
    <s v="Facilities &amp; Admin - Implement"/>
    <s v="SSD"/>
    <n v="30000"/>
    <n v="47104"/>
    <n v="1981"/>
    <x v="3"/>
    <s v="SSD10"/>
    <x v="13"/>
    <x v="63"/>
    <s v="SFA"/>
    <m/>
    <m/>
    <m/>
    <m/>
    <x v="157"/>
    <x v="3"/>
    <m/>
    <n v="9497910"/>
    <n v="625"/>
    <d v="2022-06-12T00:00:00"/>
    <n v="1552"/>
    <s v="USD"/>
    <n v="1552"/>
    <s v="PC"/>
    <n v="2022"/>
    <x v="2"/>
  </r>
  <r>
    <x v="1"/>
    <s v="UNDP1-0009553150-30-JUN-2022-1323"/>
    <x v="4"/>
    <d v="2022-07-23T00:00:00"/>
    <s v="UNDP1"/>
    <x v="1"/>
    <s v="Facilities &amp; Admin - Implement"/>
    <s v="SSD"/>
    <n v="30000"/>
    <n v="47104"/>
    <n v="1981"/>
    <x v="23"/>
    <s v="SSD10"/>
    <x v="13"/>
    <x v="74"/>
    <s v="SFA"/>
    <m/>
    <m/>
    <m/>
    <m/>
    <x v="159"/>
    <x v="3"/>
    <m/>
    <n v="9553150"/>
    <n v="1323"/>
    <d v="2022-06-30T00:00:00"/>
    <n v="-30.11"/>
    <s v="USD"/>
    <n v="-30.11"/>
    <s v="PC"/>
    <n v="2022"/>
    <x v="2"/>
  </r>
  <r>
    <x v="1"/>
    <s v="UNDP1-0009553150-30-JUN-2022-1322"/>
    <x v="4"/>
    <d v="2022-07-23T00:00:00"/>
    <s v="UNDP1"/>
    <x v="1"/>
    <s v="Facilities &amp; Admin - Implement"/>
    <s v="SSD"/>
    <n v="30000"/>
    <n v="47104"/>
    <n v="1981"/>
    <x v="23"/>
    <s v="SSD10"/>
    <x v="13"/>
    <x v="75"/>
    <s v="SFA"/>
    <m/>
    <m/>
    <m/>
    <m/>
    <x v="159"/>
    <x v="3"/>
    <m/>
    <n v="9553150"/>
    <n v="1322"/>
    <d v="2022-06-30T00:00:00"/>
    <n v="382.44"/>
    <s v="USD"/>
    <n v="382.44"/>
    <s v="PC"/>
    <n v="2022"/>
    <x v="2"/>
  </r>
  <r>
    <x v="1"/>
    <s v="UNDP1-0009553150-30-JUN-2022-1321"/>
    <x v="4"/>
    <d v="2022-07-23T00:00:00"/>
    <s v="UNDP1"/>
    <x v="1"/>
    <s v="Facilities &amp; Admin - Implement"/>
    <s v="SSD"/>
    <n v="30000"/>
    <n v="47104"/>
    <n v="1981"/>
    <x v="3"/>
    <s v="SSD10"/>
    <x v="13"/>
    <x v="12"/>
    <s v="SFA"/>
    <m/>
    <m/>
    <m/>
    <m/>
    <x v="159"/>
    <x v="3"/>
    <m/>
    <n v="9553150"/>
    <n v="1321"/>
    <d v="2022-06-30T00:00:00"/>
    <n v="202.4"/>
    <s v="USD"/>
    <n v="202.4"/>
    <s v="PC"/>
    <n v="2022"/>
    <x v="2"/>
  </r>
  <r>
    <x v="1"/>
    <s v="UNDP1-0009553150-30-JUN-2022-1324"/>
    <x v="4"/>
    <d v="2022-07-23T00:00:00"/>
    <s v="UNDP1"/>
    <x v="1"/>
    <s v="Facilities &amp; Admin - Implement"/>
    <s v="SSD"/>
    <n v="30000"/>
    <n v="47104"/>
    <n v="1981"/>
    <x v="23"/>
    <s v="SSD10"/>
    <x v="13"/>
    <x v="60"/>
    <s v="SFA"/>
    <m/>
    <m/>
    <m/>
    <m/>
    <x v="159"/>
    <x v="3"/>
    <m/>
    <n v="9553150"/>
    <n v="1324"/>
    <d v="2022-06-30T00:00:00"/>
    <n v="43.58"/>
    <s v="USD"/>
    <n v="43.58"/>
    <s v="PC"/>
    <n v="2022"/>
    <x v="2"/>
  </r>
  <r>
    <x v="0"/>
    <s v="UNDP1-PO09328449-31-JAN-2022-90"/>
    <x v="12"/>
    <d v="2022-02-01T00:00:00"/>
    <s v="UNDP1"/>
    <x v="7"/>
    <s v="Travel Tickets-Local"/>
    <s v="SSD"/>
    <n v="30000"/>
    <n v="47104"/>
    <n v="1981"/>
    <x v="23"/>
    <s v="SSD10"/>
    <x v="13"/>
    <x v="60"/>
    <s v="COM"/>
    <m/>
    <m/>
    <m/>
    <m/>
    <x v="42"/>
    <x v="339"/>
    <m/>
    <s v="PO09328449"/>
    <n v="90"/>
    <d v="2022-01-31T00:00:00"/>
    <n v="4000"/>
    <s v="USD"/>
    <n v="4000"/>
    <s v="PO"/>
    <n v="2022"/>
    <x v="5"/>
  </r>
  <r>
    <x v="0"/>
    <s v="UNDP1-PO09328449-31-JAN-2022-18"/>
    <x v="12"/>
    <d v="2022-02-01T00:00:00"/>
    <s v="UNDP1"/>
    <x v="15"/>
    <s v="Receipt Accrual Liability"/>
    <s v="SSD"/>
    <n v="30000"/>
    <n v="47104"/>
    <n v="1981"/>
    <x v="23"/>
    <s v="SSD10"/>
    <x v="13"/>
    <x v="60"/>
    <s v="COM"/>
    <m/>
    <m/>
    <m/>
    <m/>
    <x v="42"/>
    <x v="339"/>
    <m/>
    <s v="PO09328449"/>
    <n v="18"/>
    <d v="2022-01-31T00:00:00"/>
    <n v="-4000"/>
    <s v="USD"/>
    <n v="-4000"/>
    <s v="PO"/>
    <n v="2022"/>
    <x v="5"/>
  </r>
  <r>
    <x v="0"/>
    <s v="UNDP1-PO09328596-01-FEB-2022-25"/>
    <x v="28"/>
    <d v="2022-02-01T00:00:00"/>
    <s v="UNDP1"/>
    <x v="7"/>
    <s v="Travel Tickets-Local"/>
    <s v="SSD"/>
    <n v="30000"/>
    <n v="47104"/>
    <n v="1981"/>
    <x v="23"/>
    <s v="SSD10"/>
    <x v="13"/>
    <x v="60"/>
    <s v="COM"/>
    <m/>
    <m/>
    <m/>
    <m/>
    <x v="43"/>
    <x v="339"/>
    <m/>
    <s v="PO09328596"/>
    <n v="25"/>
    <d v="2022-02-01T00:00:00"/>
    <n v="-4000"/>
    <s v="USD"/>
    <n v="-4000"/>
    <s v="PO"/>
    <n v="2022"/>
    <x v="4"/>
  </r>
  <r>
    <x v="0"/>
    <s v="UNDP1-PO09328596-01-FEB-2022-91"/>
    <x v="28"/>
    <d v="2022-02-01T00:00:00"/>
    <s v="UNDP1"/>
    <x v="15"/>
    <s v="Receipt Accrual Liability"/>
    <s v="SSD"/>
    <n v="30000"/>
    <n v="47104"/>
    <n v="1981"/>
    <x v="23"/>
    <s v="SSD10"/>
    <x v="13"/>
    <x v="60"/>
    <s v="COM"/>
    <m/>
    <m/>
    <m/>
    <m/>
    <x v="43"/>
    <x v="339"/>
    <m/>
    <s v="PO09328596"/>
    <n v="91"/>
    <d v="2022-02-01T00:00:00"/>
    <n v="4000"/>
    <s v="USD"/>
    <n v="4000"/>
    <s v="PO"/>
    <n v="2022"/>
    <x v="4"/>
  </r>
  <r>
    <x v="0"/>
    <s v="UNDP1-PO09365157-28-FEB-2022-121"/>
    <x v="8"/>
    <d v="2022-03-03T00:00:00"/>
    <s v="UNDP1"/>
    <x v="15"/>
    <s v="Receipt Accrual Liability"/>
    <s v="SSD"/>
    <n v="30000"/>
    <n v="47104"/>
    <n v="1981"/>
    <x v="3"/>
    <s v="SSD10"/>
    <x v="13"/>
    <x v="63"/>
    <s v="COM"/>
    <m/>
    <m/>
    <m/>
    <m/>
    <x v="44"/>
    <x v="340"/>
    <m/>
    <s v="PO09365157"/>
    <n v="121"/>
    <d v="2022-02-28T00:00:00"/>
    <n v="-6009.6"/>
    <s v="USD"/>
    <n v="-6009.6"/>
    <s v="PO"/>
    <n v="2022"/>
    <x v="4"/>
  </r>
  <r>
    <x v="0"/>
    <s v="UNDP1-PO09365157-28-FEB-2022-156"/>
    <x v="8"/>
    <d v="2022-03-03T00:00:00"/>
    <s v="UNDP1"/>
    <x v="13"/>
    <s v="Stationery &amp; other Office Supp"/>
    <s v="SSD"/>
    <n v="30000"/>
    <n v="47104"/>
    <n v="1981"/>
    <x v="3"/>
    <s v="SSD10"/>
    <x v="13"/>
    <x v="63"/>
    <s v="COM"/>
    <m/>
    <m/>
    <m/>
    <m/>
    <x v="44"/>
    <x v="340"/>
    <m/>
    <s v="PO09365157"/>
    <n v="156"/>
    <d v="2022-02-28T00:00:00"/>
    <n v="6009.6"/>
    <s v="USD"/>
    <n v="6009.6"/>
    <s v="PO"/>
    <n v="2022"/>
    <x v="4"/>
  </r>
  <r>
    <x v="0"/>
    <s v="UNDP1-PO09365157-28-FEB-2022-138"/>
    <x v="8"/>
    <d v="2022-03-03T00:00:00"/>
    <s v="UNDP1"/>
    <x v="10"/>
    <s v="Intl Consultants-Sht Term-Tech"/>
    <s v="SSD"/>
    <n v="30000"/>
    <n v="47104"/>
    <n v="1981"/>
    <x v="3"/>
    <s v="SSD10"/>
    <x v="13"/>
    <x v="66"/>
    <s v="COM"/>
    <m/>
    <m/>
    <m/>
    <m/>
    <x v="44"/>
    <x v="341"/>
    <m/>
    <s v="PO09365157"/>
    <n v="138"/>
    <d v="2022-02-28T00:00:00"/>
    <n v="600"/>
    <s v="USD"/>
    <n v="600"/>
    <s v="PO"/>
    <n v="2022"/>
    <x v="4"/>
  </r>
  <r>
    <x v="0"/>
    <s v="UNDP1-PO09365157-28-FEB-2022-137"/>
    <x v="8"/>
    <d v="2022-03-03T00:00:00"/>
    <s v="UNDP1"/>
    <x v="10"/>
    <s v="Intl Consultants-Sht Term-Tech"/>
    <s v="SSD"/>
    <n v="30000"/>
    <n v="47104"/>
    <n v="1981"/>
    <x v="3"/>
    <s v="SSD10"/>
    <x v="13"/>
    <x v="66"/>
    <s v="COM"/>
    <m/>
    <m/>
    <m/>
    <m/>
    <x v="44"/>
    <x v="341"/>
    <m/>
    <s v="PO09365157"/>
    <n v="137"/>
    <d v="2022-02-28T00:00:00"/>
    <n v="2814"/>
    <s v="USD"/>
    <n v="2814"/>
    <s v="PO"/>
    <n v="2022"/>
    <x v="4"/>
  </r>
  <r>
    <x v="0"/>
    <s v="UNDP1-PO09365157-28-FEB-2022-136"/>
    <x v="8"/>
    <d v="2022-03-03T00:00:00"/>
    <s v="UNDP1"/>
    <x v="10"/>
    <s v="Intl Consultants-Sht Term-Tech"/>
    <s v="SSD"/>
    <n v="30000"/>
    <n v="47104"/>
    <n v="1981"/>
    <x v="3"/>
    <s v="SSD10"/>
    <x v="13"/>
    <x v="66"/>
    <s v="COM"/>
    <m/>
    <m/>
    <m/>
    <m/>
    <x v="44"/>
    <x v="341"/>
    <m/>
    <s v="PO09365157"/>
    <n v="136"/>
    <d v="2022-02-28T00:00:00"/>
    <n v="160"/>
    <s v="USD"/>
    <n v="160"/>
    <s v="PO"/>
    <n v="2022"/>
    <x v="4"/>
  </r>
  <r>
    <x v="0"/>
    <s v="UNDP1-PO09365157-28-FEB-2022-135"/>
    <x v="8"/>
    <d v="2022-03-03T00:00:00"/>
    <s v="UNDP1"/>
    <x v="10"/>
    <s v="Intl Consultants-Sht Term-Tech"/>
    <s v="SSD"/>
    <n v="30000"/>
    <n v="47104"/>
    <n v="1981"/>
    <x v="3"/>
    <s v="SSD10"/>
    <x v="13"/>
    <x v="66"/>
    <s v="COM"/>
    <m/>
    <m/>
    <m/>
    <m/>
    <x v="44"/>
    <x v="341"/>
    <m/>
    <s v="PO09365157"/>
    <n v="135"/>
    <d v="2022-02-28T00:00:00"/>
    <n v="2176"/>
    <s v="USD"/>
    <n v="2176"/>
    <s v="PO"/>
    <n v="2022"/>
    <x v="4"/>
  </r>
  <r>
    <x v="0"/>
    <s v="UNDP1-PO09365157-28-FEB-2022-134"/>
    <x v="8"/>
    <d v="2022-03-03T00:00:00"/>
    <s v="UNDP1"/>
    <x v="10"/>
    <s v="Intl Consultants-Sht Term-Tech"/>
    <s v="SSD"/>
    <n v="30000"/>
    <n v="47104"/>
    <n v="1981"/>
    <x v="3"/>
    <s v="SSD10"/>
    <x v="13"/>
    <x v="66"/>
    <s v="COM"/>
    <m/>
    <m/>
    <m/>
    <m/>
    <x v="44"/>
    <x v="341"/>
    <m/>
    <s v="PO09365157"/>
    <n v="134"/>
    <d v="2022-02-28T00:00:00"/>
    <n v="812.5"/>
    <s v="USD"/>
    <n v="812.5"/>
    <s v="PO"/>
    <n v="2022"/>
    <x v="4"/>
  </r>
  <r>
    <x v="0"/>
    <s v="UNDP1-PO09365157-28-FEB-2022-150"/>
    <x v="8"/>
    <d v="2022-03-03T00:00:00"/>
    <s v="UNDP1"/>
    <x v="10"/>
    <s v="Intl Consultants-Sht Term-Tech"/>
    <s v="SSD"/>
    <n v="30000"/>
    <n v="47104"/>
    <n v="1981"/>
    <x v="3"/>
    <s v="SSD10"/>
    <x v="13"/>
    <x v="66"/>
    <s v="COM"/>
    <m/>
    <m/>
    <m/>
    <m/>
    <x v="44"/>
    <x v="341"/>
    <m/>
    <s v="PO09365157"/>
    <n v="150"/>
    <d v="2022-02-28T00:00:00"/>
    <n v="125"/>
    <s v="USD"/>
    <n v="125"/>
    <s v="PO"/>
    <n v="2022"/>
    <x v="4"/>
  </r>
  <r>
    <x v="0"/>
    <s v="UNDP1-PO09365157-28-FEB-2022-118"/>
    <x v="8"/>
    <d v="2022-03-03T00:00:00"/>
    <s v="UNDP1"/>
    <x v="15"/>
    <s v="Receipt Accrual Liability"/>
    <s v="SSD"/>
    <n v="30000"/>
    <n v="47104"/>
    <n v="1981"/>
    <x v="3"/>
    <s v="SSD10"/>
    <x v="13"/>
    <x v="66"/>
    <s v="COM"/>
    <m/>
    <m/>
    <m/>
    <m/>
    <x v="44"/>
    <x v="341"/>
    <m/>
    <s v="PO09365157"/>
    <n v="118"/>
    <d v="2022-02-28T00:00:00"/>
    <n v="-125"/>
    <s v="USD"/>
    <n v="-125"/>
    <s v="PO"/>
    <n v="2022"/>
    <x v="4"/>
  </r>
  <r>
    <x v="0"/>
    <s v="UNDP1-PO09365157-28-FEB-2022-117"/>
    <x v="8"/>
    <d v="2022-03-03T00:00:00"/>
    <s v="UNDP1"/>
    <x v="15"/>
    <s v="Receipt Accrual Liability"/>
    <s v="SSD"/>
    <n v="30000"/>
    <n v="47104"/>
    <n v="1981"/>
    <x v="3"/>
    <s v="SSD10"/>
    <x v="13"/>
    <x v="66"/>
    <s v="COM"/>
    <m/>
    <m/>
    <m/>
    <m/>
    <x v="44"/>
    <x v="341"/>
    <m/>
    <s v="PO09365157"/>
    <n v="117"/>
    <d v="2022-02-28T00:00:00"/>
    <n v="-600"/>
    <s v="USD"/>
    <n v="-600"/>
    <s v="PO"/>
    <n v="2022"/>
    <x v="4"/>
  </r>
  <r>
    <x v="0"/>
    <s v="UNDP1-PO09365157-28-FEB-2022-116"/>
    <x v="8"/>
    <d v="2022-03-03T00:00:00"/>
    <s v="UNDP1"/>
    <x v="15"/>
    <s v="Receipt Accrual Liability"/>
    <s v="SSD"/>
    <n v="30000"/>
    <n v="47104"/>
    <n v="1981"/>
    <x v="3"/>
    <s v="SSD10"/>
    <x v="13"/>
    <x v="66"/>
    <s v="COM"/>
    <m/>
    <m/>
    <m/>
    <m/>
    <x v="44"/>
    <x v="341"/>
    <m/>
    <s v="PO09365157"/>
    <n v="116"/>
    <d v="2022-02-28T00:00:00"/>
    <n v="-2814"/>
    <s v="USD"/>
    <n v="-2814"/>
    <s v="PO"/>
    <n v="2022"/>
    <x v="4"/>
  </r>
  <r>
    <x v="0"/>
    <s v="UNDP1-PO09365157-28-FEB-2022-115"/>
    <x v="8"/>
    <d v="2022-03-03T00:00:00"/>
    <s v="UNDP1"/>
    <x v="15"/>
    <s v="Receipt Accrual Liability"/>
    <s v="SSD"/>
    <n v="30000"/>
    <n v="47104"/>
    <n v="1981"/>
    <x v="3"/>
    <s v="SSD10"/>
    <x v="13"/>
    <x v="66"/>
    <s v="COM"/>
    <m/>
    <m/>
    <m/>
    <m/>
    <x v="44"/>
    <x v="341"/>
    <m/>
    <s v="PO09365157"/>
    <n v="115"/>
    <d v="2022-02-28T00:00:00"/>
    <n v="-160"/>
    <s v="USD"/>
    <n v="-160"/>
    <s v="PO"/>
    <n v="2022"/>
    <x v="4"/>
  </r>
  <r>
    <x v="0"/>
    <s v="UNDP1-PO09365157-28-FEB-2022-114"/>
    <x v="8"/>
    <d v="2022-03-03T00:00:00"/>
    <s v="UNDP1"/>
    <x v="15"/>
    <s v="Receipt Accrual Liability"/>
    <s v="SSD"/>
    <n v="30000"/>
    <n v="47104"/>
    <n v="1981"/>
    <x v="3"/>
    <s v="SSD10"/>
    <x v="13"/>
    <x v="66"/>
    <s v="COM"/>
    <m/>
    <m/>
    <m/>
    <m/>
    <x v="44"/>
    <x v="341"/>
    <m/>
    <s v="PO09365157"/>
    <n v="114"/>
    <d v="2022-02-28T00:00:00"/>
    <n v="-2176"/>
    <s v="USD"/>
    <n v="-2176"/>
    <s v="PO"/>
    <n v="2022"/>
    <x v="4"/>
  </r>
  <r>
    <x v="0"/>
    <s v="UNDP1-PO09365157-28-FEB-2022-113"/>
    <x v="8"/>
    <d v="2022-03-03T00:00:00"/>
    <s v="UNDP1"/>
    <x v="15"/>
    <s v="Receipt Accrual Liability"/>
    <s v="SSD"/>
    <n v="30000"/>
    <n v="47104"/>
    <n v="1981"/>
    <x v="3"/>
    <s v="SSD10"/>
    <x v="13"/>
    <x v="66"/>
    <s v="COM"/>
    <m/>
    <m/>
    <m/>
    <m/>
    <x v="44"/>
    <x v="341"/>
    <m/>
    <s v="PO09365157"/>
    <n v="113"/>
    <d v="2022-02-28T00:00:00"/>
    <n v="-812.5"/>
    <s v="USD"/>
    <n v="-812.5"/>
    <s v="PO"/>
    <n v="2022"/>
    <x v="4"/>
  </r>
  <r>
    <x v="0"/>
    <s v="UNDP1-PO09365290-01-MAR-2022-222"/>
    <x v="7"/>
    <d v="2022-03-03T00:00:00"/>
    <s v="UNDP1"/>
    <x v="10"/>
    <s v="Intl Consultants-Sht Term-Tech"/>
    <s v="SSD"/>
    <n v="30000"/>
    <n v="47104"/>
    <n v="1981"/>
    <x v="3"/>
    <s v="SSD10"/>
    <x v="13"/>
    <x v="66"/>
    <s v="COM"/>
    <m/>
    <m/>
    <m/>
    <m/>
    <x v="45"/>
    <x v="341"/>
    <m/>
    <s v="PO09365290"/>
    <n v="222"/>
    <d v="2022-03-01T00:00:00"/>
    <n v="-125"/>
    <s v="USD"/>
    <n v="-125"/>
    <s v="PO"/>
    <n v="2022"/>
    <x v="3"/>
  </r>
  <r>
    <x v="0"/>
    <s v="UNDP1-PO09365290-01-MAR-2022-14"/>
    <x v="7"/>
    <d v="2022-03-03T00:00:00"/>
    <s v="UNDP1"/>
    <x v="10"/>
    <s v="Intl Consultants-Sht Term-Tech"/>
    <s v="SSD"/>
    <n v="30000"/>
    <n v="47104"/>
    <n v="1981"/>
    <x v="3"/>
    <s v="SSD10"/>
    <x v="13"/>
    <x v="66"/>
    <s v="COM"/>
    <m/>
    <m/>
    <m/>
    <m/>
    <x v="45"/>
    <x v="341"/>
    <m/>
    <s v="PO09365290"/>
    <n v="14"/>
    <d v="2022-03-01T00:00:00"/>
    <n v="-2176"/>
    <s v="USD"/>
    <n v="-2176"/>
    <s v="PO"/>
    <n v="2022"/>
    <x v="3"/>
  </r>
  <r>
    <x v="0"/>
    <s v="UNDP1-PO09365290-01-MAR-2022-228"/>
    <x v="7"/>
    <d v="2022-03-03T00:00:00"/>
    <s v="UNDP1"/>
    <x v="13"/>
    <s v="Stationery &amp; other Office Supp"/>
    <s v="SSD"/>
    <n v="30000"/>
    <n v="47104"/>
    <n v="1981"/>
    <x v="3"/>
    <s v="SSD10"/>
    <x v="13"/>
    <x v="63"/>
    <s v="COM"/>
    <m/>
    <m/>
    <m/>
    <m/>
    <x v="45"/>
    <x v="340"/>
    <m/>
    <s v="PO09365290"/>
    <n v="228"/>
    <d v="2022-03-01T00:00:00"/>
    <n v="-6009.6"/>
    <s v="USD"/>
    <n v="-6009.6"/>
    <s v="PO"/>
    <n v="2022"/>
    <x v="3"/>
  </r>
  <r>
    <x v="0"/>
    <s v="UNDP1-PO09365290-01-MAR-2022-13"/>
    <x v="7"/>
    <d v="2022-03-03T00:00:00"/>
    <s v="UNDP1"/>
    <x v="10"/>
    <s v="Intl Consultants-Sht Term-Tech"/>
    <s v="SSD"/>
    <n v="30000"/>
    <n v="47104"/>
    <n v="1981"/>
    <x v="3"/>
    <s v="SSD10"/>
    <x v="13"/>
    <x v="66"/>
    <s v="COM"/>
    <m/>
    <m/>
    <m/>
    <m/>
    <x v="45"/>
    <x v="341"/>
    <m/>
    <s v="PO09365290"/>
    <n v="13"/>
    <d v="2022-03-01T00:00:00"/>
    <n v="-812.5"/>
    <s v="USD"/>
    <n v="-812.5"/>
    <s v="PO"/>
    <n v="2022"/>
    <x v="3"/>
  </r>
  <r>
    <x v="0"/>
    <s v="UNDP1-PO09365290-01-MAR-2022-158"/>
    <x v="7"/>
    <d v="2022-03-03T00:00:00"/>
    <s v="UNDP1"/>
    <x v="15"/>
    <s v="Receipt Accrual Liability"/>
    <s v="SSD"/>
    <n v="30000"/>
    <n v="47104"/>
    <n v="1981"/>
    <x v="3"/>
    <s v="SSD10"/>
    <x v="13"/>
    <x v="66"/>
    <s v="COM"/>
    <m/>
    <m/>
    <m/>
    <m/>
    <x v="45"/>
    <x v="341"/>
    <m/>
    <s v="PO09365290"/>
    <n v="158"/>
    <d v="2022-03-01T00:00:00"/>
    <n v="812.5"/>
    <s v="USD"/>
    <n v="812.5"/>
    <s v="PO"/>
    <n v="2022"/>
    <x v="3"/>
  </r>
  <r>
    <x v="0"/>
    <s v="UNDP1-PO09365290-01-MAR-2022-159"/>
    <x v="7"/>
    <d v="2022-03-03T00:00:00"/>
    <s v="UNDP1"/>
    <x v="15"/>
    <s v="Receipt Accrual Liability"/>
    <s v="SSD"/>
    <n v="30000"/>
    <n v="47104"/>
    <n v="1981"/>
    <x v="3"/>
    <s v="SSD10"/>
    <x v="13"/>
    <x v="66"/>
    <s v="COM"/>
    <m/>
    <m/>
    <m/>
    <m/>
    <x v="45"/>
    <x v="341"/>
    <m/>
    <s v="PO09365290"/>
    <n v="159"/>
    <d v="2022-03-01T00:00:00"/>
    <n v="2176"/>
    <s v="USD"/>
    <n v="2176"/>
    <s v="PO"/>
    <n v="2022"/>
    <x v="3"/>
  </r>
  <r>
    <x v="0"/>
    <s v="UNDP1-PO09365290-01-MAR-2022-162"/>
    <x v="7"/>
    <d v="2022-03-03T00:00:00"/>
    <s v="UNDP1"/>
    <x v="15"/>
    <s v="Receipt Accrual Liability"/>
    <s v="SSD"/>
    <n v="30000"/>
    <n v="47104"/>
    <n v="1981"/>
    <x v="3"/>
    <s v="SSD10"/>
    <x v="13"/>
    <x v="66"/>
    <s v="COM"/>
    <m/>
    <m/>
    <m/>
    <m/>
    <x v="45"/>
    <x v="341"/>
    <m/>
    <s v="PO09365290"/>
    <n v="162"/>
    <d v="2022-03-01T00:00:00"/>
    <n v="600"/>
    <s v="USD"/>
    <n v="600"/>
    <s v="PO"/>
    <n v="2022"/>
    <x v="3"/>
  </r>
  <r>
    <x v="0"/>
    <s v="UNDP1-PO09365290-01-MAR-2022-16"/>
    <x v="7"/>
    <d v="2022-03-03T00:00:00"/>
    <s v="UNDP1"/>
    <x v="10"/>
    <s v="Intl Consultants-Sht Term-Tech"/>
    <s v="SSD"/>
    <n v="30000"/>
    <n v="47104"/>
    <n v="1981"/>
    <x v="3"/>
    <s v="SSD10"/>
    <x v="13"/>
    <x v="66"/>
    <s v="COM"/>
    <m/>
    <m/>
    <m/>
    <m/>
    <x v="45"/>
    <x v="341"/>
    <m/>
    <s v="PO09365290"/>
    <n v="16"/>
    <d v="2022-03-01T00:00:00"/>
    <n v="-2814"/>
    <s v="USD"/>
    <n v="-2814"/>
    <s v="PO"/>
    <n v="2022"/>
    <x v="3"/>
  </r>
  <r>
    <x v="0"/>
    <s v="UNDP1-PO09365290-01-MAR-2022-15"/>
    <x v="7"/>
    <d v="2022-03-03T00:00:00"/>
    <s v="UNDP1"/>
    <x v="10"/>
    <s v="Intl Consultants-Sht Term-Tech"/>
    <s v="SSD"/>
    <n v="30000"/>
    <n v="47104"/>
    <n v="1981"/>
    <x v="3"/>
    <s v="SSD10"/>
    <x v="13"/>
    <x v="66"/>
    <s v="COM"/>
    <m/>
    <m/>
    <m/>
    <m/>
    <x v="45"/>
    <x v="341"/>
    <m/>
    <s v="PO09365290"/>
    <n v="15"/>
    <d v="2022-03-01T00:00:00"/>
    <n v="-160"/>
    <s v="USD"/>
    <n v="-160"/>
    <s v="PO"/>
    <n v="2022"/>
    <x v="3"/>
  </r>
  <r>
    <x v="0"/>
    <s v="UNDP1-PO09365290-01-MAR-2022-160"/>
    <x v="7"/>
    <d v="2022-03-03T00:00:00"/>
    <s v="UNDP1"/>
    <x v="15"/>
    <s v="Receipt Accrual Liability"/>
    <s v="SSD"/>
    <n v="30000"/>
    <n v="47104"/>
    <n v="1981"/>
    <x v="3"/>
    <s v="SSD10"/>
    <x v="13"/>
    <x v="66"/>
    <s v="COM"/>
    <m/>
    <m/>
    <m/>
    <m/>
    <x v="45"/>
    <x v="341"/>
    <m/>
    <s v="PO09365290"/>
    <n v="160"/>
    <d v="2022-03-01T00:00:00"/>
    <n v="160"/>
    <s v="USD"/>
    <n v="160"/>
    <s v="PO"/>
    <n v="2022"/>
    <x v="3"/>
  </r>
  <r>
    <x v="0"/>
    <s v="UNDP1-PO09365290-01-MAR-2022-161"/>
    <x v="7"/>
    <d v="2022-03-03T00:00:00"/>
    <s v="UNDP1"/>
    <x v="15"/>
    <s v="Receipt Accrual Liability"/>
    <s v="SSD"/>
    <n v="30000"/>
    <n v="47104"/>
    <n v="1981"/>
    <x v="3"/>
    <s v="SSD10"/>
    <x v="13"/>
    <x v="66"/>
    <s v="COM"/>
    <m/>
    <m/>
    <m/>
    <m/>
    <x v="45"/>
    <x v="341"/>
    <m/>
    <s v="PO09365290"/>
    <n v="161"/>
    <d v="2022-03-01T00:00:00"/>
    <n v="2814"/>
    <s v="USD"/>
    <n v="2814"/>
    <s v="PO"/>
    <n v="2022"/>
    <x v="3"/>
  </r>
  <r>
    <x v="0"/>
    <s v="UNDP1-PO09365290-01-MAR-2022-166"/>
    <x v="7"/>
    <d v="2022-03-03T00:00:00"/>
    <s v="UNDP1"/>
    <x v="15"/>
    <s v="Receipt Accrual Liability"/>
    <s v="SSD"/>
    <n v="30000"/>
    <n v="47104"/>
    <n v="1981"/>
    <x v="3"/>
    <s v="SSD10"/>
    <x v="13"/>
    <x v="63"/>
    <s v="COM"/>
    <m/>
    <m/>
    <m/>
    <m/>
    <x v="45"/>
    <x v="340"/>
    <m/>
    <s v="PO09365290"/>
    <n v="166"/>
    <d v="2022-03-01T00:00:00"/>
    <n v="6009.6"/>
    <s v="USD"/>
    <n v="6009.6"/>
    <s v="PO"/>
    <n v="2022"/>
    <x v="3"/>
  </r>
  <r>
    <x v="0"/>
    <s v="UNDP1-PO09365290-01-MAR-2022-163"/>
    <x v="7"/>
    <d v="2022-03-03T00:00:00"/>
    <s v="UNDP1"/>
    <x v="15"/>
    <s v="Receipt Accrual Liability"/>
    <s v="SSD"/>
    <n v="30000"/>
    <n v="47104"/>
    <n v="1981"/>
    <x v="3"/>
    <s v="SSD10"/>
    <x v="13"/>
    <x v="66"/>
    <s v="COM"/>
    <m/>
    <m/>
    <m/>
    <m/>
    <x v="45"/>
    <x v="341"/>
    <m/>
    <s v="PO09365290"/>
    <n v="163"/>
    <d v="2022-03-01T00:00:00"/>
    <n v="125"/>
    <s v="USD"/>
    <n v="125"/>
    <s v="PO"/>
    <n v="2022"/>
    <x v="3"/>
  </r>
  <r>
    <x v="0"/>
    <s v="UNDP1-PO09365290-01-MAR-2022-17"/>
    <x v="7"/>
    <d v="2022-03-03T00:00:00"/>
    <s v="UNDP1"/>
    <x v="10"/>
    <s v="Intl Consultants-Sht Term-Tech"/>
    <s v="SSD"/>
    <n v="30000"/>
    <n v="47104"/>
    <n v="1981"/>
    <x v="3"/>
    <s v="SSD10"/>
    <x v="13"/>
    <x v="66"/>
    <s v="COM"/>
    <m/>
    <m/>
    <m/>
    <m/>
    <x v="45"/>
    <x v="341"/>
    <m/>
    <s v="PO09365290"/>
    <n v="17"/>
    <d v="2022-03-01T00:00:00"/>
    <n v="-600"/>
    <s v="USD"/>
    <n v="-600"/>
    <s v="PO"/>
    <n v="2022"/>
    <x v="3"/>
  </r>
  <r>
    <x v="0"/>
    <s v="UNDP1-PO09523480-30-JUN-2022-146"/>
    <x v="4"/>
    <d v="2022-07-01T00:00:00"/>
    <s v="UNDP1"/>
    <x v="15"/>
    <s v="Receipt Accrual Liability"/>
    <s v="SSD"/>
    <n v="30000"/>
    <n v="47104"/>
    <n v="1981"/>
    <x v="23"/>
    <s v="SSD10"/>
    <x v="13"/>
    <x v="60"/>
    <s v="COM"/>
    <m/>
    <m/>
    <m/>
    <m/>
    <x v="52"/>
    <x v="342"/>
    <m/>
    <s v="PO09523480"/>
    <n v="146"/>
    <d v="2022-06-30T00:00:00"/>
    <n v="-622.5"/>
    <s v="USD"/>
    <n v="-622.5"/>
    <s v="PO"/>
    <n v="2022"/>
    <x v="2"/>
  </r>
  <r>
    <x v="0"/>
    <s v="UNDP1-PO09523480-30-JUN-2022-147"/>
    <x v="4"/>
    <d v="2022-07-01T00:00:00"/>
    <s v="UNDP1"/>
    <x v="15"/>
    <s v="Receipt Accrual Liability"/>
    <s v="SSD"/>
    <n v="30000"/>
    <n v="47104"/>
    <n v="1981"/>
    <x v="3"/>
    <s v="SSD10"/>
    <x v="13"/>
    <x v="12"/>
    <s v="COM"/>
    <m/>
    <m/>
    <m/>
    <m/>
    <x v="52"/>
    <x v="343"/>
    <m/>
    <s v="PO09523480"/>
    <n v="147"/>
    <d v="2022-06-30T00:00:00"/>
    <n v="-2530"/>
    <s v="USD"/>
    <n v="-2530"/>
    <s v="PO"/>
    <n v="2022"/>
    <x v="2"/>
  </r>
  <r>
    <x v="0"/>
    <s v="UNDP1-PO09523480-30-JUN-2022-9"/>
    <x v="4"/>
    <d v="2022-07-01T00:00:00"/>
    <s v="UNDP1"/>
    <x v="11"/>
    <s v="Rent - Meeting Rooms"/>
    <s v="SSD"/>
    <n v="30000"/>
    <n v="47104"/>
    <n v="1981"/>
    <x v="23"/>
    <s v="SSD10"/>
    <x v="13"/>
    <x v="60"/>
    <s v="COM"/>
    <m/>
    <m/>
    <m/>
    <m/>
    <x v="52"/>
    <x v="342"/>
    <m/>
    <s v="PO09523480"/>
    <n v="9"/>
    <d v="2022-06-30T00:00:00"/>
    <n v="622.5"/>
    <s v="USD"/>
    <n v="622.5"/>
    <s v="PO"/>
    <n v="2022"/>
    <x v="2"/>
  </r>
  <r>
    <x v="0"/>
    <s v="UNDP1-PO09523480-30-JUN-2022-10"/>
    <x v="4"/>
    <d v="2022-07-01T00:00:00"/>
    <s v="UNDP1"/>
    <x v="9"/>
    <s v="Learning costs"/>
    <s v="SSD"/>
    <n v="30000"/>
    <n v="47104"/>
    <n v="1981"/>
    <x v="3"/>
    <s v="SSD10"/>
    <x v="13"/>
    <x v="12"/>
    <s v="COM"/>
    <m/>
    <m/>
    <m/>
    <m/>
    <x v="52"/>
    <x v="343"/>
    <m/>
    <s v="PO09523480"/>
    <n v="10"/>
    <d v="2022-06-30T00:00:00"/>
    <n v="2530"/>
    <s v="USD"/>
    <n v="2530"/>
    <s v="PO"/>
    <n v="2022"/>
    <x v="2"/>
  </r>
  <r>
    <x v="5"/>
    <s v="UNDP1-SSD22M01IV-31-JAN-2022-249"/>
    <x v="12"/>
    <d v="2022-02-22T00:00:00"/>
    <s v="UNDP1"/>
    <x v="83"/>
    <s v="UNVs-Contribution to security"/>
    <s v="SSD"/>
    <n v="30000"/>
    <n v="47104"/>
    <n v="1981"/>
    <x v="23"/>
    <s v="SSD10"/>
    <x v="13"/>
    <x v="75"/>
    <s v="PAY"/>
    <m/>
    <m/>
    <m/>
    <m/>
    <x v="95"/>
    <x v="93"/>
    <m/>
    <s v="SSD22M01IV"/>
    <n v="249"/>
    <d v="2022-01-31T00:00:00"/>
    <n v="161.59"/>
    <s v="USD"/>
    <n v="161.59"/>
    <s v="GP"/>
    <n v="2022"/>
    <x v="5"/>
  </r>
  <r>
    <x v="5"/>
    <s v="UNDP1-SSD22M01IV-31-JAN-2022-288"/>
    <x v="12"/>
    <d v="2022-02-22T00:00:00"/>
    <s v="UNDP1"/>
    <x v="66"/>
    <s v="UNV-Home Leave Travel &amp; Allowa"/>
    <s v="SSD"/>
    <n v="30000"/>
    <n v="47104"/>
    <n v="1981"/>
    <x v="23"/>
    <s v="SSD10"/>
    <x v="13"/>
    <x v="75"/>
    <s v="PAY"/>
    <m/>
    <m/>
    <m/>
    <m/>
    <x v="95"/>
    <x v="93"/>
    <m/>
    <s v="SSD22M01IV"/>
    <n v="288"/>
    <d v="2022-01-31T00:00:00"/>
    <n v="25"/>
    <s v="USD"/>
    <n v="25"/>
    <s v="GP"/>
    <n v="2022"/>
    <x v="5"/>
  </r>
  <r>
    <x v="5"/>
    <s v="UNDP1-SSD22M01IV-31-JAN-2022-234"/>
    <x v="12"/>
    <d v="2022-02-22T00:00:00"/>
    <s v="UNDP1"/>
    <x v="64"/>
    <s v="UNV-Global Charges"/>
    <s v="SSD"/>
    <n v="30000"/>
    <n v="47104"/>
    <n v="1981"/>
    <x v="23"/>
    <s v="SSD10"/>
    <x v="13"/>
    <x v="75"/>
    <s v="PAY"/>
    <m/>
    <m/>
    <m/>
    <m/>
    <x v="95"/>
    <x v="93"/>
    <m/>
    <s v="SSD22M01IV"/>
    <n v="234"/>
    <d v="2022-01-31T00:00:00"/>
    <n v="152.32"/>
    <s v="USD"/>
    <n v="152.32"/>
    <s v="GP"/>
    <n v="2022"/>
    <x v="5"/>
  </r>
  <r>
    <x v="5"/>
    <s v="UNDP1-SSD22M01IV-31-JAN-2022-193"/>
    <x v="12"/>
    <d v="2022-02-22T00:00:00"/>
    <s v="UNDP1"/>
    <x v="71"/>
    <s v="UNV-Medical Insurance"/>
    <s v="SSD"/>
    <n v="30000"/>
    <n v="47104"/>
    <n v="1981"/>
    <x v="23"/>
    <s v="SSD10"/>
    <x v="13"/>
    <x v="75"/>
    <s v="PAY"/>
    <m/>
    <m/>
    <m/>
    <m/>
    <x v="95"/>
    <x v="93"/>
    <m/>
    <s v="SSD22M01IV"/>
    <n v="193"/>
    <d v="2022-01-31T00:00:00"/>
    <n v="143.30000000000001"/>
    <s v="USD"/>
    <n v="143.30000000000001"/>
    <s v="GP"/>
    <n v="2022"/>
    <x v="5"/>
  </r>
  <r>
    <x v="5"/>
    <s v="UNDP1-SSD22M01IV-31-JAN-2022-152"/>
    <x v="12"/>
    <d v="2022-02-22T00:00:00"/>
    <s v="UNDP1"/>
    <x v="69"/>
    <s v="UNV-Hazard Pay"/>
    <s v="SSD"/>
    <n v="30000"/>
    <n v="47104"/>
    <n v="1981"/>
    <x v="23"/>
    <s v="SSD10"/>
    <x v="13"/>
    <x v="75"/>
    <s v="PAY"/>
    <m/>
    <m/>
    <m/>
    <m/>
    <x v="95"/>
    <x v="93"/>
    <m/>
    <s v="SSD22M01IV"/>
    <n v="152"/>
    <d v="2022-01-31T00:00:00"/>
    <n v="1000"/>
    <s v="USD"/>
    <n v="1000"/>
    <s v="GP"/>
    <n v="2022"/>
    <x v="5"/>
  </r>
  <r>
    <x v="5"/>
    <s v="UNDP1-SSD22M01IV-31-JAN-2022-111"/>
    <x v="12"/>
    <d v="2022-02-22T00:00:00"/>
    <s v="UNDP1"/>
    <x v="65"/>
    <s v="UNV_Volunteer_Learning"/>
    <s v="SSD"/>
    <n v="30000"/>
    <n v="47104"/>
    <n v="1981"/>
    <x v="23"/>
    <s v="SSD10"/>
    <x v="13"/>
    <x v="75"/>
    <s v="PAY"/>
    <m/>
    <m/>
    <m/>
    <m/>
    <x v="95"/>
    <x v="93"/>
    <m/>
    <s v="SSD22M01IV"/>
    <n v="111"/>
    <d v="2022-01-31T00:00:00"/>
    <n v="25"/>
    <s v="USD"/>
    <n v="25"/>
    <s v="GP"/>
    <n v="2022"/>
    <x v="5"/>
  </r>
  <r>
    <x v="5"/>
    <s v="UNDP1-SSD22M01IV-31-JAN-2022-69"/>
    <x v="12"/>
    <d v="2022-02-22T00:00:00"/>
    <s v="UNDP1"/>
    <x v="67"/>
    <s v="UN Volunteers-Stipend &amp; Allow"/>
    <s v="SSD"/>
    <n v="30000"/>
    <n v="47104"/>
    <n v="1981"/>
    <x v="23"/>
    <s v="SSD10"/>
    <x v="13"/>
    <x v="75"/>
    <s v="PAY"/>
    <m/>
    <m/>
    <m/>
    <m/>
    <x v="95"/>
    <x v="93"/>
    <m/>
    <s v="SSD22M01IV"/>
    <n v="69"/>
    <d v="2022-01-31T00:00:00"/>
    <n v="3143.14"/>
    <s v="USD"/>
    <n v="3143.14"/>
    <s v="GP"/>
    <n v="2022"/>
    <x v="5"/>
  </r>
  <r>
    <x v="5"/>
    <s v="UNDP1-SSD22M01IV-31-JAN-2022-377"/>
    <x v="12"/>
    <d v="2022-02-22T00:00:00"/>
    <s v="UNDP1"/>
    <x v="63"/>
    <s v="UNV_COST_RECOVERY_RECURRING"/>
    <s v="SSD"/>
    <n v="30000"/>
    <n v="47104"/>
    <n v="1981"/>
    <x v="23"/>
    <s v="SSD10"/>
    <x v="13"/>
    <x v="75"/>
    <s v="PAY"/>
    <m/>
    <m/>
    <m/>
    <m/>
    <x v="95"/>
    <x v="93"/>
    <m/>
    <s v="SSD22M01IV"/>
    <n v="377"/>
    <d v="2022-01-31T00:00:00"/>
    <n v="614.65"/>
    <s v="USD"/>
    <n v="614.65"/>
    <s v="GP"/>
    <n v="2022"/>
    <x v="5"/>
  </r>
  <r>
    <x v="5"/>
    <s v="UNDP1-SSD22M01IV-31-JAN-2022-327"/>
    <x v="12"/>
    <d v="2022-02-22T00:00:00"/>
    <s v="UNDP1"/>
    <x v="68"/>
    <s v="UNV RSA / Exit Allowance"/>
    <s v="SSD"/>
    <n v="30000"/>
    <n v="47104"/>
    <n v="1981"/>
    <x v="23"/>
    <s v="SSD10"/>
    <x v="13"/>
    <x v="75"/>
    <s v="PAY"/>
    <m/>
    <m/>
    <m/>
    <m/>
    <x v="95"/>
    <x v="93"/>
    <m/>
    <s v="SSD22M01IV"/>
    <n v="327"/>
    <d v="2022-01-31T00:00:00"/>
    <n v="225"/>
    <s v="USD"/>
    <n v="225"/>
    <s v="GP"/>
    <n v="2022"/>
    <x v="5"/>
  </r>
  <r>
    <x v="5"/>
    <s v="UNDP1-SSD22M01NV-31-JAN-2022-50"/>
    <x v="12"/>
    <d v="2022-02-22T00:00:00"/>
    <s v="UNDP1"/>
    <x v="65"/>
    <s v="UNV_Volunteer_Learning"/>
    <s v="SSD"/>
    <n v="30000"/>
    <n v="47104"/>
    <n v="1981"/>
    <x v="23"/>
    <s v="SSD10"/>
    <x v="13"/>
    <x v="74"/>
    <s v="PAY"/>
    <m/>
    <m/>
    <m/>
    <m/>
    <x v="95"/>
    <x v="93"/>
    <m/>
    <s v="SSD22M01NV"/>
    <n v="50"/>
    <d v="2022-01-31T00:00:00"/>
    <n v="25"/>
    <s v="USD"/>
    <n v="25"/>
    <s v="GP"/>
    <n v="2022"/>
    <x v="5"/>
  </r>
  <r>
    <x v="5"/>
    <s v="UNDP1-SSD22M01NV-31-JAN-2022-107"/>
    <x v="12"/>
    <d v="2022-02-22T00:00:00"/>
    <s v="UNDP1"/>
    <x v="64"/>
    <s v="UNV-Global Charges"/>
    <s v="SSD"/>
    <n v="30000"/>
    <n v="47104"/>
    <n v="1981"/>
    <x v="23"/>
    <s v="SSD10"/>
    <x v="13"/>
    <x v="74"/>
    <s v="PAY"/>
    <m/>
    <m/>
    <m/>
    <m/>
    <x v="95"/>
    <x v="93"/>
    <m/>
    <s v="SSD22M01NV"/>
    <n v="107"/>
    <d v="2022-01-31T00:00:00"/>
    <n v="61.98"/>
    <s v="USD"/>
    <n v="61.98"/>
    <s v="GP"/>
    <n v="2022"/>
    <x v="5"/>
  </r>
  <r>
    <x v="5"/>
    <s v="UNDP1-SSD22M01NV-31-JAN-2022-32"/>
    <x v="12"/>
    <d v="2022-02-22T00:00:00"/>
    <s v="UNDP1"/>
    <x v="67"/>
    <s v="UN Volunteers-Stipend &amp; Allow"/>
    <s v="SSD"/>
    <n v="30000"/>
    <n v="47104"/>
    <n v="1981"/>
    <x v="23"/>
    <s v="SSD10"/>
    <x v="13"/>
    <x v="74"/>
    <s v="PAY"/>
    <m/>
    <m/>
    <m/>
    <m/>
    <x v="95"/>
    <x v="93"/>
    <m/>
    <s v="SSD22M01NV"/>
    <n v="32"/>
    <d v="2022-01-31T00:00:00"/>
    <n v="1089.5"/>
    <s v="USD"/>
    <n v="1089.5"/>
    <s v="GP"/>
    <n v="2022"/>
    <x v="5"/>
  </r>
  <r>
    <x v="5"/>
    <s v="UNDP1-SSD22M01NV-31-JAN-2022-156"/>
    <x v="12"/>
    <d v="2022-02-22T00:00:00"/>
    <s v="UNDP1"/>
    <x v="63"/>
    <s v="UNV_COST_RECOVERY_RECURRING"/>
    <s v="SSD"/>
    <n v="30000"/>
    <n v="47104"/>
    <n v="1981"/>
    <x v="23"/>
    <s v="SSD10"/>
    <x v="13"/>
    <x v="74"/>
    <s v="PAY"/>
    <m/>
    <m/>
    <m/>
    <m/>
    <x v="95"/>
    <x v="93"/>
    <m/>
    <s v="SSD22M01NV"/>
    <n v="156"/>
    <d v="2022-01-31T00:00:00"/>
    <n v="258.76"/>
    <s v="USD"/>
    <n v="258.76"/>
    <s v="GP"/>
    <n v="2022"/>
    <x v="5"/>
  </r>
  <r>
    <x v="5"/>
    <s v="UNDP1-SSD22M01NV-31-JAN-2022-68"/>
    <x v="12"/>
    <d v="2022-02-22T00:00:00"/>
    <s v="UNDP1"/>
    <x v="69"/>
    <s v="UNV-Hazard Pay"/>
    <s v="SSD"/>
    <n v="30000"/>
    <n v="47104"/>
    <n v="1981"/>
    <x v="23"/>
    <s v="SSD10"/>
    <x v="13"/>
    <x v="74"/>
    <s v="PAY"/>
    <m/>
    <m/>
    <m/>
    <m/>
    <x v="95"/>
    <x v="93"/>
    <m/>
    <s v="SSD22M01NV"/>
    <n v="68"/>
    <d v="2022-01-31T00:00:00"/>
    <n v="326.85000000000002"/>
    <s v="USD"/>
    <n v="326.85000000000002"/>
    <s v="GP"/>
    <n v="2022"/>
    <x v="5"/>
  </r>
  <r>
    <x v="5"/>
    <s v="UNDP1-SSD22M01NV-31-JAN-2022-134"/>
    <x v="12"/>
    <d v="2022-02-22T00:00:00"/>
    <s v="UNDP1"/>
    <x v="68"/>
    <s v="UNV RSA / Exit Allowance"/>
    <s v="SSD"/>
    <n v="30000"/>
    <n v="47104"/>
    <n v="1981"/>
    <x v="23"/>
    <s v="SSD10"/>
    <x v="13"/>
    <x v="74"/>
    <s v="PAY"/>
    <m/>
    <m/>
    <m/>
    <m/>
    <x v="95"/>
    <x v="93"/>
    <m/>
    <s v="SSD22M01NV"/>
    <n v="134"/>
    <d v="2022-01-31T00:00:00"/>
    <n v="363.16"/>
    <s v="USD"/>
    <n v="363.16"/>
    <s v="GP"/>
    <n v="2022"/>
    <x v="5"/>
  </r>
  <r>
    <x v="5"/>
    <s v="UNDP1-SSD22M01NV-31-JAN-2022-86"/>
    <x v="12"/>
    <d v="2022-02-22T00:00:00"/>
    <s v="UNDP1"/>
    <x v="71"/>
    <s v="UNV-Medical Insurance"/>
    <s v="SSD"/>
    <n v="30000"/>
    <n v="47104"/>
    <n v="1981"/>
    <x v="23"/>
    <s v="SSD10"/>
    <x v="13"/>
    <x v="74"/>
    <s v="PAY"/>
    <m/>
    <m/>
    <m/>
    <m/>
    <x v="95"/>
    <x v="93"/>
    <m/>
    <s v="SSD22M01NV"/>
    <n v="86"/>
    <d v="2022-01-31T00:00:00"/>
    <n v="137.22999999999999"/>
    <s v="USD"/>
    <n v="137.22999999999999"/>
    <s v="GP"/>
    <n v="2022"/>
    <x v="5"/>
  </r>
  <r>
    <x v="5"/>
    <s v="UNDP1-SSD22M01NV-31-JAN-2022-114"/>
    <x v="12"/>
    <d v="2022-02-22T00:00:00"/>
    <s v="UNDP1"/>
    <x v="83"/>
    <s v="UNVs-Contribution to security"/>
    <s v="SSD"/>
    <n v="30000"/>
    <n v="47104"/>
    <n v="1981"/>
    <x v="23"/>
    <s v="SSD10"/>
    <x v="13"/>
    <x v="74"/>
    <s v="PAY"/>
    <m/>
    <m/>
    <m/>
    <m/>
    <x v="95"/>
    <x v="93"/>
    <m/>
    <s v="SSD22M01NV"/>
    <n v="114"/>
    <d v="2022-01-31T00:00:00"/>
    <n v="65.37"/>
    <s v="USD"/>
    <n v="65.37"/>
    <s v="GP"/>
    <n v="2022"/>
    <x v="5"/>
  </r>
  <r>
    <x v="5"/>
    <s v="UNDP1-SSD22M02IV-28-FEB-2022-74"/>
    <x v="8"/>
    <d v="2022-03-03T00:00:00"/>
    <s v="UNDP1"/>
    <x v="67"/>
    <s v="UN Volunteers-Stipend &amp; Allow"/>
    <s v="SSD"/>
    <n v="30000"/>
    <n v="47104"/>
    <n v="1981"/>
    <x v="23"/>
    <s v="SSD10"/>
    <x v="13"/>
    <x v="75"/>
    <s v="PAY"/>
    <m/>
    <m/>
    <m/>
    <m/>
    <x v="95"/>
    <x v="93"/>
    <m/>
    <s v="SSD22M02IV"/>
    <n v="74"/>
    <d v="2022-02-28T00:00:00"/>
    <n v="3143.14"/>
    <s v="USD"/>
    <n v="3143.14"/>
    <s v="GP"/>
    <n v="2022"/>
    <x v="4"/>
  </r>
  <r>
    <x v="5"/>
    <s v="UNDP1-SSD22M02IV-28-FEB-2022-268"/>
    <x v="8"/>
    <d v="2022-03-03T00:00:00"/>
    <s v="UNDP1"/>
    <x v="64"/>
    <s v="UNV-Global Charges"/>
    <s v="SSD"/>
    <n v="30000"/>
    <n v="47104"/>
    <n v="1981"/>
    <x v="23"/>
    <s v="SSD10"/>
    <x v="13"/>
    <x v="75"/>
    <s v="PAY"/>
    <m/>
    <m/>
    <m/>
    <m/>
    <x v="95"/>
    <x v="93"/>
    <m/>
    <s v="SSD22M02IV"/>
    <n v="268"/>
    <d v="2022-02-28T00:00:00"/>
    <n v="154.63"/>
    <s v="USD"/>
    <n v="154.63"/>
    <s v="GP"/>
    <n v="2022"/>
    <x v="4"/>
  </r>
  <r>
    <x v="5"/>
    <s v="UNDP1-SSD22M02IV-28-FEB-2022-364"/>
    <x v="8"/>
    <d v="2022-03-03T00:00:00"/>
    <s v="UNDP1"/>
    <x v="68"/>
    <s v="UNV RSA / Exit Allowance"/>
    <s v="SSD"/>
    <n v="30000"/>
    <n v="47104"/>
    <n v="1981"/>
    <x v="23"/>
    <s v="SSD10"/>
    <x v="13"/>
    <x v="75"/>
    <s v="PAY"/>
    <m/>
    <m/>
    <m/>
    <m/>
    <x v="95"/>
    <x v="93"/>
    <m/>
    <s v="SSD22M02IV"/>
    <n v="364"/>
    <d v="2022-02-28T00:00:00"/>
    <n v="225"/>
    <s v="USD"/>
    <n v="225"/>
    <s v="GP"/>
    <n v="2022"/>
    <x v="4"/>
  </r>
  <r>
    <x v="5"/>
    <s v="UNDP1-SSD22M02IV-28-FEB-2022-218"/>
    <x v="8"/>
    <d v="2022-03-03T00:00:00"/>
    <s v="UNDP1"/>
    <x v="71"/>
    <s v="UNV-Medical Insurance"/>
    <s v="SSD"/>
    <n v="30000"/>
    <n v="47104"/>
    <n v="1981"/>
    <x v="23"/>
    <s v="SSD10"/>
    <x v="13"/>
    <x v="75"/>
    <s v="PAY"/>
    <m/>
    <m/>
    <m/>
    <m/>
    <x v="95"/>
    <x v="93"/>
    <m/>
    <s v="SSD22M02IV"/>
    <n v="218"/>
    <d v="2022-02-28T00:00:00"/>
    <n v="143.30000000000001"/>
    <s v="USD"/>
    <n v="143.30000000000001"/>
    <s v="GP"/>
    <n v="2022"/>
    <x v="4"/>
  </r>
  <r>
    <x v="5"/>
    <s v="UNDP1-SSD22M02IV-28-FEB-2022-283"/>
    <x v="8"/>
    <d v="2022-03-03T00:00:00"/>
    <s v="UNDP1"/>
    <x v="83"/>
    <s v="UNVs-Contribution to security"/>
    <s v="SSD"/>
    <n v="30000"/>
    <n v="47104"/>
    <n v="1981"/>
    <x v="23"/>
    <s v="SSD10"/>
    <x v="13"/>
    <x v="75"/>
    <s v="PAY"/>
    <m/>
    <m/>
    <m/>
    <m/>
    <x v="95"/>
    <x v="93"/>
    <m/>
    <s v="SSD22M02IV"/>
    <n v="283"/>
    <d v="2022-02-28T00:00:00"/>
    <n v="107.73"/>
    <s v="USD"/>
    <n v="107.73"/>
    <s v="GP"/>
    <n v="2022"/>
    <x v="4"/>
  </r>
  <r>
    <x v="5"/>
    <s v="UNDP1-SSD22M02IV-28-FEB-2022-437"/>
    <x v="8"/>
    <d v="2022-03-03T00:00:00"/>
    <s v="UNDP1"/>
    <x v="63"/>
    <s v="UNV_COST_RECOVERY_RECURRING"/>
    <s v="SSD"/>
    <n v="30000"/>
    <n v="47104"/>
    <n v="1981"/>
    <x v="23"/>
    <s v="SSD10"/>
    <x v="13"/>
    <x v="75"/>
    <s v="PAY"/>
    <m/>
    <m/>
    <m/>
    <m/>
    <x v="95"/>
    <x v="93"/>
    <m/>
    <s v="SSD22M02IV"/>
    <n v="437"/>
    <d v="2022-02-28T00:00:00"/>
    <n v="626.52"/>
    <s v="USD"/>
    <n v="626.52"/>
    <s v="GP"/>
    <n v="2022"/>
    <x v="4"/>
  </r>
  <r>
    <x v="5"/>
    <s v="UNDP1-SSD22M02IV-28-FEB-2022-127"/>
    <x v="8"/>
    <d v="2022-03-03T00:00:00"/>
    <s v="UNDP1"/>
    <x v="65"/>
    <s v="UNV_Volunteer_Learning"/>
    <s v="SSD"/>
    <n v="30000"/>
    <n v="47104"/>
    <n v="1981"/>
    <x v="23"/>
    <s v="SSD10"/>
    <x v="13"/>
    <x v="75"/>
    <s v="PAY"/>
    <m/>
    <m/>
    <m/>
    <m/>
    <x v="95"/>
    <x v="93"/>
    <m/>
    <s v="SSD22M02IV"/>
    <n v="127"/>
    <d v="2022-02-28T00:00:00"/>
    <n v="25"/>
    <s v="USD"/>
    <n v="25"/>
    <s v="GP"/>
    <n v="2022"/>
    <x v="4"/>
  </r>
  <r>
    <x v="5"/>
    <s v="UNDP1-SSD22M02IV-28-FEB-2022-323"/>
    <x v="8"/>
    <d v="2022-03-03T00:00:00"/>
    <s v="UNDP1"/>
    <x v="66"/>
    <s v="UNV-Home Leave Travel &amp; Allowa"/>
    <s v="SSD"/>
    <n v="30000"/>
    <n v="47104"/>
    <n v="1981"/>
    <x v="23"/>
    <s v="SSD10"/>
    <x v="13"/>
    <x v="75"/>
    <s v="PAY"/>
    <m/>
    <m/>
    <m/>
    <m/>
    <x v="95"/>
    <x v="93"/>
    <m/>
    <s v="SSD22M02IV"/>
    <n v="323"/>
    <d v="2022-02-28T00:00:00"/>
    <n v="25"/>
    <s v="USD"/>
    <n v="25"/>
    <s v="GP"/>
    <n v="2022"/>
    <x v="4"/>
  </r>
  <r>
    <x v="5"/>
    <s v="UNDP1-SSD22M02IV-28-FEB-2022-172"/>
    <x v="8"/>
    <d v="2022-03-03T00:00:00"/>
    <s v="UNDP1"/>
    <x v="69"/>
    <s v="UNV-Hazard Pay"/>
    <s v="SSD"/>
    <n v="30000"/>
    <n v="47104"/>
    <n v="1981"/>
    <x v="23"/>
    <s v="SSD10"/>
    <x v="13"/>
    <x v="75"/>
    <s v="PAY"/>
    <m/>
    <m/>
    <m/>
    <m/>
    <x v="95"/>
    <x v="93"/>
    <m/>
    <s v="SSD22M02IV"/>
    <n v="172"/>
    <d v="2022-02-28T00:00:00"/>
    <n v="1000"/>
    <s v="USD"/>
    <n v="1000"/>
    <s v="GP"/>
    <n v="2022"/>
    <x v="4"/>
  </r>
  <r>
    <x v="5"/>
    <s v="UNDP1-SSD22M02NV-28-FEB-2022-113"/>
    <x v="8"/>
    <d v="2022-03-03T00:00:00"/>
    <s v="UNDP1"/>
    <x v="64"/>
    <s v="UNV-Global Charges"/>
    <s v="SSD"/>
    <n v="30000"/>
    <n v="47104"/>
    <n v="1981"/>
    <x v="23"/>
    <s v="SSD10"/>
    <x v="13"/>
    <x v="74"/>
    <s v="PAY"/>
    <m/>
    <m/>
    <m/>
    <m/>
    <x v="95"/>
    <x v="93"/>
    <m/>
    <s v="SSD22M02NV"/>
    <n v="113"/>
    <d v="2022-02-28T00:00:00"/>
    <n v="58.23"/>
    <s v="USD"/>
    <n v="58.23"/>
    <s v="GP"/>
    <n v="2022"/>
    <x v="4"/>
  </r>
  <r>
    <x v="5"/>
    <s v="UNDP1-SSD22M02NV-28-FEB-2022-91"/>
    <x v="8"/>
    <d v="2022-03-03T00:00:00"/>
    <s v="UNDP1"/>
    <x v="71"/>
    <s v="UNV-Medical Insurance"/>
    <s v="SSD"/>
    <n v="30000"/>
    <n v="47104"/>
    <n v="1981"/>
    <x v="23"/>
    <s v="SSD10"/>
    <x v="13"/>
    <x v="74"/>
    <s v="PAY"/>
    <m/>
    <m/>
    <m/>
    <m/>
    <x v="95"/>
    <x v="93"/>
    <m/>
    <s v="SSD22M02NV"/>
    <n v="91"/>
    <d v="2022-02-28T00:00:00"/>
    <n v="137.22999999999999"/>
    <s v="USD"/>
    <n v="137.22999999999999"/>
    <s v="GP"/>
    <n v="2022"/>
    <x v="4"/>
  </r>
  <r>
    <x v="5"/>
    <s v="UNDP1-SSD22M02NV-28-FEB-2022-72"/>
    <x v="8"/>
    <d v="2022-03-03T00:00:00"/>
    <s v="UNDP1"/>
    <x v="69"/>
    <s v="UNV-Hazard Pay"/>
    <s v="SSD"/>
    <n v="30000"/>
    <n v="47104"/>
    <n v="1981"/>
    <x v="23"/>
    <s v="SSD10"/>
    <x v="13"/>
    <x v="74"/>
    <s v="PAY"/>
    <m/>
    <m/>
    <m/>
    <m/>
    <x v="95"/>
    <x v="93"/>
    <m/>
    <s v="SSD22M02NV"/>
    <n v="72"/>
    <d v="2022-02-28T00:00:00"/>
    <n v="326.85000000000002"/>
    <s v="USD"/>
    <n v="326.85000000000002"/>
    <s v="GP"/>
    <n v="2022"/>
    <x v="4"/>
  </r>
  <r>
    <x v="5"/>
    <s v="UNDP1-SSD22M02NV-28-FEB-2022-33"/>
    <x v="8"/>
    <d v="2022-03-03T00:00:00"/>
    <s v="UNDP1"/>
    <x v="67"/>
    <s v="UN Volunteers-Stipend &amp; Allow"/>
    <s v="SSD"/>
    <n v="30000"/>
    <n v="47104"/>
    <n v="1981"/>
    <x v="23"/>
    <s v="SSD10"/>
    <x v="13"/>
    <x v="74"/>
    <s v="PAY"/>
    <m/>
    <m/>
    <m/>
    <m/>
    <x v="95"/>
    <x v="93"/>
    <m/>
    <s v="SSD22M02NV"/>
    <n v="33"/>
    <d v="2022-02-28T00:00:00"/>
    <n v="1089.5"/>
    <s v="USD"/>
    <n v="1089.5"/>
    <s v="GP"/>
    <n v="2022"/>
    <x v="4"/>
  </r>
  <r>
    <x v="5"/>
    <s v="UNDP1-SSD22M02NV-28-FEB-2022-162"/>
    <x v="8"/>
    <d v="2022-03-03T00:00:00"/>
    <s v="UNDP1"/>
    <x v="63"/>
    <s v="UNV_COST_RECOVERY_RECURRING"/>
    <s v="SSD"/>
    <n v="30000"/>
    <n v="47104"/>
    <n v="1981"/>
    <x v="23"/>
    <s v="SSD10"/>
    <x v="13"/>
    <x v="74"/>
    <s v="PAY"/>
    <m/>
    <m/>
    <m/>
    <m/>
    <x v="95"/>
    <x v="93"/>
    <m/>
    <s v="SSD22M02NV"/>
    <n v="162"/>
    <d v="2022-02-28T00:00:00"/>
    <n v="239.36"/>
    <s v="USD"/>
    <n v="239.36"/>
    <s v="GP"/>
    <n v="2022"/>
    <x v="4"/>
  </r>
  <r>
    <x v="5"/>
    <s v="UNDP1-SSD22M02NV-28-FEB-2022-138"/>
    <x v="8"/>
    <d v="2022-03-03T00:00:00"/>
    <s v="UNDP1"/>
    <x v="68"/>
    <s v="UNV RSA / Exit Allowance"/>
    <s v="SSD"/>
    <n v="30000"/>
    <n v="47104"/>
    <n v="1981"/>
    <x v="23"/>
    <s v="SSD10"/>
    <x v="13"/>
    <x v="74"/>
    <s v="PAY"/>
    <m/>
    <m/>
    <m/>
    <m/>
    <x v="95"/>
    <x v="93"/>
    <m/>
    <s v="SSD22M02NV"/>
    <n v="138"/>
    <d v="2022-02-28T00:00:00"/>
    <n v="90.79"/>
    <s v="USD"/>
    <n v="90.79"/>
    <s v="GP"/>
    <n v="2022"/>
    <x v="4"/>
  </r>
  <r>
    <x v="5"/>
    <s v="UNDP1-SSD22M02NV-28-FEB-2022-120"/>
    <x v="8"/>
    <d v="2022-03-03T00:00:00"/>
    <s v="UNDP1"/>
    <x v="83"/>
    <s v="UNVs-Contribution to security"/>
    <s v="SSD"/>
    <n v="30000"/>
    <n v="47104"/>
    <n v="1981"/>
    <x v="23"/>
    <s v="SSD10"/>
    <x v="13"/>
    <x v="74"/>
    <s v="PAY"/>
    <m/>
    <m/>
    <m/>
    <m/>
    <x v="95"/>
    <x v="93"/>
    <m/>
    <s v="SSD22M02NV"/>
    <n v="120"/>
    <d v="2022-02-28T00:00:00"/>
    <n v="43.59"/>
    <s v="USD"/>
    <n v="43.59"/>
    <s v="GP"/>
    <n v="2022"/>
    <x v="4"/>
  </r>
  <r>
    <x v="5"/>
    <s v="UNDP1-SSD22M02NV-28-FEB-2022-53"/>
    <x v="8"/>
    <d v="2022-03-03T00:00:00"/>
    <s v="UNDP1"/>
    <x v="65"/>
    <s v="UNV_Volunteer_Learning"/>
    <s v="SSD"/>
    <n v="30000"/>
    <n v="47104"/>
    <n v="1981"/>
    <x v="23"/>
    <s v="SSD10"/>
    <x v="13"/>
    <x v="74"/>
    <s v="PAY"/>
    <m/>
    <m/>
    <m/>
    <m/>
    <x v="95"/>
    <x v="93"/>
    <m/>
    <s v="SSD22M02NV"/>
    <n v="53"/>
    <d v="2022-02-28T00:00:00"/>
    <n v="25"/>
    <s v="USD"/>
    <n v="25"/>
    <s v="GP"/>
    <n v="2022"/>
    <x v="4"/>
  </r>
  <r>
    <x v="5"/>
    <s v="UNDP1-SSD22M03IV-31-MAR-2022-307"/>
    <x v="9"/>
    <d v="2022-04-05T00:00:00"/>
    <s v="UNDP1"/>
    <x v="66"/>
    <s v="UNV-Home Leave Travel &amp; Allowa"/>
    <s v="SSD"/>
    <n v="30000"/>
    <n v="47104"/>
    <n v="1981"/>
    <x v="23"/>
    <s v="SSD10"/>
    <x v="13"/>
    <x v="75"/>
    <s v="PAY"/>
    <m/>
    <m/>
    <m/>
    <m/>
    <x v="95"/>
    <x v="93"/>
    <m/>
    <s v="SSD22M03IV"/>
    <n v="307"/>
    <d v="2022-03-31T00:00:00"/>
    <n v="25"/>
    <s v="USD"/>
    <n v="25"/>
    <s v="GP"/>
    <n v="2022"/>
    <x v="3"/>
  </r>
  <r>
    <x v="5"/>
    <s v="UNDP1-SSD22M03IV-31-MAR-2022-254"/>
    <x v="9"/>
    <d v="2022-04-05T00:00:00"/>
    <s v="UNDP1"/>
    <x v="64"/>
    <s v="UNV-Global Charges"/>
    <s v="SSD"/>
    <n v="30000"/>
    <n v="47104"/>
    <n v="1981"/>
    <x v="23"/>
    <s v="SSD10"/>
    <x v="13"/>
    <x v="75"/>
    <s v="PAY"/>
    <m/>
    <m/>
    <m/>
    <m/>
    <x v="95"/>
    <x v="93"/>
    <m/>
    <s v="SSD22M03IV"/>
    <n v="254"/>
    <d v="2022-03-31T00:00:00"/>
    <n v="152.38"/>
    <s v="USD"/>
    <n v="152.38"/>
    <s v="GP"/>
    <n v="2022"/>
    <x v="3"/>
  </r>
  <r>
    <x v="5"/>
    <s v="UNDP1-SSD22M03IV-31-MAR-2022-211"/>
    <x v="9"/>
    <d v="2022-04-05T00:00:00"/>
    <s v="UNDP1"/>
    <x v="71"/>
    <s v="UNV-Medical Insurance"/>
    <s v="SSD"/>
    <n v="30000"/>
    <n v="47104"/>
    <n v="1981"/>
    <x v="23"/>
    <s v="SSD10"/>
    <x v="13"/>
    <x v="75"/>
    <s v="PAY"/>
    <m/>
    <m/>
    <m/>
    <m/>
    <x v="95"/>
    <x v="93"/>
    <m/>
    <s v="SSD22M03IV"/>
    <n v="211"/>
    <d v="2022-03-31T00:00:00"/>
    <n v="143.30000000000001"/>
    <s v="USD"/>
    <n v="143.30000000000001"/>
    <s v="GP"/>
    <n v="2022"/>
    <x v="3"/>
  </r>
  <r>
    <x v="5"/>
    <s v="UNDP1-SSD22M03IV-31-MAR-2022-168"/>
    <x v="9"/>
    <d v="2022-04-05T00:00:00"/>
    <s v="UNDP1"/>
    <x v="69"/>
    <s v="UNV-Hazard Pay"/>
    <s v="SSD"/>
    <n v="30000"/>
    <n v="47104"/>
    <n v="1981"/>
    <x v="23"/>
    <s v="SSD10"/>
    <x v="13"/>
    <x v="75"/>
    <s v="PAY"/>
    <m/>
    <m/>
    <m/>
    <m/>
    <x v="95"/>
    <x v="93"/>
    <m/>
    <s v="SSD22M03IV"/>
    <n v="168"/>
    <d v="2022-03-31T00:00:00"/>
    <n v="1000"/>
    <s v="USD"/>
    <n v="1000"/>
    <s v="GP"/>
    <n v="2022"/>
    <x v="3"/>
  </r>
  <r>
    <x v="5"/>
    <s v="UNDP1-SSD22M03IV-31-MAR-2022-125"/>
    <x v="9"/>
    <d v="2022-04-05T00:00:00"/>
    <s v="UNDP1"/>
    <x v="65"/>
    <s v="UNV_Volunteer_Learning"/>
    <s v="SSD"/>
    <n v="30000"/>
    <n v="47104"/>
    <n v="1981"/>
    <x v="23"/>
    <s v="SSD10"/>
    <x v="13"/>
    <x v="75"/>
    <s v="PAY"/>
    <m/>
    <m/>
    <m/>
    <m/>
    <x v="95"/>
    <x v="93"/>
    <m/>
    <s v="SSD22M03IV"/>
    <n v="125"/>
    <d v="2022-03-31T00:00:00"/>
    <n v="25"/>
    <s v="USD"/>
    <n v="25"/>
    <s v="GP"/>
    <n v="2022"/>
    <x v="3"/>
  </r>
  <r>
    <x v="5"/>
    <s v="UNDP1-SSD22M03IV-31-MAR-2022-79"/>
    <x v="9"/>
    <d v="2022-04-05T00:00:00"/>
    <s v="UNDP1"/>
    <x v="67"/>
    <s v="UN Volunteers-Stipend &amp; Allow"/>
    <s v="SSD"/>
    <n v="30000"/>
    <n v="47104"/>
    <n v="1981"/>
    <x v="23"/>
    <s v="SSD10"/>
    <x v="13"/>
    <x v="75"/>
    <s v="PAY"/>
    <m/>
    <m/>
    <m/>
    <m/>
    <x v="95"/>
    <x v="93"/>
    <m/>
    <s v="SSD22M03IV"/>
    <n v="79"/>
    <d v="2022-03-31T00:00:00"/>
    <n v="3143.14"/>
    <s v="USD"/>
    <n v="3143.14"/>
    <s v="GP"/>
    <n v="2022"/>
    <x v="3"/>
  </r>
  <r>
    <x v="5"/>
    <s v="UNDP1-SSD22M03IV-31-MAR-2022-405"/>
    <x v="9"/>
    <d v="2022-04-05T00:00:00"/>
    <s v="UNDP1"/>
    <x v="63"/>
    <s v="UNV_COST_RECOVERY_RECURRING"/>
    <s v="SSD"/>
    <n v="30000"/>
    <n v="47104"/>
    <n v="1981"/>
    <x v="23"/>
    <s v="SSD10"/>
    <x v="13"/>
    <x v="75"/>
    <s v="PAY"/>
    <m/>
    <m/>
    <m/>
    <m/>
    <x v="95"/>
    <x v="93"/>
    <m/>
    <s v="SSD22M03IV"/>
    <n v="405"/>
    <d v="2022-03-31T00:00:00"/>
    <n v="614.92999999999995"/>
    <s v="USD"/>
    <n v="614.92999999999995"/>
    <s v="GP"/>
    <n v="2022"/>
    <x v="3"/>
  </r>
  <r>
    <x v="5"/>
    <s v="UNDP1-SSD22M03IV-31-MAR-2022-347"/>
    <x v="9"/>
    <d v="2022-04-05T00:00:00"/>
    <s v="UNDP1"/>
    <x v="68"/>
    <s v="UNV RSA / Exit Allowance"/>
    <s v="SSD"/>
    <n v="30000"/>
    <n v="47104"/>
    <n v="1981"/>
    <x v="23"/>
    <s v="SSD10"/>
    <x v="13"/>
    <x v="75"/>
    <s v="PAY"/>
    <m/>
    <m/>
    <m/>
    <m/>
    <x v="95"/>
    <x v="93"/>
    <m/>
    <s v="SSD22M03IV"/>
    <n v="347"/>
    <d v="2022-03-31T00:00:00"/>
    <n v="225"/>
    <s v="USD"/>
    <n v="225"/>
    <s v="GP"/>
    <n v="2022"/>
    <x v="3"/>
  </r>
  <r>
    <x v="5"/>
    <s v="UNDP1-SSD22M03IV-31-MAR-2022-268"/>
    <x v="9"/>
    <d v="2022-04-05T00:00:00"/>
    <s v="UNDP1"/>
    <x v="83"/>
    <s v="UNVs-Contribution to security"/>
    <s v="SSD"/>
    <n v="30000"/>
    <n v="47104"/>
    <n v="1981"/>
    <x v="23"/>
    <s v="SSD10"/>
    <x v="13"/>
    <x v="75"/>
    <s v="PAY"/>
    <m/>
    <m/>
    <m/>
    <m/>
    <x v="95"/>
    <x v="93"/>
    <m/>
    <s v="SSD22M03IV"/>
    <n v="268"/>
    <d v="2022-03-31T00:00:00"/>
    <n v="134.66"/>
    <s v="USD"/>
    <n v="134.66"/>
    <s v="GP"/>
    <n v="2022"/>
    <x v="3"/>
  </r>
  <r>
    <x v="5"/>
    <s v="UNDP1-SSD22M03NV-31-MAR-2022-35"/>
    <x v="9"/>
    <d v="2022-04-05T00:00:00"/>
    <s v="UNDP1"/>
    <x v="67"/>
    <s v="UN Volunteers-Stipend &amp; Allow"/>
    <s v="SSD"/>
    <n v="30000"/>
    <n v="47104"/>
    <n v="1981"/>
    <x v="23"/>
    <s v="SSD10"/>
    <x v="13"/>
    <x v="74"/>
    <s v="PAY"/>
    <m/>
    <m/>
    <m/>
    <m/>
    <x v="95"/>
    <x v="93"/>
    <m/>
    <s v="SSD22M03NV"/>
    <n v="35"/>
    <d v="2022-03-31T00:00:00"/>
    <n v="1089.5"/>
    <s v="USD"/>
    <n v="1089.5"/>
    <s v="GP"/>
    <n v="2022"/>
    <x v="3"/>
  </r>
  <r>
    <x v="5"/>
    <s v="UNDP1-SSD22M03NV-31-MAR-2022-73"/>
    <x v="9"/>
    <d v="2022-04-05T00:00:00"/>
    <s v="UNDP1"/>
    <x v="69"/>
    <s v="UNV-Hazard Pay"/>
    <s v="SSD"/>
    <n v="30000"/>
    <n v="47104"/>
    <n v="1981"/>
    <x v="23"/>
    <s v="SSD10"/>
    <x v="13"/>
    <x v="74"/>
    <s v="PAY"/>
    <m/>
    <m/>
    <m/>
    <m/>
    <x v="95"/>
    <x v="93"/>
    <m/>
    <s v="SSD22M03NV"/>
    <n v="73"/>
    <d v="2022-03-31T00:00:00"/>
    <n v="326.85000000000002"/>
    <s v="USD"/>
    <n v="326.85000000000002"/>
    <s v="GP"/>
    <n v="2022"/>
    <x v="3"/>
  </r>
  <r>
    <x v="5"/>
    <s v="UNDP1-SSD22M03NV-31-MAR-2022-158"/>
    <x v="9"/>
    <d v="2022-04-05T00:00:00"/>
    <s v="UNDP1"/>
    <x v="63"/>
    <s v="UNV_COST_RECOVERY_RECURRING"/>
    <s v="SSD"/>
    <n v="30000"/>
    <n v="47104"/>
    <n v="1981"/>
    <x v="23"/>
    <s v="SSD10"/>
    <x v="13"/>
    <x v="74"/>
    <s v="PAY"/>
    <m/>
    <m/>
    <m/>
    <m/>
    <x v="95"/>
    <x v="93"/>
    <m/>
    <s v="SSD22M03NV"/>
    <n v="158"/>
    <d v="2022-03-31T00:00:00"/>
    <n v="225.69"/>
    <s v="USD"/>
    <n v="225.69"/>
    <s v="GP"/>
    <n v="2022"/>
    <x v="3"/>
  </r>
  <r>
    <x v="5"/>
    <s v="UNDP1-SSD22M03NV-31-MAR-2022-92"/>
    <x v="9"/>
    <d v="2022-04-05T00:00:00"/>
    <s v="UNDP1"/>
    <x v="71"/>
    <s v="UNV-Medical Insurance"/>
    <s v="SSD"/>
    <n v="30000"/>
    <n v="47104"/>
    <n v="1981"/>
    <x v="23"/>
    <s v="SSD10"/>
    <x v="13"/>
    <x v="74"/>
    <s v="PAY"/>
    <m/>
    <m/>
    <m/>
    <m/>
    <x v="95"/>
    <x v="93"/>
    <m/>
    <s v="SSD22M03NV"/>
    <n v="92"/>
    <d v="2022-03-31T00:00:00"/>
    <n v="137.22999999999999"/>
    <s v="USD"/>
    <n v="137.22999999999999"/>
    <s v="GP"/>
    <n v="2022"/>
    <x v="3"/>
  </r>
  <r>
    <x v="5"/>
    <s v="UNDP1-SSD22M03NV-31-MAR-2022-137"/>
    <x v="9"/>
    <d v="2022-04-05T00:00:00"/>
    <s v="UNDP1"/>
    <x v="68"/>
    <s v="UNV RSA / Exit Allowance"/>
    <s v="SSD"/>
    <n v="30000"/>
    <n v="47104"/>
    <n v="1981"/>
    <x v="23"/>
    <s v="SSD10"/>
    <x v="13"/>
    <x v="74"/>
    <s v="PAY"/>
    <m/>
    <m/>
    <m/>
    <m/>
    <x v="95"/>
    <x v="93"/>
    <m/>
    <s v="SSD22M03NV"/>
    <n v="137"/>
    <d v="2022-03-31T00:00:00"/>
    <n v="90.79"/>
    <s v="USD"/>
    <n v="90.79"/>
    <s v="GP"/>
    <n v="2022"/>
    <x v="3"/>
  </r>
  <r>
    <x v="5"/>
    <s v="UNDP1-SSD22M03NV-31-MAR-2022-54"/>
    <x v="9"/>
    <d v="2022-04-05T00:00:00"/>
    <s v="UNDP1"/>
    <x v="65"/>
    <s v="UNV_Volunteer_Learning"/>
    <s v="SSD"/>
    <n v="30000"/>
    <n v="47104"/>
    <n v="1981"/>
    <x v="23"/>
    <s v="SSD10"/>
    <x v="13"/>
    <x v="74"/>
    <s v="PAY"/>
    <m/>
    <m/>
    <m/>
    <m/>
    <x v="95"/>
    <x v="93"/>
    <m/>
    <s v="SSD22M03NV"/>
    <n v="54"/>
    <d v="2022-03-31T00:00:00"/>
    <n v="25"/>
    <s v="USD"/>
    <n v="25"/>
    <s v="GP"/>
    <n v="2022"/>
    <x v="3"/>
  </r>
  <r>
    <x v="5"/>
    <s v="UNDP1-SSD22M03NV-31-MAR-2022-111"/>
    <x v="9"/>
    <d v="2022-04-05T00:00:00"/>
    <s v="UNDP1"/>
    <x v="64"/>
    <s v="UNV-Global Charges"/>
    <s v="SSD"/>
    <n v="30000"/>
    <n v="47104"/>
    <n v="1981"/>
    <x v="23"/>
    <s v="SSD10"/>
    <x v="13"/>
    <x v="74"/>
    <s v="PAY"/>
    <m/>
    <m/>
    <m/>
    <m/>
    <x v="95"/>
    <x v="93"/>
    <m/>
    <s v="SSD22M03NV"/>
    <n v="111"/>
    <d v="2022-03-31T00:00:00"/>
    <n v="55.62"/>
    <s v="USD"/>
    <n v="55.62"/>
    <s v="GP"/>
    <n v="2022"/>
    <x v="3"/>
  </r>
  <r>
    <x v="5"/>
    <s v="UNDP1-SSD22M03NV-31-MAR-2022-118"/>
    <x v="9"/>
    <d v="2022-04-05T00:00:00"/>
    <s v="UNDP1"/>
    <x v="83"/>
    <s v="UNVs-Contribution to security"/>
    <s v="SSD"/>
    <n v="30000"/>
    <n v="47104"/>
    <n v="1981"/>
    <x v="23"/>
    <s v="SSD10"/>
    <x v="13"/>
    <x v="74"/>
    <s v="PAY"/>
    <m/>
    <m/>
    <m/>
    <m/>
    <x v="95"/>
    <x v="93"/>
    <m/>
    <s v="SSD22M03NV"/>
    <n v="118"/>
    <d v="2022-03-31T00:00:00"/>
    <n v="54.48"/>
    <s v="USD"/>
    <n v="54.48"/>
    <s v="GP"/>
    <n v="2022"/>
    <x v="3"/>
  </r>
  <r>
    <x v="5"/>
    <s v="UNDP1-SSD22M04IV-30-APR-2022-317"/>
    <x v="0"/>
    <d v="2022-05-10T00:00:00"/>
    <s v="UNDP1"/>
    <x v="66"/>
    <s v="UNV-Home Leave Travel &amp; Allowa"/>
    <s v="SSD"/>
    <n v="30000"/>
    <n v="47104"/>
    <n v="1981"/>
    <x v="23"/>
    <s v="SSD10"/>
    <x v="13"/>
    <x v="75"/>
    <s v="PAY"/>
    <m/>
    <m/>
    <m/>
    <m/>
    <x v="95"/>
    <x v="93"/>
    <m/>
    <s v="SSD22M04IV"/>
    <n v="317"/>
    <d v="2022-04-30T00:00:00"/>
    <n v="25"/>
    <s v="USD"/>
    <n v="25"/>
    <s v="GP"/>
    <n v="2022"/>
    <x v="0"/>
  </r>
  <r>
    <x v="5"/>
    <s v="UNDP1-SSD22M04IV-30-APR-2022-263"/>
    <x v="0"/>
    <d v="2022-05-10T00:00:00"/>
    <s v="UNDP1"/>
    <x v="64"/>
    <s v="UNV-Global Charges"/>
    <s v="SSD"/>
    <n v="30000"/>
    <n v="47104"/>
    <n v="1981"/>
    <x v="23"/>
    <s v="SSD10"/>
    <x v="13"/>
    <x v="75"/>
    <s v="PAY"/>
    <m/>
    <m/>
    <m/>
    <m/>
    <x v="95"/>
    <x v="93"/>
    <m/>
    <s v="SSD22M04IV"/>
    <n v="263"/>
    <d v="2022-04-30T00:00:00"/>
    <n v="152.38"/>
    <s v="USD"/>
    <n v="152.38"/>
    <s v="GP"/>
    <n v="2022"/>
    <x v="0"/>
  </r>
  <r>
    <x v="5"/>
    <s v="UNDP1-SSD22M04IV-30-APR-2022-219"/>
    <x v="0"/>
    <d v="2022-05-10T00:00:00"/>
    <s v="UNDP1"/>
    <x v="71"/>
    <s v="UNV-Medical Insurance"/>
    <s v="SSD"/>
    <n v="30000"/>
    <n v="47104"/>
    <n v="1981"/>
    <x v="23"/>
    <s v="SSD10"/>
    <x v="13"/>
    <x v="75"/>
    <s v="PAY"/>
    <m/>
    <m/>
    <m/>
    <m/>
    <x v="95"/>
    <x v="93"/>
    <m/>
    <s v="SSD22M04IV"/>
    <n v="219"/>
    <d v="2022-04-30T00:00:00"/>
    <n v="143.30000000000001"/>
    <s v="USD"/>
    <n v="143.30000000000001"/>
    <s v="GP"/>
    <n v="2022"/>
    <x v="0"/>
  </r>
  <r>
    <x v="5"/>
    <s v="UNDP1-SSD22M04IV-30-APR-2022-175"/>
    <x v="0"/>
    <d v="2022-05-10T00:00:00"/>
    <s v="UNDP1"/>
    <x v="69"/>
    <s v="UNV-Hazard Pay"/>
    <s v="SSD"/>
    <n v="30000"/>
    <n v="47104"/>
    <n v="1981"/>
    <x v="23"/>
    <s v="SSD10"/>
    <x v="13"/>
    <x v="75"/>
    <s v="PAY"/>
    <m/>
    <m/>
    <m/>
    <m/>
    <x v="95"/>
    <x v="93"/>
    <m/>
    <s v="SSD22M04IV"/>
    <n v="175"/>
    <d v="2022-04-30T00:00:00"/>
    <n v="1000"/>
    <s v="USD"/>
    <n v="1000"/>
    <s v="GP"/>
    <n v="2022"/>
    <x v="0"/>
  </r>
  <r>
    <x v="5"/>
    <s v="UNDP1-SSD22M04IV-30-APR-2022-132"/>
    <x v="0"/>
    <d v="2022-05-10T00:00:00"/>
    <s v="UNDP1"/>
    <x v="65"/>
    <s v="UNV_Volunteer_Learning"/>
    <s v="SSD"/>
    <n v="30000"/>
    <n v="47104"/>
    <n v="1981"/>
    <x v="23"/>
    <s v="SSD10"/>
    <x v="13"/>
    <x v="75"/>
    <s v="PAY"/>
    <m/>
    <m/>
    <m/>
    <m/>
    <x v="95"/>
    <x v="93"/>
    <m/>
    <s v="SSD22M04IV"/>
    <n v="132"/>
    <d v="2022-04-30T00:00:00"/>
    <n v="25"/>
    <s v="USD"/>
    <n v="25"/>
    <s v="GP"/>
    <n v="2022"/>
    <x v="0"/>
  </r>
  <r>
    <x v="5"/>
    <s v="UNDP1-SSD22M04IV-30-APR-2022-83"/>
    <x v="0"/>
    <d v="2022-05-10T00:00:00"/>
    <s v="UNDP1"/>
    <x v="67"/>
    <s v="UN Volunteers-Stipend &amp; Allow"/>
    <s v="SSD"/>
    <n v="30000"/>
    <n v="47104"/>
    <n v="1981"/>
    <x v="23"/>
    <s v="SSD10"/>
    <x v="13"/>
    <x v="75"/>
    <s v="PAY"/>
    <m/>
    <m/>
    <m/>
    <m/>
    <x v="95"/>
    <x v="93"/>
    <m/>
    <s v="SSD22M04IV"/>
    <n v="83"/>
    <d v="2022-04-30T00:00:00"/>
    <n v="3143.14"/>
    <s v="USD"/>
    <n v="3143.14"/>
    <s v="GP"/>
    <n v="2022"/>
    <x v="0"/>
  </r>
  <r>
    <x v="5"/>
    <s v="UNDP1-SSD22M04IV-30-APR-2022-421"/>
    <x v="0"/>
    <d v="2022-05-10T00:00:00"/>
    <s v="UNDP1"/>
    <x v="63"/>
    <s v="UNV_COST_RECOVERY_RECURRING"/>
    <s v="SSD"/>
    <n v="30000"/>
    <n v="47104"/>
    <n v="1981"/>
    <x v="23"/>
    <s v="SSD10"/>
    <x v="13"/>
    <x v="75"/>
    <s v="PAY"/>
    <m/>
    <m/>
    <m/>
    <m/>
    <x v="95"/>
    <x v="93"/>
    <m/>
    <s v="SSD22M04IV"/>
    <n v="421"/>
    <d v="2022-04-30T00:00:00"/>
    <n v="614.92999999999995"/>
    <s v="USD"/>
    <n v="614.92999999999995"/>
    <s v="GP"/>
    <n v="2022"/>
    <x v="0"/>
  </r>
  <r>
    <x v="5"/>
    <s v="UNDP1-SSD22M04IV-30-APR-2022-358"/>
    <x v="0"/>
    <d v="2022-05-10T00:00:00"/>
    <s v="UNDP1"/>
    <x v="68"/>
    <s v="UNV RSA / Exit Allowance"/>
    <s v="SSD"/>
    <n v="30000"/>
    <n v="47104"/>
    <n v="1981"/>
    <x v="23"/>
    <s v="SSD10"/>
    <x v="13"/>
    <x v="75"/>
    <s v="PAY"/>
    <m/>
    <m/>
    <m/>
    <m/>
    <x v="95"/>
    <x v="93"/>
    <m/>
    <s v="SSD22M04IV"/>
    <n v="358"/>
    <d v="2022-04-30T00:00:00"/>
    <n v="225"/>
    <s v="USD"/>
    <n v="225"/>
    <s v="GP"/>
    <n v="2022"/>
    <x v="0"/>
  </r>
  <r>
    <x v="5"/>
    <s v="UNDP1-SSD22M04IV-30-APR-2022-276"/>
    <x v="0"/>
    <d v="2022-05-10T00:00:00"/>
    <s v="UNDP1"/>
    <x v="83"/>
    <s v="UNVs-Contribution to security"/>
    <s v="SSD"/>
    <n v="30000"/>
    <n v="47104"/>
    <n v="1981"/>
    <x v="23"/>
    <s v="SSD10"/>
    <x v="13"/>
    <x v="75"/>
    <s v="PAY"/>
    <m/>
    <m/>
    <m/>
    <m/>
    <x v="95"/>
    <x v="93"/>
    <m/>
    <s v="SSD22M04IV"/>
    <n v="276"/>
    <d v="2022-04-30T00:00:00"/>
    <n v="134.66"/>
    <s v="USD"/>
    <n v="134.66"/>
    <s v="GP"/>
    <n v="2022"/>
    <x v="0"/>
  </r>
  <r>
    <x v="5"/>
    <s v="UNDP1-SSD22M04NV-30-APR-2022-36"/>
    <x v="0"/>
    <d v="2022-05-10T00:00:00"/>
    <s v="UNDP1"/>
    <x v="67"/>
    <s v="UN Volunteers-Stipend &amp; Allow"/>
    <s v="SSD"/>
    <n v="30000"/>
    <n v="47104"/>
    <n v="1981"/>
    <x v="23"/>
    <s v="SSD10"/>
    <x v="13"/>
    <x v="74"/>
    <s v="PAY"/>
    <m/>
    <m/>
    <m/>
    <m/>
    <x v="95"/>
    <x v="93"/>
    <m/>
    <s v="SSD22M04NV"/>
    <n v="36"/>
    <d v="2022-04-30T00:00:00"/>
    <n v="1089.5"/>
    <s v="USD"/>
    <n v="1089.5"/>
    <s v="GP"/>
    <n v="2022"/>
    <x v="0"/>
  </r>
  <r>
    <x v="5"/>
    <s v="UNDP1-SSD22M04NV-30-APR-2022-79"/>
    <x v="0"/>
    <d v="2022-05-10T00:00:00"/>
    <s v="UNDP1"/>
    <x v="69"/>
    <s v="UNV-Hazard Pay"/>
    <s v="SSD"/>
    <n v="30000"/>
    <n v="47104"/>
    <n v="1981"/>
    <x v="23"/>
    <s v="SSD10"/>
    <x v="13"/>
    <x v="74"/>
    <s v="PAY"/>
    <m/>
    <m/>
    <m/>
    <m/>
    <x v="95"/>
    <x v="93"/>
    <m/>
    <s v="SSD22M04NV"/>
    <n v="79"/>
    <d v="2022-04-30T00:00:00"/>
    <n v="326.86"/>
    <s v="USD"/>
    <n v="326.86"/>
    <s v="GP"/>
    <n v="2022"/>
    <x v="0"/>
  </r>
  <r>
    <x v="5"/>
    <s v="UNDP1-SSD22M04NV-30-APR-2022-172"/>
    <x v="0"/>
    <d v="2022-05-10T00:00:00"/>
    <s v="UNDP1"/>
    <x v="63"/>
    <s v="UNV_COST_RECOVERY_RECURRING"/>
    <s v="SSD"/>
    <n v="30000"/>
    <n v="47104"/>
    <n v="1981"/>
    <x v="23"/>
    <s v="SSD10"/>
    <x v="13"/>
    <x v="74"/>
    <s v="PAY"/>
    <m/>
    <m/>
    <m/>
    <m/>
    <x v="95"/>
    <x v="93"/>
    <m/>
    <s v="SSD22M04NV"/>
    <n v="172"/>
    <d v="2022-04-30T00:00:00"/>
    <n v="225.36"/>
    <s v="USD"/>
    <n v="225.36"/>
    <s v="GP"/>
    <n v="2022"/>
    <x v="0"/>
  </r>
  <r>
    <x v="5"/>
    <s v="UNDP1-SSD22M04NV-30-APR-2022-100"/>
    <x v="0"/>
    <d v="2022-05-10T00:00:00"/>
    <s v="UNDP1"/>
    <x v="71"/>
    <s v="UNV-Medical Insurance"/>
    <s v="SSD"/>
    <n v="30000"/>
    <n v="47104"/>
    <n v="1981"/>
    <x v="23"/>
    <s v="SSD10"/>
    <x v="13"/>
    <x v="74"/>
    <s v="PAY"/>
    <m/>
    <m/>
    <m/>
    <m/>
    <x v="95"/>
    <x v="93"/>
    <m/>
    <s v="SSD22M04NV"/>
    <n v="100"/>
    <d v="2022-04-30T00:00:00"/>
    <n v="134.66"/>
    <s v="USD"/>
    <n v="134.66"/>
    <s v="GP"/>
    <n v="2022"/>
    <x v="0"/>
  </r>
  <r>
    <x v="5"/>
    <s v="UNDP1-SSD22M04NV-30-APR-2022-150"/>
    <x v="0"/>
    <d v="2022-05-10T00:00:00"/>
    <s v="UNDP1"/>
    <x v="68"/>
    <s v="UNV RSA / Exit Allowance"/>
    <s v="SSD"/>
    <n v="30000"/>
    <n v="47104"/>
    <n v="1981"/>
    <x v="23"/>
    <s v="SSD10"/>
    <x v="13"/>
    <x v="74"/>
    <s v="PAY"/>
    <m/>
    <m/>
    <m/>
    <m/>
    <x v="95"/>
    <x v="93"/>
    <m/>
    <s v="SSD22M04NV"/>
    <n v="150"/>
    <d v="2022-04-30T00:00:00"/>
    <n v="90.79"/>
    <s v="USD"/>
    <n v="90.79"/>
    <s v="GP"/>
    <n v="2022"/>
    <x v="0"/>
  </r>
  <r>
    <x v="5"/>
    <s v="UNDP1-SSD22M04NV-30-APR-2022-58"/>
    <x v="0"/>
    <d v="2022-05-10T00:00:00"/>
    <s v="UNDP1"/>
    <x v="65"/>
    <s v="UNV_Volunteer_Learning"/>
    <s v="SSD"/>
    <n v="30000"/>
    <n v="47104"/>
    <n v="1981"/>
    <x v="23"/>
    <s v="SSD10"/>
    <x v="13"/>
    <x v="74"/>
    <s v="PAY"/>
    <m/>
    <m/>
    <m/>
    <m/>
    <x v="95"/>
    <x v="93"/>
    <m/>
    <s v="SSD22M04NV"/>
    <n v="58"/>
    <d v="2022-04-30T00:00:00"/>
    <n v="25"/>
    <s v="USD"/>
    <n v="25"/>
    <s v="GP"/>
    <n v="2022"/>
    <x v="0"/>
  </r>
  <r>
    <x v="5"/>
    <s v="UNDP1-SSD22M04NV-30-APR-2022-121"/>
    <x v="0"/>
    <d v="2022-05-10T00:00:00"/>
    <s v="UNDP1"/>
    <x v="64"/>
    <s v="UNV-Global Charges"/>
    <s v="SSD"/>
    <n v="30000"/>
    <n v="47104"/>
    <n v="1981"/>
    <x v="23"/>
    <s v="SSD10"/>
    <x v="13"/>
    <x v="74"/>
    <s v="PAY"/>
    <m/>
    <m/>
    <m/>
    <m/>
    <x v="95"/>
    <x v="93"/>
    <m/>
    <s v="SSD22M04NV"/>
    <n v="121"/>
    <d v="2022-04-30T00:00:00"/>
    <n v="55.56"/>
    <s v="USD"/>
    <n v="55.56"/>
    <s v="GP"/>
    <n v="2022"/>
    <x v="0"/>
  </r>
  <r>
    <x v="5"/>
    <s v="UNDP1-SSD22M04NV-30-APR-2022-130"/>
    <x v="0"/>
    <d v="2022-05-10T00:00:00"/>
    <s v="UNDP1"/>
    <x v="83"/>
    <s v="UNVs-Contribution to security"/>
    <s v="SSD"/>
    <n v="30000"/>
    <n v="47104"/>
    <n v="1981"/>
    <x v="23"/>
    <s v="SSD10"/>
    <x v="13"/>
    <x v="74"/>
    <s v="PAY"/>
    <m/>
    <m/>
    <m/>
    <m/>
    <x v="95"/>
    <x v="93"/>
    <m/>
    <s v="SSD22M04NV"/>
    <n v="130"/>
    <d v="2022-04-30T00:00:00"/>
    <n v="54.47"/>
    <s v="USD"/>
    <n v="54.47"/>
    <s v="GP"/>
    <n v="2022"/>
    <x v="0"/>
  </r>
  <r>
    <x v="5"/>
    <s v="UNDP1-SSD22M05IV-31-MAY-2022-281"/>
    <x v="3"/>
    <d v="2022-06-01T00:00:00"/>
    <s v="UNDP1"/>
    <x v="83"/>
    <s v="UNVs-Contribution to security"/>
    <s v="SSD"/>
    <n v="30000"/>
    <n v="47104"/>
    <n v="1981"/>
    <x v="23"/>
    <s v="SSD10"/>
    <x v="13"/>
    <x v="75"/>
    <s v="PAY"/>
    <m/>
    <m/>
    <m/>
    <m/>
    <x v="95"/>
    <x v="93"/>
    <m/>
    <s v="SSD22M05IV"/>
    <n v="281"/>
    <d v="2022-05-31T00:00:00"/>
    <n v="134.66"/>
    <s v="USD"/>
    <n v="134.66"/>
    <s v="GP"/>
    <n v="2022"/>
    <x v="1"/>
  </r>
  <r>
    <x v="5"/>
    <s v="UNDP1-SSD22M05IV-31-MAY-2022-320"/>
    <x v="3"/>
    <d v="2022-06-01T00:00:00"/>
    <s v="UNDP1"/>
    <x v="66"/>
    <s v="UNV-Home Leave Travel &amp; Allowa"/>
    <s v="SSD"/>
    <n v="30000"/>
    <n v="47104"/>
    <n v="1981"/>
    <x v="23"/>
    <s v="SSD10"/>
    <x v="13"/>
    <x v="75"/>
    <s v="PAY"/>
    <m/>
    <m/>
    <m/>
    <m/>
    <x v="95"/>
    <x v="93"/>
    <m/>
    <s v="SSD22M05IV"/>
    <n v="320"/>
    <d v="2022-05-31T00:00:00"/>
    <n v="25"/>
    <s v="USD"/>
    <n v="25"/>
    <s v="GP"/>
    <n v="2022"/>
    <x v="1"/>
  </r>
  <r>
    <x v="5"/>
    <s v="UNDP1-SSD22M05IV-31-MAY-2022-360"/>
    <x v="3"/>
    <d v="2022-06-01T00:00:00"/>
    <s v="UNDP1"/>
    <x v="68"/>
    <s v="UNV RSA / Exit Allowance"/>
    <s v="SSD"/>
    <n v="30000"/>
    <n v="47104"/>
    <n v="1981"/>
    <x v="23"/>
    <s v="SSD10"/>
    <x v="13"/>
    <x v="75"/>
    <s v="PAY"/>
    <m/>
    <m/>
    <m/>
    <m/>
    <x v="95"/>
    <x v="93"/>
    <m/>
    <s v="SSD22M05IV"/>
    <n v="360"/>
    <d v="2022-05-31T00:00:00"/>
    <n v="225"/>
    <s v="USD"/>
    <n v="225"/>
    <s v="GP"/>
    <n v="2022"/>
    <x v="1"/>
  </r>
  <r>
    <x v="5"/>
    <s v="UNDP1-SSD22M05IV-31-MAY-2022-417"/>
    <x v="3"/>
    <d v="2022-06-01T00:00:00"/>
    <s v="UNDP1"/>
    <x v="63"/>
    <s v="UNV_COST_RECOVERY_RECURRING"/>
    <s v="SSD"/>
    <n v="30000"/>
    <n v="47104"/>
    <n v="1981"/>
    <x v="23"/>
    <s v="SSD10"/>
    <x v="13"/>
    <x v="75"/>
    <s v="PAY"/>
    <m/>
    <m/>
    <m/>
    <m/>
    <x v="95"/>
    <x v="93"/>
    <m/>
    <s v="SSD22M05IV"/>
    <n v="417"/>
    <d v="2022-05-31T00:00:00"/>
    <n v="614.92999999999995"/>
    <s v="USD"/>
    <n v="614.92999999999995"/>
    <s v="GP"/>
    <n v="2022"/>
    <x v="1"/>
  </r>
  <r>
    <x v="5"/>
    <s v="UNDP1-SSD22M05IV-31-MAY-2022-89"/>
    <x v="3"/>
    <d v="2022-06-01T00:00:00"/>
    <s v="UNDP1"/>
    <x v="67"/>
    <s v="UN Volunteers-Stipend &amp; Allow"/>
    <s v="SSD"/>
    <n v="30000"/>
    <n v="47104"/>
    <n v="1981"/>
    <x v="23"/>
    <s v="SSD10"/>
    <x v="13"/>
    <x v="75"/>
    <s v="PAY"/>
    <m/>
    <m/>
    <m/>
    <m/>
    <x v="95"/>
    <x v="93"/>
    <m/>
    <s v="SSD22M05IV"/>
    <n v="89"/>
    <d v="2022-05-31T00:00:00"/>
    <n v="3143.14"/>
    <s v="USD"/>
    <n v="3143.14"/>
    <s v="GP"/>
    <n v="2022"/>
    <x v="1"/>
  </r>
  <r>
    <x v="5"/>
    <s v="UNDP1-SSD22M05IV-31-MAY-2022-136"/>
    <x v="3"/>
    <d v="2022-06-01T00:00:00"/>
    <s v="UNDP1"/>
    <x v="65"/>
    <s v="UNV_Volunteer_Learning"/>
    <s v="SSD"/>
    <n v="30000"/>
    <n v="47104"/>
    <n v="1981"/>
    <x v="23"/>
    <s v="SSD10"/>
    <x v="13"/>
    <x v="75"/>
    <s v="PAY"/>
    <m/>
    <m/>
    <m/>
    <m/>
    <x v="95"/>
    <x v="93"/>
    <m/>
    <s v="SSD22M05IV"/>
    <n v="136"/>
    <d v="2022-05-31T00:00:00"/>
    <n v="25"/>
    <s v="USD"/>
    <n v="25"/>
    <s v="GP"/>
    <n v="2022"/>
    <x v="1"/>
  </r>
  <r>
    <x v="5"/>
    <s v="UNDP1-SSD22M05IV-31-MAY-2022-180"/>
    <x v="3"/>
    <d v="2022-06-01T00:00:00"/>
    <s v="UNDP1"/>
    <x v="69"/>
    <s v="UNV-Hazard Pay"/>
    <s v="SSD"/>
    <n v="30000"/>
    <n v="47104"/>
    <n v="1981"/>
    <x v="23"/>
    <s v="SSD10"/>
    <x v="13"/>
    <x v="75"/>
    <s v="PAY"/>
    <m/>
    <m/>
    <m/>
    <m/>
    <x v="95"/>
    <x v="93"/>
    <m/>
    <s v="SSD22M05IV"/>
    <n v="180"/>
    <d v="2022-05-31T00:00:00"/>
    <n v="1000"/>
    <s v="USD"/>
    <n v="1000"/>
    <s v="GP"/>
    <n v="2022"/>
    <x v="1"/>
  </r>
  <r>
    <x v="5"/>
    <s v="UNDP1-SSD22M05IV-31-MAY-2022-224"/>
    <x v="3"/>
    <d v="2022-06-01T00:00:00"/>
    <s v="UNDP1"/>
    <x v="71"/>
    <s v="UNV-Medical Insurance"/>
    <s v="SSD"/>
    <n v="30000"/>
    <n v="47104"/>
    <n v="1981"/>
    <x v="23"/>
    <s v="SSD10"/>
    <x v="13"/>
    <x v="75"/>
    <s v="PAY"/>
    <m/>
    <m/>
    <m/>
    <m/>
    <x v="95"/>
    <x v="93"/>
    <m/>
    <s v="SSD22M05IV"/>
    <n v="224"/>
    <d v="2022-05-31T00:00:00"/>
    <n v="143.30000000000001"/>
    <s v="USD"/>
    <n v="143.30000000000001"/>
    <s v="GP"/>
    <n v="2022"/>
    <x v="1"/>
  </r>
  <r>
    <x v="5"/>
    <s v="UNDP1-SSD22M05IV-31-MAY-2022-268"/>
    <x v="3"/>
    <d v="2022-06-01T00:00:00"/>
    <s v="UNDP1"/>
    <x v="64"/>
    <s v="UNV-Global Charges"/>
    <s v="SSD"/>
    <n v="30000"/>
    <n v="47104"/>
    <n v="1981"/>
    <x v="23"/>
    <s v="SSD10"/>
    <x v="13"/>
    <x v="75"/>
    <s v="PAY"/>
    <m/>
    <m/>
    <m/>
    <m/>
    <x v="95"/>
    <x v="93"/>
    <m/>
    <s v="SSD22M05IV"/>
    <n v="268"/>
    <d v="2022-05-31T00:00:00"/>
    <n v="152.38"/>
    <s v="USD"/>
    <n v="152.38"/>
    <s v="GP"/>
    <n v="2022"/>
    <x v="1"/>
  </r>
  <r>
    <x v="5"/>
    <s v="UNDP1-SSD22M05NV-31-MAY-2022-35"/>
    <x v="3"/>
    <d v="2022-06-01T00:00:00"/>
    <s v="UNDP1"/>
    <x v="67"/>
    <s v="UN Volunteers-Stipend &amp; Allow"/>
    <s v="SSD"/>
    <n v="30000"/>
    <n v="47104"/>
    <n v="1981"/>
    <x v="23"/>
    <s v="SSD10"/>
    <x v="13"/>
    <x v="74"/>
    <s v="PAY"/>
    <m/>
    <m/>
    <m/>
    <m/>
    <x v="95"/>
    <x v="93"/>
    <m/>
    <s v="SSD22M05NV"/>
    <n v="35"/>
    <d v="2022-05-31T00:00:00"/>
    <n v="1089.5"/>
    <s v="USD"/>
    <n v="1089.5"/>
    <s v="GP"/>
    <n v="2022"/>
    <x v="1"/>
  </r>
  <r>
    <x v="5"/>
    <s v="UNDP1-SSD22M05NV-31-MAY-2022-134"/>
    <x v="3"/>
    <d v="2022-06-01T00:00:00"/>
    <s v="UNDP1"/>
    <x v="83"/>
    <s v="UNVs-Contribution to security"/>
    <s v="SSD"/>
    <n v="30000"/>
    <n v="47104"/>
    <n v="1981"/>
    <x v="23"/>
    <s v="SSD10"/>
    <x v="13"/>
    <x v="74"/>
    <s v="PAY"/>
    <m/>
    <m/>
    <m/>
    <m/>
    <x v="95"/>
    <x v="93"/>
    <m/>
    <s v="SSD22M05NV"/>
    <n v="134"/>
    <d v="2022-05-31T00:00:00"/>
    <n v="54.48"/>
    <s v="USD"/>
    <n v="54.48"/>
    <s v="GP"/>
    <n v="2022"/>
    <x v="1"/>
  </r>
  <r>
    <x v="5"/>
    <s v="UNDP1-SSD22M05NV-31-MAY-2022-60"/>
    <x v="3"/>
    <d v="2022-06-01T00:00:00"/>
    <s v="UNDP1"/>
    <x v="65"/>
    <s v="UNV_Volunteer_Learning"/>
    <s v="SSD"/>
    <n v="30000"/>
    <n v="47104"/>
    <n v="1981"/>
    <x v="23"/>
    <s v="SSD10"/>
    <x v="13"/>
    <x v="74"/>
    <s v="PAY"/>
    <m/>
    <m/>
    <m/>
    <m/>
    <x v="95"/>
    <x v="93"/>
    <m/>
    <s v="SSD22M05NV"/>
    <n v="60"/>
    <d v="2022-05-31T00:00:00"/>
    <n v="25"/>
    <s v="USD"/>
    <n v="25"/>
    <s v="GP"/>
    <n v="2022"/>
    <x v="1"/>
  </r>
  <r>
    <x v="5"/>
    <s v="UNDP1-SSD22M05NV-31-MAY-2022-104"/>
    <x v="3"/>
    <d v="2022-06-01T00:00:00"/>
    <s v="UNDP1"/>
    <x v="71"/>
    <s v="UNV-Medical Insurance"/>
    <s v="SSD"/>
    <n v="30000"/>
    <n v="47104"/>
    <n v="1981"/>
    <x v="23"/>
    <s v="SSD10"/>
    <x v="13"/>
    <x v="74"/>
    <s v="PAY"/>
    <m/>
    <m/>
    <m/>
    <m/>
    <x v="95"/>
    <x v="93"/>
    <m/>
    <s v="SSD22M05NV"/>
    <n v="104"/>
    <d v="2022-05-31T00:00:00"/>
    <n v="137.22999999999999"/>
    <s v="USD"/>
    <n v="137.22999999999999"/>
    <s v="GP"/>
    <n v="2022"/>
    <x v="1"/>
  </r>
  <r>
    <x v="5"/>
    <s v="UNDP1-SSD22M05NV-31-MAY-2022-155"/>
    <x v="3"/>
    <d v="2022-06-01T00:00:00"/>
    <s v="UNDP1"/>
    <x v="68"/>
    <s v="UNV RSA / Exit Allowance"/>
    <s v="SSD"/>
    <n v="30000"/>
    <n v="47104"/>
    <n v="1981"/>
    <x v="23"/>
    <s v="SSD10"/>
    <x v="13"/>
    <x v="74"/>
    <s v="PAY"/>
    <m/>
    <m/>
    <m/>
    <m/>
    <x v="95"/>
    <x v="93"/>
    <m/>
    <s v="SSD22M05NV"/>
    <n v="155"/>
    <d v="2022-05-31T00:00:00"/>
    <n v="90.79"/>
    <s v="USD"/>
    <n v="90.79"/>
    <s v="GP"/>
    <n v="2022"/>
    <x v="1"/>
  </r>
  <r>
    <x v="5"/>
    <s v="UNDP1-SSD22M05NV-31-MAY-2022-126"/>
    <x v="3"/>
    <d v="2022-06-01T00:00:00"/>
    <s v="UNDP1"/>
    <x v="64"/>
    <s v="UNV-Global Charges"/>
    <s v="SSD"/>
    <n v="30000"/>
    <n v="47104"/>
    <n v="1981"/>
    <x v="23"/>
    <s v="SSD10"/>
    <x v="13"/>
    <x v="74"/>
    <s v="PAY"/>
    <m/>
    <m/>
    <m/>
    <m/>
    <x v="95"/>
    <x v="93"/>
    <m/>
    <s v="SSD22M05NV"/>
    <n v="126"/>
    <d v="2022-05-31T00:00:00"/>
    <n v="55.62"/>
    <s v="USD"/>
    <n v="55.62"/>
    <s v="GP"/>
    <n v="2022"/>
    <x v="1"/>
  </r>
  <r>
    <x v="5"/>
    <s v="UNDP1-SSD22M05NV-31-MAY-2022-82"/>
    <x v="3"/>
    <d v="2022-06-01T00:00:00"/>
    <s v="UNDP1"/>
    <x v="69"/>
    <s v="UNV-Hazard Pay"/>
    <s v="SSD"/>
    <n v="30000"/>
    <n v="47104"/>
    <n v="1981"/>
    <x v="23"/>
    <s v="SSD10"/>
    <x v="13"/>
    <x v="74"/>
    <s v="PAY"/>
    <m/>
    <m/>
    <m/>
    <m/>
    <x v="95"/>
    <x v="93"/>
    <m/>
    <s v="SSD22M05NV"/>
    <n v="82"/>
    <d v="2022-05-31T00:00:00"/>
    <n v="326.85000000000002"/>
    <s v="USD"/>
    <n v="326.85000000000002"/>
    <s v="GP"/>
    <n v="2022"/>
    <x v="1"/>
  </r>
  <r>
    <x v="5"/>
    <s v="UNDP1-SSD22M05NV-31-MAY-2022-182"/>
    <x v="3"/>
    <d v="2022-06-01T00:00:00"/>
    <s v="UNDP1"/>
    <x v="63"/>
    <s v="UNV_COST_RECOVERY_RECURRING"/>
    <s v="SSD"/>
    <n v="30000"/>
    <n v="47104"/>
    <n v="1981"/>
    <x v="23"/>
    <s v="SSD10"/>
    <x v="13"/>
    <x v="74"/>
    <s v="PAY"/>
    <m/>
    <m/>
    <m/>
    <m/>
    <x v="95"/>
    <x v="93"/>
    <m/>
    <s v="SSD22M05NV"/>
    <n v="182"/>
    <d v="2022-05-31T00:00:00"/>
    <n v="225.69"/>
    <s v="USD"/>
    <n v="225.69"/>
    <s v="GP"/>
    <n v="2022"/>
    <x v="1"/>
  </r>
  <r>
    <x v="5"/>
    <s v="UNDP1-SSD22M06IV-30-JUN-2022-74"/>
    <x v="4"/>
    <d v="2022-07-01T00:00:00"/>
    <s v="UNDP1"/>
    <x v="67"/>
    <s v="UN Volunteers-Stipend &amp; Allow"/>
    <s v="SSD"/>
    <n v="30000"/>
    <n v="47104"/>
    <n v="1981"/>
    <x v="23"/>
    <s v="SSD10"/>
    <x v="13"/>
    <x v="75"/>
    <s v="PAY"/>
    <m/>
    <m/>
    <m/>
    <m/>
    <x v="95"/>
    <x v="93"/>
    <m/>
    <s v="SSD22M06IV"/>
    <n v="74"/>
    <d v="2022-06-30T00:00:00"/>
    <n v="3143.14"/>
    <s v="USD"/>
    <n v="3143.14"/>
    <s v="GP"/>
    <n v="2022"/>
    <x v="2"/>
  </r>
  <r>
    <x v="5"/>
    <s v="UNDP1-SSD22M06IV-30-JUN-2022-431"/>
    <x v="4"/>
    <d v="2022-07-01T00:00:00"/>
    <s v="UNDP1"/>
    <x v="63"/>
    <s v="UNV_COST_RECOVERY_RECURRING"/>
    <s v="SSD"/>
    <n v="30000"/>
    <n v="47104"/>
    <n v="1981"/>
    <x v="23"/>
    <s v="SSD10"/>
    <x v="13"/>
    <x v="75"/>
    <s v="PAY"/>
    <m/>
    <m/>
    <m/>
    <m/>
    <x v="95"/>
    <x v="93"/>
    <m/>
    <s v="SSD22M06IV"/>
    <n v="431"/>
    <d v="2022-06-30T00:00:00"/>
    <n v="614.92999999999995"/>
    <s v="USD"/>
    <n v="614.92999999999995"/>
    <s v="GP"/>
    <n v="2022"/>
    <x v="2"/>
  </r>
  <r>
    <x v="5"/>
    <s v="UNDP1-SSD22M06IV-30-JUN-2022-364"/>
    <x v="4"/>
    <d v="2022-07-01T00:00:00"/>
    <s v="UNDP1"/>
    <x v="68"/>
    <s v="UNV RSA / Exit Allowance"/>
    <s v="SSD"/>
    <n v="30000"/>
    <n v="47104"/>
    <n v="1981"/>
    <x v="23"/>
    <s v="SSD10"/>
    <x v="13"/>
    <x v="75"/>
    <s v="PAY"/>
    <m/>
    <m/>
    <m/>
    <m/>
    <x v="95"/>
    <x v="93"/>
    <m/>
    <s v="SSD22M06IV"/>
    <n v="364"/>
    <d v="2022-06-30T00:00:00"/>
    <n v="225"/>
    <s v="USD"/>
    <n v="225"/>
    <s v="GP"/>
    <n v="2022"/>
    <x v="2"/>
  </r>
  <r>
    <x v="5"/>
    <s v="UNDP1-SSD22M06IV-30-JUN-2022-322"/>
    <x v="4"/>
    <d v="2022-07-01T00:00:00"/>
    <s v="UNDP1"/>
    <x v="66"/>
    <s v="UNV-Home Leave Travel &amp; Allowa"/>
    <s v="SSD"/>
    <n v="30000"/>
    <n v="47104"/>
    <n v="1981"/>
    <x v="23"/>
    <s v="SSD10"/>
    <x v="13"/>
    <x v="75"/>
    <s v="PAY"/>
    <m/>
    <m/>
    <m/>
    <m/>
    <x v="95"/>
    <x v="93"/>
    <m/>
    <s v="SSD22M06IV"/>
    <n v="322"/>
    <d v="2022-06-30T00:00:00"/>
    <n v="25"/>
    <s v="USD"/>
    <n v="25"/>
    <s v="GP"/>
    <n v="2022"/>
    <x v="2"/>
  </r>
  <r>
    <x v="5"/>
    <s v="UNDP1-SSD22M06IV-30-JUN-2022-281"/>
    <x v="4"/>
    <d v="2022-07-01T00:00:00"/>
    <s v="UNDP1"/>
    <x v="83"/>
    <s v="UNVs-Contribution to security"/>
    <s v="SSD"/>
    <n v="30000"/>
    <n v="47104"/>
    <n v="1981"/>
    <x v="23"/>
    <s v="SSD10"/>
    <x v="13"/>
    <x v="75"/>
    <s v="PAY"/>
    <m/>
    <m/>
    <m/>
    <m/>
    <x v="95"/>
    <x v="93"/>
    <m/>
    <s v="SSD22M06IV"/>
    <n v="281"/>
    <d v="2022-06-30T00:00:00"/>
    <n v="134.66"/>
    <s v="USD"/>
    <n v="134.66"/>
    <s v="GP"/>
    <n v="2022"/>
    <x v="2"/>
  </r>
  <r>
    <x v="5"/>
    <s v="UNDP1-SSD22M06IV-30-JUN-2022-268"/>
    <x v="4"/>
    <d v="2022-07-01T00:00:00"/>
    <s v="UNDP1"/>
    <x v="64"/>
    <s v="UNV-Global Charges"/>
    <s v="SSD"/>
    <n v="30000"/>
    <n v="47104"/>
    <n v="1981"/>
    <x v="23"/>
    <s v="SSD10"/>
    <x v="13"/>
    <x v="75"/>
    <s v="PAY"/>
    <m/>
    <m/>
    <m/>
    <m/>
    <x v="95"/>
    <x v="93"/>
    <m/>
    <s v="SSD22M06IV"/>
    <n v="268"/>
    <d v="2022-06-30T00:00:00"/>
    <n v="152.38"/>
    <s v="USD"/>
    <n v="152.38"/>
    <s v="GP"/>
    <n v="2022"/>
    <x v="2"/>
  </r>
  <r>
    <x v="5"/>
    <s v="UNDP1-SSD22M06IV-30-JUN-2022-219"/>
    <x v="4"/>
    <d v="2022-07-01T00:00:00"/>
    <s v="UNDP1"/>
    <x v="71"/>
    <s v="UNV-Medical Insurance"/>
    <s v="SSD"/>
    <n v="30000"/>
    <n v="47104"/>
    <n v="1981"/>
    <x v="23"/>
    <s v="SSD10"/>
    <x v="13"/>
    <x v="75"/>
    <s v="PAY"/>
    <m/>
    <m/>
    <m/>
    <m/>
    <x v="95"/>
    <x v="93"/>
    <m/>
    <s v="SSD22M06IV"/>
    <n v="219"/>
    <d v="2022-06-30T00:00:00"/>
    <n v="143.30000000000001"/>
    <s v="USD"/>
    <n v="143.30000000000001"/>
    <s v="GP"/>
    <n v="2022"/>
    <x v="2"/>
  </r>
  <r>
    <x v="5"/>
    <s v="UNDP1-SSD22M06IV-30-JUN-2022-171"/>
    <x v="4"/>
    <d v="2022-07-01T00:00:00"/>
    <s v="UNDP1"/>
    <x v="69"/>
    <s v="UNV-Hazard Pay"/>
    <s v="SSD"/>
    <n v="30000"/>
    <n v="47104"/>
    <n v="1981"/>
    <x v="23"/>
    <s v="SSD10"/>
    <x v="13"/>
    <x v="75"/>
    <s v="PAY"/>
    <m/>
    <m/>
    <m/>
    <m/>
    <x v="95"/>
    <x v="93"/>
    <m/>
    <s v="SSD22M06IV"/>
    <n v="171"/>
    <d v="2022-06-30T00:00:00"/>
    <n v="1000"/>
    <s v="USD"/>
    <n v="1000"/>
    <s v="GP"/>
    <n v="2022"/>
    <x v="2"/>
  </r>
  <r>
    <x v="5"/>
    <s v="UNDP1-SSD22M06IV-30-JUN-2022-125"/>
    <x v="4"/>
    <d v="2022-07-01T00:00:00"/>
    <s v="UNDP1"/>
    <x v="65"/>
    <s v="UNV_Volunteer_Learning"/>
    <s v="SSD"/>
    <n v="30000"/>
    <n v="47104"/>
    <n v="1981"/>
    <x v="23"/>
    <s v="SSD10"/>
    <x v="13"/>
    <x v="75"/>
    <s v="PAY"/>
    <m/>
    <m/>
    <m/>
    <m/>
    <x v="95"/>
    <x v="93"/>
    <m/>
    <s v="SSD22M06IV"/>
    <n v="125"/>
    <d v="2022-06-30T00:00:00"/>
    <n v="25"/>
    <s v="USD"/>
    <n v="25"/>
    <s v="GP"/>
    <n v="2022"/>
    <x v="2"/>
  </r>
  <r>
    <x v="5"/>
    <s v="UNDP1-SSD22M06NV-30-JUN-2022-152"/>
    <x v="4"/>
    <d v="2022-07-01T00:00:00"/>
    <s v="UNDP1"/>
    <x v="68"/>
    <s v="UNV RSA / Exit Allowance"/>
    <s v="SSD"/>
    <n v="30000"/>
    <n v="47104"/>
    <n v="1981"/>
    <x v="23"/>
    <s v="SSD10"/>
    <x v="13"/>
    <x v="74"/>
    <s v="PAY"/>
    <m/>
    <m/>
    <m/>
    <m/>
    <x v="95"/>
    <x v="93"/>
    <m/>
    <s v="SSD22M06NV"/>
    <n v="152"/>
    <d v="2022-06-30T00:00:00"/>
    <n v="-26.36"/>
    <s v="USD"/>
    <n v="-26.36"/>
    <s v="GP"/>
    <n v="2022"/>
    <x v="2"/>
  </r>
  <r>
    <x v="5"/>
    <s v="UNDP1-SSD22M06NV-30-JUN-2022-79"/>
    <x v="4"/>
    <d v="2022-07-01T00:00:00"/>
    <s v="UNDP1"/>
    <x v="69"/>
    <s v="UNV-Hazard Pay"/>
    <s v="SSD"/>
    <n v="30000"/>
    <n v="47104"/>
    <n v="1981"/>
    <x v="23"/>
    <s v="SSD10"/>
    <x v="13"/>
    <x v="74"/>
    <s v="PAY"/>
    <m/>
    <m/>
    <m/>
    <m/>
    <x v="95"/>
    <x v="93"/>
    <m/>
    <s v="SSD22M06NV"/>
    <n v="79"/>
    <d v="2022-06-30T00:00:00"/>
    <n v="-94.89"/>
    <s v="USD"/>
    <n v="-94.89"/>
    <s v="GP"/>
    <n v="2022"/>
    <x v="2"/>
  </r>
  <r>
    <x v="5"/>
    <s v="UNDP1-SSD22M06NV-30-JUN-2022-131"/>
    <x v="4"/>
    <d v="2022-07-01T00:00:00"/>
    <s v="UNDP1"/>
    <x v="83"/>
    <s v="UNVs-Contribution to security"/>
    <s v="SSD"/>
    <n v="30000"/>
    <n v="47104"/>
    <n v="1981"/>
    <x v="23"/>
    <s v="SSD10"/>
    <x v="13"/>
    <x v="74"/>
    <s v="PAY"/>
    <m/>
    <m/>
    <m/>
    <m/>
    <x v="95"/>
    <x v="93"/>
    <m/>
    <s v="SSD22M06NV"/>
    <n v="131"/>
    <d v="2022-06-30T00:00:00"/>
    <n v="-15.82"/>
    <s v="USD"/>
    <n v="-15.82"/>
    <s v="GP"/>
    <n v="2022"/>
    <x v="2"/>
  </r>
  <r>
    <x v="5"/>
    <s v="UNDP1-SSD22M06NV-30-JUN-2022-101"/>
    <x v="4"/>
    <d v="2022-07-01T00:00:00"/>
    <s v="UNDP1"/>
    <x v="71"/>
    <s v="UNV-Medical Insurance"/>
    <s v="SSD"/>
    <n v="30000"/>
    <n v="47104"/>
    <n v="1981"/>
    <x v="23"/>
    <s v="SSD10"/>
    <x v="13"/>
    <x v="74"/>
    <s v="PAY"/>
    <m/>
    <m/>
    <m/>
    <m/>
    <x v="95"/>
    <x v="93"/>
    <m/>
    <s v="SSD22M06NV"/>
    <n v="101"/>
    <d v="2022-06-30T00:00:00"/>
    <n v="90.05"/>
    <s v="USD"/>
    <n v="90.05"/>
    <s v="GP"/>
    <n v="2022"/>
    <x v="2"/>
  </r>
  <r>
    <x v="5"/>
    <s v="UNDP1-SSD22M06NV-30-JUN-2022-57"/>
    <x v="4"/>
    <d v="2022-07-01T00:00:00"/>
    <s v="UNDP1"/>
    <x v="65"/>
    <s v="UNV_Volunteer_Learning"/>
    <s v="SSD"/>
    <n v="30000"/>
    <n v="47104"/>
    <n v="1981"/>
    <x v="23"/>
    <s v="SSD10"/>
    <x v="13"/>
    <x v="74"/>
    <s v="PAY"/>
    <m/>
    <m/>
    <m/>
    <m/>
    <x v="95"/>
    <x v="93"/>
    <m/>
    <s v="SSD22M06NV"/>
    <n v="57"/>
    <d v="2022-06-30T00:00:00"/>
    <n v="-7.26"/>
    <s v="USD"/>
    <n v="-7.26"/>
    <s v="GP"/>
    <n v="2022"/>
    <x v="2"/>
  </r>
  <r>
    <x v="5"/>
    <s v="UNDP1-SSD22M06NV-30-JUN-2022-123"/>
    <x v="4"/>
    <d v="2022-07-01T00:00:00"/>
    <s v="UNDP1"/>
    <x v="64"/>
    <s v="UNV-Global Charges"/>
    <s v="SSD"/>
    <n v="30000"/>
    <n v="47104"/>
    <n v="1981"/>
    <x v="23"/>
    <s v="SSD10"/>
    <x v="13"/>
    <x v="74"/>
    <s v="PAY"/>
    <m/>
    <m/>
    <m/>
    <m/>
    <x v="95"/>
    <x v="93"/>
    <m/>
    <s v="SSD22M06NV"/>
    <n v="123"/>
    <d v="2022-06-30T00:00:00"/>
    <n v="-11.08"/>
    <s v="USD"/>
    <n v="-11.08"/>
    <s v="GP"/>
    <n v="2022"/>
    <x v="2"/>
  </r>
  <r>
    <x v="5"/>
    <s v="UNDP1-SSD22M06NV-30-JUN-2022-176"/>
    <x v="4"/>
    <d v="2022-07-01T00:00:00"/>
    <s v="UNDP1"/>
    <x v="63"/>
    <s v="UNV_COST_RECOVERY_RECURRING"/>
    <s v="SSD"/>
    <n v="30000"/>
    <n v="47104"/>
    <n v="1981"/>
    <x v="23"/>
    <s v="SSD10"/>
    <x v="13"/>
    <x v="74"/>
    <s v="PAY"/>
    <m/>
    <m/>
    <m/>
    <m/>
    <x v="95"/>
    <x v="93"/>
    <m/>
    <s v="SSD22M06NV"/>
    <n v="176"/>
    <d v="2022-06-30T00:00:00"/>
    <n v="-48.41"/>
    <s v="USD"/>
    <n v="-48.41"/>
    <s v="GP"/>
    <n v="2022"/>
    <x v="2"/>
  </r>
  <r>
    <x v="5"/>
    <s v="UNDP1-SSD22M06NV-30-JUN-2022-35"/>
    <x v="4"/>
    <d v="2022-07-01T00:00:00"/>
    <s v="UNDP1"/>
    <x v="67"/>
    <s v="UN Volunteers-Stipend &amp; Allow"/>
    <s v="SSD"/>
    <n v="30000"/>
    <n v="47104"/>
    <n v="1981"/>
    <x v="23"/>
    <s v="SSD10"/>
    <x v="13"/>
    <x v="74"/>
    <s v="PAY"/>
    <m/>
    <m/>
    <m/>
    <m/>
    <x v="95"/>
    <x v="93"/>
    <m/>
    <s v="SSD22M06NV"/>
    <n v="35"/>
    <d v="2022-06-30T00:00:00"/>
    <n v="-316.31"/>
    <s v="USD"/>
    <n v="-316.31"/>
    <s v="GP"/>
    <n v="2022"/>
    <x v="2"/>
  </r>
  <r>
    <x v="6"/>
    <s v="SSD10-11478-1-1"/>
    <x v="2"/>
    <d v="2022-05-20T00:00:00"/>
    <s v="UNDP1"/>
    <x v="80"/>
    <s v="Grants to Instit &amp; other Benef"/>
    <s v="SSD"/>
    <n v="30000"/>
    <n v="47104"/>
    <n v="1981"/>
    <x v="23"/>
    <s v="SSD10"/>
    <x v="13"/>
    <x v="70"/>
    <s v="DJA"/>
    <s v=" "/>
    <m/>
    <m/>
    <m/>
    <x v="246"/>
    <x v="219"/>
    <m/>
    <s v="AR09464792"/>
    <n v="3"/>
    <d v="2022-05-17T00:00:00"/>
    <n v="-6000"/>
    <s v="USD"/>
    <n v="-6000"/>
    <s v="AR"/>
    <n v="2022"/>
    <x v="1"/>
  </r>
  <r>
    <x v="6"/>
    <s v="SSD10-11496-1-1"/>
    <x v="82"/>
    <d v="2022-06-02T00:00:00"/>
    <s v="UNDP1"/>
    <x v="22"/>
    <s v="Local Consult.-Sht Term-Tech"/>
    <s v="SSD"/>
    <n v="30000"/>
    <n v="47104"/>
    <n v="1981"/>
    <x v="3"/>
    <s v="SSD10"/>
    <x v="13"/>
    <x v="63"/>
    <s v="DJA"/>
    <s v=" "/>
    <m/>
    <m/>
    <m/>
    <x v="247"/>
    <x v="219"/>
    <m/>
    <s v="AR09481533"/>
    <n v="1"/>
    <d v="2022-05-12T00:00:00"/>
    <n v="-400"/>
    <s v="USD"/>
    <n v="-400"/>
    <s v="AR"/>
    <n v="2022"/>
    <x v="1"/>
  </r>
  <r>
    <x v="3"/>
    <s v="UNDP1-0000726644-1-1"/>
    <x v="22"/>
    <d v="2022-02-24T00:00:00"/>
    <s v="UNDP1"/>
    <x v="21"/>
    <s v="Daily Subsistence Allow-Intl"/>
    <s v="SSD"/>
    <n v="30000"/>
    <n v="47101"/>
    <n v="1981"/>
    <x v="23"/>
    <s v="SSD10"/>
    <x v="13"/>
    <x v="65"/>
    <s v="ACT"/>
    <s v="X000010117"/>
    <n v="5137"/>
    <s v="KARUNGI PERUTH"/>
    <m/>
    <x v="184"/>
    <x v="43"/>
    <m/>
    <s v="EX09356742"/>
    <n v="68"/>
    <d v="2022-02-21T00:00:00"/>
    <n v="218.4"/>
    <s v="USD"/>
    <n v="218.4"/>
    <s v="EX"/>
    <n v="2022"/>
    <x v="4"/>
  </r>
  <r>
    <x v="3"/>
    <s v="UNDP1-0000728893-1-1"/>
    <x v="72"/>
    <d v="2022-03-03T00:00:00"/>
    <s v="UNDP1"/>
    <x v="21"/>
    <s v="Daily Subsistence Allow-Intl"/>
    <s v="SSD"/>
    <n v="30000"/>
    <n v="47101"/>
    <n v="1981"/>
    <x v="23"/>
    <s v="SSD10"/>
    <x v="13"/>
    <x v="73"/>
    <s v="ACT"/>
    <s v="X000007842"/>
    <s v=" "/>
    <m/>
    <m/>
    <x v="184"/>
    <x v="43"/>
    <m/>
    <s v="EX09365854"/>
    <n v="4"/>
    <d v="2022-02-24T00:00:00"/>
    <n v="218.4"/>
    <s v="USD"/>
    <n v="218.4"/>
    <s v="EX"/>
    <n v="2022"/>
    <x v="4"/>
  </r>
  <r>
    <x v="3"/>
    <s v="UNDP1-0000728899-1-1"/>
    <x v="72"/>
    <d v="2022-03-03T00:00:00"/>
    <s v="UNDP1"/>
    <x v="21"/>
    <s v="Daily Subsistence Allow-Intl"/>
    <s v="SSD"/>
    <n v="30000"/>
    <n v="47101"/>
    <n v="1981"/>
    <x v="23"/>
    <s v="SSD10"/>
    <x v="13"/>
    <x v="76"/>
    <s v="ACT"/>
    <s v="N000092135"/>
    <n v="7385"/>
    <s v="STELLA LIYONG DANGASUK OTTO"/>
    <m/>
    <x v="184"/>
    <x v="43"/>
    <m/>
    <s v="EX09365854"/>
    <n v="5"/>
    <d v="2022-02-24T00:00:00"/>
    <n v="218.4"/>
    <s v="USD"/>
    <n v="218.4"/>
    <s v="EX"/>
    <n v="2022"/>
    <x v="4"/>
  </r>
  <r>
    <x v="3"/>
    <s v="UNDP1-0000732582-1-1"/>
    <x v="64"/>
    <d v="2022-03-11T00:00:00"/>
    <s v="UNDP1"/>
    <x v="21"/>
    <s v="Daily Subsistence Allow-Intl"/>
    <s v="SSD"/>
    <n v="30000"/>
    <n v="47101"/>
    <n v="1981"/>
    <x v="23"/>
    <s v="SSD10"/>
    <x v="13"/>
    <x v="73"/>
    <s v="ACT"/>
    <s v="X000007842"/>
    <s v=" "/>
    <m/>
    <m/>
    <x v="60"/>
    <x v="43"/>
    <m/>
    <s v="EX09376750"/>
    <n v="7"/>
    <d v="2022-03-04T00:00:00"/>
    <n v="54.6"/>
    <s v="USD"/>
    <n v="54.6"/>
    <s v="EX"/>
    <n v="2022"/>
    <x v="3"/>
  </r>
  <r>
    <x v="3"/>
    <s v="UNDP1-0000733494-1-1"/>
    <x v="112"/>
    <d v="2022-03-11T00:00:00"/>
    <s v="UNDP1"/>
    <x v="21"/>
    <s v="Daily Subsistence Allow-Intl"/>
    <s v="SSD"/>
    <n v="30000"/>
    <n v="47101"/>
    <n v="1981"/>
    <x v="23"/>
    <s v="SSD10"/>
    <x v="13"/>
    <x v="65"/>
    <s v="ACT"/>
    <s v="X000010117"/>
    <n v="5137"/>
    <s v="KARUNGI PERUTH"/>
    <m/>
    <x v="184"/>
    <x v="43"/>
    <m/>
    <s v="EX09376753"/>
    <n v="11"/>
    <d v="2022-03-07T00:00:00"/>
    <n v="291.2"/>
    <s v="USD"/>
    <n v="291.2"/>
    <s v="EX"/>
    <n v="2022"/>
    <x v="3"/>
  </r>
  <r>
    <x v="3"/>
    <s v="UNDP1-0000734776-1-1"/>
    <x v="109"/>
    <d v="2022-03-11T00:00:00"/>
    <s v="UNDP1"/>
    <x v="21"/>
    <s v="Daily Subsistence Allow-Intl"/>
    <s v="SSD"/>
    <n v="30000"/>
    <n v="47101"/>
    <n v="1981"/>
    <x v="23"/>
    <s v="SSD10"/>
    <x v="13"/>
    <x v="64"/>
    <s v="ACT"/>
    <s v="X000010117"/>
    <n v="5137"/>
    <s v="KARUNGI PERUTH"/>
    <m/>
    <x v="184"/>
    <x v="43"/>
    <m/>
    <s v="EX09376755"/>
    <n v="152"/>
    <d v="2022-03-09T00:00:00"/>
    <n v="218.4"/>
    <s v="USD"/>
    <n v="218.4"/>
    <s v="EX"/>
    <n v="2022"/>
    <x v="3"/>
  </r>
  <r>
    <x v="3"/>
    <s v="UNDP1-0000734783-1-1"/>
    <x v="109"/>
    <d v="2022-03-11T00:00:00"/>
    <s v="UNDP1"/>
    <x v="21"/>
    <s v="Daily Subsistence Allow-Intl"/>
    <s v="SSD"/>
    <n v="30000"/>
    <n v="47101"/>
    <n v="1981"/>
    <x v="23"/>
    <s v="SSD10"/>
    <x v="13"/>
    <x v="64"/>
    <s v="ACT"/>
    <s v="N000092135"/>
    <n v="7385"/>
    <s v="STELLA LIYONG DANGASUK OTTO"/>
    <m/>
    <x v="184"/>
    <x v="43"/>
    <m/>
    <s v="EX09376755"/>
    <n v="154"/>
    <d v="2022-03-09T00:00:00"/>
    <n v="291.2"/>
    <s v="USD"/>
    <n v="291.2"/>
    <s v="EX"/>
    <n v="2022"/>
    <x v="3"/>
  </r>
  <r>
    <x v="3"/>
    <s v="UNDP1-0000745654-1-1"/>
    <x v="67"/>
    <d v="2022-04-08T00:00:00"/>
    <s v="UNDP1"/>
    <x v="21"/>
    <s v="Daily Subsistence Allow-Intl"/>
    <s v="SSD"/>
    <n v="4000"/>
    <n v="47101"/>
    <n v="1981"/>
    <x v="18"/>
    <s v="SSD10"/>
    <x v="13"/>
    <x v="68"/>
    <s v="ACT"/>
    <s v="X000010432"/>
    <n v="5098"/>
    <s v="LUCY MMBAITSA ELUNDAH"/>
    <m/>
    <x v="184"/>
    <x v="43"/>
    <m/>
    <s v="EX09412580"/>
    <n v="124"/>
    <d v="2022-04-04T00:00:00"/>
    <n v="364"/>
    <s v="USD"/>
    <n v="364"/>
    <s v="EX"/>
    <n v="2022"/>
    <x v="0"/>
  </r>
  <r>
    <x v="3"/>
    <s v="UNDP1-0000759961-1-1"/>
    <x v="34"/>
    <d v="2022-04-28T00:00:00"/>
    <s v="UNDP1"/>
    <x v="21"/>
    <s v="Daily Subsistence Allow-Intl"/>
    <s v="SSD"/>
    <n v="30000"/>
    <n v="47101"/>
    <n v="1981"/>
    <x v="23"/>
    <s v="SSD10"/>
    <x v="13"/>
    <x v="65"/>
    <s v="ACT"/>
    <s v="X000010117"/>
    <n v="5137"/>
    <s v="KARUNGI PERUTH"/>
    <m/>
    <x v="60"/>
    <x v="43"/>
    <m/>
    <s v="EX09437004"/>
    <n v="42"/>
    <d v="2022-04-27T00:00:00"/>
    <n v="54.6"/>
    <s v="USD"/>
    <n v="54.6"/>
    <s v="EX"/>
    <n v="2022"/>
    <x v="0"/>
  </r>
  <r>
    <x v="3"/>
    <s v="UNDP1-0000759978-1-1"/>
    <x v="34"/>
    <d v="2022-04-28T00:00:00"/>
    <s v="UNDP1"/>
    <x v="21"/>
    <s v="Daily Subsistence Allow-Intl"/>
    <s v="SSD"/>
    <n v="30000"/>
    <n v="47101"/>
    <n v="1981"/>
    <x v="23"/>
    <s v="SSD10"/>
    <x v="13"/>
    <x v="65"/>
    <s v="ACT"/>
    <s v="X000010117"/>
    <n v="5137"/>
    <s v="KARUNGI PERUTH"/>
    <m/>
    <x v="60"/>
    <x v="43"/>
    <m/>
    <s v="EX09437004"/>
    <n v="55"/>
    <d v="2022-04-27T00:00:00"/>
    <n v="72.8"/>
    <s v="USD"/>
    <n v="72.8"/>
    <s v="EX"/>
    <n v="2022"/>
    <x v="0"/>
  </r>
  <r>
    <x v="3"/>
    <s v="UNDP1-0000759984-1-1"/>
    <x v="34"/>
    <d v="2022-04-28T00:00:00"/>
    <s v="UNDP1"/>
    <x v="21"/>
    <s v="Daily Subsistence Allow-Intl"/>
    <s v="SSD"/>
    <n v="30000"/>
    <n v="47101"/>
    <n v="1981"/>
    <x v="23"/>
    <s v="SSD10"/>
    <x v="13"/>
    <x v="64"/>
    <s v="ACT"/>
    <s v="X000010117"/>
    <n v="5137"/>
    <s v="KARUNGI PERUTH"/>
    <m/>
    <x v="60"/>
    <x v="43"/>
    <m/>
    <s v="EX09437004"/>
    <n v="56"/>
    <d v="2022-04-27T00:00:00"/>
    <n v="54.6"/>
    <s v="USD"/>
    <n v="54.6"/>
    <s v="EX"/>
    <n v="2022"/>
    <x v="0"/>
  </r>
  <r>
    <x v="3"/>
    <s v="UNDP1-0000759994-1-1"/>
    <x v="34"/>
    <d v="2022-04-28T00:00:00"/>
    <s v="UNDP1"/>
    <x v="21"/>
    <s v="Daily Subsistence Allow-Intl"/>
    <s v="SSD"/>
    <n v="30000"/>
    <n v="47101"/>
    <n v="1981"/>
    <x v="23"/>
    <s v="SSD10"/>
    <x v="13"/>
    <x v="76"/>
    <s v="ACT"/>
    <s v="N000092135"/>
    <n v="7385"/>
    <s v="STELLA LIYONG DANGASUK OTTO"/>
    <m/>
    <x v="60"/>
    <x v="43"/>
    <m/>
    <s v="EX09437004"/>
    <n v="58"/>
    <d v="2022-04-27T00:00:00"/>
    <n v="54.6"/>
    <s v="USD"/>
    <n v="54.6"/>
    <s v="EX"/>
    <n v="2022"/>
    <x v="0"/>
  </r>
  <r>
    <x v="3"/>
    <s v="UNDP1-0000759998-1-1"/>
    <x v="34"/>
    <d v="2022-04-28T00:00:00"/>
    <s v="UNDP1"/>
    <x v="21"/>
    <s v="Daily Subsistence Allow-Intl"/>
    <s v="SSD"/>
    <n v="30000"/>
    <n v="47101"/>
    <n v="1981"/>
    <x v="23"/>
    <s v="SSD10"/>
    <x v="13"/>
    <x v="64"/>
    <s v="ACT"/>
    <s v="N000092135"/>
    <n v="7385"/>
    <s v="STELLA LIYONG DANGASUK OTTO"/>
    <m/>
    <x v="60"/>
    <x v="43"/>
    <m/>
    <s v="EX09437004"/>
    <n v="59"/>
    <d v="2022-04-27T00:00:00"/>
    <n v="72.8"/>
    <s v="USD"/>
    <n v="72.8"/>
    <s v="EX"/>
    <n v="2022"/>
    <x v="0"/>
  </r>
  <r>
    <x v="3"/>
    <s v="UNDP1-0000760021-1-1"/>
    <x v="34"/>
    <d v="2022-04-30T00:00:00"/>
    <s v="UNDP1"/>
    <x v="21"/>
    <s v="Daily Subsistence Allow-Intl"/>
    <s v="SSD"/>
    <n v="30000"/>
    <n v="47101"/>
    <n v="1981"/>
    <x v="23"/>
    <s v="SSD10"/>
    <x v="13"/>
    <x v="65"/>
    <s v="ACT"/>
    <s v="X000010117"/>
    <n v="5137"/>
    <s v="KARUNGI PERUTH"/>
    <m/>
    <x v="60"/>
    <x v="43"/>
    <m/>
    <s v="EX09440230"/>
    <n v="15"/>
    <d v="2022-04-27T00:00:00"/>
    <n v="200.2"/>
    <s v="USD"/>
    <n v="200.2"/>
    <s v="EX"/>
    <n v="2022"/>
    <x v="0"/>
  </r>
  <r>
    <x v="3"/>
    <s v="UNDP1-0000760246-1-1"/>
    <x v="34"/>
    <d v="2022-04-30T00:00:00"/>
    <s v="UNDP1"/>
    <x v="21"/>
    <s v="Daily Subsistence Allow-Intl"/>
    <s v="SSD"/>
    <n v="30000"/>
    <n v="47101"/>
    <n v="1981"/>
    <x v="23"/>
    <s v="SSD10"/>
    <x v="13"/>
    <x v="65"/>
    <s v="ACT"/>
    <s v="X000010117"/>
    <n v="5137"/>
    <s v="KARUNGI PERUTH"/>
    <m/>
    <x v="60"/>
    <x v="43"/>
    <m/>
    <s v="EX09440230"/>
    <n v="43"/>
    <d v="2022-04-27T00:00:00"/>
    <n v="109.2"/>
    <s v="USD"/>
    <n v="109.2"/>
    <s v="EX"/>
    <n v="2022"/>
    <x v="0"/>
  </r>
  <r>
    <x v="3"/>
    <s v="UNDP1-0000760254-1-1"/>
    <x v="34"/>
    <d v="2022-04-28T00:00:00"/>
    <s v="UNDP1"/>
    <x v="21"/>
    <s v="Daily Subsistence Allow-Intl"/>
    <s v="SSD"/>
    <n v="30000"/>
    <n v="47101"/>
    <n v="1981"/>
    <x v="23"/>
    <s v="SSD10"/>
    <x v="13"/>
    <x v="64"/>
    <s v="ACT"/>
    <s v="N000092135"/>
    <n v="7385"/>
    <s v="STELLA LIYONG DANGASUK OTTO"/>
    <m/>
    <x v="60"/>
    <x v="43"/>
    <m/>
    <s v="EX09437004"/>
    <n v="91"/>
    <d v="2022-04-27T00:00:00"/>
    <n v="127.4"/>
    <s v="USD"/>
    <n v="127.4"/>
    <s v="EX"/>
    <n v="2022"/>
    <x v="0"/>
  </r>
  <r>
    <x v="3"/>
    <s v="UNDP1-0000760865-1-1"/>
    <x v="59"/>
    <d v="2022-05-02T00:00:00"/>
    <s v="UNDP1"/>
    <x v="21"/>
    <s v="Daily Subsistence Allow-Intl"/>
    <s v="SSD"/>
    <n v="30000"/>
    <n v="47101"/>
    <n v="1981"/>
    <x v="23"/>
    <s v="SSD10"/>
    <x v="13"/>
    <x v="61"/>
    <s v="ACT"/>
    <s v="N000092135"/>
    <n v="7385"/>
    <s v="STELLA LIYONG DANGASUK OTTO"/>
    <m/>
    <x v="60"/>
    <x v="43"/>
    <m/>
    <s v="EX09441188"/>
    <n v="2"/>
    <d v="2022-04-28T00:00:00"/>
    <n v="127.4"/>
    <s v="USD"/>
    <n v="127.4"/>
    <s v="EX"/>
    <n v="2022"/>
    <x v="0"/>
  </r>
  <r>
    <x v="3"/>
    <s v="UNDP1-0000760868-1-1"/>
    <x v="82"/>
    <d v="2022-05-14T00:00:00"/>
    <s v="UNDP1"/>
    <x v="21"/>
    <s v="Daily Subsistence Allow-Intl"/>
    <s v="SSD"/>
    <n v="4000"/>
    <n v="47101"/>
    <n v="1981"/>
    <x v="18"/>
    <s v="SSD10"/>
    <x v="13"/>
    <x v="77"/>
    <s v="ACT"/>
    <s v="X000007842"/>
    <s v=" "/>
    <m/>
    <m/>
    <x v="60"/>
    <x v="43"/>
    <m/>
    <s v="EX09457293"/>
    <n v="92"/>
    <d v="2022-05-12T00:00:00"/>
    <n v="55.2"/>
    <s v="USD"/>
    <n v="55.2"/>
    <s v="EX"/>
    <n v="2022"/>
    <x v="1"/>
  </r>
  <r>
    <x v="3"/>
    <s v="UNDP1-0000760873-1-1"/>
    <x v="82"/>
    <d v="2022-05-13T00:00:00"/>
    <s v="UNDP1"/>
    <x v="21"/>
    <s v="Daily Subsistence Allow-Intl"/>
    <s v="SSD"/>
    <n v="4000"/>
    <n v="47101"/>
    <n v="1981"/>
    <x v="18"/>
    <s v="SSD10"/>
    <x v="13"/>
    <x v="77"/>
    <s v="ACT"/>
    <s v="N000087230"/>
    <n v="7342"/>
    <s v="MERCYLINE NASILOLI SIKASA"/>
    <m/>
    <x v="60"/>
    <x v="43"/>
    <m/>
    <s v="EX09456197"/>
    <n v="1"/>
    <d v="2022-05-12T00:00:00"/>
    <n v="36.4"/>
    <s v="USD"/>
    <n v="36.4"/>
    <s v="EX"/>
    <n v="2022"/>
    <x v="1"/>
  </r>
  <r>
    <x v="3"/>
    <s v="UNDP1-0000764497-1-1"/>
    <x v="33"/>
    <d v="2022-05-12T00:00:00"/>
    <s v="UNDP1"/>
    <x v="21"/>
    <s v="Daily Subsistence Allow-Intl"/>
    <s v="SSD"/>
    <n v="4000"/>
    <n v="47101"/>
    <n v="1981"/>
    <x v="18"/>
    <s v="SSD10"/>
    <x v="13"/>
    <x v="77"/>
    <s v="ACT"/>
    <s v="X000007734"/>
    <n v="6316"/>
    <s v="George Patrice Kadimba"/>
    <m/>
    <x v="60"/>
    <x v="43"/>
    <m/>
    <s v="EX09454103"/>
    <n v="8"/>
    <d v="2022-05-06T00:00:00"/>
    <n v="163.80000000000001"/>
    <s v="USD"/>
    <n v="163.80000000000001"/>
    <s v="EX"/>
    <n v="2022"/>
    <x v="1"/>
  </r>
  <r>
    <x v="3"/>
    <s v="UNDP1-0000764498-1-1"/>
    <x v="33"/>
    <d v="2022-05-12T00:00:00"/>
    <s v="UNDP1"/>
    <x v="21"/>
    <s v="Daily Subsistence Allow-Intl"/>
    <s v="SSD"/>
    <n v="4000"/>
    <n v="47101"/>
    <n v="1981"/>
    <x v="18"/>
    <s v="SSD10"/>
    <x v="13"/>
    <x v="77"/>
    <s v="ACT"/>
    <s v="X000029311"/>
    <s v=" "/>
    <m/>
    <m/>
    <x v="60"/>
    <x v="43"/>
    <m/>
    <s v="EX09454103"/>
    <n v="9"/>
    <d v="2022-05-06T00:00:00"/>
    <n v="163.80000000000001"/>
    <s v="USD"/>
    <n v="163.80000000000001"/>
    <s v="EX"/>
    <n v="2022"/>
    <x v="1"/>
  </r>
  <r>
    <x v="3"/>
    <s v="UNDP1-0000764505-1-1"/>
    <x v="33"/>
    <d v="2022-05-14T00:00:00"/>
    <s v="UNDP1"/>
    <x v="21"/>
    <s v="Daily Subsistence Allow-Intl"/>
    <s v="SSD"/>
    <n v="4000"/>
    <n v="47101"/>
    <n v="1981"/>
    <x v="18"/>
    <s v="SSD10"/>
    <x v="13"/>
    <x v="77"/>
    <s v="ACT"/>
    <s v="X000007734"/>
    <n v="6316"/>
    <s v="George Patrice Kadimba"/>
    <m/>
    <x v="60"/>
    <x v="43"/>
    <m/>
    <s v="EX09457287"/>
    <n v="7"/>
    <d v="2022-05-06T00:00:00"/>
    <n v="72.8"/>
    <s v="USD"/>
    <n v="72.8"/>
    <s v="EX"/>
    <n v="2022"/>
    <x v="1"/>
  </r>
  <r>
    <x v="3"/>
    <s v="UNDP1-0000764507-1-1"/>
    <x v="33"/>
    <d v="2022-05-14T00:00:00"/>
    <s v="UNDP1"/>
    <x v="21"/>
    <s v="Daily Subsistence Allow-Intl"/>
    <s v="SSD"/>
    <n v="4000"/>
    <n v="47101"/>
    <n v="1981"/>
    <x v="18"/>
    <s v="SSD10"/>
    <x v="13"/>
    <x v="77"/>
    <s v="ACT"/>
    <s v="X000049251"/>
    <s v=" "/>
    <m/>
    <m/>
    <x v="60"/>
    <x v="43"/>
    <m/>
    <s v="EX09457287"/>
    <n v="8"/>
    <d v="2022-05-06T00:00:00"/>
    <n v="127.4"/>
    <s v="USD"/>
    <n v="127.4"/>
    <s v="EX"/>
    <n v="2022"/>
    <x v="1"/>
  </r>
  <r>
    <x v="3"/>
    <s v="UNDP1-0000764510-1-1"/>
    <x v="33"/>
    <d v="2022-05-12T00:00:00"/>
    <s v="UNDP1"/>
    <x v="21"/>
    <s v="Daily Subsistence Allow-Intl"/>
    <s v="SSD"/>
    <n v="4000"/>
    <n v="47101"/>
    <n v="1981"/>
    <x v="18"/>
    <s v="SSD10"/>
    <x v="13"/>
    <x v="77"/>
    <s v="ACT"/>
    <s v="X000027807"/>
    <s v=" "/>
    <m/>
    <m/>
    <x v="60"/>
    <x v="43"/>
    <m/>
    <s v="EX09454103"/>
    <n v="10"/>
    <d v="2022-05-06T00:00:00"/>
    <n v="18.2"/>
    <s v="USD"/>
    <n v="18.2"/>
    <s v="EX"/>
    <n v="2022"/>
    <x v="1"/>
  </r>
  <r>
    <x v="3"/>
    <s v="UNDP1-0000764517-1-1"/>
    <x v="33"/>
    <d v="2022-05-12T00:00:00"/>
    <s v="UNDP1"/>
    <x v="21"/>
    <s v="Daily Subsistence Allow-Intl"/>
    <s v="SSD"/>
    <n v="4000"/>
    <n v="47101"/>
    <n v="1981"/>
    <x v="18"/>
    <s v="SSD10"/>
    <x v="13"/>
    <x v="77"/>
    <s v="ACT"/>
    <s v="X000029311"/>
    <s v=" "/>
    <m/>
    <m/>
    <x v="60"/>
    <x v="43"/>
    <m/>
    <s v="EX09454103"/>
    <n v="11"/>
    <d v="2022-05-06T00:00:00"/>
    <n v="116.6"/>
    <s v="USD"/>
    <n v="116.6"/>
    <s v="EX"/>
    <n v="2022"/>
    <x v="1"/>
  </r>
  <r>
    <x v="3"/>
    <s v="UNDP1-0000764525-1-1"/>
    <x v="33"/>
    <d v="2022-05-12T00:00:00"/>
    <s v="UNDP1"/>
    <x v="21"/>
    <s v="Daily Subsistence Allow-Intl"/>
    <s v="SSD"/>
    <n v="4000"/>
    <n v="47101"/>
    <n v="1981"/>
    <x v="18"/>
    <s v="SSD10"/>
    <x v="13"/>
    <x v="77"/>
    <s v="ACT"/>
    <s v="X000010432"/>
    <n v="5098"/>
    <s v="LUCY MMBAITSA ELUNDAH"/>
    <m/>
    <x v="60"/>
    <x v="43"/>
    <m/>
    <s v="EX09454103"/>
    <n v="12"/>
    <d v="2022-05-06T00:00:00"/>
    <n v="236.6"/>
    <s v="USD"/>
    <n v="236.6"/>
    <s v="EX"/>
    <n v="2022"/>
    <x v="1"/>
  </r>
  <r>
    <x v="3"/>
    <s v="UNDP1-0000765453-1-1"/>
    <x v="81"/>
    <d v="2022-05-10T00:00:00"/>
    <s v="UNDP1"/>
    <x v="21"/>
    <s v="Daily Subsistence Allow-Intl"/>
    <s v="SSD"/>
    <n v="4000"/>
    <n v="47101"/>
    <n v="1981"/>
    <x v="18"/>
    <s v="SSD10"/>
    <x v="13"/>
    <x v="68"/>
    <s v="ACT"/>
    <s v="X000010432"/>
    <n v="5098"/>
    <s v="LUCY MMBAITSA ELUNDAH"/>
    <m/>
    <x v="60"/>
    <x v="43"/>
    <m/>
    <s v="EX09449989"/>
    <n v="129"/>
    <d v="2022-05-09T00:00:00"/>
    <n v="91"/>
    <s v="USD"/>
    <n v="91"/>
    <s v="EX"/>
    <n v="2022"/>
    <x v="1"/>
  </r>
  <r>
    <x v="3"/>
    <s v="UNDP1-0000768023-1-1"/>
    <x v="82"/>
    <d v="2022-05-14T00:00:00"/>
    <s v="UNDP1"/>
    <x v="21"/>
    <s v="Daily Subsistence Allow-Intl"/>
    <s v="SSD"/>
    <n v="4000"/>
    <n v="47101"/>
    <n v="1981"/>
    <x v="18"/>
    <s v="SSD10"/>
    <x v="13"/>
    <x v="77"/>
    <s v="ACT"/>
    <s v="X000029311"/>
    <s v=" "/>
    <m/>
    <m/>
    <x v="60"/>
    <x v="43"/>
    <m/>
    <s v="EX09457293"/>
    <n v="9"/>
    <d v="2022-05-12T00:00:00"/>
    <n v="72.8"/>
    <s v="USD"/>
    <n v="72.8"/>
    <s v="EX"/>
    <n v="2022"/>
    <x v="1"/>
  </r>
  <r>
    <x v="3"/>
    <s v="UNDP1-0000768046-1-1"/>
    <x v="82"/>
    <d v="2022-05-14T00:00:00"/>
    <s v="UNDP1"/>
    <x v="21"/>
    <s v="Daily Subsistence Allow-Intl"/>
    <s v="SSD"/>
    <n v="4000"/>
    <n v="47101"/>
    <n v="1981"/>
    <x v="18"/>
    <s v="SSD10"/>
    <x v="13"/>
    <x v="77"/>
    <s v="ACT"/>
    <s v="X000007734"/>
    <n v="6316"/>
    <s v="George Patrice Kadimba"/>
    <m/>
    <x v="60"/>
    <x v="43"/>
    <m/>
    <s v="EX09457293"/>
    <n v="11"/>
    <d v="2022-05-12T00:00:00"/>
    <n v="72.8"/>
    <s v="USD"/>
    <n v="72.8"/>
    <s v="EX"/>
    <n v="2022"/>
    <x v="1"/>
  </r>
  <r>
    <x v="3"/>
    <s v="UNDP1-0000772426-1-1"/>
    <x v="50"/>
    <d v="2022-05-24T00:00:00"/>
    <s v="UNDP1"/>
    <x v="21"/>
    <s v="Daily Subsistence Allow-Intl"/>
    <s v="SSD"/>
    <n v="30000"/>
    <n v="47101"/>
    <n v="1981"/>
    <x v="3"/>
    <s v="SSD10"/>
    <x v="13"/>
    <x v="63"/>
    <s v="ACT"/>
    <s v="X000009208"/>
    <s v=" "/>
    <m/>
    <m/>
    <x v="60"/>
    <x v="43"/>
    <m/>
    <s v="EX09468646"/>
    <n v="49"/>
    <d v="2022-05-19T00:00:00"/>
    <n v="273"/>
    <s v="USD"/>
    <n v="273"/>
    <s v="EX"/>
    <n v="2022"/>
    <x v="1"/>
  </r>
  <r>
    <x v="3"/>
    <s v="UNDP1-0000776278-1-1"/>
    <x v="54"/>
    <d v="2022-05-26T00:00:00"/>
    <s v="UNDP1"/>
    <x v="21"/>
    <s v="Daily Subsistence Allow-Intl"/>
    <s v="SSD"/>
    <n v="30000"/>
    <n v="47101"/>
    <n v="1981"/>
    <x v="23"/>
    <s v="SSD10"/>
    <x v="13"/>
    <x v="65"/>
    <s v="ACT"/>
    <s v="X000010117"/>
    <n v="5137"/>
    <s v="KARUNGI PERUTH"/>
    <m/>
    <x v="184"/>
    <x v="43"/>
    <m/>
    <s v="EX09472207"/>
    <n v="146"/>
    <d v="2022-05-25T00:00:00"/>
    <n v="509.6"/>
    <s v="USD"/>
    <n v="509.6"/>
    <s v="EX"/>
    <n v="2022"/>
    <x v="1"/>
  </r>
  <r>
    <x v="2"/>
    <s v="SSD10-00097341-1-1-ACCR-DST"/>
    <x v="72"/>
    <d v="2022-02-24T00:00:00"/>
    <s v="UNDP1"/>
    <x v="19"/>
    <s v="FUEL, PETROLEUM AND OTHER OILS"/>
    <s v="SSD"/>
    <n v="4010"/>
    <n v="47104"/>
    <n v="1981"/>
    <x v="18"/>
    <s v="SSD10"/>
    <x v="14"/>
    <x v="30"/>
    <s v="ACT"/>
    <s v=" "/>
    <n v="4990"/>
    <s v="LUQMAN PETROLEUM CO LTD"/>
    <s v=" "/>
    <x v="70"/>
    <x v="344"/>
    <m/>
    <s v="AP09357130"/>
    <n v="9"/>
    <d v="2022-02-24T00:00:00"/>
    <n v="2850"/>
    <s v="USD"/>
    <n v="2850"/>
    <s v="AP"/>
    <n v="2022"/>
    <x v="4"/>
  </r>
  <r>
    <x v="2"/>
    <s v="SSD10-00096891-1-1-ACCR-DST"/>
    <x v="113"/>
    <d v="2022-01-10T00:00:00"/>
    <s v="UNDP1"/>
    <x v="93"/>
    <s v="PROC TRIPS/REST   RECUP-IP STF"/>
    <s v="SSD"/>
    <n v="4000"/>
    <n v="47104"/>
    <n v="1981"/>
    <x v="18"/>
    <s v="SSD10"/>
    <x v="15"/>
    <x v="78"/>
    <s v=" "/>
    <s v=" "/>
    <n v="5492"/>
    <s v="ERNEST YEBOAH"/>
    <s v=" "/>
    <x v="103"/>
    <x v="345"/>
    <m/>
    <s v="AP09296948"/>
    <n v="2"/>
    <d v="2022-01-10T00:00:00"/>
    <n v="1555"/>
    <s v="USD"/>
    <n v="1555"/>
    <s v="AP"/>
    <n v="2022"/>
    <x v="5"/>
  </r>
  <r>
    <x v="2"/>
    <s v="SSD10-00096952-1-1-ACCR-DST"/>
    <x v="93"/>
    <d v="2022-01-21T00:00:00"/>
    <s v="UNDP1"/>
    <x v="58"/>
    <s v="MOVING EXPENSES"/>
    <s v="SSD"/>
    <n v="30000"/>
    <n v="47104"/>
    <n v="1981"/>
    <x v="3"/>
    <s v="SSD10"/>
    <x v="15"/>
    <x v="79"/>
    <s v=" "/>
    <s v=" "/>
    <n v="1698"/>
    <s v="UNITED NATIONS MISSION IN SOUTH SUDAN"/>
    <s v=" "/>
    <x v="248"/>
    <x v="346"/>
    <m/>
    <s v="AP09313943"/>
    <n v="2"/>
    <d v="2022-01-20T00:00:00"/>
    <n v="638.16"/>
    <s v="USD"/>
    <n v="638.16"/>
    <s v="AP"/>
    <n v="2022"/>
    <x v="5"/>
  </r>
  <r>
    <x v="2"/>
    <s v="SSD10-00096970-1-1-ACCR-DST"/>
    <x v="101"/>
    <d v="2022-01-26T00:00:00"/>
    <s v="UNDP1"/>
    <x v="82"/>
    <s v="LEARNING - TRAINING OF COUNTER"/>
    <s v="SSD"/>
    <n v="30000"/>
    <n v="47104"/>
    <n v="1981"/>
    <x v="3"/>
    <s v="SSD10"/>
    <x v="15"/>
    <x v="79"/>
    <s v=" "/>
    <s v=" "/>
    <n v="6726"/>
    <s v="TWINS RESTAURANT   CATERING SERVICE LTD"/>
    <s v=" "/>
    <x v="103"/>
    <x v="347"/>
    <m/>
    <s v="AP09319682"/>
    <n v="18"/>
    <d v="2022-01-25T00:00:00"/>
    <n v="2925"/>
    <s v="USD"/>
    <n v="2925"/>
    <s v="AP"/>
    <n v="2022"/>
    <x v="5"/>
  </r>
  <r>
    <x v="2"/>
    <s v="SSD10-00096971-1-1-ACCR-DST"/>
    <x v="16"/>
    <d v="2022-01-26T00:00:00"/>
    <s v="UNDP1"/>
    <x v="58"/>
    <s v="MOVING EXPENSES"/>
    <s v="SSD"/>
    <n v="30000"/>
    <n v="47104"/>
    <n v="1981"/>
    <x v="3"/>
    <s v="SSD10"/>
    <x v="15"/>
    <x v="80"/>
    <s v=" "/>
    <s v=" "/>
    <n v="7180"/>
    <s v="BARKA TRANSPORT   GENERAL TRADING CO. LT"/>
    <s v=" "/>
    <x v="103"/>
    <x v="348"/>
    <m/>
    <s v="AP09319683"/>
    <n v="31"/>
    <d v="2022-01-26T00:00:00"/>
    <n v="1800"/>
    <s v="USD"/>
    <n v="1800"/>
    <s v="AP"/>
    <n v="2022"/>
    <x v="5"/>
  </r>
  <r>
    <x v="2"/>
    <s v="SSD10-00096973-1-1-ACCR-DST"/>
    <x v="16"/>
    <d v="2022-01-26T00:00:00"/>
    <s v="UNDP1"/>
    <x v="82"/>
    <s v="LEARNING - TRAINING OF COUNTER"/>
    <s v="SSD"/>
    <n v="30000"/>
    <n v="47104"/>
    <n v="1981"/>
    <x v="3"/>
    <s v="SSD10"/>
    <x v="15"/>
    <x v="81"/>
    <s v=" "/>
    <s v=" "/>
    <n v="6726"/>
    <s v="TWINS RESTAURANT   CATERING SERVICE LTD"/>
    <s v=" "/>
    <x v="103"/>
    <x v="349"/>
    <m/>
    <s v="AP09319683"/>
    <n v="50"/>
    <d v="2022-01-26T00:00:00"/>
    <n v="1190"/>
    <s v="USD"/>
    <n v="1190"/>
    <s v="AP"/>
    <n v="2022"/>
    <x v="5"/>
  </r>
  <r>
    <x v="2"/>
    <s v="SSD10-00097054-1-1-ACCR-DST"/>
    <x v="12"/>
    <d v="2022-02-03T00:00:00"/>
    <s v="UNDP1"/>
    <x v="67"/>
    <s v="UN VOLUNTEERS-STIPEND   ALLOW"/>
    <s v="SSD"/>
    <n v="30000"/>
    <n v="47104"/>
    <n v="1981"/>
    <x v="3"/>
    <s v="SSD10"/>
    <x v="15"/>
    <x v="78"/>
    <s v="ACT"/>
    <s v=" "/>
    <n v="5098"/>
    <s v="LUCY MMBAITSA ELUNDAH"/>
    <s v=" "/>
    <x v="103"/>
    <x v="350"/>
    <m/>
    <s v="AP09331233"/>
    <n v="10"/>
    <d v="2022-01-31T00:00:00"/>
    <n v="988"/>
    <s v="USD"/>
    <n v="988"/>
    <s v="AP"/>
    <n v="2022"/>
    <x v="5"/>
  </r>
  <r>
    <x v="2"/>
    <s v="SSD10-00097055-1-1-ACCR-DST"/>
    <x v="41"/>
    <d v="2022-02-03T00:00:00"/>
    <s v="UNDP1"/>
    <x v="85"/>
    <s v="OTHER MATERIALS AND GOODS"/>
    <s v="SSD"/>
    <n v="30000"/>
    <n v="47104"/>
    <n v="1981"/>
    <x v="3"/>
    <s v="SSD10"/>
    <x v="15"/>
    <x v="79"/>
    <s v="ACT"/>
    <s v=" "/>
    <n v="6857"/>
    <s v="INDU TRADING CO. LTD"/>
    <s v=" "/>
    <x v="249"/>
    <x v="351"/>
    <m/>
    <s v="AP09331235"/>
    <n v="14"/>
    <d v="2022-02-03T00:00:00"/>
    <n v="4950"/>
    <s v="USD"/>
    <n v="4950"/>
    <s v="AP"/>
    <n v="2022"/>
    <x v="4"/>
  </r>
  <r>
    <x v="2"/>
    <s v="SSD10-00097224-1-3-ACCR-DST"/>
    <x v="114"/>
    <d v="2022-03-15T00:00:00"/>
    <s v="UNDP1"/>
    <x v="19"/>
    <s v="FUEL, PETROLEUM AND OTHER OILS"/>
    <s v="SSD"/>
    <n v="4000"/>
    <n v="47104"/>
    <n v="1981"/>
    <x v="18"/>
    <s v="SSD10"/>
    <x v="15"/>
    <x v="79"/>
    <s v="ACT"/>
    <s v=" "/>
    <n v="1698"/>
    <s v="UNITED NATIONS MISSION IN SOUTH SUDAN"/>
    <s v=" "/>
    <x v="250"/>
    <x v="352"/>
    <m/>
    <s v="AP09379066"/>
    <n v="26"/>
    <d v="2022-03-13T00:00:00"/>
    <n v="404.84"/>
    <s v="USD"/>
    <n v="404.84"/>
    <s v="AP"/>
    <n v="2022"/>
    <x v="3"/>
  </r>
  <r>
    <x v="2"/>
    <s v="SSD10-00097266-1-1-ACCR-DST"/>
    <x v="107"/>
    <d v="2022-02-18T00:00:00"/>
    <s v="UNDP1"/>
    <x v="85"/>
    <s v="OTHER MATERIALS AND GOODS"/>
    <s v="SSD"/>
    <n v="4000"/>
    <n v="47104"/>
    <n v="1981"/>
    <x v="18"/>
    <s v="SSD10"/>
    <x v="15"/>
    <x v="79"/>
    <s v="ACT"/>
    <s v=" "/>
    <n v="6857"/>
    <s v="INDU TRADING CO. LTD"/>
    <s v=" "/>
    <x v="251"/>
    <x v="353"/>
    <m/>
    <s v="AP09349603"/>
    <n v="6"/>
    <d v="2022-02-17T00:00:00"/>
    <n v="4378"/>
    <s v="USD"/>
    <n v="4378"/>
    <s v="AP"/>
    <n v="2022"/>
    <x v="4"/>
  </r>
  <r>
    <x v="2"/>
    <s v="SSD10-00097273-1-1-ACCR-DST"/>
    <x v="70"/>
    <d v="2022-02-18T00:00:00"/>
    <s v="UNDP1"/>
    <x v="93"/>
    <s v="PROC TRIPS/REST   RECUP-IP STF"/>
    <s v="SSD"/>
    <n v="30000"/>
    <n v="47104"/>
    <n v="1981"/>
    <x v="3"/>
    <s v="SSD10"/>
    <x v="15"/>
    <x v="78"/>
    <s v=" "/>
    <s v=" "/>
    <n v="7077"/>
    <s v="EVELYN BRENDA EDROMA"/>
    <s v=" "/>
    <x v="103"/>
    <x v="354"/>
    <m/>
    <s v="AP09350297"/>
    <n v="8"/>
    <d v="2022-02-15T00:00:00"/>
    <n v="1555"/>
    <s v="USD"/>
    <n v="1555"/>
    <s v="AP"/>
    <n v="2022"/>
    <x v="4"/>
  </r>
  <r>
    <x v="2"/>
    <s v="SSD10-00097274-1-1-ACCR-DST"/>
    <x v="44"/>
    <d v="2022-02-18T00:00:00"/>
    <s v="UNDP1"/>
    <x v="9"/>
    <s v="LEARNING COSTS"/>
    <s v="SSD"/>
    <n v="30000"/>
    <n v="47104"/>
    <n v="1981"/>
    <x v="3"/>
    <s v="SSD10"/>
    <x v="15"/>
    <x v="79"/>
    <s v=" "/>
    <s v=" "/>
    <n v="6726"/>
    <s v="TWINS RESTAURANT   CATERING SERVICE LTD"/>
    <s v=" "/>
    <x v="103"/>
    <x v="355"/>
    <m/>
    <s v="AP09350298"/>
    <n v="4"/>
    <d v="2022-02-16T00:00:00"/>
    <n v="1064"/>
    <s v="USD"/>
    <n v="1064"/>
    <s v="AP"/>
    <n v="2022"/>
    <x v="4"/>
  </r>
  <r>
    <x v="2"/>
    <s v="SSD10-00097285-1-1-ACCR-DST"/>
    <x v="71"/>
    <d v="2022-02-18T00:00:00"/>
    <s v="UNDP1"/>
    <x v="13"/>
    <s v="STATIONERY   OTHER OFFICE SUPP"/>
    <s v="SSD"/>
    <n v="30000"/>
    <n v="47104"/>
    <n v="1981"/>
    <x v="3"/>
    <s v="SSD10"/>
    <x v="15"/>
    <x v="79"/>
    <s v="ACT"/>
    <s v=" "/>
    <n v="2825"/>
    <s v="ZAHRA BOOKSHOP"/>
    <s v=" "/>
    <x v="232"/>
    <x v="356"/>
    <m/>
    <s v="AP09350300"/>
    <n v="10"/>
    <d v="2022-02-18T00:00:00"/>
    <n v="3047.8"/>
    <s v="USD"/>
    <n v="3047.8"/>
    <s v="AP"/>
    <n v="2022"/>
    <x v="4"/>
  </r>
  <r>
    <x v="2"/>
    <s v="SSD10-00097335-1-1-ACCR-DST"/>
    <x v="17"/>
    <d v="2022-02-24T00:00:00"/>
    <s v="UNDP1"/>
    <x v="78"/>
    <s v="TRAVEL - OTHER"/>
    <s v="SSD"/>
    <n v="30000"/>
    <n v="47104"/>
    <n v="1981"/>
    <x v="3"/>
    <s v="SSD10"/>
    <x v="15"/>
    <x v="78"/>
    <s v=" "/>
    <s v=" "/>
    <n v="7077"/>
    <s v="EVELYN BRENDA EDROMA"/>
    <s v=" "/>
    <x v="103"/>
    <x v="357"/>
    <m/>
    <s v="AP09357129"/>
    <n v="8"/>
    <d v="2022-02-23T00:00:00"/>
    <n v="60"/>
    <s v="USD"/>
    <n v="60"/>
    <s v="AP"/>
    <n v="2022"/>
    <x v="4"/>
  </r>
  <r>
    <x v="2"/>
    <s v="SSD10-00097377-1-1-ACCR-DST"/>
    <x v="7"/>
    <d v="2022-03-01T00:00:00"/>
    <s v="UNDP1"/>
    <x v="13"/>
    <s v="STATIONERY   OTHER OFFICE SUPP"/>
    <s v="SSD"/>
    <n v="4000"/>
    <n v="47104"/>
    <n v="1981"/>
    <x v="18"/>
    <s v="SSD10"/>
    <x v="15"/>
    <x v="79"/>
    <s v="ACT"/>
    <s v=" "/>
    <n v="2825"/>
    <s v="ZAHRA BOOKSHOP"/>
    <s v=" "/>
    <x v="232"/>
    <x v="358"/>
    <m/>
    <s v="AP09362299"/>
    <n v="7"/>
    <d v="2022-03-01T00:00:00"/>
    <n v="4919.2"/>
    <s v="USD"/>
    <n v="4919.2"/>
    <s v="AP"/>
    <n v="2022"/>
    <x v="3"/>
  </r>
  <r>
    <x v="2"/>
    <s v="SSD10-00097402-1-1-ACCR-DST"/>
    <x v="8"/>
    <d v="2022-03-02T00:00:00"/>
    <s v="UNDP1"/>
    <x v="82"/>
    <s v="LEARNING - TRAINING OF COUNTER"/>
    <s v="SSD"/>
    <n v="4000"/>
    <n v="47104"/>
    <n v="1981"/>
    <x v="18"/>
    <s v="SSD10"/>
    <x v="15"/>
    <x v="79"/>
    <s v=" "/>
    <s v=" "/>
    <n v="6181"/>
    <s v="ARIOP COMPANY LTD"/>
    <s v=" "/>
    <x v="103"/>
    <x v="359"/>
    <m/>
    <s v="AP09363880"/>
    <n v="76"/>
    <d v="2022-02-28T00:00:00"/>
    <n v="1055"/>
    <s v="USD"/>
    <n v="1055"/>
    <s v="AP"/>
    <n v="2022"/>
    <x v="4"/>
  </r>
  <r>
    <x v="2"/>
    <s v="SSD10-00097496-1-1-ACCR-DST"/>
    <x v="64"/>
    <d v="2022-03-05T00:00:00"/>
    <s v="UNDP1"/>
    <x v="8"/>
    <s v="PREPAID VOUCHER MODALITY"/>
    <s v="SSD"/>
    <n v="4000"/>
    <n v="47104"/>
    <n v="1981"/>
    <x v="18"/>
    <s v="SSD10"/>
    <x v="15"/>
    <x v="79"/>
    <s v=" "/>
    <s v=" "/>
    <n v="810"/>
    <s v="WORLD FOOD PROGRAMME"/>
    <s v=" "/>
    <x v="252"/>
    <x v="360"/>
    <m/>
    <s v="AP09369017"/>
    <n v="1"/>
    <d v="2022-03-04T00:00:00"/>
    <n v="20000"/>
    <s v="USD"/>
    <n v="20000"/>
    <s v="AP"/>
    <n v="2022"/>
    <x v="3"/>
  </r>
  <r>
    <x v="2"/>
    <s v="SSD10-00097529-1-1-ACCR-DST"/>
    <x v="64"/>
    <d v="2022-03-08T00:00:00"/>
    <s v="UNDP1"/>
    <x v="93"/>
    <s v="PROC TRIPS/REST   RECUP-IP STF"/>
    <s v="SSD"/>
    <n v="4000"/>
    <n v="47104"/>
    <n v="1981"/>
    <x v="18"/>
    <s v="SSD10"/>
    <x v="15"/>
    <x v="78"/>
    <s v=" "/>
    <s v=" "/>
    <n v="5492"/>
    <s v="ERNEST YEBOAH"/>
    <s v=" "/>
    <x v="103"/>
    <x v="361"/>
    <m/>
    <s v="AP09371978"/>
    <n v="5"/>
    <d v="2022-03-04T00:00:00"/>
    <n v="1555"/>
    <s v="USD"/>
    <n v="1555"/>
    <s v="AP"/>
    <n v="2022"/>
    <x v="3"/>
  </r>
  <r>
    <x v="2"/>
    <s v="SSD10-00097530-1-1-ACCR-DST"/>
    <x v="108"/>
    <d v="2022-03-08T00:00:00"/>
    <s v="UNDP1"/>
    <x v="94"/>
    <s v="LEASE HEAVY EQUIP/OTHER EQUIP"/>
    <s v="SSD"/>
    <n v="4000"/>
    <n v="47104"/>
    <n v="1981"/>
    <x v="18"/>
    <s v="SSD10"/>
    <x v="15"/>
    <x v="79"/>
    <s v=" "/>
    <s v=" "/>
    <n v="3665"/>
    <s v="THE SOUTH SUDANESE MOBILE TEL (ZAIN) LTD"/>
    <s v=" "/>
    <x v="253"/>
    <x v="362"/>
    <m/>
    <s v="AP09371979"/>
    <n v="18"/>
    <d v="2022-03-05T00:00:00"/>
    <n v="150"/>
    <s v="USD"/>
    <n v="150"/>
    <s v="AP"/>
    <n v="2022"/>
    <x v="3"/>
  </r>
  <r>
    <x v="2"/>
    <s v="SSD10-00097532-1-1-ACCR-DST"/>
    <x v="8"/>
    <d v="2022-03-08T00:00:00"/>
    <s v="UNDP1"/>
    <x v="95"/>
    <s v="CONNECTIVITY CHARGES"/>
    <s v="SSD"/>
    <n v="4000"/>
    <n v="47104"/>
    <n v="1981"/>
    <x v="18"/>
    <s v="SSD10"/>
    <x v="15"/>
    <x v="79"/>
    <s v=" "/>
    <s v=" "/>
    <n v="9600"/>
    <s v="RCS RADIO   SATELLITE COMMUNICATION LTD"/>
    <s v=" "/>
    <x v="254"/>
    <x v="363"/>
    <m/>
    <s v="AP09371976"/>
    <n v="9"/>
    <d v="2022-02-28T00:00:00"/>
    <n v="1032"/>
    <s v="USD"/>
    <n v="1032"/>
    <s v="AP"/>
    <n v="2022"/>
    <x v="4"/>
  </r>
  <r>
    <x v="2"/>
    <s v="SSD10-00097534-1-1-ACCR-DST"/>
    <x v="114"/>
    <d v="2022-03-18T00:00:00"/>
    <s v="UNDP1"/>
    <x v="23"/>
    <s v="HAZARD DUTY STATION ALLOW-IP"/>
    <s v="SSD"/>
    <n v="30000"/>
    <n v="47104"/>
    <n v="1981"/>
    <x v="3"/>
    <s v="SSD10"/>
    <x v="15"/>
    <x v="78"/>
    <s v="ACT"/>
    <s v=" "/>
    <n v="7077"/>
    <s v="EVELYN BRENDA EDROMA"/>
    <s v=" "/>
    <x v="103"/>
    <x v="364"/>
    <m/>
    <s v="AP09385730"/>
    <n v="13"/>
    <d v="2022-03-13T00:00:00"/>
    <n v="1081.6400000000001"/>
    <s v="USD"/>
    <n v="1081.6400000000001"/>
    <s v="AP"/>
    <n v="2022"/>
    <x v="3"/>
  </r>
  <r>
    <x v="2"/>
    <s v="SSD10-00097534-1-3-ACCR-DST"/>
    <x v="114"/>
    <d v="2022-03-18T00:00:00"/>
    <s v="UNDP1"/>
    <x v="81"/>
    <s v="BANK CHARGES"/>
    <s v="SSD"/>
    <n v="30000"/>
    <n v="47104"/>
    <n v="1981"/>
    <x v="3"/>
    <s v="SSD10"/>
    <x v="15"/>
    <x v="78"/>
    <s v="ACT"/>
    <s v=" "/>
    <n v="7077"/>
    <s v="EVELYN BRENDA EDROMA"/>
    <s v=" "/>
    <x v="103"/>
    <x v="364"/>
    <m/>
    <s v="AP09385730"/>
    <n v="19"/>
    <d v="2022-03-13T00:00:00"/>
    <n v="10.82"/>
    <s v="USD"/>
    <n v="10.82"/>
    <s v="AP"/>
    <n v="2022"/>
    <x v="3"/>
  </r>
  <r>
    <x v="2"/>
    <s v="SSD10-00097557-1-1-ACCR-DST"/>
    <x v="110"/>
    <d v="2022-03-18T00:00:00"/>
    <s v="UNDP1"/>
    <x v="23"/>
    <s v="HAZARD DUTY STATION ALLOW-IP"/>
    <s v="SSD"/>
    <n v="30000"/>
    <n v="47104"/>
    <n v="1981"/>
    <x v="3"/>
    <s v="SSD10"/>
    <x v="15"/>
    <x v="78"/>
    <s v="ACT"/>
    <s v=" "/>
    <n v="5492"/>
    <s v="ERNEST YEBOAH"/>
    <s v=" "/>
    <x v="255"/>
    <x v="365"/>
    <m/>
    <s v="AP09385731"/>
    <n v="6"/>
    <d v="2022-03-15T00:00:00"/>
    <n v="1460.22"/>
    <s v="USD"/>
    <n v="1460.22"/>
    <s v="AP"/>
    <n v="2022"/>
    <x v="3"/>
  </r>
  <r>
    <x v="2"/>
    <s v="SSD10-00097557-1-4-ACCR-DST"/>
    <x v="110"/>
    <d v="2022-03-18T00:00:00"/>
    <s v="UNDP1"/>
    <x v="81"/>
    <s v="BANK CHARGES"/>
    <s v="SSD"/>
    <n v="30000"/>
    <n v="47104"/>
    <n v="1981"/>
    <x v="3"/>
    <s v="SSD10"/>
    <x v="15"/>
    <x v="78"/>
    <s v="ACT"/>
    <s v=" "/>
    <n v="5492"/>
    <s v="ERNEST YEBOAH"/>
    <s v=" "/>
    <x v="255"/>
    <x v="365"/>
    <m/>
    <s v="AP09385731"/>
    <n v="8"/>
    <d v="2022-03-15T00:00:00"/>
    <n v="3.98"/>
    <s v="USD"/>
    <n v="3.98"/>
    <s v="AP"/>
    <n v="2022"/>
    <x v="3"/>
  </r>
  <r>
    <x v="2"/>
    <s v="SSD10-00097591-1-1-ACCR-DST"/>
    <x v="94"/>
    <d v="2022-03-15T00:00:00"/>
    <s v="UNDP1"/>
    <x v="96"/>
    <s v="UTILITIES"/>
    <s v="SSD"/>
    <n v="30000"/>
    <n v="47104"/>
    <n v="1981"/>
    <x v="3"/>
    <s v="SSD10"/>
    <x v="15"/>
    <x v="79"/>
    <s v=" "/>
    <s v=" "/>
    <n v="2215"/>
    <s v="ZEREGABER GENERAL TRADING CO LTD"/>
    <s v=" "/>
    <x v="103"/>
    <x v="366"/>
    <m/>
    <s v="AP09379801"/>
    <n v="2"/>
    <d v="2022-03-10T00:00:00"/>
    <n v="1500"/>
    <s v="USD"/>
    <n v="1500"/>
    <s v="AP"/>
    <n v="2022"/>
    <x v="3"/>
  </r>
  <r>
    <x v="2"/>
    <s v="SSD10-00097611-1-1-ACCR-DST"/>
    <x v="74"/>
    <d v="2022-03-11T00:00:00"/>
    <s v="UNDP1"/>
    <x v="95"/>
    <s v="CONNECTIVITY CHARGES"/>
    <s v="SSD"/>
    <n v="4000"/>
    <n v="47104"/>
    <n v="1981"/>
    <x v="18"/>
    <s v="SSD10"/>
    <x v="15"/>
    <x v="79"/>
    <s v=" "/>
    <s v=" "/>
    <n v="9600"/>
    <s v="RCS RADIO   SATELLITE COMMUNICATION LTD"/>
    <s v=" "/>
    <x v="256"/>
    <x v="367"/>
    <m/>
    <s v="AP09377094"/>
    <n v="54"/>
    <d v="2022-03-11T00:00:00"/>
    <n v="1032"/>
    <s v="USD"/>
    <n v="1032"/>
    <s v="AP"/>
    <n v="2022"/>
    <x v="3"/>
  </r>
  <r>
    <x v="2"/>
    <s v="SSD10-00097650-1-2-ACCR-DST"/>
    <x v="109"/>
    <d v="2022-03-16T00:00:00"/>
    <s v="UNDP1"/>
    <x v="49"/>
    <s v="PRINTING AND PUBLICATIONS"/>
    <s v="SSD"/>
    <n v="4000"/>
    <n v="47104"/>
    <n v="1981"/>
    <x v="18"/>
    <s v="SSD10"/>
    <x v="15"/>
    <x v="79"/>
    <s v=" "/>
    <s v=" "/>
    <n v="4595"/>
    <s v="GANESH PRINTERS CO LTD"/>
    <s v=" "/>
    <x v="201"/>
    <x v="287"/>
    <m/>
    <s v="AP09382314"/>
    <n v="3"/>
    <d v="2022-03-09T00:00:00"/>
    <n v="15"/>
    <s v="USD"/>
    <n v="15"/>
    <s v="AP"/>
    <n v="2022"/>
    <x v="3"/>
  </r>
  <r>
    <x v="2"/>
    <s v="SSD10-00097664-1-1-ACCR-DST"/>
    <x v="46"/>
    <d v="2022-03-21T00:00:00"/>
    <s v="UNDP1"/>
    <x v="23"/>
    <s v="HAZARD DUTY STATION ALLOW-IP"/>
    <s v="SSD"/>
    <n v="30000"/>
    <n v="47104"/>
    <n v="1981"/>
    <x v="3"/>
    <s v="SSD10"/>
    <x v="15"/>
    <x v="78"/>
    <s v="ACT"/>
    <s v=" "/>
    <n v="7077"/>
    <s v="EVELYN BRENDA EDROMA"/>
    <s v=" "/>
    <x v="103"/>
    <x v="368"/>
    <m/>
    <s v="AP09387502"/>
    <n v="25"/>
    <d v="2022-03-16T00:00:00"/>
    <n v="1645"/>
    <s v="USD"/>
    <n v="1645"/>
    <s v="AP"/>
    <n v="2022"/>
    <x v="3"/>
  </r>
  <r>
    <x v="2"/>
    <s v="SSD10-00097664-1-3-ACCR-DST"/>
    <x v="46"/>
    <d v="2022-03-21T00:00:00"/>
    <s v="UNDP1"/>
    <x v="81"/>
    <s v="BANK CHARGES"/>
    <s v="SSD"/>
    <n v="30000"/>
    <n v="47104"/>
    <n v="1981"/>
    <x v="3"/>
    <s v="SSD10"/>
    <x v="15"/>
    <x v="82"/>
    <s v="ACT"/>
    <s v=" "/>
    <n v="7077"/>
    <s v="EVELYN BRENDA EDROMA"/>
    <s v=" "/>
    <x v="103"/>
    <x v="368"/>
    <m/>
    <s v="AP09387502"/>
    <n v="33"/>
    <d v="2022-03-16T00:00:00"/>
    <n v="16.45"/>
    <s v="USD"/>
    <n v="16.45"/>
    <s v="AP"/>
    <n v="2022"/>
    <x v="3"/>
  </r>
  <r>
    <x v="2"/>
    <s v="SSD10-00097773-1-8-ACCR-DST"/>
    <x v="76"/>
    <d v="2022-03-29T00:00:00"/>
    <s v="UNDP1"/>
    <x v="95"/>
    <s v="CONNECTIVITY CHARGES"/>
    <s v="SSD"/>
    <n v="30000"/>
    <n v="47104"/>
    <n v="1981"/>
    <x v="3"/>
    <s v="SSD10"/>
    <x v="15"/>
    <x v="79"/>
    <s v=" "/>
    <s v=" "/>
    <n v="3667"/>
    <s v="MTN SOUTH SUDAN"/>
    <s v=" "/>
    <x v="103"/>
    <x v="369"/>
    <m/>
    <s v="AP09397387"/>
    <n v="14"/>
    <d v="2022-03-24T00:00:00"/>
    <n v="56766"/>
    <s v="SSP"/>
    <n v="131.74"/>
    <s v="AP"/>
    <n v="2022"/>
    <x v="3"/>
  </r>
  <r>
    <x v="2"/>
    <s v="SSD10-00097793-1-1-ACCR-DST"/>
    <x v="76"/>
    <d v="2022-03-25T00:00:00"/>
    <s v="UNDP1"/>
    <x v="91"/>
    <s v="COMMON SERVICES-PREMISES"/>
    <s v="SSD"/>
    <n v="30000"/>
    <n v="47101"/>
    <n v="1981"/>
    <x v="3"/>
    <s v="SSD10"/>
    <x v="15"/>
    <x v="79"/>
    <s v=" "/>
    <s v=" "/>
    <n v="810"/>
    <s v="WORLD FOOD PROGRAMME"/>
    <s v=" "/>
    <x v="257"/>
    <x v="370"/>
    <m/>
    <s v="AP09393970"/>
    <n v="20"/>
    <d v="2022-03-24T00:00:00"/>
    <n v="2591.12"/>
    <s v="USD"/>
    <n v="2591.12"/>
    <s v="AP"/>
    <n v="2022"/>
    <x v="3"/>
  </r>
  <r>
    <x v="2"/>
    <s v="SSD10-00097813-1-1-ACCR-DST"/>
    <x v="115"/>
    <d v="2022-03-28T00:00:00"/>
    <s v="UNDP1"/>
    <x v="91"/>
    <s v="COMMON SERVICES-PREMISES"/>
    <s v="SSD"/>
    <n v="30000"/>
    <n v="47104"/>
    <n v="1981"/>
    <x v="3"/>
    <s v="SSD10"/>
    <x v="15"/>
    <x v="79"/>
    <s v=" "/>
    <s v=" "/>
    <n v="810"/>
    <s v="WORLD FOOD PROGRAMME"/>
    <s v=" "/>
    <x v="258"/>
    <x v="371"/>
    <m/>
    <s v="AP09395901"/>
    <n v="25"/>
    <d v="2022-03-28T00:00:00"/>
    <n v="4781.33"/>
    <s v="USD"/>
    <n v="4781.33"/>
    <s v="AP"/>
    <n v="2022"/>
    <x v="3"/>
  </r>
  <r>
    <x v="2"/>
    <s v="SSD10-00097814-1-7-ACCR-DST"/>
    <x v="10"/>
    <d v="2022-06-08T00:00:00"/>
    <s v="UNDP1"/>
    <x v="97"/>
    <s v="MAINTENANCE OF EQUIPMENT"/>
    <s v="SSD"/>
    <n v="30000"/>
    <n v="47104"/>
    <n v="1981"/>
    <x v="3"/>
    <s v="SSD10"/>
    <x v="15"/>
    <x v="79"/>
    <s v=" "/>
    <s v=" "/>
    <n v="810"/>
    <s v="WORLD FOOD PROGRAMME"/>
    <s v=" "/>
    <x v="259"/>
    <x v="372"/>
    <m/>
    <s v="AP09490338"/>
    <n v="13"/>
    <d v="2022-05-01T00:00:00"/>
    <n v="503.18"/>
    <s v="USD"/>
    <n v="503.18"/>
    <s v="AP"/>
    <n v="2022"/>
    <x v="1"/>
  </r>
  <r>
    <x v="2"/>
    <s v="SSD10-00097818-1-1-ACCR-DST"/>
    <x v="115"/>
    <d v="2022-03-28T00:00:00"/>
    <s v="UNDP1"/>
    <x v="95"/>
    <s v="CONNECTIVITY CHARGES"/>
    <s v="SSD"/>
    <n v="4000"/>
    <n v="47104"/>
    <n v="1981"/>
    <x v="18"/>
    <s v="SSD10"/>
    <x v="15"/>
    <x v="79"/>
    <s v=" "/>
    <s v=" "/>
    <n v="9600"/>
    <s v="RCS RADIO   SATELLITE COMMUNICATION LTD"/>
    <s v=" "/>
    <x v="103"/>
    <x v="373"/>
    <m/>
    <s v="AP09395901"/>
    <n v="21"/>
    <d v="2022-03-28T00:00:00"/>
    <n v="688"/>
    <s v="USD"/>
    <n v="688"/>
    <s v="AP"/>
    <n v="2022"/>
    <x v="3"/>
  </r>
  <r>
    <x v="2"/>
    <s v="SSD10-00097819-1-1-ACCR-DST"/>
    <x v="115"/>
    <d v="2022-03-29T00:00:00"/>
    <s v="UNDP1"/>
    <x v="91"/>
    <s v="COMMON SERVICES-PREMISES"/>
    <s v="SSD"/>
    <n v="30000"/>
    <n v="47104"/>
    <n v="1981"/>
    <x v="3"/>
    <s v="SSD10"/>
    <x v="15"/>
    <x v="79"/>
    <s v=" "/>
    <s v=" "/>
    <n v="810"/>
    <s v="WORLD FOOD PROGRAMME"/>
    <s v=" "/>
    <x v="103"/>
    <x v="374"/>
    <m/>
    <s v="AP09396528"/>
    <n v="56"/>
    <d v="2022-03-28T00:00:00"/>
    <n v="2591.12"/>
    <s v="USD"/>
    <n v="2591.12"/>
    <s v="AP"/>
    <n v="2022"/>
    <x v="3"/>
  </r>
  <r>
    <x v="2"/>
    <s v="SSD10-00097899-1-1-ACCR-DST"/>
    <x v="9"/>
    <d v="2022-04-01T00:00:00"/>
    <s v="UNDP1"/>
    <x v="98"/>
    <s v="MAINT, OPER OF TRANSPORT EQUIP"/>
    <s v="SSD"/>
    <n v="4000"/>
    <n v="47104"/>
    <n v="1981"/>
    <x v="18"/>
    <s v="SSD10"/>
    <x v="15"/>
    <x v="79"/>
    <s v="ACT"/>
    <s v=" "/>
    <n v="1750"/>
    <s v="SHINING STAR AUTO SPARE PARTS LTD"/>
    <s v=" "/>
    <x v="260"/>
    <x v="375"/>
    <m/>
    <s v="AP09401667"/>
    <n v="31"/>
    <d v="2022-03-31T00:00:00"/>
    <n v="2075"/>
    <s v="USD"/>
    <n v="2075"/>
    <s v="AP"/>
    <n v="2022"/>
    <x v="3"/>
  </r>
  <r>
    <x v="2"/>
    <s v="SSD10-00097899-2-1-ACCR-DST"/>
    <x v="9"/>
    <d v="2022-04-01T00:00:00"/>
    <s v="UNDP1"/>
    <x v="98"/>
    <s v="MAINT, OPER OF TRANSPORT EQUIP"/>
    <s v="SSD"/>
    <n v="4000"/>
    <n v="47104"/>
    <n v="1981"/>
    <x v="18"/>
    <s v="SSD10"/>
    <x v="15"/>
    <x v="79"/>
    <s v="ACT"/>
    <s v=" "/>
    <n v="1750"/>
    <s v="SHINING STAR AUTO SPARE PARTS LTD"/>
    <s v=" "/>
    <x v="261"/>
    <x v="375"/>
    <m/>
    <s v="AP09401667"/>
    <n v="32"/>
    <d v="2022-03-31T00:00:00"/>
    <n v="200"/>
    <s v="USD"/>
    <n v="200"/>
    <s v="AP"/>
    <n v="2022"/>
    <x v="3"/>
  </r>
  <r>
    <x v="2"/>
    <s v="SSD10-00097899-3-1-ACCR-DST"/>
    <x v="9"/>
    <d v="2022-04-01T00:00:00"/>
    <s v="UNDP1"/>
    <x v="98"/>
    <s v="MAINT, OPER OF TRANSPORT EQUIP"/>
    <s v="SSD"/>
    <n v="4000"/>
    <n v="47104"/>
    <n v="1981"/>
    <x v="18"/>
    <s v="SSD10"/>
    <x v="15"/>
    <x v="79"/>
    <s v="ACT"/>
    <s v=" "/>
    <n v="1750"/>
    <s v="SHINING STAR AUTO SPARE PARTS LTD"/>
    <s v=" "/>
    <x v="262"/>
    <x v="375"/>
    <m/>
    <s v="AP09401667"/>
    <n v="33"/>
    <d v="2022-03-31T00:00:00"/>
    <n v="1475"/>
    <s v="USD"/>
    <n v="1475"/>
    <s v="AP"/>
    <n v="2022"/>
    <x v="3"/>
  </r>
  <r>
    <x v="2"/>
    <s v="SSD10-00097967-1-1-ACCR-DST"/>
    <x v="9"/>
    <d v="2022-04-04T00:00:00"/>
    <s v="UNDP1"/>
    <x v="98"/>
    <s v="MAINT, OPER OF TRANSPORT EQUIP"/>
    <s v="SSD"/>
    <n v="30000"/>
    <n v="47104"/>
    <n v="1981"/>
    <x v="3"/>
    <s v="SSD10"/>
    <x v="15"/>
    <x v="79"/>
    <s v=" "/>
    <s v=" "/>
    <n v="7429"/>
    <s v="ELITE GRAPHICS AND LOGISTICS LTD"/>
    <s v=" "/>
    <x v="103"/>
    <x v="376"/>
    <m/>
    <s v="AP09405087"/>
    <n v="23"/>
    <d v="2022-03-31T00:00:00"/>
    <n v="2110"/>
    <s v="USD"/>
    <n v="2110"/>
    <s v="AP"/>
    <n v="2022"/>
    <x v="3"/>
  </r>
  <r>
    <x v="2"/>
    <s v="SSD10-00097967-1-2-ACCR-DST"/>
    <x v="9"/>
    <d v="2022-04-04T00:00:00"/>
    <s v="UNDP1"/>
    <x v="98"/>
    <s v="MAINT, OPER OF TRANSPORT EQUIP"/>
    <s v="SSD"/>
    <n v="30000"/>
    <n v="47104"/>
    <n v="1981"/>
    <x v="3"/>
    <s v="SSD10"/>
    <x v="15"/>
    <x v="79"/>
    <s v=" "/>
    <s v=" "/>
    <n v="7429"/>
    <s v="ELITE GRAPHICS AND LOGISTICS LTD"/>
    <s v=" "/>
    <x v="103"/>
    <x v="376"/>
    <m/>
    <s v="AP09405087"/>
    <n v="24"/>
    <d v="2022-03-31T00:00:00"/>
    <n v="560"/>
    <s v="USD"/>
    <n v="560"/>
    <s v="AP"/>
    <n v="2022"/>
    <x v="3"/>
  </r>
  <r>
    <x v="2"/>
    <s v="SSD10-00097973-1-1-ACCR-DST"/>
    <x v="9"/>
    <d v="2022-04-05T00:00:00"/>
    <s v="UNDP1"/>
    <x v="7"/>
    <s v="TRAVEL TICKETS-LOCAL"/>
    <s v="SSD"/>
    <n v="4000"/>
    <n v="47104"/>
    <n v="1981"/>
    <x v="18"/>
    <s v="SSD10"/>
    <x v="15"/>
    <x v="79"/>
    <s v=" "/>
    <s v=" "/>
    <n v="1698"/>
    <s v="UNITED NATIONS MISSION IN SOUTH SUDAN"/>
    <s v=" "/>
    <x v="263"/>
    <x v="377"/>
    <m/>
    <s v="AP09407066"/>
    <n v="14"/>
    <d v="2022-03-31T00:00:00"/>
    <n v="1570.86"/>
    <s v="USD"/>
    <n v="1570.86"/>
    <s v="AP"/>
    <n v="2022"/>
    <x v="3"/>
  </r>
  <r>
    <x v="2"/>
    <s v="SSD10-00097980-1-1-ACCR-DST"/>
    <x v="9"/>
    <d v="2022-04-05T00:00:00"/>
    <s v="UNDP1"/>
    <x v="7"/>
    <s v="TRAVEL TICKETS-LOCAL"/>
    <s v="SSD"/>
    <n v="4000"/>
    <n v="47104"/>
    <n v="1981"/>
    <x v="18"/>
    <s v="SSD10"/>
    <x v="15"/>
    <x v="79"/>
    <s v=" "/>
    <s v=" "/>
    <n v="1698"/>
    <s v="UNITED NATIONS MISSION IN SOUTH SUDAN"/>
    <s v=" "/>
    <x v="263"/>
    <x v="378"/>
    <m/>
    <s v="AP09407066"/>
    <n v="17"/>
    <d v="2022-03-31T00:00:00"/>
    <n v="12158"/>
    <s v="USD"/>
    <n v="12158"/>
    <s v="AP"/>
    <n v="2022"/>
    <x v="3"/>
  </r>
  <r>
    <x v="2"/>
    <s v="SSD10-00097989-1-2-ACCR-DST"/>
    <x v="9"/>
    <d v="2022-04-06T00:00:00"/>
    <s v="UNDP1"/>
    <x v="95"/>
    <s v="CONNECTIVITY CHARGES"/>
    <s v="SSD"/>
    <n v="30000"/>
    <n v="47104"/>
    <n v="1981"/>
    <x v="3"/>
    <s v="SSD10"/>
    <x v="15"/>
    <x v="79"/>
    <s v=" "/>
    <s v=" "/>
    <n v="9600"/>
    <s v="RCS RADIO   SATELLITE COMMUNICATION LTD"/>
    <s v=" "/>
    <x v="103"/>
    <x v="379"/>
    <m/>
    <s v="AP09409098"/>
    <n v="8"/>
    <d v="2022-03-31T00:00:00"/>
    <n v="688"/>
    <s v="USD"/>
    <n v="688"/>
    <s v="AP"/>
    <n v="2022"/>
    <x v="3"/>
  </r>
  <r>
    <x v="2"/>
    <s v="SSD10-00098021-1-1-ACCR-DST"/>
    <x v="35"/>
    <d v="2022-04-07T00:00:00"/>
    <s v="UNDP1"/>
    <x v="7"/>
    <s v="TRAVEL TICKETS-LOCAL"/>
    <s v="SSD"/>
    <n v="30000"/>
    <n v="47104"/>
    <n v="1981"/>
    <x v="3"/>
    <s v="SSD10"/>
    <x v="15"/>
    <x v="79"/>
    <s v="ACT"/>
    <s v=" "/>
    <n v="810"/>
    <s v="WORLD FOOD PROGRAMME"/>
    <s v=" "/>
    <x v="20"/>
    <x v="380"/>
    <m/>
    <s v="AP09411245"/>
    <n v="9"/>
    <d v="2022-04-07T00:00:00"/>
    <n v="10000"/>
    <s v="USD"/>
    <n v="10000"/>
    <s v="AP"/>
    <n v="2022"/>
    <x v="0"/>
  </r>
  <r>
    <x v="2"/>
    <s v="SSD10-00098050-1-15-ACCR-DST"/>
    <x v="67"/>
    <d v="2022-04-21T00:00:00"/>
    <s v="UNDP1"/>
    <x v="19"/>
    <s v="FUEL, PETROLEUM AND OTHER OILS"/>
    <s v="SSD"/>
    <n v="4000"/>
    <n v="47104"/>
    <n v="1981"/>
    <x v="18"/>
    <s v="SSD10"/>
    <x v="15"/>
    <x v="79"/>
    <s v="ACT"/>
    <s v=" "/>
    <n v="1698"/>
    <s v="UNITED NATIONS MISSION IN SOUTH SUDAN"/>
    <s v=" "/>
    <x v="264"/>
    <x v="381"/>
    <m/>
    <s v="AP09428180"/>
    <n v="16"/>
    <d v="2022-04-04T00:00:00"/>
    <n v="1514.7"/>
    <s v="USD"/>
    <n v="1514.7"/>
    <s v="AP"/>
    <n v="2022"/>
    <x v="0"/>
  </r>
  <r>
    <x v="2"/>
    <s v="SSD10-00098051-1-1-ACCR-DST"/>
    <x v="116"/>
    <d v="2022-04-12T00:00:00"/>
    <s v="UNDP1"/>
    <x v="91"/>
    <s v="COMMON SERVICES-PREMISES"/>
    <s v="SSD"/>
    <n v="30000"/>
    <n v="47104"/>
    <n v="1981"/>
    <x v="3"/>
    <s v="SSD10"/>
    <x v="15"/>
    <x v="79"/>
    <s v=" "/>
    <s v=" "/>
    <n v="810"/>
    <s v="WORLD FOOD PROGRAMME"/>
    <s v=" "/>
    <x v="265"/>
    <x v="382"/>
    <m/>
    <s v="AP09416233"/>
    <n v="5"/>
    <d v="2022-04-08T00:00:00"/>
    <n v="6375.2"/>
    <s v="USD"/>
    <n v="6375.2"/>
    <s v="AP"/>
    <n v="2022"/>
    <x v="0"/>
  </r>
  <r>
    <x v="2"/>
    <s v="SSD10-00098055-1-3-ACCR-DST"/>
    <x v="47"/>
    <d v="2022-04-12T00:00:00"/>
    <s v="UNDP1"/>
    <x v="99"/>
    <s v="LEASED PREMISES ALTERATIONS"/>
    <s v="SSD"/>
    <n v="30000"/>
    <n v="47104"/>
    <n v="1981"/>
    <x v="3"/>
    <s v="SSD10"/>
    <x v="15"/>
    <x v="79"/>
    <s v=" "/>
    <s v=" "/>
    <n v="1698"/>
    <s v="UNITED NATIONS MISSION IN SOUTH SUDAN"/>
    <s v=" "/>
    <x v="266"/>
    <x v="383"/>
    <m/>
    <s v="AP09417217"/>
    <n v="22"/>
    <d v="2022-04-12T00:00:00"/>
    <n v="2026.92"/>
    <s v="USD"/>
    <n v="2026.92"/>
    <s v="AP"/>
    <n v="2022"/>
    <x v="0"/>
  </r>
  <r>
    <x v="2"/>
    <s v="SSD10-00098056-1-2-ACCR-DST"/>
    <x v="9"/>
    <d v="2022-04-12T00:00:00"/>
    <s v="UNDP1"/>
    <x v="99"/>
    <s v="LEASED PREMISES ALTERATIONS"/>
    <s v="SSD"/>
    <n v="30000"/>
    <n v="47104"/>
    <n v="1981"/>
    <x v="3"/>
    <s v="SSD10"/>
    <x v="15"/>
    <x v="79"/>
    <s v=" "/>
    <s v=" "/>
    <n v="1698"/>
    <s v="UNITED NATIONS MISSION IN SOUTH SUDAN"/>
    <s v=" "/>
    <x v="267"/>
    <x v="384"/>
    <m/>
    <s v="AP09417212"/>
    <n v="8"/>
    <d v="2022-03-31T00:00:00"/>
    <n v="2026.92"/>
    <s v="USD"/>
    <n v="2026.92"/>
    <s v="AP"/>
    <n v="2022"/>
    <x v="3"/>
  </r>
  <r>
    <x v="2"/>
    <s v="SSD10-00098057-1-1-ACCR-DST"/>
    <x v="9"/>
    <d v="2022-04-12T00:00:00"/>
    <s v="UNDP1"/>
    <x v="7"/>
    <s v="TRAVEL TICKETS-LOCAL"/>
    <s v="SSD"/>
    <n v="4000"/>
    <n v="47104"/>
    <n v="1981"/>
    <x v="18"/>
    <s v="SSD10"/>
    <x v="15"/>
    <x v="79"/>
    <s v=" "/>
    <s v=" "/>
    <n v="1698"/>
    <s v="UNITED NATIONS MISSION IN SOUTH SUDAN"/>
    <s v=" "/>
    <x v="268"/>
    <x v="385"/>
    <m/>
    <s v="AP09417212"/>
    <n v="5"/>
    <d v="2022-03-31T00:00:00"/>
    <n v="1882.36"/>
    <s v="USD"/>
    <n v="1882.36"/>
    <s v="AP"/>
    <n v="2022"/>
    <x v="3"/>
  </r>
  <r>
    <x v="2"/>
    <s v="SSD10-00098073-1-3-ACCR-DST"/>
    <x v="78"/>
    <d v="2022-04-14T00:00:00"/>
    <s v="UNDP1"/>
    <x v="100"/>
    <s v="LEASED BUILDING"/>
    <s v="SSD"/>
    <n v="30000"/>
    <n v="47104"/>
    <n v="1981"/>
    <x v="3"/>
    <s v="SSD10"/>
    <x v="15"/>
    <x v="79"/>
    <s v=" "/>
    <s v=" "/>
    <n v="1698"/>
    <s v="UNITED NATIONS MISSION IN SOUTH SUDAN"/>
    <s v=" "/>
    <x v="269"/>
    <x v="386"/>
    <m/>
    <s v="AP09420645"/>
    <n v="40"/>
    <d v="2022-04-14T00:00:00"/>
    <n v="13141.91"/>
    <s v="USD"/>
    <n v="13141.91"/>
    <s v="AP"/>
    <n v="2022"/>
    <x v="0"/>
  </r>
  <r>
    <x v="2"/>
    <s v="SSD10-00098075-1-3-ACCR-DST"/>
    <x v="78"/>
    <d v="2022-04-14T00:00:00"/>
    <s v="UNDP1"/>
    <x v="101"/>
    <s v="PREMISES ALTERNATIONS"/>
    <s v="SSD"/>
    <n v="30000"/>
    <n v="47104"/>
    <n v="1981"/>
    <x v="3"/>
    <s v="SSD10"/>
    <x v="15"/>
    <x v="79"/>
    <s v=" "/>
    <s v=" "/>
    <n v="1698"/>
    <s v="UNITED NATIONS MISSION IN SOUTH SUDAN"/>
    <s v=" "/>
    <x v="270"/>
    <x v="387"/>
    <m/>
    <s v="AP09420645"/>
    <n v="42"/>
    <d v="2022-04-14T00:00:00"/>
    <n v="6570.96"/>
    <s v="USD"/>
    <n v="6570.96"/>
    <s v="AP"/>
    <n v="2022"/>
    <x v="0"/>
  </r>
  <r>
    <x v="2"/>
    <s v="SSD10-00098084-1-1-ACCR-DST"/>
    <x v="117"/>
    <d v="2022-05-04T00:00:00"/>
    <s v="UNDP1"/>
    <x v="23"/>
    <s v="HAZARD DUTY STATION ALLOW-IP"/>
    <s v="SSD"/>
    <n v="30000"/>
    <n v="47104"/>
    <n v="1981"/>
    <x v="3"/>
    <s v="SSD10"/>
    <x v="15"/>
    <x v="82"/>
    <s v="ACT"/>
    <s v=" "/>
    <n v="7077"/>
    <s v="EVELYN BRENDA EDROMA"/>
    <s v=" "/>
    <x v="103"/>
    <x v="388"/>
    <m/>
    <s v="AP09442875"/>
    <n v="14"/>
    <d v="2022-04-13T00:00:00"/>
    <n v="1645"/>
    <s v="USD"/>
    <n v="1645"/>
    <s v="AP"/>
    <n v="2022"/>
    <x v="0"/>
  </r>
  <r>
    <x v="2"/>
    <s v="SSD10-00098084-1-3-ACCR-DST"/>
    <x v="117"/>
    <d v="2022-05-04T00:00:00"/>
    <s v="UNDP1"/>
    <x v="81"/>
    <s v="BANK CHARGES"/>
    <s v="SSD"/>
    <n v="30000"/>
    <n v="47104"/>
    <n v="1981"/>
    <x v="3"/>
    <s v="SSD10"/>
    <x v="15"/>
    <x v="82"/>
    <s v="ACT"/>
    <s v=" "/>
    <n v="7077"/>
    <s v="EVELYN BRENDA EDROMA"/>
    <s v=" "/>
    <x v="103"/>
    <x v="388"/>
    <m/>
    <s v="AP09442875"/>
    <n v="18"/>
    <d v="2022-04-13T00:00:00"/>
    <n v="16.45"/>
    <s v="USD"/>
    <n v="16.45"/>
    <s v="AP"/>
    <n v="2022"/>
    <x v="0"/>
  </r>
  <r>
    <x v="2"/>
    <s v="SSD10-00098096-1-1-ACCR-DST"/>
    <x v="78"/>
    <d v="2022-04-14T00:00:00"/>
    <s v="UNDP1"/>
    <x v="9"/>
    <s v="LEARNING COSTS"/>
    <s v="SSD"/>
    <n v="30000"/>
    <n v="47104"/>
    <n v="1981"/>
    <x v="3"/>
    <s v="SSD10"/>
    <x v="15"/>
    <x v="83"/>
    <s v="ACT"/>
    <s v=" "/>
    <n v="5850"/>
    <s v="KING MEDIA LTD"/>
    <s v=" "/>
    <x v="271"/>
    <x v="389"/>
    <m/>
    <s v="AP09420645"/>
    <n v="45"/>
    <d v="2022-04-14T00:00:00"/>
    <n v="2500"/>
    <s v="USD"/>
    <n v="2500"/>
    <s v="AP"/>
    <n v="2022"/>
    <x v="0"/>
  </r>
  <r>
    <x v="2"/>
    <s v="SSD10-00098103-1-3-ACCR-DST"/>
    <x v="111"/>
    <d v="2022-04-15T00:00:00"/>
    <s v="UNDP1"/>
    <x v="99"/>
    <s v="LEASED PREMISES ALTERATIONS"/>
    <s v="SSD"/>
    <n v="30000"/>
    <n v="47104"/>
    <n v="1981"/>
    <x v="3"/>
    <s v="SSD10"/>
    <x v="15"/>
    <x v="79"/>
    <s v=" "/>
    <s v=" "/>
    <n v="1698"/>
    <s v="UNITED NATIONS MISSION IN SOUTH SUDAN"/>
    <s v=" "/>
    <x v="272"/>
    <x v="390"/>
    <m/>
    <s v="AP09422317"/>
    <n v="41"/>
    <d v="2022-04-15T00:00:00"/>
    <n v="6570.96"/>
    <s v="USD"/>
    <n v="6570.96"/>
    <s v="AP"/>
    <n v="2022"/>
    <x v="0"/>
  </r>
  <r>
    <x v="2"/>
    <s v="SSD10-00098104-1-3-ACCR-DST"/>
    <x v="111"/>
    <d v="2022-04-15T00:00:00"/>
    <s v="UNDP1"/>
    <x v="99"/>
    <s v="LEASED PREMISES ALTERATIONS"/>
    <s v="SSD"/>
    <n v="30000"/>
    <n v="47104"/>
    <n v="1981"/>
    <x v="3"/>
    <s v="SSD10"/>
    <x v="15"/>
    <x v="79"/>
    <s v=" "/>
    <s v=" "/>
    <n v="1698"/>
    <s v="UNITED NATIONS MISSION IN SOUTH SUDAN"/>
    <s v=" "/>
    <x v="273"/>
    <x v="391"/>
    <m/>
    <s v="AP09422317"/>
    <n v="36"/>
    <d v="2022-04-15T00:00:00"/>
    <n v="6570.96"/>
    <s v="USD"/>
    <n v="6570.96"/>
    <s v="AP"/>
    <n v="2022"/>
    <x v="0"/>
  </r>
  <r>
    <x v="2"/>
    <s v="SSD10-00098105-1-2-ACCR-DST"/>
    <x v="111"/>
    <d v="2022-04-15T00:00:00"/>
    <s v="UNDP1"/>
    <x v="99"/>
    <s v="LEASED PREMISES ALTERATIONS"/>
    <s v="SSD"/>
    <n v="30000"/>
    <n v="47104"/>
    <n v="1981"/>
    <x v="3"/>
    <s v="SSD10"/>
    <x v="15"/>
    <x v="79"/>
    <s v=" "/>
    <s v=" "/>
    <n v="1698"/>
    <s v="UNITED NATIONS MISSION IN SOUTH SUDAN"/>
    <s v=" "/>
    <x v="274"/>
    <x v="392"/>
    <m/>
    <s v="AP09422317"/>
    <n v="38"/>
    <d v="2022-04-15T00:00:00"/>
    <n v="2026.92"/>
    <s v="USD"/>
    <n v="2026.92"/>
    <s v="AP"/>
    <n v="2022"/>
    <x v="0"/>
  </r>
  <r>
    <x v="2"/>
    <s v="SSD10-00098106-1-1-ACCR-DST"/>
    <x v="111"/>
    <d v="2022-04-15T00:00:00"/>
    <s v="UNDP1"/>
    <x v="99"/>
    <s v="LEASED PREMISES ALTERATIONS"/>
    <s v="SSD"/>
    <n v="30000"/>
    <n v="47104"/>
    <n v="1981"/>
    <x v="3"/>
    <s v="SSD10"/>
    <x v="15"/>
    <x v="79"/>
    <s v=" "/>
    <s v=" "/>
    <n v="1698"/>
    <s v="UNITED NATIONS MISSION IN SOUTH SUDAN"/>
    <s v=" "/>
    <x v="275"/>
    <x v="393"/>
    <m/>
    <s v="AP09422317"/>
    <n v="32"/>
    <d v="2022-04-15T00:00:00"/>
    <n v="6080.76"/>
    <s v="USD"/>
    <n v="6080.76"/>
    <s v="AP"/>
    <n v="2022"/>
    <x v="0"/>
  </r>
  <r>
    <x v="2"/>
    <s v="SSD10-00098124-1-2-ACCR-DST"/>
    <x v="32"/>
    <d v="2022-04-19T00:00:00"/>
    <s v="UNDP1"/>
    <x v="101"/>
    <s v="PREMISES ALTERNATIONS"/>
    <s v="SSD"/>
    <n v="30000"/>
    <n v="47104"/>
    <n v="1981"/>
    <x v="3"/>
    <s v="SSD10"/>
    <x v="15"/>
    <x v="79"/>
    <s v=" "/>
    <s v=" "/>
    <n v="1698"/>
    <s v="UNITED NATIONS MISSION IN SOUTH SUDAN"/>
    <s v=" "/>
    <x v="276"/>
    <x v="394"/>
    <m/>
    <s v="AP09424666"/>
    <n v="26"/>
    <d v="2022-04-19T00:00:00"/>
    <n v="2026.92"/>
    <s v="USD"/>
    <n v="2026.92"/>
    <s v="AP"/>
    <n v="2022"/>
    <x v="0"/>
  </r>
  <r>
    <x v="2"/>
    <s v="SSD10-00098125-1-2-ACCR-DST"/>
    <x v="32"/>
    <d v="2022-04-19T00:00:00"/>
    <s v="UNDP1"/>
    <x v="101"/>
    <s v="PREMISES ALTERNATIONS"/>
    <s v="SSD"/>
    <n v="30000"/>
    <n v="47104"/>
    <n v="1981"/>
    <x v="3"/>
    <s v="SSD10"/>
    <x v="15"/>
    <x v="79"/>
    <s v=" "/>
    <s v=" "/>
    <n v="1698"/>
    <s v="UNITED NATIONS MISSION IN SOUTH SUDAN"/>
    <s v=" "/>
    <x v="277"/>
    <x v="395"/>
    <m/>
    <s v="AP09424666"/>
    <n v="23"/>
    <d v="2022-04-19T00:00:00"/>
    <n v="13141.91"/>
    <s v="USD"/>
    <n v="13141.91"/>
    <s v="AP"/>
    <n v="2022"/>
    <x v="0"/>
  </r>
  <r>
    <x v="2"/>
    <s v="SSD10-00098143-1-1-ACCR-DST"/>
    <x v="79"/>
    <d v="2022-04-21T00:00:00"/>
    <s v="UNDP1"/>
    <x v="22"/>
    <s v="LOCAL CONSULT.-SHT TERM-TECH"/>
    <s v="SSD"/>
    <n v="30000"/>
    <n v="47104"/>
    <n v="1981"/>
    <x v="3"/>
    <s v="SSD10"/>
    <x v="15"/>
    <x v="84"/>
    <s v="ACT"/>
    <s v=" "/>
    <n v="7533"/>
    <s v="JAMES BOND MICHAEL DENIS"/>
    <s v=" "/>
    <x v="278"/>
    <x v="396"/>
    <m/>
    <s v="AP09427371"/>
    <n v="11"/>
    <d v="2022-04-20T00:00:00"/>
    <n v="1500"/>
    <s v="USD"/>
    <n v="1500"/>
    <s v="AP"/>
    <n v="2022"/>
    <x v="0"/>
  </r>
  <r>
    <x v="2"/>
    <s v="SSD10-00098144-1-1-ACCR-DST"/>
    <x v="79"/>
    <d v="2022-04-21T00:00:00"/>
    <s v="UNDP1"/>
    <x v="10"/>
    <s v="INTL CONSULTANTS-SHT TERM-TECH"/>
    <s v="SSD"/>
    <n v="4000"/>
    <n v="47104"/>
    <n v="1981"/>
    <x v="18"/>
    <s v="SSD10"/>
    <x v="15"/>
    <x v="79"/>
    <s v="ACT"/>
    <s v=" "/>
    <n v="7524"/>
    <s v="EDGAR KIWINDA MWAKABA"/>
    <s v=" "/>
    <x v="25"/>
    <x v="397"/>
    <m/>
    <s v="AP09427371"/>
    <n v="10"/>
    <d v="2022-04-20T00:00:00"/>
    <n v="4500"/>
    <s v="USD"/>
    <n v="4500"/>
    <s v="AP"/>
    <n v="2022"/>
    <x v="0"/>
  </r>
  <r>
    <x v="2"/>
    <s v="SSD10-00098146-1-1-ACCR-DST"/>
    <x v="102"/>
    <d v="2022-04-21T00:00:00"/>
    <s v="UNDP1"/>
    <x v="93"/>
    <s v="PROC TRIPS/REST   RECUP-IP STF"/>
    <s v="SSD"/>
    <n v="30000"/>
    <n v="47104"/>
    <n v="1981"/>
    <x v="3"/>
    <s v="SSD10"/>
    <x v="15"/>
    <x v="78"/>
    <s v=" "/>
    <s v=" "/>
    <n v="7077"/>
    <s v="EVELYN BRENDA EDROMA"/>
    <s v=" "/>
    <x v="279"/>
    <x v="398"/>
    <m/>
    <s v="AP09428185"/>
    <n v="4"/>
    <d v="2022-04-21T00:00:00"/>
    <n v="1555"/>
    <s v="USD"/>
    <n v="1555"/>
    <s v="AP"/>
    <n v="2022"/>
    <x v="0"/>
  </r>
  <r>
    <x v="2"/>
    <s v="SSD10-00098150-1-1-ACCR-DST"/>
    <x v="79"/>
    <d v="2022-05-02T00:00:00"/>
    <s v="UNDP1"/>
    <x v="78"/>
    <s v="TRAVEL - OTHER"/>
    <s v="SSD"/>
    <n v="30000"/>
    <n v="47104"/>
    <n v="1981"/>
    <x v="0"/>
    <s v="SSD10"/>
    <x v="15"/>
    <x v="85"/>
    <s v="ACT"/>
    <s v=" "/>
    <n v="4828"/>
    <s v="ECOBANK SOUTH SUDAN LIMITED"/>
    <s v=" "/>
    <x v="280"/>
    <x v="399"/>
    <m/>
    <s v="AP09441396"/>
    <n v="2"/>
    <d v="2022-04-20T00:00:00"/>
    <n v="115088"/>
    <s v="USD"/>
    <n v="115088"/>
    <s v="AP"/>
    <n v="2022"/>
    <x v="0"/>
  </r>
  <r>
    <x v="2"/>
    <s v="SSD10-00098211-1-1-ACCR-DST"/>
    <x v="80"/>
    <d v="2022-04-25T00:00:00"/>
    <s v="UNDP1"/>
    <x v="96"/>
    <s v="UTILITIES"/>
    <s v="SSD"/>
    <n v="30000"/>
    <n v="47104"/>
    <n v="1981"/>
    <x v="3"/>
    <s v="SSD10"/>
    <x v="15"/>
    <x v="79"/>
    <s v=" "/>
    <s v=" "/>
    <n v="4721"/>
    <s v="UNICEF SOUTH SUDAN"/>
    <s v=" "/>
    <x v="281"/>
    <x v="400"/>
    <m/>
    <s v="AP09431708"/>
    <n v="15"/>
    <d v="2022-04-22T00:00:00"/>
    <n v="24366.79"/>
    <s v="USD"/>
    <n v="24366.79"/>
    <s v="AP"/>
    <n v="2022"/>
    <x v="0"/>
  </r>
  <r>
    <x v="2"/>
    <s v="SSD10-00098213-1-1-ACCR-DST"/>
    <x v="48"/>
    <d v="2022-04-26T00:00:00"/>
    <s v="UNDP1"/>
    <x v="96"/>
    <s v="UTILITIES"/>
    <s v="SSD"/>
    <n v="30000"/>
    <n v="47104"/>
    <n v="1981"/>
    <x v="3"/>
    <s v="SSD10"/>
    <x v="15"/>
    <x v="79"/>
    <s v=" "/>
    <s v=" "/>
    <n v="4721"/>
    <s v="UNICEF SOUTH SUDAN"/>
    <s v=" "/>
    <x v="282"/>
    <x v="401"/>
    <m/>
    <s v="AP09433961"/>
    <n v="41"/>
    <d v="2022-04-26T00:00:00"/>
    <n v="12183.39"/>
    <s v="USD"/>
    <n v="12183.39"/>
    <s v="AP"/>
    <n v="2022"/>
    <x v="0"/>
  </r>
  <r>
    <x v="2"/>
    <s v="SSD10-00098216-1-1-ACCR-DST"/>
    <x v="58"/>
    <d v="2022-04-26T00:00:00"/>
    <s v="UNDP1"/>
    <x v="96"/>
    <s v="UTILITIES"/>
    <s v="SSD"/>
    <n v="30000"/>
    <n v="47104"/>
    <n v="1981"/>
    <x v="3"/>
    <s v="SSD10"/>
    <x v="15"/>
    <x v="79"/>
    <s v=" "/>
    <s v=" "/>
    <n v="4721"/>
    <s v="UNICEF SOUTH SUDAN"/>
    <s v=" "/>
    <x v="283"/>
    <x v="402"/>
    <m/>
    <s v="AP09432961"/>
    <n v="5"/>
    <d v="2022-04-25T00:00:00"/>
    <n v="12183.39"/>
    <s v="USD"/>
    <n v="12183.39"/>
    <s v="AP"/>
    <n v="2022"/>
    <x v="0"/>
  </r>
  <r>
    <x v="2"/>
    <s v="SSD10-00098225-1-3-ACCR-DST"/>
    <x v="48"/>
    <d v="2022-04-26T00:00:00"/>
    <s v="UNDP1"/>
    <x v="91"/>
    <s v="COMMON SERVICES-PREMISES"/>
    <s v="SSD"/>
    <n v="30000"/>
    <n v="47104"/>
    <n v="1981"/>
    <x v="3"/>
    <s v="SSD10"/>
    <x v="15"/>
    <x v="79"/>
    <s v=" "/>
    <s v=" "/>
    <n v="1698"/>
    <s v="UNITED NATIONS MISSION IN SOUTH SUDAN"/>
    <s v=" "/>
    <x v="284"/>
    <x v="403"/>
    <m/>
    <s v="AP09433961"/>
    <n v="45"/>
    <d v="2022-04-26T00:00:00"/>
    <n v="13141.91"/>
    <s v="USD"/>
    <n v="13141.91"/>
    <s v="AP"/>
    <n v="2022"/>
    <x v="0"/>
  </r>
  <r>
    <x v="2"/>
    <s v="SSD10-00098317-1-1-ACCR-DST"/>
    <x v="0"/>
    <d v="2022-05-05T00:00:00"/>
    <s v="UNDP1"/>
    <x v="91"/>
    <s v="COMMON SERVICES-PREMISES"/>
    <s v="SSD"/>
    <n v="30000"/>
    <n v="47104"/>
    <n v="1981"/>
    <x v="3"/>
    <s v="SSD10"/>
    <x v="15"/>
    <x v="79"/>
    <s v=" "/>
    <s v=" "/>
    <n v="4721"/>
    <s v="UNICEF SOUTH SUDAN"/>
    <s v=" "/>
    <x v="285"/>
    <x v="404"/>
    <m/>
    <s v="AP09444302"/>
    <n v="4"/>
    <d v="2022-04-30T00:00:00"/>
    <n v="10804"/>
    <s v="USD"/>
    <n v="10804"/>
    <s v="AP"/>
    <n v="2022"/>
    <x v="0"/>
  </r>
  <r>
    <x v="2"/>
    <s v="SSD10-00098344-1-1-ACCR-DST"/>
    <x v="49"/>
    <d v="2022-05-10T00:00:00"/>
    <s v="UNDP1"/>
    <x v="93"/>
    <s v="PROC TRIPS/REST   RECUP-IP STF"/>
    <s v="SSD"/>
    <n v="4000"/>
    <n v="47104"/>
    <n v="1981"/>
    <x v="18"/>
    <s v="SSD10"/>
    <x v="15"/>
    <x v="78"/>
    <s v=" "/>
    <s v=" "/>
    <n v="5492"/>
    <s v="ERNEST YEBOAH"/>
    <s v=" "/>
    <x v="103"/>
    <x v="405"/>
    <m/>
    <s v="AP09450515"/>
    <n v="3"/>
    <d v="2022-05-05T00:00:00"/>
    <n v="1555"/>
    <s v="USD"/>
    <n v="1555"/>
    <s v="AP"/>
    <n v="2022"/>
    <x v="1"/>
  </r>
  <r>
    <x v="2"/>
    <s v="SSD10-00098358-1-1-ACCR-DST"/>
    <x v="69"/>
    <d v="2022-05-11T00:00:00"/>
    <s v="UNDP1"/>
    <x v="9"/>
    <s v="LEARNING COSTS"/>
    <s v="SSD"/>
    <n v="30000"/>
    <n v="47104"/>
    <n v="1981"/>
    <x v="3"/>
    <s v="SSD10"/>
    <x v="15"/>
    <x v="83"/>
    <s v="ACT"/>
    <s v=" "/>
    <n v="5872"/>
    <s v="ACHANA FOR TRADING   INVESTMENT CO. LTD"/>
    <s v=" "/>
    <x v="286"/>
    <x v="406"/>
    <m/>
    <s v="AP09451488"/>
    <n v="63"/>
    <d v="2022-05-10T00:00:00"/>
    <n v="6000"/>
    <s v="USD"/>
    <n v="6000"/>
    <s v="AP"/>
    <n v="2022"/>
    <x v="1"/>
  </r>
  <r>
    <x v="2"/>
    <s v="SSD10-00098368-1-1-ACCR-DST"/>
    <x v="18"/>
    <d v="2022-05-11T00:00:00"/>
    <s v="UNDP1"/>
    <x v="10"/>
    <s v="INTL CONSULTANTS-SHT TERM-TECH"/>
    <s v="SSD"/>
    <n v="4000"/>
    <n v="47104"/>
    <n v="1981"/>
    <x v="18"/>
    <s v="SSD10"/>
    <x v="15"/>
    <x v="79"/>
    <s v="ACT"/>
    <s v=" "/>
    <n v="7524"/>
    <s v="EDGAR KIWINDA MWAKABA"/>
    <s v=" "/>
    <x v="25"/>
    <x v="407"/>
    <m/>
    <s v="AP09452354"/>
    <n v="24"/>
    <d v="2022-05-11T00:00:00"/>
    <n v="3000"/>
    <s v="USD"/>
    <n v="3000"/>
    <s v="AP"/>
    <n v="2022"/>
    <x v="1"/>
  </r>
  <r>
    <x v="2"/>
    <s v="SSD10-00098394-1-5-ACCR-DST"/>
    <x v="82"/>
    <d v="2022-05-12T00:00:00"/>
    <s v="UNDP1"/>
    <x v="95"/>
    <s v="CONNECTIVITY CHARGES"/>
    <s v="SSD"/>
    <n v="30000"/>
    <n v="47104"/>
    <n v="1981"/>
    <x v="3"/>
    <s v="SSD10"/>
    <x v="15"/>
    <x v="79"/>
    <s v=" "/>
    <s v=" "/>
    <n v="3667"/>
    <s v="MTN SOUTH SUDAN"/>
    <s v=" "/>
    <x v="287"/>
    <x v="408"/>
    <m/>
    <s v="AP09454883"/>
    <n v="63"/>
    <d v="2022-05-12T00:00:00"/>
    <n v="45003"/>
    <s v="SSP"/>
    <n v="104.64"/>
    <s v="AP"/>
    <n v="2022"/>
    <x v="1"/>
  </r>
  <r>
    <x v="2"/>
    <s v="SSD10-00098394-1-5-PYMN-RXG"/>
    <x v="99"/>
    <d v="2022-05-14T00:00:00"/>
    <s v="UNDP1"/>
    <x v="18"/>
    <s v="REALIZED GAIN"/>
    <s v="SSD"/>
    <n v="30000"/>
    <n v="47104"/>
    <n v="1981"/>
    <x v="3"/>
    <s v="SSD10"/>
    <x v="15"/>
    <x v="79"/>
    <s v=" "/>
    <s v=" "/>
    <n v="3667"/>
    <s v="MTN SOUTH SUDAN"/>
    <s v=" "/>
    <x v="55"/>
    <x v="408"/>
    <m/>
    <s v="AP09457045"/>
    <n v="560"/>
    <d v="2022-05-13T00:00:00"/>
    <n v="0"/>
    <s v="SSP"/>
    <n v="-0.36"/>
    <s v="AP"/>
    <n v="2022"/>
    <x v="1"/>
  </r>
  <r>
    <x v="2"/>
    <s v="SSD10-00098404-1-4-ACCR-DST"/>
    <x v="18"/>
    <d v="2022-05-12T00:00:00"/>
    <s v="UNDP1"/>
    <x v="95"/>
    <s v="CONNECTIVITY CHARGES"/>
    <s v="SSD"/>
    <n v="30000"/>
    <n v="47104"/>
    <n v="1981"/>
    <x v="3"/>
    <s v="SSD10"/>
    <x v="15"/>
    <x v="79"/>
    <s v=" "/>
    <s v=" "/>
    <n v="3665"/>
    <s v="THE SOUTH SUDANESE MOBILE TEL (ZAIN) LTD"/>
    <s v=" "/>
    <x v="103"/>
    <x v="409"/>
    <m/>
    <s v="AP09454882"/>
    <n v="54"/>
    <d v="2022-05-11T00:00:00"/>
    <n v="10000"/>
    <s v="SSP"/>
    <n v="23.25"/>
    <s v="AP"/>
    <n v="2022"/>
    <x v="1"/>
  </r>
  <r>
    <x v="2"/>
    <s v="SSD10-00098404-1-4-PYMN-RXG"/>
    <x v="99"/>
    <d v="2022-05-14T00:00:00"/>
    <s v="UNDP1"/>
    <x v="18"/>
    <s v="REALIZED GAIN"/>
    <s v="SSD"/>
    <n v="30000"/>
    <n v="47104"/>
    <n v="1981"/>
    <x v="3"/>
    <s v="SSD10"/>
    <x v="15"/>
    <x v="79"/>
    <s v=" "/>
    <s v=" "/>
    <n v="3665"/>
    <s v="THE SOUTH SUDANESE MOBILE TEL (ZAIN) LTD"/>
    <s v=" "/>
    <x v="55"/>
    <x v="409"/>
    <m/>
    <s v="AP09457045"/>
    <n v="576"/>
    <d v="2022-05-13T00:00:00"/>
    <n v="0"/>
    <s v="SSP"/>
    <n v="-0.08"/>
    <s v="AP"/>
    <n v="2022"/>
    <x v="1"/>
  </r>
  <r>
    <x v="2"/>
    <s v="SSD10-00098405-1-5-ACCR-DST"/>
    <x v="18"/>
    <d v="2022-05-12T00:00:00"/>
    <s v="UNDP1"/>
    <x v="95"/>
    <s v="CONNECTIVITY CHARGES"/>
    <s v="SSD"/>
    <n v="30000"/>
    <n v="47104"/>
    <n v="1981"/>
    <x v="3"/>
    <s v="SSD10"/>
    <x v="15"/>
    <x v="79"/>
    <s v=" "/>
    <s v=" "/>
    <n v="3667"/>
    <s v="MTN SOUTH SUDAN"/>
    <s v=" "/>
    <x v="103"/>
    <x v="410"/>
    <m/>
    <s v="AP09454882"/>
    <n v="41"/>
    <d v="2022-05-11T00:00:00"/>
    <n v="45003"/>
    <s v="SSP"/>
    <n v="104.64"/>
    <s v="AP"/>
    <n v="2022"/>
    <x v="1"/>
  </r>
  <r>
    <x v="2"/>
    <s v="SSD10-00098405-1-5-PYMN-RXG"/>
    <x v="99"/>
    <d v="2022-05-14T00:00:00"/>
    <s v="UNDP1"/>
    <x v="18"/>
    <s v="REALIZED GAIN"/>
    <s v="SSD"/>
    <n v="30000"/>
    <n v="47104"/>
    <n v="1981"/>
    <x v="3"/>
    <s v="SSD10"/>
    <x v="15"/>
    <x v="79"/>
    <s v=" "/>
    <s v=" "/>
    <n v="3667"/>
    <s v="MTN SOUTH SUDAN"/>
    <s v=" "/>
    <x v="55"/>
    <x v="410"/>
    <m/>
    <s v="AP09457045"/>
    <n v="569"/>
    <d v="2022-05-13T00:00:00"/>
    <n v="0"/>
    <s v="SSP"/>
    <n v="-0.36"/>
    <s v="AP"/>
    <n v="2022"/>
    <x v="1"/>
  </r>
  <r>
    <x v="2"/>
    <s v="SSD10-00098406-1-4-ACCR-DST"/>
    <x v="18"/>
    <d v="2022-05-12T00:00:00"/>
    <s v="UNDP1"/>
    <x v="95"/>
    <s v="CONNECTIVITY CHARGES"/>
    <s v="SSD"/>
    <n v="30000"/>
    <n v="47104"/>
    <n v="1981"/>
    <x v="3"/>
    <s v="SSD10"/>
    <x v="15"/>
    <x v="79"/>
    <s v=" "/>
    <s v=" "/>
    <n v="3665"/>
    <s v="THE SOUTH SUDANESE MOBILE TEL (ZAIN) LTD"/>
    <s v=" "/>
    <x v="103"/>
    <x v="411"/>
    <m/>
    <s v="AP09454882"/>
    <n v="50"/>
    <d v="2022-05-11T00:00:00"/>
    <n v="10000"/>
    <s v="SSP"/>
    <n v="23.25"/>
    <s v="AP"/>
    <n v="2022"/>
    <x v="1"/>
  </r>
  <r>
    <x v="2"/>
    <s v="SSD10-00098406-1-4-PYMN-RXG"/>
    <x v="99"/>
    <d v="2022-05-14T00:00:00"/>
    <s v="UNDP1"/>
    <x v="18"/>
    <s v="REALIZED GAIN"/>
    <s v="SSD"/>
    <n v="30000"/>
    <n v="47104"/>
    <n v="1981"/>
    <x v="3"/>
    <s v="SSD10"/>
    <x v="15"/>
    <x v="79"/>
    <s v=" "/>
    <s v=" "/>
    <n v="3665"/>
    <s v="THE SOUTH SUDANESE MOBILE TEL (ZAIN) LTD"/>
    <s v=" "/>
    <x v="55"/>
    <x v="411"/>
    <m/>
    <s v="AP09457045"/>
    <n v="567"/>
    <d v="2022-05-13T00:00:00"/>
    <n v="0"/>
    <s v="SSP"/>
    <n v="-0.08"/>
    <s v="AP"/>
    <n v="2022"/>
    <x v="1"/>
  </r>
  <r>
    <x v="2"/>
    <s v="SSD10-00098415-1-1-ACCR-DST"/>
    <x v="82"/>
    <d v="2022-05-12T00:00:00"/>
    <s v="UNDP1"/>
    <x v="78"/>
    <s v="TRAVEL - OTHER"/>
    <s v="SSD"/>
    <n v="30000"/>
    <n v="47104"/>
    <n v="1981"/>
    <x v="3"/>
    <s v="SSD10"/>
    <x v="15"/>
    <x v="86"/>
    <s v=" "/>
    <s v=" "/>
    <n v="4828"/>
    <s v="ECOBANK SOUTH SUDAN LIMITED"/>
    <s v=" "/>
    <x v="288"/>
    <x v="412"/>
    <m/>
    <s v="AP09454883"/>
    <n v="57"/>
    <d v="2022-05-12T00:00:00"/>
    <n v="6048"/>
    <s v="USD"/>
    <n v="6048"/>
    <s v="AP"/>
    <n v="2022"/>
    <x v="1"/>
  </r>
  <r>
    <x v="2"/>
    <s v="SSD10-00098429-1-2-ACCR-DST"/>
    <x v="82"/>
    <d v="2022-05-13T00:00:00"/>
    <s v="UNDP1"/>
    <x v="92"/>
    <s v="PUBLICATIONS"/>
    <s v="SSD"/>
    <n v="30000"/>
    <n v="47104"/>
    <n v="1981"/>
    <x v="3"/>
    <s v="SSD10"/>
    <x v="15"/>
    <x v="79"/>
    <s v=" "/>
    <s v=" "/>
    <n v="4595"/>
    <s v="GANESH PRINTERS CO LTD"/>
    <s v=" "/>
    <x v="234"/>
    <x v="325"/>
    <m/>
    <s v="AP09456562"/>
    <n v="10"/>
    <d v="2022-05-12T00:00:00"/>
    <n v="15"/>
    <s v="USD"/>
    <n v="15"/>
    <s v="AP"/>
    <n v="2022"/>
    <x v="1"/>
  </r>
  <r>
    <x v="2"/>
    <s v="SSD10-00098433-1-4-ACCR-DST"/>
    <x v="18"/>
    <d v="2022-05-13T00:00:00"/>
    <s v="UNDP1"/>
    <x v="95"/>
    <s v="CONNECTIVITY CHARGES"/>
    <s v="SSD"/>
    <n v="30000"/>
    <n v="47104"/>
    <n v="1981"/>
    <x v="3"/>
    <s v="SSD10"/>
    <x v="15"/>
    <x v="79"/>
    <s v=" "/>
    <s v=" "/>
    <n v="3665"/>
    <s v="THE SOUTH SUDANESE MOBILE TEL (ZAIN) LTD"/>
    <s v=" "/>
    <x v="289"/>
    <x v="413"/>
    <m/>
    <s v="AP09456561"/>
    <n v="9"/>
    <d v="2022-05-11T00:00:00"/>
    <n v="10000"/>
    <s v="SSP"/>
    <n v="23.25"/>
    <s v="AP"/>
    <n v="2022"/>
    <x v="1"/>
  </r>
  <r>
    <x v="2"/>
    <s v="SSD10-00098433-1-4-PYMN-RXG"/>
    <x v="83"/>
    <d v="2022-05-17T00:00:00"/>
    <s v="UNDP1"/>
    <x v="18"/>
    <s v="REALIZED GAIN"/>
    <s v="SSD"/>
    <n v="30000"/>
    <n v="47104"/>
    <n v="1981"/>
    <x v="3"/>
    <s v="SSD10"/>
    <x v="15"/>
    <x v="79"/>
    <s v=" "/>
    <s v=" "/>
    <n v="3665"/>
    <s v="THE SOUTH SUDANESE MOBILE TEL (ZAIN) LTD"/>
    <s v=" "/>
    <x v="55"/>
    <x v="413"/>
    <m/>
    <s v="AP09458911"/>
    <n v="227"/>
    <d v="2022-05-16T00:00:00"/>
    <n v="0"/>
    <s v="SSP"/>
    <n v="-0.08"/>
    <s v="AP"/>
    <n v="2022"/>
    <x v="1"/>
  </r>
  <r>
    <x v="2"/>
    <s v="SSD10-00098442-1-1-ACCR-DST"/>
    <x v="82"/>
    <d v="2022-05-16T00:00:00"/>
    <s v="UNDP1"/>
    <x v="98"/>
    <s v="MAINT, OPER OF TRANSPORT EQUIP"/>
    <s v="SSD"/>
    <n v="30000"/>
    <n v="47104"/>
    <n v="1981"/>
    <x v="0"/>
    <s v="SSD10"/>
    <x v="15"/>
    <x v="85"/>
    <s v=" "/>
    <s v=" "/>
    <n v="4990"/>
    <s v="LUQMAN PETROLEUM CO LTD"/>
    <s v=" "/>
    <x v="103"/>
    <x v="414"/>
    <m/>
    <s v="AP09458426"/>
    <n v="6"/>
    <d v="2022-05-12T00:00:00"/>
    <n v="480"/>
    <s v="USD"/>
    <n v="480"/>
    <s v="AP"/>
    <n v="2022"/>
    <x v="1"/>
  </r>
  <r>
    <x v="2"/>
    <s v="SSD10-00098443-1-1-ACCR-DST"/>
    <x v="82"/>
    <d v="2022-05-16T00:00:00"/>
    <s v="UNDP1"/>
    <x v="13"/>
    <s v="STATIONERY   OTHER OFFICE SUPP"/>
    <s v="SSD"/>
    <n v="30000"/>
    <n v="47104"/>
    <n v="1981"/>
    <x v="3"/>
    <s v="SSD10"/>
    <x v="15"/>
    <x v="85"/>
    <s v=" "/>
    <s v=" "/>
    <n v="7535"/>
    <s v="MORAN SOLUTIONS LTD"/>
    <s v=" "/>
    <x v="103"/>
    <x v="415"/>
    <m/>
    <s v="AP09458426"/>
    <n v="5"/>
    <d v="2022-05-12T00:00:00"/>
    <n v="1750"/>
    <s v="USD"/>
    <n v="1750"/>
    <s v="AP"/>
    <n v="2022"/>
    <x v="1"/>
  </r>
  <r>
    <x v="2"/>
    <s v="SSD10-00098455-1-1-ACCR-DST"/>
    <x v="99"/>
    <d v="2022-05-16T00:00:00"/>
    <s v="UNDP1"/>
    <x v="23"/>
    <s v="HAZARD DUTY STATION ALLOW-IP"/>
    <s v="SSD"/>
    <n v="30000"/>
    <n v="47104"/>
    <n v="1981"/>
    <x v="3"/>
    <s v="SSD10"/>
    <x v="15"/>
    <x v="82"/>
    <s v=" "/>
    <s v=" "/>
    <n v="7077"/>
    <s v="EVELYN BRENDA EDROMA"/>
    <s v=" "/>
    <x v="103"/>
    <x v="416"/>
    <m/>
    <s v="AP09458427"/>
    <n v="40"/>
    <d v="2022-05-13T00:00:00"/>
    <n v="1352.05"/>
    <s v="USD"/>
    <n v="1352.05"/>
    <s v="AP"/>
    <n v="2022"/>
    <x v="1"/>
  </r>
  <r>
    <x v="2"/>
    <s v="SSD10-00098455-1-3-ACCR-DST"/>
    <x v="99"/>
    <d v="2022-05-16T00:00:00"/>
    <s v="UNDP1"/>
    <x v="81"/>
    <s v="BANK CHARGES"/>
    <s v="SSD"/>
    <n v="30000"/>
    <n v="47104"/>
    <n v="1981"/>
    <x v="3"/>
    <s v="SSD10"/>
    <x v="15"/>
    <x v="82"/>
    <s v=" "/>
    <s v=" "/>
    <n v="7077"/>
    <s v="EVELYN BRENDA EDROMA"/>
    <s v=" "/>
    <x v="103"/>
    <x v="416"/>
    <m/>
    <s v="AP09458427"/>
    <n v="56"/>
    <d v="2022-05-13T00:00:00"/>
    <n v="13.52"/>
    <s v="USD"/>
    <n v="13.52"/>
    <s v="AP"/>
    <n v="2022"/>
    <x v="1"/>
  </r>
  <r>
    <x v="2"/>
    <s v="SSD10-00098472-1-1-ACCR-DST"/>
    <x v="5"/>
    <d v="2022-05-18T00:00:00"/>
    <s v="UNDP1"/>
    <x v="22"/>
    <s v="LOCAL CONSULT.-SHT TERM-TECH"/>
    <s v="SSD"/>
    <n v="30000"/>
    <n v="47104"/>
    <n v="1981"/>
    <x v="3"/>
    <s v="SSD10"/>
    <x v="15"/>
    <x v="84"/>
    <s v="ACT"/>
    <s v=" "/>
    <n v="7533"/>
    <s v="JAMES BOND MICHAEL DENIS"/>
    <s v=" "/>
    <x v="278"/>
    <x v="417"/>
    <m/>
    <s v="AP09461905"/>
    <n v="34"/>
    <d v="2022-05-18T00:00:00"/>
    <n v="1500"/>
    <s v="USD"/>
    <n v="1500"/>
    <s v="AP"/>
    <n v="2022"/>
    <x v="1"/>
  </r>
  <r>
    <x v="2"/>
    <s v="SSD10-00098498-1-1-ACCR-DST"/>
    <x v="5"/>
    <d v="2022-05-19T00:00:00"/>
    <s v="UNDP1"/>
    <x v="23"/>
    <s v="HAZARD DUTY STATION ALLOW-IP"/>
    <s v="SSD"/>
    <n v="30000"/>
    <n v="47104"/>
    <n v="1981"/>
    <x v="3"/>
    <s v="SSD10"/>
    <x v="15"/>
    <x v="82"/>
    <s v=" "/>
    <s v=" "/>
    <n v="5492"/>
    <s v="ERNEST YEBOAH"/>
    <s v=" "/>
    <x v="103"/>
    <x v="418"/>
    <m/>
    <s v="AP09462506"/>
    <n v="32"/>
    <d v="2022-05-18T00:00:00"/>
    <n v="1645"/>
    <s v="USD"/>
    <n v="1645"/>
    <s v="AP"/>
    <n v="2022"/>
    <x v="1"/>
  </r>
  <r>
    <x v="2"/>
    <s v="SSD10-00098498-1-4-ACCR-DST"/>
    <x v="5"/>
    <d v="2022-05-19T00:00:00"/>
    <s v="UNDP1"/>
    <x v="81"/>
    <s v="BANK CHARGES"/>
    <s v="SSD"/>
    <n v="30000"/>
    <n v="47104"/>
    <n v="1981"/>
    <x v="3"/>
    <s v="SSD10"/>
    <x v="15"/>
    <x v="82"/>
    <s v=" "/>
    <s v=" "/>
    <n v="5492"/>
    <s v="ERNEST YEBOAH"/>
    <s v=" "/>
    <x v="103"/>
    <x v="418"/>
    <m/>
    <s v="AP09462506"/>
    <n v="44"/>
    <d v="2022-05-18T00:00:00"/>
    <n v="5.83"/>
    <s v="USD"/>
    <n v="5.83"/>
    <s v="AP"/>
    <n v="2022"/>
    <x v="1"/>
  </r>
  <r>
    <x v="2"/>
    <s v="SSD10-00098562-1-6-ACCR-DST"/>
    <x v="84"/>
    <d v="2022-05-24T00:00:00"/>
    <s v="UNDP1"/>
    <x v="95"/>
    <s v="CONNECTIVITY CHARGES"/>
    <s v="SSD"/>
    <n v="30000"/>
    <n v="47104"/>
    <n v="1981"/>
    <x v="3"/>
    <s v="SSD10"/>
    <x v="15"/>
    <x v="79"/>
    <s v=" "/>
    <s v=" "/>
    <n v="3667"/>
    <s v="MTN SOUTH SUDAN"/>
    <s v=" "/>
    <x v="103"/>
    <x v="419"/>
    <m/>
    <s v="AP09469029"/>
    <n v="32"/>
    <d v="2022-05-23T00:00:00"/>
    <n v="46176"/>
    <s v="SSP"/>
    <n v="107"/>
    <s v="AP"/>
    <n v="2022"/>
    <x v="1"/>
  </r>
  <r>
    <x v="2"/>
    <s v="SSD10-00098563-1-3-ACCR-DST"/>
    <x v="84"/>
    <d v="2022-05-24T00:00:00"/>
    <s v="UNDP1"/>
    <x v="95"/>
    <s v="CONNECTIVITY CHARGES"/>
    <s v="SSD"/>
    <n v="30000"/>
    <n v="47104"/>
    <n v="1981"/>
    <x v="3"/>
    <s v="SSD10"/>
    <x v="15"/>
    <x v="79"/>
    <s v=" "/>
    <s v=" "/>
    <n v="3665"/>
    <s v="THE SOUTH SUDANESE MOBILE TEL (ZAIN) LTD"/>
    <s v=" "/>
    <x v="103"/>
    <x v="420"/>
    <m/>
    <s v="AP09469029"/>
    <n v="27"/>
    <d v="2022-05-23T00:00:00"/>
    <n v="10000"/>
    <s v="SSP"/>
    <n v="23.17"/>
    <s v="AP"/>
    <n v="2022"/>
    <x v="1"/>
  </r>
  <r>
    <x v="2"/>
    <s v="SSD10-00098592-1-1-ACCR-DST"/>
    <x v="54"/>
    <d v="2022-05-26T00:00:00"/>
    <s v="UNDP1"/>
    <x v="102"/>
    <s v="OTHER L.T.S.H."/>
    <s v="SSD"/>
    <n v="30000"/>
    <n v="47104"/>
    <n v="1981"/>
    <x v="0"/>
    <s v="SSD10"/>
    <x v="15"/>
    <x v="85"/>
    <s v="ACT"/>
    <s v=" "/>
    <n v="7454"/>
    <s v="VOLCANO INVESTMENT COMPANY LIMITED"/>
    <s v=" "/>
    <x v="290"/>
    <x v="421"/>
    <m/>
    <s v="AP09471699"/>
    <n v="17"/>
    <d v="2022-05-25T00:00:00"/>
    <n v="6600"/>
    <s v="USD"/>
    <n v="6600"/>
    <s v="AP"/>
    <n v="2022"/>
    <x v="1"/>
  </r>
  <r>
    <x v="2"/>
    <s v="SSD10-00098592-2-1-ACCR-DST"/>
    <x v="54"/>
    <d v="2022-05-26T00:00:00"/>
    <s v="UNDP1"/>
    <x v="9"/>
    <s v="LEARNING COSTS"/>
    <s v="SSD"/>
    <n v="30000"/>
    <n v="47104"/>
    <n v="1981"/>
    <x v="0"/>
    <s v="SSD10"/>
    <x v="15"/>
    <x v="85"/>
    <s v="ACT"/>
    <s v=" "/>
    <n v="7454"/>
    <s v="VOLCANO INVESTMENT COMPANY LIMITED"/>
    <s v=" "/>
    <x v="291"/>
    <x v="421"/>
    <m/>
    <s v="AP09471699"/>
    <n v="19"/>
    <d v="2022-05-25T00:00:00"/>
    <n v="900"/>
    <s v="USD"/>
    <n v="900"/>
    <s v="AP"/>
    <n v="2022"/>
    <x v="1"/>
  </r>
  <r>
    <x v="2"/>
    <s v="SSD10-00098592-3-1-ACCR-DST"/>
    <x v="54"/>
    <d v="2022-05-26T00:00:00"/>
    <s v="UNDP1"/>
    <x v="9"/>
    <s v="LEARNING COSTS"/>
    <s v="SSD"/>
    <n v="30000"/>
    <n v="47104"/>
    <n v="1981"/>
    <x v="0"/>
    <s v="SSD10"/>
    <x v="15"/>
    <x v="85"/>
    <s v="ACT"/>
    <s v=" "/>
    <n v="7454"/>
    <s v="VOLCANO INVESTMENT COMPANY LIMITED"/>
    <s v=" "/>
    <x v="292"/>
    <x v="421"/>
    <m/>
    <s v="AP09471699"/>
    <n v="20"/>
    <d v="2022-05-25T00:00:00"/>
    <n v="1800"/>
    <s v="USD"/>
    <n v="1800"/>
    <s v="AP"/>
    <n v="2022"/>
    <x v="1"/>
  </r>
  <r>
    <x v="2"/>
    <s v="SSD10-00098645-1-1-ACCR-DST"/>
    <x v="13"/>
    <d v="2022-05-30T00:00:00"/>
    <s v="UNDP1"/>
    <x v="80"/>
    <s v="GRANTS TO INSTIT   OTHER BENEF"/>
    <s v="SSD"/>
    <n v="30000"/>
    <n v="47104"/>
    <n v="1981"/>
    <x v="0"/>
    <s v="SSD10"/>
    <x v="15"/>
    <x v="87"/>
    <s v=" "/>
    <s v=" "/>
    <n v="7566"/>
    <s v="YOUTH EMPOWERMENT FOUNDATION YEF"/>
    <s v=" "/>
    <x v="293"/>
    <x v="422"/>
    <m/>
    <s v="AP09476189"/>
    <n v="118"/>
    <d v="2022-05-30T00:00:00"/>
    <n v="25000"/>
    <s v="USD"/>
    <n v="25000"/>
    <s v="AP"/>
    <n v="2022"/>
    <x v="1"/>
  </r>
  <r>
    <x v="2"/>
    <s v="SSD10-00098649-1-1-ACCR-DST"/>
    <x v="13"/>
    <d v="2022-05-30T00:00:00"/>
    <s v="UNDP1"/>
    <x v="80"/>
    <s v="GRANTS TO INSTIT   OTHER BENEF"/>
    <s v="SSD"/>
    <n v="30000"/>
    <n v="47104"/>
    <n v="1981"/>
    <x v="0"/>
    <s v="SSD10"/>
    <x v="15"/>
    <x v="88"/>
    <s v=" "/>
    <s v=" "/>
    <n v="10118"/>
    <s v="SOUTH SUDAN LAW SOCIETY"/>
    <s v=" "/>
    <x v="293"/>
    <x v="422"/>
    <m/>
    <s v="AP09476189"/>
    <n v="119"/>
    <d v="2022-05-30T00:00:00"/>
    <n v="25000"/>
    <s v="USD"/>
    <n v="25000"/>
    <s v="AP"/>
    <n v="2022"/>
    <x v="1"/>
  </r>
  <r>
    <x v="2"/>
    <s v="SSD10-00098653-1-1-ACCR-DST"/>
    <x v="13"/>
    <d v="2022-05-30T00:00:00"/>
    <s v="UNDP1"/>
    <x v="80"/>
    <s v="GRANTS TO INSTIT   OTHER BENEF"/>
    <s v="SSD"/>
    <n v="30000"/>
    <n v="47104"/>
    <n v="1981"/>
    <x v="0"/>
    <s v="SSD10"/>
    <x v="15"/>
    <x v="89"/>
    <s v=" "/>
    <s v=" "/>
    <n v="7569"/>
    <s v="FEDERATION OF WOMEN LAWYERS SOUTH SUDAN"/>
    <s v=" "/>
    <x v="294"/>
    <x v="423"/>
    <m/>
    <s v="AP09476189"/>
    <n v="117"/>
    <d v="2022-05-30T00:00:00"/>
    <n v="25000"/>
    <s v="USD"/>
    <n v="25000"/>
    <s v="AP"/>
    <n v="2022"/>
    <x v="1"/>
  </r>
  <r>
    <x v="2"/>
    <s v="SSD10-00098654-1-1-ACCR-DST"/>
    <x v="13"/>
    <d v="2022-06-09T00:00:00"/>
    <s v="UNDP1"/>
    <x v="80"/>
    <s v="GRANTS TO INSTIT   OTHER BENEF"/>
    <s v="SSD"/>
    <n v="30000"/>
    <n v="47104"/>
    <n v="1981"/>
    <x v="3"/>
    <s v="SSD10"/>
    <x v="15"/>
    <x v="82"/>
    <s v=" "/>
    <s v=" "/>
    <n v="7570"/>
    <s v="WOMEN AND CHILDREN NETWORK"/>
    <s v=" "/>
    <x v="294"/>
    <x v="423"/>
    <m/>
    <s v="AP09492174"/>
    <n v="2"/>
    <d v="2022-05-30T00:00:00"/>
    <n v="25000"/>
    <s v="USD"/>
    <n v="25000"/>
    <s v="AP"/>
    <n v="2022"/>
    <x v="1"/>
  </r>
  <r>
    <x v="2"/>
    <s v="SSD10-00098655-1-1-ACCR-DST"/>
    <x v="13"/>
    <d v="2022-05-30T00:00:00"/>
    <s v="UNDP1"/>
    <x v="80"/>
    <s v="GRANTS TO INSTIT   OTHER BENEF"/>
    <s v="SSD"/>
    <n v="30000"/>
    <n v="47104"/>
    <n v="1981"/>
    <x v="0"/>
    <s v="SSD10"/>
    <x v="15"/>
    <x v="87"/>
    <s v=" "/>
    <s v=" "/>
    <n v="7551"/>
    <s v="NARRATIVE HUB"/>
    <s v=" "/>
    <x v="294"/>
    <x v="423"/>
    <m/>
    <s v="AP09476189"/>
    <n v="120"/>
    <d v="2022-05-30T00:00:00"/>
    <n v="25000"/>
    <s v="USD"/>
    <n v="25000"/>
    <s v="AP"/>
    <n v="2022"/>
    <x v="1"/>
  </r>
  <r>
    <x v="2"/>
    <s v="SSD10-00098658-1-1-ACCR-DST"/>
    <x v="13"/>
    <d v="2022-05-30T00:00:00"/>
    <s v="UNDP1"/>
    <x v="80"/>
    <s v="GRANTS TO INSTIT   OTHER BENEF"/>
    <s v="SSD"/>
    <n v="30000"/>
    <n v="47104"/>
    <n v="1981"/>
    <x v="0"/>
    <s v="SSD10"/>
    <x v="15"/>
    <x v="87"/>
    <s v=" "/>
    <s v=" "/>
    <n v="7571"/>
    <s v="WOMEN PROGRESS ORGANIZATION"/>
    <s v=" "/>
    <x v="295"/>
    <x v="424"/>
    <m/>
    <s v="AP09476189"/>
    <n v="121"/>
    <d v="2022-05-30T00:00:00"/>
    <n v="25000"/>
    <s v="USD"/>
    <n v="25000"/>
    <s v="AP"/>
    <n v="2022"/>
    <x v="1"/>
  </r>
  <r>
    <x v="2"/>
    <s v="SSD10-00098753-1-1-ACCR-DST"/>
    <x v="3"/>
    <d v="2022-06-06T00:00:00"/>
    <s v="UNDP1"/>
    <x v="91"/>
    <s v="COMMON SERVICES-PREMISES"/>
    <s v="SSD"/>
    <n v="30000"/>
    <n v="47104"/>
    <n v="1981"/>
    <x v="3"/>
    <s v="SSD10"/>
    <x v="15"/>
    <x v="79"/>
    <s v=" "/>
    <s v=" "/>
    <n v="1698"/>
    <s v="UNITED NATIONS MISSION IN SOUTH SUDAN"/>
    <s v=" "/>
    <x v="296"/>
    <x v="425"/>
    <m/>
    <s v="AP09486503"/>
    <n v="4"/>
    <d v="2022-05-31T00:00:00"/>
    <n v="2026.92"/>
    <s v="USD"/>
    <n v="2026.92"/>
    <s v="AP"/>
    <n v="2022"/>
    <x v="1"/>
  </r>
  <r>
    <x v="2"/>
    <s v="SSD10-00098761-1-1-ACCR-DST"/>
    <x v="51"/>
    <d v="2022-06-04T00:00:00"/>
    <s v="UNDP1"/>
    <x v="80"/>
    <s v="GRANTS TO INSTIT   OTHER BENEF"/>
    <s v="SSD"/>
    <n v="30000"/>
    <n v="47104"/>
    <n v="1981"/>
    <x v="3"/>
    <s v="SSD10"/>
    <x v="15"/>
    <x v="90"/>
    <s v=" "/>
    <s v=" "/>
    <n v="7575"/>
    <s v="ROAD TO ECONOMIC DEV ORG (REDO)"/>
    <s v=" "/>
    <x v="103"/>
    <x v="426"/>
    <m/>
    <s v="AP09484938"/>
    <n v="10"/>
    <d v="2022-06-03T00:00:00"/>
    <n v="25000"/>
    <s v="USD"/>
    <n v="25000"/>
    <s v="AP"/>
    <n v="2022"/>
    <x v="2"/>
  </r>
  <r>
    <x v="2"/>
    <s v="SSD10-00098766-1-1-ACCR-DST"/>
    <x v="3"/>
    <d v="2022-06-04T00:00:00"/>
    <s v="UNDP1"/>
    <x v="7"/>
    <s v="TRAVEL TICKETS-LOCAL"/>
    <s v="SSD"/>
    <n v="30000"/>
    <n v="47104"/>
    <n v="1981"/>
    <x v="3"/>
    <s v="SSD10"/>
    <x v="15"/>
    <x v="79"/>
    <s v=" "/>
    <s v=" "/>
    <n v="1698"/>
    <s v="UNITED NATIONS MISSION IN SOUTH SUDAN"/>
    <s v=" "/>
    <x v="103"/>
    <x v="427"/>
    <m/>
    <s v="AP09485337"/>
    <n v="9"/>
    <d v="2022-05-31T00:00:00"/>
    <n v="800.37"/>
    <s v="USD"/>
    <n v="800.37"/>
    <s v="AP"/>
    <n v="2022"/>
    <x v="1"/>
  </r>
  <r>
    <x v="2"/>
    <s v="SSD10-00098772-1-1-ACCR-DST"/>
    <x v="118"/>
    <d v="2022-06-06T00:00:00"/>
    <s v="UNDP1"/>
    <x v="91"/>
    <s v="COMMON SERVICES-PREMISES"/>
    <s v="SSD"/>
    <n v="30000"/>
    <n v="47104"/>
    <n v="1981"/>
    <x v="3"/>
    <s v="SSD10"/>
    <x v="15"/>
    <x v="79"/>
    <s v=" "/>
    <s v=" "/>
    <n v="1698"/>
    <s v="UNITED NATIONS MISSION IN SOUTH SUDAN"/>
    <s v=" "/>
    <x v="297"/>
    <x v="428"/>
    <m/>
    <s v="AP09486504"/>
    <n v="7"/>
    <d v="2022-06-02T00:00:00"/>
    <n v="6570.96"/>
    <s v="USD"/>
    <n v="6570.96"/>
    <s v="AP"/>
    <n v="2022"/>
    <x v="2"/>
  </r>
  <r>
    <x v="2"/>
    <s v="SSD10-00098781-1-1-ACCR-DST"/>
    <x v="3"/>
    <d v="2022-06-07T00:00:00"/>
    <s v="UNDP1"/>
    <x v="80"/>
    <s v="GRANTS TO INSTIT   OTHER BENEF"/>
    <s v="SSD"/>
    <n v="30000"/>
    <n v="47104"/>
    <n v="1981"/>
    <x v="0"/>
    <s v="SSD10"/>
    <x v="15"/>
    <x v="89"/>
    <s v=" "/>
    <s v=" "/>
    <n v="7574"/>
    <s v="AFRICA PHYSIOTHERAPY AID"/>
    <s v=" "/>
    <x v="298"/>
    <x v="429"/>
    <m/>
    <s v="AP09488311"/>
    <n v="8"/>
    <d v="2022-05-31T00:00:00"/>
    <n v="25000"/>
    <s v="USD"/>
    <n v="25000"/>
    <s v="AP"/>
    <n v="2022"/>
    <x v="1"/>
  </r>
  <r>
    <x v="2"/>
    <s v="SSD10-00098794-1-1-ACCR-DST"/>
    <x v="119"/>
    <d v="2022-06-07T00:00:00"/>
    <s v="UNDP1"/>
    <x v="81"/>
    <s v="BANK CHARGES"/>
    <s v="SSD"/>
    <n v="30000"/>
    <n v="47104"/>
    <n v="1981"/>
    <x v="3"/>
    <s v="SSD10"/>
    <x v="15"/>
    <x v="86"/>
    <s v=" "/>
    <s v=" "/>
    <n v="4828"/>
    <s v="ECOBANK SOUTH SUDAN LIMITED"/>
    <s v=" "/>
    <x v="103"/>
    <x v="430"/>
    <m/>
    <s v="AP09488313"/>
    <n v="16"/>
    <d v="2022-06-04T00:00:00"/>
    <n v="280"/>
    <s v="USD"/>
    <n v="280"/>
    <s v="AP"/>
    <n v="2022"/>
    <x v="2"/>
  </r>
  <r>
    <x v="2"/>
    <s v="SSD10-00098797-1-1-ACCR-DST"/>
    <x v="3"/>
    <d v="2022-06-07T00:00:00"/>
    <s v="UNDP1"/>
    <x v="49"/>
    <s v="PRINTING AND PUBLICATIONS"/>
    <s v="SSD"/>
    <n v="30000"/>
    <n v="47104"/>
    <n v="1981"/>
    <x v="3"/>
    <s v="SSD10"/>
    <x v="15"/>
    <x v="79"/>
    <s v=" "/>
    <s v=" "/>
    <n v="4595"/>
    <s v="GANESH PRINTERS CO LTD"/>
    <s v=" "/>
    <x v="103"/>
    <x v="237"/>
    <m/>
    <s v="AP09488311"/>
    <n v="10"/>
    <d v="2022-05-31T00:00:00"/>
    <n v="1250"/>
    <s v="USD"/>
    <n v="1250"/>
    <s v="AP"/>
    <n v="2022"/>
    <x v="1"/>
  </r>
  <r>
    <x v="2"/>
    <s v="SSD10-00098797-1-5-ACCR-DST"/>
    <x v="3"/>
    <d v="2022-06-07T00:00:00"/>
    <s v="UNDP1"/>
    <x v="49"/>
    <s v="PRINTING AND PUBLICATIONS"/>
    <s v="SSD"/>
    <n v="4000"/>
    <n v="47104"/>
    <n v="1981"/>
    <x v="18"/>
    <s v="SSD10"/>
    <x v="15"/>
    <x v="79"/>
    <s v=" "/>
    <s v=" "/>
    <n v="4595"/>
    <s v="GANESH PRINTERS CO LTD"/>
    <s v=" "/>
    <x v="103"/>
    <x v="237"/>
    <m/>
    <s v="AP09488311"/>
    <n v="14"/>
    <d v="2022-05-31T00:00:00"/>
    <n v="868.63"/>
    <s v="USD"/>
    <n v="868.63"/>
    <s v="AP"/>
    <n v="2022"/>
    <x v="1"/>
  </r>
  <r>
    <x v="2"/>
    <s v="SSD10-00098805-1-1-ACCR-DST"/>
    <x v="119"/>
    <d v="2022-06-07T00:00:00"/>
    <s v="UNDP1"/>
    <x v="81"/>
    <s v="BANK CHARGES"/>
    <s v="SSD"/>
    <n v="30000"/>
    <n v="47104"/>
    <n v="1981"/>
    <x v="3"/>
    <s v="SSD10"/>
    <x v="15"/>
    <x v="86"/>
    <s v=" "/>
    <s v=" "/>
    <n v="4828"/>
    <s v="ECOBANK SOUTH SUDAN LIMITED"/>
    <s v=" "/>
    <x v="103"/>
    <x v="431"/>
    <m/>
    <s v="AP09488313"/>
    <n v="11"/>
    <d v="2022-06-04T00:00:00"/>
    <n v="280"/>
    <s v="USD"/>
    <n v="280"/>
    <s v="AP"/>
    <n v="2022"/>
    <x v="2"/>
  </r>
  <r>
    <x v="2"/>
    <s v="SSD10-00098814-1-1-ACCR-DST"/>
    <x v="86"/>
    <d v="2022-06-07T00:00:00"/>
    <s v="UNDP1"/>
    <x v="49"/>
    <s v="PRINTING AND PUBLICATIONS"/>
    <s v="SSD"/>
    <n v="30000"/>
    <n v="47104"/>
    <n v="1981"/>
    <x v="3"/>
    <s v="SSD10"/>
    <x v="15"/>
    <x v="83"/>
    <s v="ACT"/>
    <s v=" "/>
    <n v="4595"/>
    <s v="GANESH PRINTERS CO LTD"/>
    <s v=" "/>
    <x v="299"/>
    <x v="432"/>
    <m/>
    <s v="AP09488314"/>
    <n v="57"/>
    <d v="2022-06-07T00:00:00"/>
    <n v="5900"/>
    <s v="USD"/>
    <n v="5900"/>
    <s v="AP"/>
    <n v="2022"/>
    <x v="2"/>
  </r>
  <r>
    <x v="2"/>
    <s v="SSD10-00098814-2-1-ACCR-DST"/>
    <x v="86"/>
    <d v="2022-06-07T00:00:00"/>
    <s v="UNDP1"/>
    <x v="49"/>
    <s v="PRINTING AND PUBLICATIONS"/>
    <s v="SSD"/>
    <n v="30000"/>
    <n v="47104"/>
    <n v="1981"/>
    <x v="3"/>
    <s v="SSD10"/>
    <x v="15"/>
    <x v="83"/>
    <s v="ACT"/>
    <s v=" "/>
    <n v="4595"/>
    <s v="GANESH PRINTERS CO LTD"/>
    <s v=" "/>
    <x v="300"/>
    <x v="432"/>
    <m/>
    <s v="AP09488314"/>
    <n v="58"/>
    <d v="2022-06-07T00:00:00"/>
    <n v="4040"/>
    <s v="USD"/>
    <n v="4040"/>
    <s v="AP"/>
    <n v="2022"/>
    <x v="2"/>
  </r>
  <r>
    <x v="2"/>
    <s v="SSD10-00098814-3-1-ACCR-DST"/>
    <x v="86"/>
    <d v="2022-06-07T00:00:00"/>
    <s v="UNDP1"/>
    <x v="49"/>
    <s v="PRINTING AND PUBLICATIONS"/>
    <s v="SSD"/>
    <n v="30000"/>
    <n v="47104"/>
    <n v="1981"/>
    <x v="3"/>
    <s v="SSD10"/>
    <x v="15"/>
    <x v="83"/>
    <s v="ACT"/>
    <s v=" "/>
    <n v="4595"/>
    <s v="GANESH PRINTERS CO LTD"/>
    <s v=" "/>
    <x v="301"/>
    <x v="432"/>
    <m/>
    <s v="AP09488314"/>
    <n v="59"/>
    <d v="2022-06-07T00:00:00"/>
    <n v="3511.5"/>
    <s v="USD"/>
    <n v="3511.5"/>
    <s v="AP"/>
    <n v="2022"/>
    <x v="2"/>
  </r>
  <r>
    <x v="2"/>
    <s v="SSD10-00098814-4-1-ACCR-DST"/>
    <x v="86"/>
    <d v="2022-06-07T00:00:00"/>
    <s v="UNDP1"/>
    <x v="49"/>
    <s v="PRINTING AND PUBLICATIONS"/>
    <s v="SSD"/>
    <n v="30000"/>
    <n v="47104"/>
    <n v="1981"/>
    <x v="3"/>
    <s v="SSD10"/>
    <x v="15"/>
    <x v="83"/>
    <s v="ACT"/>
    <s v=" "/>
    <n v="4595"/>
    <s v="GANESH PRINTERS CO LTD"/>
    <s v=" "/>
    <x v="302"/>
    <x v="432"/>
    <m/>
    <s v="AP09488314"/>
    <n v="60"/>
    <d v="2022-06-07T00:00:00"/>
    <n v="2400"/>
    <s v="USD"/>
    <n v="2400"/>
    <s v="AP"/>
    <n v="2022"/>
    <x v="2"/>
  </r>
  <r>
    <x v="2"/>
    <s v="SSD10-00098818-1-1-ACCR-DST"/>
    <x v="86"/>
    <d v="2022-06-08T00:00:00"/>
    <s v="UNDP1"/>
    <x v="22"/>
    <s v="LOCAL CONSULT.-SHT TERM-TECH"/>
    <s v="SSD"/>
    <n v="30000"/>
    <n v="47104"/>
    <n v="1981"/>
    <x v="3"/>
    <s v="SSD10"/>
    <x v="15"/>
    <x v="84"/>
    <s v="ACT"/>
    <s v=" "/>
    <n v="7533"/>
    <s v="JAMES BOND MICHAEL DENIS"/>
    <s v=" "/>
    <x v="278"/>
    <x v="433"/>
    <m/>
    <s v="AP09489133"/>
    <n v="4"/>
    <d v="2022-06-07T00:00:00"/>
    <n v="1500"/>
    <s v="USD"/>
    <n v="1500"/>
    <s v="AP"/>
    <n v="2022"/>
    <x v="2"/>
  </r>
  <r>
    <x v="2"/>
    <s v="SSD10-00098845-1-1-ACCR-DST"/>
    <x v="86"/>
    <d v="2022-06-09T00:00:00"/>
    <s v="UNDP1"/>
    <x v="93"/>
    <s v="PROC TRIPS/REST   RECUP-IP STF"/>
    <s v="SSD"/>
    <n v="30000"/>
    <n v="47104"/>
    <n v="1981"/>
    <x v="3"/>
    <s v="SSD10"/>
    <x v="15"/>
    <x v="78"/>
    <s v=" "/>
    <s v=" "/>
    <n v="7077"/>
    <s v="EVELYN BRENDA EDROMA"/>
    <s v=" "/>
    <x v="103"/>
    <x v="434"/>
    <m/>
    <s v="AP09492177"/>
    <n v="4"/>
    <d v="2022-06-07T00:00:00"/>
    <n v="1555"/>
    <s v="USD"/>
    <n v="1555"/>
    <s v="AP"/>
    <n v="2022"/>
    <x v="2"/>
  </r>
  <r>
    <x v="2"/>
    <s v="SSD10-00098875-1-1-ACCR-DST"/>
    <x v="87"/>
    <d v="2022-06-13T00:00:00"/>
    <s v="UNDP1"/>
    <x v="102"/>
    <s v="OTHER L.T.S.H."/>
    <s v="SSD"/>
    <n v="30000"/>
    <n v="47104"/>
    <n v="1981"/>
    <x v="0"/>
    <s v="SSD10"/>
    <x v="15"/>
    <x v="85"/>
    <s v="ACT"/>
    <s v=" "/>
    <n v="7048"/>
    <s v="ROSE COMPANY LTD"/>
    <s v=" "/>
    <x v="303"/>
    <x v="435"/>
    <m/>
    <s v="AP09496660"/>
    <n v="14"/>
    <d v="2022-06-13T00:00:00"/>
    <n v="4200"/>
    <s v="USD"/>
    <n v="4200"/>
    <s v="AP"/>
    <n v="2022"/>
    <x v="2"/>
  </r>
  <r>
    <x v="2"/>
    <s v="SSD10-00098875-2-1-ACCR-DST"/>
    <x v="87"/>
    <d v="2022-06-13T00:00:00"/>
    <s v="UNDP1"/>
    <x v="9"/>
    <s v="LEARNING COSTS"/>
    <s v="SSD"/>
    <n v="30000"/>
    <n v="47104"/>
    <n v="1981"/>
    <x v="0"/>
    <s v="SSD10"/>
    <x v="15"/>
    <x v="85"/>
    <s v="ACT"/>
    <s v=" "/>
    <n v="7048"/>
    <s v="ROSE COMPANY LTD"/>
    <s v=" "/>
    <x v="304"/>
    <x v="435"/>
    <m/>
    <s v="AP09496660"/>
    <n v="15"/>
    <d v="2022-06-13T00:00:00"/>
    <n v="1200"/>
    <s v="USD"/>
    <n v="1200"/>
    <s v="AP"/>
    <n v="2022"/>
    <x v="2"/>
  </r>
  <r>
    <x v="2"/>
    <s v="SSD10-00098875-3-1-ACCR-DST"/>
    <x v="87"/>
    <d v="2022-06-13T00:00:00"/>
    <s v="UNDP1"/>
    <x v="9"/>
    <s v="LEARNING COSTS"/>
    <s v="SSD"/>
    <n v="30000"/>
    <n v="47104"/>
    <n v="1981"/>
    <x v="0"/>
    <s v="SSD10"/>
    <x v="15"/>
    <x v="85"/>
    <s v="ACT"/>
    <s v=" "/>
    <n v="7048"/>
    <s v="ROSE COMPANY LTD"/>
    <s v=" "/>
    <x v="305"/>
    <x v="435"/>
    <m/>
    <s v="AP09496660"/>
    <n v="16"/>
    <d v="2022-06-13T00:00:00"/>
    <n v="1200"/>
    <s v="USD"/>
    <n v="1200"/>
    <s v="AP"/>
    <n v="2022"/>
    <x v="2"/>
  </r>
  <r>
    <x v="2"/>
    <s v="SSD10-00098876-1-1-ACCR-DST"/>
    <x v="87"/>
    <d v="2022-06-14T00:00:00"/>
    <s v="UNDP1"/>
    <x v="80"/>
    <s v="GRANTS TO INSTIT   OTHER BENEF"/>
    <s v="SSD"/>
    <n v="30000"/>
    <n v="47104"/>
    <n v="1981"/>
    <x v="0"/>
    <s v="SSD10"/>
    <x v="15"/>
    <x v="89"/>
    <s v=" "/>
    <s v=" "/>
    <n v="7568"/>
    <s v="TUKUL AFRICA"/>
    <s v=" "/>
    <x v="306"/>
    <x v="436"/>
    <m/>
    <s v="AP09497621"/>
    <n v="15"/>
    <d v="2022-06-13T00:00:00"/>
    <n v="25000"/>
    <s v="USD"/>
    <n v="25000"/>
    <s v="AP"/>
    <n v="2022"/>
    <x v="2"/>
  </r>
  <r>
    <x v="2"/>
    <s v="SSD10-00098886-1-1-ACCR-DST"/>
    <x v="88"/>
    <d v="2022-06-14T00:00:00"/>
    <s v="UNDP1"/>
    <x v="103"/>
    <s v="IT C - CONTRA ASSET"/>
    <s v="SSD"/>
    <n v="4000"/>
    <n v="47104"/>
    <n v="1981"/>
    <x v="18"/>
    <s v="SSD10"/>
    <x v="15"/>
    <x v="79"/>
    <s v="ACT"/>
    <s v=" "/>
    <n v="3692"/>
    <s v="AFRI VENTURES LTD"/>
    <s v=" "/>
    <x v="307"/>
    <x v="437"/>
    <m/>
    <s v="AP09498543"/>
    <n v="1"/>
    <d v="2022-06-14T00:00:00"/>
    <n v="5020"/>
    <s v="USD"/>
    <n v="5020"/>
    <s v="AP"/>
    <n v="2022"/>
    <x v="2"/>
  </r>
  <r>
    <x v="2"/>
    <s v="SSD10-00098891-1-1-ACCR-DST"/>
    <x v="52"/>
    <d v="2022-06-14T00:00:00"/>
    <s v="UNDP1"/>
    <x v="9"/>
    <s v="LEARNING COSTS"/>
    <s v="SSD"/>
    <n v="30000"/>
    <n v="47104"/>
    <n v="1981"/>
    <x v="0"/>
    <s v="SSD10"/>
    <x v="15"/>
    <x v="85"/>
    <s v=" "/>
    <s v=" "/>
    <n v="6989"/>
    <s v="KUSH GENERAL TRADING CO. LTD"/>
    <s v=" "/>
    <x v="103"/>
    <x v="438"/>
    <m/>
    <s v="AP09498541"/>
    <n v="2"/>
    <d v="2022-06-08T00:00:00"/>
    <n v="2250"/>
    <s v="USD"/>
    <n v="2250"/>
    <s v="AP"/>
    <n v="2022"/>
    <x v="2"/>
  </r>
  <r>
    <x v="2"/>
    <s v="SSD10-00098893-1-1-ACCR-DST"/>
    <x v="88"/>
    <d v="2022-06-14T00:00:00"/>
    <s v="UNDP1"/>
    <x v="102"/>
    <s v="OTHER L.T.S.H."/>
    <s v="SSD"/>
    <n v="30000"/>
    <n v="47104"/>
    <n v="1981"/>
    <x v="0"/>
    <s v="SSD10"/>
    <x v="15"/>
    <x v="85"/>
    <s v="ACT"/>
    <s v=" "/>
    <n v="7251"/>
    <s v="RUMBEK SMART HOTEL"/>
    <s v=" "/>
    <x v="308"/>
    <x v="439"/>
    <m/>
    <s v="AP09498543"/>
    <n v="28"/>
    <d v="2022-06-14T00:00:00"/>
    <n v="4340"/>
    <s v="USD"/>
    <n v="4340"/>
    <s v="AP"/>
    <n v="2022"/>
    <x v="2"/>
  </r>
  <r>
    <x v="2"/>
    <s v="SSD10-00098893-2-1-ACCR-DST"/>
    <x v="88"/>
    <d v="2022-06-14T00:00:00"/>
    <s v="UNDP1"/>
    <x v="9"/>
    <s v="LEARNING COSTS"/>
    <s v="SSD"/>
    <n v="30000"/>
    <n v="47104"/>
    <n v="1981"/>
    <x v="0"/>
    <s v="SSD10"/>
    <x v="15"/>
    <x v="85"/>
    <s v="ACT"/>
    <s v=" "/>
    <n v="7251"/>
    <s v="RUMBEK SMART HOTEL"/>
    <s v=" "/>
    <x v="309"/>
    <x v="439"/>
    <m/>
    <s v="AP09498543"/>
    <n v="29"/>
    <d v="2022-06-14T00:00:00"/>
    <n v="1950"/>
    <s v="USD"/>
    <n v="1950"/>
    <s v="AP"/>
    <n v="2022"/>
    <x v="2"/>
  </r>
  <r>
    <x v="2"/>
    <s v="SSD10-00098893-3-1-ACCR-DST"/>
    <x v="88"/>
    <d v="2022-06-14T00:00:00"/>
    <s v="UNDP1"/>
    <x v="9"/>
    <s v="LEARNING COSTS"/>
    <s v="SSD"/>
    <n v="30000"/>
    <n v="47104"/>
    <n v="1981"/>
    <x v="0"/>
    <s v="SSD10"/>
    <x v="15"/>
    <x v="85"/>
    <s v="ACT"/>
    <s v=" "/>
    <n v="7251"/>
    <s v="RUMBEK SMART HOTEL"/>
    <s v=" "/>
    <x v="310"/>
    <x v="439"/>
    <m/>
    <s v="AP09498543"/>
    <n v="30"/>
    <d v="2022-06-14T00:00:00"/>
    <n v="2250"/>
    <s v="USD"/>
    <n v="2250"/>
    <s v="AP"/>
    <n v="2022"/>
    <x v="2"/>
  </r>
  <r>
    <x v="2"/>
    <s v="SSD10-00098961-1-1-ACCR-DST"/>
    <x v="120"/>
    <d v="2022-06-20T00:00:00"/>
    <s v="UNDP1"/>
    <x v="23"/>
    <s v="HAZARD DUTY STATION ALLOW-IP"/>
    <s v="SSD"/>
    <n v="30000"/>
    <n v="47104"/>
    <n v="1981"/>
    <x v="3"/>
    <s v="SSD10"/>
    <x v="15"/>
    <x v="78"/>
    <s v=" "/>
    <s v=" "/>
    <n v="7077"/>
    <s v="EVELYN BRENDA EDROMA"/>
    <s v=" "/>
    <x v="103"/>
    <x v="440"/>
    <m/>
    <s v="AP09505206"/>
    <n v="47"/>
    <d v="2022-06-16T00:00:00"/>
    <n v="1297.97"/>
    <s v="USD"/>
    <n v="1297.97"/>
    <s v="AP"/>
    <n v="2022"/>
    <x v="2"/>
  </r>
  <r>
    <x v="2"/>
    <s v="SSD10-00098961-1-3-ACCR-DST"/>
    <x v="120"/>
    <d v="2022-06-20T00:00:00"/>
    <s v="UNDP1"/>
    <x v="81"/>
    <s v="BANK CHARGES"/>
    <s v="SSD"/>
    <n v="30000"/>
    <n v="47104"/>
    <n v="1981"/>
    <x v="3"/>
    <s v="SSD10"/>
    <x v="15"/>
    <x v="78"/>
    <s v=" "/>
    <s v=" "/>
    <n v="7077"/>
    <s v="EVELYN BRENDA EDROMA"/>
    <s v=" "/>
    <x v="103"/>
    <x v="440"/>
    <m/>
    <s v="AP09505206"/>
    <n v="60"/>
    <d v="2022-06-16T00:00:00"/>
    <n v="12.98"/>
    <s v="USD"/>
    <n v="12.98"/>
    <s v="AP"/>
    <n v="2022"/>
    <x v="2"/>
  </r>
  <r>
    <x v="2"/>
    <s v="SSD10-00098985-1-1-ACCR-DST"/>
    <x v="89"/>
    <d v="2022-06-22T00:00:00"/>
    <s v="UNDP1"/>
    <x v="13"/>
    <s v="STATIONERY   OTHER OFFICE SUPP"/>
    <s v="SSD"/>
    <n v="30000"/>
    <n v="47104"/>
    <n v="1981"/>
    <x v="3"/>
    <s v="SSD10"/>
    <x v="15"/>
    <x v="83"/>
    <s v=" "/>
    <s v=" "/>
    <n v="2825"/>
    <s v="ZAHRA BOOKSHOP"/>
    <s v=" "/>
    <x v="103"/>
    <x v="441"/>
    <m/>
    <s v="AP09508357"/>
    <n v="38"/>
    <d v="2022-06-21T00:00:00"/>
    <n v="708.8"/>
    <s v="USD"/>
    <n v="708.8"/>
    <s v="AP"/>
    <n v="2022"/>
    <x v="2"/>
  </r>
  <r>
    <x v="2"/>
    <s v="SSD10-00099023-1-1-ACCR-DST"/>
    <x v="120"/>
    <d v="2022-06-22T00:00:00"/>
    <s v="UNDP1"/>
    <x v="23"/>
    <s v="HAZARD DUTY STATION ALLOW-IP"/>
    <s v="SSD"/>
    <n v="30000"/>
    <n v="47104"/>
    <n v="1981"/>
    <x v="3"/>
    <s v="SSD10"/>
    <x v="15"/>
    <x v="78"/>
    <s v=" "/>
    <s v=" "/>
    <n v="5492"/>
    <s v="ERNEST YEBOAH"/>
    <s v=" "/>
    <x v="103"/>
    <x v="442"/>
    <m/>
    <s v="AP09509343"/>
    <n v="12"/>
    <d v="2022-06-16T00:00:00"/>
    <n v="1514.3"/>
    <s v="USD"/>
    <n v="1514.3"/>
    <s v="AP"/>
    <n v="2022"/>
    <x v="2"/>
  </r>
  <r>
    <x v="2"/>
    <s v="SSD10-00099023-1-4-ACCR-DST"/>
    <x v="120"/>
    <d v="2022-06-22T00:00:00"/>
    <s v="UNDP1"/>
    <x v="81"/>
    <s v="BANK CHARGES"/>
    <s v="SSD"/>
    <n v="30000"/>
    <n v="47104"/>
    <n v="1981"/>
    <x v="3"/>
    <s v="SSD10"/>
    <x v="15"/>
    <x v="78"/>
    <s v=" "/>
    <s v=" "/>
    <n v="5492"/>
    <s v="ERNEST YEBOAH"/>
    <s v=" "/>
    <x v="103"/>
    <x v="442"/>
    <m/>
    <s v="AP09509343"/>
    <n v="14"/>
    <d v="2022-06-16T00:00:00"/>
    <n v="5.83"/>
    <s v="USD"/>
    <n v="5.83"/>
    <s v="AP"/>
    <n v="2022"/>
    <x v="2"/>
  </r>
  <r>
    <x v="2"/>
    <s v="SSD10-00099066-1-4-ACCR-DST"/>
    <x v="91"/>
    <d v="2022-06-27T00:00:00"/>
    <s v="UNDP1"/>
    <x v="95"/>
    <s v="CONNECTIVITY CHARGES"/>
    <s v="SSD"/>
    <n v="30000"/>
    <n v="47104"/>
    <n v="1981"/>
    <x v="3"/>
    <s v="SSD10"/>
    <x v="15"/>
    <x v="79"/>
    <s v=" "/>
    <s v=" "/>
    <n v="3665"/>
    <s v="THE SOUTH SUDANESE MOBILE TEL (ZAIN) LTD"/>
    <s v=" "/>
    <x v="103"/>
    <x v="443"/>
    <m/>
    <s v="AP09515272"/>
    <n v="24"/>
    <d v="2022-06-24T00:00:00"/>
    <n v="10000"/>
    <s v="SSP"/>
    <n v="20.69"/>
    <s v="AP"/>
    <n v="2022"/>
    <x v="2"/>
  </r>
  <r>
    <x v="2"/>
    <s v="SSD10-00099070-1-5-ACCR-DST"/>
    <x v="91"/>
    <d v="2022-06-27T00:00:00"/>
    <s v="UNDP1"/>
    <x v="95"/>
    <s v="CONNECTIVITY CHARGES"/>
    <s v="SSD"/>
    <n v="30000"/>
    <n v="47104"/>
    <n v="1981"/>
    <x v="3"/>
    <s v="SSD10"/>
    <x v="15"/>
    <x v="79"/>
    <s v=" "/>
    <s v=" "/>
    <n v="3667"/>
    <s v="MTN SOUTH SUDAN"/>
    <s v=" "/>
    <x v="103"/>
    <x v="444"/>
    <m/>
    <s v="AP09515272"/>
    <n v="17"/>
    <d v="2022-06-24T00:00:00"/>
    <n v="46176"/>
    <s v="SSP"/>
    <n v="95.52"/>
    <s v="AP"/>
    <n v="2022"/>
    <x v="2"/>
  </r>
  <r>
    <x v="2"/>
    <s v="SSD10-00099071-1-1-ACCR-DST"/>
    <x v="91"/>
    <d v="2022-06-26T00:00:00"/>
    <s v="UNDP1"/>
    <x v="78"/>
    <s v="TRAVEL - OTHER"/>
    <s v="SSD"/>
    <n v="30000"/>
    <n v="47104"/>
    <n v="1981"/>
    <x v="3"/>
    <s v="SSD10"/>
    <x v="15"/>
    <x v="78"/>
    <s v=" "/>
    <s v=" "/>
    <n v="7077"/>
    <s v="EVELYN BRENDA EDROMA"/>
    <s v=" "/>
    <x v="103"/>
    <x v="445"/>
    <m/>
    <s v="AP09514458"/>
    <n v="23"/>
    <d v="2022-06-24T00:00:00"/>
    <n v="92"/>
    <s v="USD"/>
    <n v="92"/>
    <s v="AP"/>
    <n v="2022"/>
    <x v="2"/>
  </r>
  <r>
    <x v="2"/>
    <s v="SSD10-00099071-1-2-ACCR-DST"/>
    <x v="91"/>
    <d v="2022-06-26T00:00:00"/>
    <s v="UNDP1"/>
    <x v="78"/>
    <s v="TRAVEL - OTHER"/>
    <s v="SSD"/>
    <n v="30000"/>
    <n v="47104"/>
    <n v="1981"/>
    <x v="3"/>
    <s v="SSD10"/>
    <x v="15"/>
    <x v="78"/>
    <s v=" "/>
    <s v=" "/>
    <n v="7077"/>
    <s v="EVELYN BRENDA EDROMA"/>
    <s v=" "/>
    <x v="103"/>
    <x v="445"/>
    <m/>
    <s v="AP09514458"/>
    <n v="24"/>
    <d v="2022-06-24T00:00:00"/>
    <n v="208"/>
    <s v="USD"/>
    <n v="208"/>
    <s v="AP"/>
    <n v="2022"/>
    <x v="2"/>
  </r>
  <r>
    <x v="2"/>
    <s v="SSD10-00099071-1-3-ACCR-DST"/>
    <x v="91"/>
    <d v="2022-06-26T00:00:00"/>
    <s v="UNDP1"/>
    <x v="78"/>
    <s v="TRAVEL - OTHER"/>
    <s v="SSD"/>
    <n v="30000"/>
    <n v="47104"/>
    <n v="1981"/>
    <x v="3"/>
    <s v="SSD10"/>
    <x v="15"/>
    <x v="78"/>
    <s v=" "/>
    <s v=" "/>
    <n v="7077"/>
    <s v="EVELYN BRENDA EDROMA"/>
    <s v=" "/>
    <x v="103"/>
    <x v="445"/>
    <m/>
    <s v="AP09514458"/>
    <n v="25"/>
    <d v="2022-06-24T00:00:00"/>
    <n v="566.25"/>
    <s v="USD"/>
    <n v="566.25"/>
    <s v="AP"/>
    <n v="2022"/>
    <x v="2"/>
  </r>
  <r>
    <x v="2"/>
    <s v="SSD10-00099141-1-1-ACCR-DST"/>
    <x v="98"/>
    <d v="2022-07-05T00:00:00"/>
    <s v="UNDP1"/>
    <x v="95"/>
    <s v="CONNECTIVITY CHARGES"/>
    <s v="SSD"/>
    <n v="30000"/>
    <n v="47104"/>
    <n v="1981"/>
    <x v="3"/>
    <s v="SSD10"/>
    <x v="15"/>
    <x v="79"/>
    <s v="ACT"/>
    <s v=" "/>
    <n v="810"/>
    <s v="WORLD FOOD PROGRAMME"/>
    <s v=" "/>
    <x v="311"/>
    <x v="446"/>
    <m/>
    <s v="AP09527933"/>
    <n v="38"/>
    <d v="2022-06-29T00:00:00"/>
    <n v="14221.36"/>
    <s v="USD"/>
    <n v="14221.36"/>
    <s v="AP"/>
    <n v="2022"/>
    <x v="2"/>
  </r>
  <r>
    <x v="2"/>
    <s v="SSD10-00099159-1-14-ACCR-DST"/>
    <x v="98"/>
    <d v="2022-07-07T00:00:00"/>
    <s v="UNDP1"/>
    <x v="19"/>
    <s v="FUEL, PETROLEUM AND OTHER OILS"/>
    <s v="SSD"/>
    <n v="30000"/>
    <n v="47104"/>
    <n v="1981"/>
    <x v="3"/>
    <s v="SSD10"/>
    <x v="15"/>
    <x v="79"/>
    <s v="ACT"/>
    <s v=" "/>
    <n v="1698"/>
    <s v="UNITED NATIONS MISSION IN SOUTH SUDAN"/>
    <s v=" "/>
    <x v="312"/>
    <x v="447"/>
    <m/>
    <s v="AP09531079"/>
    <n v="24"/>
    <d v="2022-06-29T00:00:00"/>
    <n v="1246.7"/>
    <s v="USD"/>
    <n v="1246.7"/>
    <s v="AP"/>
    <n v="2022"/>
    <x v="2"/>
  </r>
  <r>
    <x v="2"/>
    <s v="SSD10-00099205-1-1-ACCR-DST"/>
    <x v="4"/>
    <d v="2022-07-05T00:00:00"/>
    <s v="UNDP1"/>
    <x v="97"/>
    <s v="MAINTENANCE OF EQUIPMENT"/>
    <s v="SSD"/>
    <n v="30000"/>
    <n v="47104"/>
    <n v="1981"/>
    <x v="3"/>
    <s v="SSD10"/>
    <x v="15"/>
    <x v="79"/>
    <s v=" "/>
    <s v=" "/>
    <n v="810"/>
    <s v="WORLD FOOD PROGRAMME"/>
    <s v=" "/>
    <x v="313"/>
    <x v="448"/>
    <m/>
    <s v="AP09527934"/>
    <n v="15"/>
    <d v="2022-06-30T00:00:00"/>
    <n v="1868.16"/>
    <s v="USD"/>
    <n v="1868.16"/>
    <s v="AP"/>
    <n v="2022"/>
    <x v="2"/>
  </r>
  <r>
    <x v="2"/>
    <s v="SSD10-00099239-1-1-ACCR-DST"/>
    <x v="98"/>
    <d v="2022-07-07T00:00:00"/>
    <s v="UNDP1"/>
    <x v="104"/>
    <s v="LEASED/RENTED LAND"/>
    <s v="SSD"/>
    <n v="30000"/>
    <n v="47104"/>
    <n v="1981"/>
    <x v="3"/>
    <s v="SSD10"/>
    <x v="15"/>
    <x v="79"/>
    <s v=" "/>
    <s v=" "/>
    <n v="810"/>
    <s v="WORLD FOOD PROGRAMME"/>
    <s v=" "/>
    <x v="314"/>
    <x v="449"/>
    <m/>
    <s v="AP09531079"/>
    <n v="37"/>
    <d v="2022-06-29T00:00:00"/>
    <n v="7172.1"/>
    <s v="USD"/>
    <n v="7172.1"/>
    <s v="AP"/>
    <n v="2022"/>
    <x v="2"/>
  </r>
  <r>
    <x v="2"/>
    <s v="SSD10-00099252-1-1-ACCR-DST"/>
    <x v="98"/>
    <d v="2022-07-07T00:00:00"/>
    <s v="UNDP1"/>
    <x v="97"/>
    <s v="MAINTENANCE OF EQUIPMENT"/>
    <s v="SSD"/>
    <n v="30000"/>
    <n v="47104"/>
    <n v="1981"/>
    <x v="3"/>
    <s v="SSD10"/>
    <x v="15"/>
    <x v="79"/>
    <s v="ACT"/>
    <s v=" "/>
    <n v="810"/>
    <s v="WORLD FOOD PROGRAMME"/>
    <s v=" "/>
    <x v="315"/>
    <x v="450"/>
    <m/>
    <s v="AP09531079"/>
    <n v="43"/>
    <d v="2022-06-29T00:00:00"/>
    <n v="4055.75"/>
    <s v="USD"/>
    <n v="4055.75"/>
    <s v="AP"/>
    <n v="2022"/>
    <x v="2"/>
  </r>
  <r>
    <x v="2"/>
    <s v="UNDP1-00300921-1-1-ACCR-DST"/>
    <x v="82"/>
    <d v="2022-05-19T00:00:00"/>
    <s v="UNDP1"/>
    <x v="93"/>
    <s v="PROC TRIPS/REST   RECUP-IP STF"/>
    <s v="SSD"/>
    <n v="30000"/>
    <n v="47104"/>
    <n v="1981"/>
    <x v="3"/>
    <s v="SSD10"/>
    <x v="15"/>
    <x v="78"/>
    <s v=" "/>
    <s v=" "/>
    <n v="35420"/>
    <s v="HABAASA CALLIST"/>
    <s v=" "/>
    <x v="103"/>
    <x v="451"/>
    <m/>
    <s v="AP09462535"/>
    <n v="2"/>
    <d v="2022-05-12T00:00:00"/>
    <n v="1555"/>
    <s v="USD"/>
    <n v="1555"/>
    <s v="AP"/>
    <n v="2022"/>
    <x v="1"/>
  </r>
  <r>
    <x v="2"/>
    <s v="UNDP1-00301042-1-1-ACCR-DST"/>
    <x v="83"/>
    <d v="2022-05-20T00:00:00"/>
    <s v="UNDP1"/>
    <x v="23"/>
    <s v="HAZARD DUTY STATION ALLOW-IP"/>
    <s v="SSD"/>
    <n v="30000"/>
    <n v="47104"/>
    <n v="1981"/>
    <x v="3"/>
    <s v="SSD10"/>
    <x v="15"/>
    <x v="82"/>
    <s v=" "/>
    <s v=" "/>
    <n v="35420"/>
    <s v="HABAASA CALLIST"/>
    <s v=" "/>
    <x v="103"/>
    <x v="452"/>
    <m/>
    <s v="AP09465421"/>
    <n v="4"/>
    <d v="2022-05-16T00:00:00"/>
    <n v="1189.81"/>
    <s v="USD"/>
    <n v="1189.81"/>
    <s v="AP"/>
    <n v="2022"/>
    <x v="1"/>
  </r>
  <r>
    <x v="2"/>
    <s v="UNDP1-00301042-1-3-ACCR-DST"/>
    <x v="83"/>
    <d v="2022-05-20T00:00:00"/>
    <s v="UNDP1"/>
    <x v="81"/>
    <s v="BANK CHARGES"/>
    <s v="SSD"/>
    <n v="30000"/>
    <n v="47104"/>
    <n v="1981"/>
    <x v="3"/>
    <s v="SSD10"/>
    <x v="15"/>
    <x v="82"/>
    <s v=" "/>
    <s v=" "/>
    <n v="35420"/>
    <s v="HABAASA CALLIST"/>
    <s v=" "/>
    <x v="103"/>
    <x v="452"/>
    <m/>
    <s v="AP09465421"/>
    <n v="6"/>
    <d v="2022-05-16T00:00:00"/>
    <n v="11.99"/>
    <s v="USD"/>
    <n v="11.99"/>
    <s v="AP"/>
    <n v="2022"/>
    <x v="1"/>
  </r>
  <r>
    <x v="2"/>
    <s v="UNDP1-00302517-1-1-ACCR-DST"/>
    <x v="120"/>
    <d v="2022-06-20T00:00:00"/>
    <s v="UNDP1"/>
    <x v="23"/>
    <s v="HAZARD DUTY STATION ALLOW-IP"/>
    <s v="SSD"/>
    <n v="30000"/>
    <n v="47104"/>
    <n v="1981"/>
    <x v="3"/>
    <s v="SSD10"/>
    <x v="15"/>
    <x v="78"/>
    <s v=" "/>
    <s v=" "/>
    <n v="35420"/>
    <s v="HABAASA CALLIST"/>
    <s v=" "/>
    <x v="103"/>
    <x v="453"/>
    <m/>
    <s v="AP09505207"/>
    <n v="2"/>
    <d v="2022-06-16T00:00:00"/>
    <n v="1135.73"/>
    <s v="USD"/>
    <n v="1135.73"/>
    <s v="AP"/>
    <n v="2022"/>
    <x v="2"/>
  </r>
  <r>
    <x v="1"/>
    <s v="UNDP1-0009315255-23-JAN-2022-2740"/>
    <x v="20"/>
    <d v="2022-01-23T00:00:00"/>
    <s v="UNDP1"/>
    <x v="1"/>
    <s v="Facilities &amp; Admin - Implement"/>
    <s v="SSD"/>
    <n v="30000"/>
    <n v="47104"/>
    <n v="1981"/>
    <x v="3"/>
    <s v="SSD10"/>
    <x v="15"/>
    <x v="79"/>
    <s v="SFA"/>
    <m/>
    <m/>
    <m/>
    <m/>
    <x v="30"/>
    <x v="3"/>
    <m/>
    <n v="9315255"/>
    <n v="2740"/>
    <d v="2022-01-23T00:00:00"/>
    <n v="51.05"/>
    <s v="USD"/>
    <n v="51.05"/>
    <s v="PC"/>
    <n v="2022"/>
    <x v="5"/>
  </r>
  <r>
    <x v="1"/>
    <s v="UNDP1-0009325543-29-JAN-2022-1337"/>
    <x v="21"/>
    <d v="2022-01-29T00:00:00"/>
    <s v="UNDP1"/>
    <x v="1"/>
    <s v="Facilities &amp; Admin - Implement"/>
    <s v="SSD"/>
    <n v="30000"/>
    <n v="47104"/>
    <n v="1981"/>
    <x v="3"/>
    <s v="SSD10"/>
    <x v="15"/>
    <x v="79"/>
    <s v="SFA"/>
    <m/>
    <m/>
    <m/>
    <m/>
    <x v="31"/>
    <x v="3"/>
    <m/>
    <n v="9325543"/>
    <n v="1337"/>
    <d v="2022-01-29T00:00:00"/>
    <n v="234"/>
    <s v="USD"/>
    <n v="234"/>
    <s v="PC"/>
    <n v="2022"/>
    <x v="5"/>
  </r>
  <r>
    <x v="1"/>
    <s v="UNDP1-0009325543-29-JAN-2022-1338"/>
    <x v="21"/>
    <d v="2022-01-29T00:00:00"/>
    <s v="UNDP1"/>
    <x v="1"/>
    <s v="Facilities &amp; Admin - Implement"/>
    <s v="SSD"/>
    <n v="30000"/>
    <n v="47104"/>
    <n v="1981"/>
    <x v="3"/>
    <s v="SSD10"/>
    <x v="15"/>
    <x v="80"/>
    <s v="SFA"/>
    <m/>
    <m/>
    <m/>
    <m/>
    <x v="31"/>
    <x v="3"/>
    <m/>
    <n v="9325543"/>
    <n v="1338"/>
    <d v="2022-01-29T00:00:00"/>
    <n v="144"/>
    <s v="USD"/>
    <n v="144"/>
    <s v="PC"/>
    <n v="2022"/>
    <x v="5"/>
  </r>
  <r>
    <x v="1"/>
    <s v="UNDP1-0009325543-29-JAN-2022-1339"/>
    <x v="21"/>
    <d v="2022-01-29T00:00:00"/>
    <s v="UNDP1"/>
    <x v="1"/>
    <s v="Facilities &amp; Admin - Implement"/>
    <s v="SSD"/>
    <n v="30000"/>
    <n v="47104"/>
    <n v="1981"/>
    <x v="3"/>
    <s v="SSD10"/>
    <x v="15"/>
    <x v="81"/>
    <s v="SFA"/>
    <m/>
    <m/>
    <m/>
    <m/>
    <x v="31"/>
    <x v="3"/>
    <m/>
    <n v="9325543"/>
    <n v="1339"/>
    <d v="2022-01-29T00:00:00"/>
    <n v="95.2"/>
    <s v="USD"/>
    <n v="95.2"/>
    <s v="PC"/>
    <n v="2022"/>
    <x v="5"/>
  </r>
  <r>
    <x v="1"/>
    <s v="UNDP1-0009346617-31-JAN-2022-2384"/>
    <x v="12"/>
    <d v="2022-02-16T00:00:00"/>
    <s v="UNDP1"/>
    <x v="1"/>
    <s v="Facilities &amp; Admin - Implement"/>
    <s v="SSD"/>
    <n v="30000"/>
    <n v="47104"/>
    <n v="1981"/>
    <x v="3"/>
    <s v="SSD10"/>
    <x v="15"/>
    <x v="78"/>
    <s v="SFA"/>
    <m/>
    <m/>
    <m/>
    <m/>
    <x v="32"/>
    <x v="3"/>
    <m/>
    <n v="9346617"/>
    <n v="2384"/>
    <d v="2022-01-31T00:00:00"/>
    <n v="79.040000000000006"/>
    <s v="USD"/>
    <n v="79.040000000000006"/>
    <s v="PC"/>
    <n v="2022"/>
    <x v="5"/>
  </r>
  <r>
    <x v="1"/>
    <s v="UNDP1-0009353248-21-FEB-2022-1645"/>
    <x v="22"/>
    <d v="2022-02-22T00:00:00"/>
    <s v="UNDP1"/>
    <x v="1"/>
    <s v="Facilities &amp; Admin - Implement"/>
    <s v="SSD"/>
    <n v="30000"/>
    <n v="47104"/>
    <n v="1981"/>
    <x v="3"/>
    <s v="SSD10"/>
    <x v="15"/>
    <x v="78"/>
    <s v="SFA"/>
    <m/>
    <m/>
    <m/>
    <m/>
    <x v="115"/>
    <x v="3"/>
    <m/>
    <n v="9353248"/>
    <n v="1645"/>
    <d v="2022-02-21T00:00:00"/>
    <n v="124.4"/>
    <s v="USD"/>
    <n v="124.4"/>
    <s v="PC"/>
    <n v="2022"/>
    <x v="4"/>
  </r>
  <r>
    <x v="1"/>
    <s v="UNDP1-0009353248-21-FEB-2022-1646"/>
    <x v="22"/>
    <d v="2022-02-22T00:00:00"/>
    <s v="UNDP1"/>
    <x v="1"/>
    <s v="Facilities &amp; Admin - Implement"/>
    <s v="SSD"/>
    <n v="30000"/>
    <n v="47104"/>
    <n v="1981"/>
    <x v="3"/>
    <s v="SSD10"/>
    <x v="15"/>
    <x v="79"/>
    <s v="SFA"/>
    <m/>
    <m/>
    <m/>
    <m/>
    <x v="115"/>
    <x v="3"/>
    <m/>
    <n v="9353248"/>
    <n v="1646"/>
    <d v="2022-02-21T00:00:00"/>
    <n v="724.94"/>
    <s v="USD"/>
    <n v="724.94"/>
    <s v="PC"/>
    <n v="2022"/>
    <x v="4"/>
  </r>
  <r>
    <x v="0"/>
    <s v="UNDP1-0009365640-03-MAR-2022-4"/>
    <x v="63"/>
    <d v="2022-03-03T00:00:00"/>
    <s v="UNDP1"/>
    <x v="105"/>
    <s v="Rent"/>
    <s v="SSD"/>
    <n v="4000"/>
    <n v="47104"/>
    <n v="1981"/>
    <x v="18"/>
    <s v="SSD10"/>
    <x v="15"/>
    <x v="79"/>
    <s v="GLE"/>
    <m/>
    <m/>
    <m/>
    <m/>
    <x v="316"/>
    <x v="454"/>
    <m/>
    <n v="9365640"/>
    <n v="4"/>
    <d v="2022-03-03T00:00:00"/>
    <n v="81037.710000000006"/>
    <s v="USD"/>
    <n v="81037.710000000006"/>
    <s v="ONL"/>
    <n v="2022"/>
    <x v="3"/>
  </r>
  <r>
    <x v="0"/>
    <s v="UNDP1-0009378203-01-MAR-2022-10"/>
    <x v="7"/>
    <d v="2022-03-24T00:00:00"/>
    <s v="UNDP1"/>
    <x v="3"/>
    <s v="Asset NBV Transfer"/>
    <s v="SSD"/>
    <n v="4000"/>
    <n v="47104"/>
    <n v="1981"/>
    <x v="18"/>
    <s v="SSD10"/>
    <x v="15"/>
    <x v="79"/>
    <s v="GLE"/>
    <m/>
    <m/>
    <m/>
    <m/>
    <x v="9"/>
    <x v="455"/>
    <m/>
    <n v="9378203"/>
    <n v="10"/>
    <d v="2022-03-01T00:00:00"/>
    <n v="2916.66"/>
    <s v="USD"/>
    <n v="2916.66"/>
    <s v="AMA"/>
    <n v="2022"/>
    <x v="3"/>
  </r>
  <r>
    <x v="0"/>
    <s v="UNDP1-0009378203-01-MAR-2022-8"/>
    <x v="7"/>
    <d v="2022-03-24T00:00:00"/>
    <s v="UNDP1"/>
    <x v="3"/>
    <s v="Asset NBV Transfer"/>
    <s v="SSD"/>
    <n v="4000"/>
    <n v="47104"/>
    <n v="1981"/>
    <x v="18"/>
    <s v="SSD10"/>
    <x v="15"/>
    <x v="79"/>
    <s v="GLE"/>
    <m/>
    <m/>
    <m/>
    <m/>
    <x v="9"/>
    <x v="13"/>
    <m/>
    <n v="9378203"/>
    <n v="8"/>
    <d v="2022-03-01T00:00:00"/>
    <n v="13418.76"/>
    <s v="USD"/>
    <n v="13418.76"/>
    <s v="AMA"/>
    <n v="2022"/>
    <x v="3"/>
  </r>
  <r>
    <x v="0"/>
    <s v="UNDP1-0009378203-01-MAR-2022-7"/>
    <x v="7"/>
    <d v="2022-03-24T00:00:00"/>
    <s v="UNDP1"/>
    <x v="3"/>
    <s v="Asset NBV Transfer"/>
    <s v="SSD"/>
    <n v="4000"/>
    <n v="47104"/>
    <n v="1981"/>
    <x v="18"/>
    <s v="SSD10"/>
    <x v="15"/>
    <x v="79"/>
    <s v="GLE"/>
    <m/>
    <m/>
    <m/>
    <m/>
    <x v="9"/>
    <x v="12"/>
    <m/>
    <n v="9378203"/>
    <n v="7"/>
    <d v="2022-03-01T00:00:00"/>
    <n v="13418.76"/>
    <s v="USD"/>
    <n v="13418.76"/>
    <s v="AMA"/>
    <n v="2022"/>
    <x v="3"/>
  </r>
  <r>
    <x v="0"/>
    <s v="UNDP1-0009378203-01-MAR-2022-9"/>
    <x v="7"/>
    <d v="2022-03-24T00:00:00"/>
    <s v="UNDP1"/>
    <x v="3"/>
    <s v="Asset NBV Transfer"/>
    <s v="SSD"/>
    <n v="4000"/>
    <n v="47104"/>
    <n v="1981"/>
    <x v="18"/>
    <s v="SSD10"/>
    <x v="15"/>
    <x v="79"/>
    <s v="GLE"/>
    <m/>
    <m/>
    <m/>
    <m/>
    <x v="9"/>
    <x v="10"/>
    <m/>
    <n v="9378203"/>
    <n v="9"/>
    <d v="2022-03-01T00:00:00"/>
    <n v="13418.76"/>
    <s v="USD"/>
    <n v="13418.76"/>
    <s v="AMA"/>
    <n v="2022"/>
    <x v="3"/>
  </r>
  <r>
    <x v="0"/>
    <s v="UNDP1-0009378203-01-MAR-2022-12"/>
    <x v="7"/>
    <d v="2022-03-24T00:00:00"/>
    <s v="UNDP1"/>
    <x v="3"/>
    <s v="Asset NBV Transfer"/>
    <s v="SSD"/>
    <n v="4000"/>
    <n v="47104"/>
    <n v="1981"/>
    <x v="18"/>
    <s v="SSD10"/>
    <x v="15"/>
    <x v="79"/>
    <s v="GLE"/>
    <m/>
    <m/>
    <m/>
    <m/>
    <x v="9"/>
    <x v="11"/>
    <m/>
    <n v="9378203"/>
    <n v="12"/>
    <d v="2022-03-01T00:00:00"/>
    <n v="28315.63"/>
    <s v="USD"/>
    <n v="28315.63"/>
    <s v="AMA"/>
    <n v="2022"/>
    <x v="3"/>
  </r>
  <r>
    <x v="0"/>
    <s v="UNDP1-0009378203-01-MAR-2022-11"/>
    <x v="7"/>
    <d v="2022-03-24T00:00:00"/>
    <s v="UNDP1"/>
    <x v="3"/>
    <s v="Asset NBV Transfer"/>
    <s v="SSD"/>
    <n v="4000"/>
    <n v="47104"/>
    <n v="1981"/>
    <x v="18"/>
    <s v="SSD10"/>
    <x v="15"/>
    <x v="79"/>
    <s v="GLE"/>
    <m/>
    <m/>
    <m/>
    <m/>
    <x v="9"/>
    <x v="456"/>
    <m/>
    <n v="9378203"/>
    <n v="11"/>
    <d v="2022-03-01T00:00:00"/>
    <n v="314.83999999999997"/>
    <s v="USD"/>
    <n v="314.83999999999997"/>
    <s v="AMA"/>
    <n v="2022"/>
    <x v="3"/>
  </r>
  <r>
    <x v="1"/>
    <s v="UNDP1-0009386888-28-FEB-2022-4566"/>
    <x v="8"/>
    <d v="2022-03-21T00:00:00"/>
    <s v="UNDP1"/>
    <x v="1"/>
    <s v="Facilities &amp; Admin - Implement"/>
    <s v="SSD"/>
    <n v="30000"/>
    <n v="47104"/>
    <n v="1981"/>
    <x v="3"/>
    <s v="SSD10"/>
    <x v="15"/>
    <x v="78"/>
    <s v="SFA"/>
    <m/>
    <m/>
    <m/>
    <m/>
    <x v="84"/>
    <x v="3"/>
    <m/>
    <n v="9386888"/>
    <n v="4566"/>
    <d v="2022-02-28T00:00:00"/>
    <n v="3337.89"/>
    <s v="USD"/>
    <n v="3337.89"/>
    <s v="PC"/>
    <n v="2022"/>
    <x v="4"/>
  </r>
  <r>
    <x v="1"/>
    <s v="UNDP1-0009386888-28-FEB-2022-4567"/>
    <x v="8"/>
    <d v="2022-03-21T00:00:00"/>
    <s v="UNDP1"/>
    <x v="1"/>
    <s v="Facilities &amp; Admin - Implement"/>
    <s v="SSD"/>
    <n v="30000"/>
    <n v="47104"/>
    <n v="1981"/>
    <x v="3"/>
    <s v="SSD10"/>
    <x v="15"/>
    <x v="79"/>
    <s v="SFA"/>
    <m/>
    <m/>
    <m/>
    <m/>
    <x v="84"/>
    <x v="3"/>
    <m/>
    <n v="9386888"/>
    <n v="4567"/>
    <d v="2022-02-28T00:00:00"/>
    <n v="7.68"/>
    <s v="USD"/>
    <n v="7.68"/>
    <s v="PC"/>
    <n v="2022"/>
    <x v="4"/>
  </r>
  <r>
    <x v="1"/>
    <s v="UNDP1-0009386889-20-MAR-2022-1489"/>
    <x v="23"/>
    <d v="2022-03-21T00:00:00"/>
    <s v="UNDP1"/>
    <x v="1"/>
    <s v="Facilities &amp; Admin - Implement"/>
    <s v="SSD"/>
    <n v="30000"/>
    <n v="47104"/>
    <n v="1981"/>
    <x v="3"/>
    <s v="SSD10"/>
    <x v="15"/>
    <x v="79"/>
    <s v="SFA"/>
    <m/>
    <m/>
    <m/>
    <m/>
    <x v="116"/>
    <x v="3"/>
    <m/>
    <n v="9386889"/>
    <n v="1489"/>
    <d v="2022-03-20T00:00:00"/>
    <n v="-7.68"/>
    <s v="USD"/>
    <n v="-7.68"/>
    <s v="PC"/>
    <n v="2022"/>
    <x v="3"/>
  </r>
  <r>
    <x v="1"/>
    <s v="UNDP1-0009386889-20-MAR-2022-1487"/>
    <x v="23"/>
    <d v="2022-03-21T00:00:00"/>
    <s v="UNDP1"/>
    <x v="1"/>
    <s v="Facilities &amp; Admin - Implement"/>
    <s v="SSD"/>
    <n v="30000"/>
    <n v="47104"/>
    <n v="1981"/>
    <x v="3"/>
    <s v="SSD10"/>
    <x v="15"/>
    <x v="78"/>
    <s v="SFA"/>
    <m/>
    <m/>
    <m/>
    <m/>
    <x v="116"/>
    <x v="3"/>
    <m/>
    <n v="9386889"/>
    <n v="1487"/>
    <d v="2022-03-20T00:00:00"/>
    <n v="204.53"/>
    <s v="USD"/>
    <n v="204.53"/>
    <s v="PC"/>
    <n v="2022"/>
    <x v="3"/>
  </r>
  <r>
    <x v="1"/>
    <s v="UNDP1-0009386889-20-MAR-2022-1488"/>
    <x v="23"/>
    <d v="2022-03-21T00:00:00"/>
    <s v="UNDP1"/>
    <x v="1"/>
    <s v="Facilities &amp; Admin - Implement"/>
    <s v="SSD"/>
    <n v="30000"/>
    <n v="47104"/>
    <n v="1981"/>
    <x v="3"/>
    <s v="SSD10"/>
    <x v="15"/>
    <x v="79"/>
    <s v="SFA"/>
    <m/>
    <m/>
    <m/>
    <m/>
    <x v="116"/>
    <x v="3"/>
    <m/>
    <n v="9386889"/>
    <n v="1488"/>
    <d v="2022-03-20T00:00:00"/>
    <n v="120"/>
    <s v="USD"/>
    <n v="120"/>
    <s v="PC"/>
    <n v="2022"/>
    <x v="3"/>
  </r>
  <r>
    <x v="0"/>
    <s v="UNDP1-0009390307-01-MAR-2022-10"/>
    <x v="7"/>
    <d v="2022-03-24T00:00:00"/>
    <s v="UNDP1"/>
    <x v="3"/>
    <s v="Asset NBV Transfer"/>
    <s v="SSD"/>
    <n v="4000"/>
    <n v="47104"/>
    <n v="1981"/>
    <x v="18"/>
    <s v="SSD10"/>
    <x v="15"/>
    <x v="79"/>
    <s v="GLE"/>
    <m/>
    <m/>
    <m/>
    <m/>
    <x v="11"/>
    <x v="455"/>
    <m/>
    <n v="9390307"/>
    <n v="10"/>
    <d v="2022-03-01T00:00:00"/>
    <n v="-2916.66"/>
    <s v="USD"/>
    <n v="-2916.66"/>
    <s v="AMA"/>
    <n v="2022"/>
    <x v="3"/>
  </r>
  <r>
    <x v="0"/>
    <s v="UNDP1-0009390307-01-MAR-2022-8"/>
    <x v="7"/>
    <d v="2022-03-24T00:00:00"/>
    <s v="UNDP1"/>
    <x v="3"/>
    <s v="Asset NBV Transfer"/>
    <s v="SSD"/>
    <n v="4000"/>
    <n v="47104"/>
    <n v="1981"/>
    <x v="18"/>
    <s v="SSD10"/>
    <x v="15"/>
    <x v="79"/>
    <s v="GLE"/>
    <m/>
    <m/>
    <m/>
    <m/>
    <x v="11"/>
    <x v="13"/>
    <m/>
    <n v="9390307"/>
    <n v="8"/>
    <d v="2022-03-01T00:00:00"/>
    <n v="-13418.76"/>
    <s v="USD"/>
    <n v="-13418.76"/>
    <s v="AMA"/>
    <n v="2022"/>
    <x v="3"/>
  </r>
  <r>
    <x v="0"/>
    <s v="UNDP1-0009390307-01-MAR-2022-7"/>
    <x v="7"/>
    <d v="2022-03-24T00:00:00"/>
    <s v="UNDP1"/>
    <x v="3"/>
    <s v="Asset NBV Transfer"/>
    <s v="SSD"/>
    <n v="4000"/>
    <n v="47104"/>
    <n v="1981"/>
    <x v="18"/>
    <s v="SSD10"/>
    <x v="15"/>
    <x v="79"/>
    <s v="GLE"/>
    <m/>
    <m/>
    <m/>
    <m/>
    <x v="11"/>
    <x v="12"/>
    <m/>
    <n v="9390307"/>
    <n v="7"/>
    <d v="2022-03-01T00:00:00"/>
    <n v="-13418.76"/>
    <s v="USD"/>
    <n v="-13418.76"/>
    <s v="AMA"/>
    <n v="2022"/>
    <x v="3"/>
  </r>
  <r>
    <x v="0"/>
    <s v="UNDP1-0009390307-01-MAR-2022-11"/>
    <x v="7"/>
    <d v="2022-03-24T00:00:00"/>
    <s v="UNDP1"/>
    <x v="3"/>
    <s v="Asset NBV Transfer"/>
    <s v="SSD"/>
    <n v="4000"/>
    <n v="47104"/>
    <n v="1981"/>
    <x v="18"/>
    <s v="SSD10"/>
    <x v="15"/>
    <x v="79"/>
    <s v="GLE"/>
    <m/>
    <m/>
    <m/>
    <m/>
    <x v="11"/>
    <x v="456"/>
    <m/>
    <n v="9390307"/>
    <n v="11"/>
    <d v="2022-03-01T00:00:00"/>
    <n v="-314.83999999999997"/>
    <s v="USD"/>
    <n v="-314.83999999999997"/>
    <s v="AMA"/>
    <n v="2022"/>
    <x v="3"/>
  </r>
  <r>
    <x v="0"/>
    <s v="UNDP1-0009390307-01-MAR-2022-9"/>
    <x v="7"/>
    <d v="2022-03-24T00:00:00"/>
    <s v="UNDP1"/>
    <x v="3"/>
    <s v="Asset NBV Transfer"/>
    <s v="SSD"/>
    <n v="4000"/>
    <n v="47104"/>
    <n v="1981"/>
    <x v="18"/>
    <s v="SSD10"/>
    <x v="15"/>
    <x v="79"/>
    <s v="GLE"/>
    <m/>
    <m/>
    <m/>
    <m/>
    <x v="11"/>
    <x v="10"/>
    <m/>
    <n v="9390307"/>
    <n v="9"/>
    <d v="2022-03-01T00:00:00"/>
    <n v="-13418.76"/>
    <s v="USD"/>
    <n v="-13418.76"/>
    <s v="AMA"/>
    <n v="2022"/>
    <x v="3"/>
  </r>
  <r>
    <x v="0"/>
    <s v="UNDP1-0009390307-01-MAR-2022-12"/>
    <x v="7"/>
    <d v="2022-03-24T00:00:00"/>
    <s v="UNDP1"/>
    <x v="3"/>
    <s v="Asset NBV Transfer"/>
    <s v="SSD"/>
    <n v="4000"/>
    <n v="47104"/>
    <n v="1981"/>
    <x v="18"/>
    <s v="SSD10"/>
    <x v="15"/>
    <x v="79"/>
    <s v="GLE"/>
    <m/>
    <m/>
    <m/>
    <m/>
    <x v="11"/>
    <x v="11"/>
    <m/>
    <n v="9390307"/>
    <n v="12"/>
    <d v="2022-03-01T00:00:00"/>
    <n v="-28315.63"/>
    <s v="USD"/>
    <n v="-28315.63"/>
    <s v="AMA"/>
    <n v="2022"/>
    <x v="3"/>
  </r>
  <r>
    <x v="0"/>
    <s v="UNDP1-0009409373-06-APR-2022-3"/>
    <x v="29"/>
    <d v="2022-04-08T00:00:00"/>
    <s v="UNDP1"/>
    <x v="80"/>
    <s v="Grants to Instit &amp; other Benef"/>
    <s v="SSD"/>
    <n v="4000"/>
    <n v="47104"/>
    <n v="1981"/>
    <x v="18"/>
    <s v="SSD10"/>
    <x v="15"/>
    <x v="79"/>
    <s v="GLE"/>
    <m/>
    <m/>
    <m/>
    <m/>
    <x v="53"/>
    <x v="457"/>
    <m/>
    <n v="9409373"/>
    <n v="3"/>
    <d v="2022-04-06T00:00:00"/>
    <n v="10.09"/>
    <s v="USD"/>
    <n v="10.09"/>
    <s v="ONL"/>
    <n v="2022"/>
    <x v="0"/>
  </r>
  <r>
    <x v="1"/>
    <s v="UNDP1-0009430880-31-MAR-2022-2769"/>
    <x v="9"/>
    <d v="2022-04-24T00:00:00"/>
    <s v="UNDP1"/>
    <x v="1"/>
    <s v="Facilities &amp; Admin - Implement"/>
    <s v="SSD"/>
    <n v="30000"/>
    <n v="47104"/>
    <n v="1981"/>
    <x v="3"/>
    <s v="SSD10"/>
    <x v="15"/>
    <x v="79"/>
    <s v="SFA"/>
    <m/>
    <m/>
    <m/>
    <m/>
    <x v="105"/>
    <x v="3"/>
    <m/>
    <n v="9430880"/>
    <n v="2769"/>
    <d v="2022-03-31T00:00:00"/>
    <n v="552.34"/>
    <s v="USD"/>
    <n v="552.34"/>
    <s v="PC"/>
    <n v="2022"/>
    <x v="3"/>
  </r>
  <r>
    <x v="1"/>
    <s v="UNDP1-0009430880-31-MAR-2022-2768"/>
    <x v="9"/>
    <d v="2022-04-24T00:00:00"/>
    <s v="UNDP1"/>
    <x v="1"/>
    <s v="Facilities &amp; Admin - Implement"/>
    <s v="SSD"/>
    <n v="30000"/>
    <n v="47104"/>
    <n v="1981"/>
    <x v="3"/>
    <s v="SSD10"/>
    <x v="15"/>
    <x v="79"/>
    <s v="SFA"/>
    <m/>
    <m/>
    <m/>
    <m/>
    <x v="105"/>
    <x v="3"/>
    <m/>
    <n v="9430880"/>
    <n v="2768"/>
    <d v="2022-03-31T00:00:00"/>
    <n v="486.47"/>
    <s v="USD"/>
    <n v="486.47"/>
    <s v="PC"/>
    <n v="2022"/>
    <x v="3"/>
  </r>
  <r>
    <x v="1"/>
    <s v="UNDP1-0009430880-31-MAR-2022-2767"/>
    <x v="9"/>
    <d v="2022-04-24T00:00:00"/>
    <s v="UNDP1"/>
    <x v="1"/>
    <s v="Facilities &amp; Admin - Implement"/>
    <s v="SSD"/>
    <n v="30000"/>
    <n v="47104"/>
    <n v="1981"/>
    <x v="3"/>
    <s v="SSD10"/>
    <x v="15"/>
    <x v="78"/>
    <s v="SFA"/>
    <m/>
    <m/>
    <m/>
    <m/>
    <x v="105"/>
    <x v="3"/>
    <m/>
    <n v="9430880"/>
    <n v="2767"/>
    <d v="2022-03-31T00:00:00"/>
    <n v="8618.32"/>
    <s v="USD"/>
    <n v="8618.32"/>
    <s v="PC"/>
    <n v="2022"/>
    <x v="3"/>
  </r>
  <r>
    <x v="1"/>
    <s v="UNDP1-0009430880-31-MAR-2022-2770"/>
    <x v="9"/>
    <d v="2022-04-24T00:00:00"/>
    <s v="UNDP1"/>
    <x v="1"/>
    <s v="Facilities &amp; Admin - Implement"/>
    <s v="SSD"/>
    <n v="30000"/>
    <n v="47104"/>
    <n v="1981"/>
    <x v="3"/>
    <s v="SSD10"/>
    <x v="15"/>
    <x v="82"/>
    <s v="SFA"/>
    <m/>
    <m/>
    <m/>
    <m/>
    <x v="105"/>
    <x v="3"/>
    <m/>
    <n v="9430880"/>
    <n v="2770"/>
    <d v="2022-03-31T00:00:00"/>
    <n v="1.32"/>
    <s v="USD"/>
    <n v="1.32"/>
    <s v="PC"/>
    <n v="2022"/>
    <x v="3"/>
  </r>
  <r>
    <x v="1"/>
    <s v="UNDP1-0009430880-31-MAR-2022-2766"/>
    <x v="9"/>
    <d v="2022-04-24T00:00:00"/>
    <s v="UNDP1"/>
    <x v="1"/>
    <s v="Facilities &amp; Admin - Implement"/>
    <s v="SSD"/>
    <n v="30000"/>
    <n v="47101"/>
    <n v="1981"/>
    <x v="3"/>
    <s v="SSD10"/>
    <x v="15"/>
    <x v="79"/>
    <s v="SFA"/>
    <m/>
    <m/>
    <m/>
    <m/>
    <x v="105"/>
    <x v="3"/>
    <m/>
    <n v="9430880"/>
    <n v="2766"/>
    <d v="2022-03-31T00:00:00"/>
    <n v="250.65"/>
    <s v="USD"/>
    <n v="250.65"/>
    <s v="PC"/>
    <n v="2022"/>
    <x v="3"/>
  </r>
  <r>
    <x v="1"/>
    <s v="UNDP1-0009430889-23-APR-2022-3806"/>
    <x v="24"/>
    <d v="2022-04-24T00:00:00"/>
    <s v="UNDP1"/>
    <x v="1"/>
    <s v="Facilities &amp; Admin - Implement"/>
    <s v="SSD"/>
    <n v="30000"/>
    <n v="47104"/>
    <n v="1981"/>
    <x v="3"/>
    <s v="SSD10"/>
    <x v="15"/>
    <x v="78"/>
    <s v="SFA"/>
    <m/>
    <m/>
    <m/>
    <m/>
    <x v="86"/>
    <x v="3"/>
    <m/>
    <n v="9430889"/>
    <n v="3806"/>
    <d v="2022-04-23T00:00:00"/>
    <n v="124.4"/>
    <s v="USD"/>
    <n v="124.4"/>
    <s v="PC"/>
    <n v="2022"/>
    <x v="0"/>
  </r>
  <r>
    <x v="1"/>
    <s v="UNDP1-0009430889-23-APR-2022-3809"/>
    <x v="24"/>
    <d v="2022-04-24T00:00:00"/>
    <s v="UNDP1"/>
    <x v="1"/>
    <s v="Facilities &amp; Admin - Implement"/>
    <s v="SSD"/>
    <n v="30000"/>
    <n v="47104"/>
    <n v="1981"/>
    <x v="3"/>
    <s v="SSD10"/>
    <x v="15"/>
    <x v="83"/>
    <s v="SFA"/>
    <m/>
    <m/>
    <m/>
    <m/>
    <x v="86"/>
    <x v="3"/>
    <m/>
    <n v="9430889"/>
    <n v="3809"/>
    <d v="2022-04-23T00:00:00"/>
    <n v="200"/>
    <s v="USD"/>
    <n v="200"/>
    <s v="PC"/>
    <n v="2022"/>
    <x v="0"/>
  </r>
  <r>
    <x v="1"/>
    <s v="UNDP1-0009430889-23-APR-2022-3807"/>
    <x v="24"/>
    <d v="2022-04-24T00:00:00"/>
    <s v="UNDP1"/>
    <x v="1"/>
    <s v="Facilities &amp; Admin - Implement"/>
    <s v="SSD"/>
    <n v="30000"/>
    <n v="47104"/>
    <n v="1981"/>
    <x v="3"/>
    <s v="SSD10"/>
    <x v="15"/>
    <x v="79"/>
    <s v="SFA"/>
    <m/>
    <m/>
    <m/>
    <m/>
    <x v="86"/>
    <x v="3"/>
    <m/>
    <n v="9430889"/>
    <n v="3807"/>
    <d v="2022-04-23T00:00:00"/>
    <n v="5954.99"/>
    <s v="USD"/>
    <n v="5954.99"/>
    <s v="PC"/>
    <n v="2022"/>
    <x v="0"/>
  </r>
  <r>
    <x v="1"/>
    <s v="UNDP1-0009430889-23-APR-2022-3808"/>
    <x v="24"/>
    <d v="2022-04-24T00:00:00"/>
    <s v="UNDP1"/>
    <x v="1"/>
    <s v="Facilities &amp; Admin - Implement"/>
    <s v="SSD"/>
    <n v="30000"/>
    <n v="47104"/>
    <n v="1981"/>
    <x v="3"/>
    <s v="SSD10"/>
    <x v="15"/>
    <x v="84"/>
    <s v="SFA"/>
    <m/>
    <m/>
    <m/>
    <m/>
    <x v="86"/>
    <x v="3"/>
    <m/>
    <n v="9430889"/>
    <n v="3808"/>
    <d v="2022-04-23T00:00:00"/>
    <n v="120"/>
    <s v="USD"/>
    <n v="120"/>
    <s v="PC"/>
    <n v="2022"/>
    <x v="0"/>
  </r>
  <r>
    <x v="0"/>
    <s v="UNDP1-0009437650-28-APR-2022-1"/>
    <x v="59"/>
    <d v="2022-04-29T00:00:00"/>
    <s v="UNDP1"/>
    <x v="0"/>
    <s v="Transfers to/from- Funds/Donor"/>
    <s v="SSD"/>
    <n v="30000"/>
    <n v="47104"/>
    <n v="1981"/>
    <x v="0"/>
    <s v="SSD10"/>
    <x v="15"/>
    <x v="84"/>
    <s v="GLR"/>
    <m/>
    <m/>
    <m/>
    <m/>
    <x v="317"/>
    <x v="0"/>
    <m/>
    <n v="9437650"/>
    <n v="1"/>
    <d v="2022-04-28T00:00:00"/>
    <n v="-1274096.24"/>
    <s v="USD"/>
    <n v="-1274096.24"/>
    <s v="ONL"/>
    <n v="2022"/>
    <x v="0"/>
  </r>
  <r>
    <x v="0"/>
    <s v="UNDP1-0009445381-06-MAY-2022-1"/>
    <x v="33"/>
    <d v="2022-05-08T00:00:00"/>
    <s v="UNDP1"/>
    <x v="0"/>
    <s v="Transfers to/from- Funds/Donor"/>
    <s v="SSD"/>
    <n v="30000"/>
    <n v="47104"/>
    <n v="1981"/>
    <x v="0"/>
    <s v="SSD10"/>
    <x v="15"/>
    <x v="84"/>
    <s v="GLR"/>
    <m/>
    <m/>
    <m/>
    <m/>
    <x v="318"/>
    <x v="0"/>
    <m/>
    <n v="9445381"/>
    <n v="1"/>
    <d v="2022-05-06T00:00:00"/>
    <n v="27000"/>
    <s v="USD"/>
    <n v="27000"/>
    <s v="ONL"/>
    <n v="2022"/>
    <x v="1"/>
  </r>
  <r>
    <x v="0"/>
    <s v="UNDP1-0009447468-30-APR-2022-1"/>
    <x v="0"/>
    <d v="2022-05-08T00:00:00"/>
    <s v="UNDP1"/>
    <x v="0"/>
    <s v="Transfers to/from- Funds/Donor"/>
    <s v="SSD"/>
    <n v="30000"/>
    <n v="47104"/>
    <n v="1981"/>
    <x v="0"/>
    <s v="SSD10"/>
    <x v="15"/>
    <x v="84"/>
    <s v="GLR"/>
    <m/>
    <m/>
    <m/>
    <m/>
    <x v="319"/>
    <x v="0"/>
    <m/>
    <n v="9447468"/>
    <n v="1"/>
    <d v="2022-04-30T00:00:00"/>
    <n v="-27000"/>
    <s v="USD"/>
    <n v="-27000"/>
    <s v="ONL"/>
    <n v="2022"/>
    <x v="0"/>
  </r>
  <r>
    <x v="0"/>
    <s v="UNDP1-0009447468-30-APR-2022-2"/>
    <x v="0"/>
    <d v="2022-05-08T00:00:00"/>
    <s v="UNDP1"/>
    <x v="0"/>
    <s v="Transfers to/from- Funds/Donor"/>
    <s v="SSD"/>
    <n v="30000"/>
    <n v="47104"/>
    <n v="1981"/>
    <x v="0"/>
    <s v="SSD10"/>
    <x v="15"/>
    <x v="84"/>
    <s v="GLR"/>
    <m/>
    <m/>
    <m/>
    <m/>
    <x v="319"/>
    <x v="0"/>
    <m/>
    <n v="9447468"/>
    <n v="2"/>
    <d v="2022-04-30T00:00:00"/>
    <n v="27000"/>
    <s v="USD"/>
    <n v="27000"/>
    <s v="ONL"/>
    <n v="2022"/>
    <x v="0"/>
  </r>
  <r>
    <x v="1"/>
    <s v="UNDP1-0009459478-30-APR-2022-1961"/>
    <x v="0"/>
    <d v="2022-05-17T00:00:00"/>
    <s v="UNDP1"/>
    <x v="1"/>
    <s v="Facilities &amp; Admin - Implement"/>
    <s v="SSD"/>
    <n v="30000"/>
    <n v="47104"/>
    <n v="1981"/>
    <x v="3"/>
    <s v="SSD10"/>
    <x v="15"/>
    <x v="83"/>
    <s v="SFA"/>
    <m/>
    <m/>
    <m/>
    <m/>
    <x v="153"/>
    <x v="3"/>
    <m/>
    <n v="9459478"/>
    <n v="1961"/>
    <d v="2022-04-30T00:00:00"/>
    <n v="480"/>
    <s v="USD"/>
    <n v="480"/>
    <s v="PC"/>
    <n v="2022"/>
    <x v="0"/>
  </r>
  <r>
    <x v="1"/>
    <s v="UNDP1-0009459478-30-APR-2022-1960"/>
    <x v="0"/>
    <d v="2022-05-17T00:00:00"/>
    <s v="UNDP1"/>
    <x v="1"/>
    <s v="Facilities &amp; Admin - Implement"/>
    <s v="SSD"/>
    <n v="30000"/>
    <n v="47104"/>
    <n v="1981"/>
    <x v="3"/>
    <s v="SSD10"/>
    <x v="15"/>
    <x v="79"/>
    <s v="SFA"/>
    <m/>
    <m/>
    <m/>
    <m/>
    <x v="153"/>
    <x v="3"/>
    <m/>
    <n v="9459478"/>
    <n v="1960"/>
    <d v="2022-04-30T00:00:00"/>
    <n v="974.67"/>
    <s v="USD"/>
    <n v="974.67"/>
    <s v="PC"/>
    <n v="2022"/>
    <x v="0"/>
  </r>
  <r>
    <x v="1"/>
    <s v="UNDP1-0009459478-30-APR-2022-1959"/>
    <x v="0"/>
    <d v="2022-05-17T00:00:00"/>
    <s v="UNDP1"/>
    <x v="1"/>
    <s v="Facilities &amp; Admin - Implement"/>
    <s v="SSD"/>
    <n v="30000"/>
    <n v="47104"/>
    <n v="1981"/>
    <x v="3"/>
    <s v="SSD10"/>
    <x v="15"/>
    <x v="79"/>
    <s v="SFA"/>
    <m/>
    <m/>
    <m/>
    <m/>
    <x v="153"/>
    <x v="3"/>
    <m/>
    <n v="9459478"/>
    <n v="1959"/>
    <d v="2022-04-30T00:00:00"/>
    <n v="4847.37"/>
    <s v="USD"/>
    <n v="4847.37"/>
    <s v="PC"/>
    <n v="2022"/>
    <x v="0"/>
  </r>
  <r>
    <x v="1"/>
    <s v="UNDP1-0009459478-30-APR-2022-1958"/>
    <x v="0"/>
    <d v="2022-05-17T00:00:00"/>
    <s v="UNDP1"/>
    <x v="1"/>
    <s v="Facilities &amp; Admin - Implement"/>
    <s v="SSD"/>
    <n v="30000"/>
    <n v="47104"/>
    <n v="1981"/>
    <x v="3"/>
    <s v="SSD10"/>
    <x v="15"/>
    <x v="78"/>
    <s v="SFA"/>
    <m/>
    <m/>
    <m/>
    <m/>
    <x v="153"/>
    <x v="3"/>
    <m/>
    <n v="9459478"/>
    <n v="1958"/>
    <d v="2022-04-30T00:00:00"/>
    <n v="4231.75"/>
    <s v="USD"/>
    <n v="4231.75"/>
    <s v="PC"/>
    <n v="2022"/>
    <x v="0"/>
  </r>
  <r>
    <x v="1"/>
    <s v="UNDP1-0009459478-30-APR-2022-1962"/>
    <x v="0"/>
    <d v="2022-05-17T00:00:00"/>
    <s v="UNDP1"/>
    <x v="1"/>
    <s v="Facilities &amp; Admin - Implement"/>
    <s v="SSD"/>
    <n v="30000"/>
    <n v="47104"/>
    <n v="1981"/>
    <x v="3"/>
    <s v="SSD10"/>
    <x v="15"/>
    <x v="82"/>
    <s v="SFA"/>
    <m/>
    <m/>
    <m/>
    <m/>
    <x v="153"/>
    <x v="3"/>
    <m/>
    <n v="9459478"/>
    <n v="1962"/>
    <d v="2022-04-30T00:00:00"/>
    <n v="132.91999999999999"/>
    <s v="USD"/>
    <n v="132.91999999999999"/>
    <s v="PC"/>
    <n v="2022"/>
    <x v="0"/>
  </r>
  <r>
    <x v="1"/>
    <s v="UNDP1-0009459478-30-APR-2022-1963"/>
    <x v="0"/>
    <d v="2022-05-17T00:00:00"/>
    <s v="UNDP1"/>
    <x v="1"/>
    <s v="Facilities &amp; Admin - Implement"/>
    <s v="SSD"/>
    <n v="30000"/>
    <n v="47104"/>
    <n v="1981"/>
    <x v="0"/>
    <s v="SSD10"/>
    <x v="15"/>
    <x v="85"/>
    <s v="SFA"/>
    <m/>
    <m/>
    <m/>
    <m/>
    <x v="153"/>
    <x v="3"/>
    <m/>
    <n v="9459478"/>
    <n v="1963"/>
    <d v="2022-04-30T00:00:00"/>
    <n v="8056.16"/>
    <s v="USD"/>
    <n v="8056.16"/>
    <s v="PC"/>
    <n v="2022"/>
    <x v="0"/>
  </r>
  <r>
    <x v="1"/>
    <s v="UNDP1-0009459478-30-APR-2022-1957"/>
    <x v="0"/>
    <d v="2022-05-17T00:00:00"/>
    <s v="UNDP1"/>
    <x v="1"/>
    <s v="Facilities &amp; Admin - Implement"/>
    <s v="SSD"/>
    <n v="30000"/>
    <n v="47101"/>
    <n v="1981"/>
    <x v="3"/>
    <s v="SSD10"/>
    <x v="15"/>
    <x v="81"/>
    <s v="SFA"/>
    <m/>
    <m/>
    <m/>
    <m/>
    <x v="153"/>
    <x v="3"/>
    <m/>
    <n v="9459478"/>
    <n v="1957"/>
    <d v="2022-04-30T00:00:00"/>
    <n v="48"/>
    <s v="USD"/>
    <n v="48"/>
    <s v="PC"/>
    <n v="2022"/>
    <x v="0"/>
  </r>
  <r>
    <x v="0"/>
    <s v="UNDP1-0009461288-18-MAY-2022-25"/>
    <x v="5"/>
    <d v="2022-05-18T00:00:00"/>
    <s v="UNDP1"/>
    <x v="84"/>
    <s v="Sundry"/>
    <s v="SSD"/>
    <n v="4000"/>
    <n v="47104"/>
    <n v="1981"/>
    <x v="18"/>
    <s v="SSD10"/>
    <x v="15"/>
    <x v="79"/>
    <s v="GLE"/>
    <m/>
    <m/>
    <m/>
    <m/>
    <x v="320"/>
    <x v="458"/>
    <m/>
    <n v="9461288"/>
    <n v="25"/>
    <d v="2022-05-18T00:00:00"/>
    <n v="280"/>
    <s v="USD"/>
    <n v="280"/>
    <s v="ONL"/>
    <n v="2022"/>
    <x v="1"/>
  </r>
  <r>
    <x v="0"/>
    <s v="UNDP1-0009461288-18-MAY-2022-23"/>
    <x v="5"/>
    <d v="2022-05-18T00:00:00"/>
    <s v="UNDP1"/>
    <x v="81"/>
    <s v="Bank Charges"/>
    <s v="SSD"/>
    <n v="4000"/>
    <n v="47104"/>
    <n v="1981"/>
    <x v="18"/>
    <s v="SSD10"/>
    <x v="15"/>
    <x v="79"/>
    <s v="GLE"/>
    <m/>
    <m/>
    <m/>
    <m/>
    <x v="320"/>
    <x v="210"/>
    <m/>
    <n v="9461288"/>
    <n v="23"/>
    <d v="2022-05-18T00:00:00"/>
    <n v="18870"/>
    <s v="USD"/>
    <n v="18870"/>
    <s v="ONL"/>
    <n v="2022"/>
    <x v="1"/>
  </r>
  <r>
    <x v="0"/>
    <s v="UNDP1-0009461288-18-MAY-2022-21"/>
    <x v="5"/>
    <d v="2022-05-18T00:00:00"/>
    <s v="UNDP1"/>
    <x v="11"/>
    <s v="Rent - Meeting Rooms"/>
    <s v="SSD"/>
    <n v="4000"/>
    <n v="47104"/>
    <n v="1981"/>
    <x v="18"/>
    <s v="SSD10"/>
    <x v="15"/>
    <x v="79"/>
    <s v="GLE"/>
    <m/>
    <m/>
    <m/>
    <m/>
    <x v="320"/>
    <x v="459"/>
    <m/>
    <n v="9461288"/>
    <n v="21"/>
    <d v="2022-05-18T00:00:00"/>
    <n v="1810"/>
    <s v="USD"/>
    <n v="1810"/>
    <s v="ONL"/>
    <n v="2022"/>
    <x v="1"/>
  </r>
  <r>
    <x v="0"/>
    <s v="UNDP1-0009461288-18-MAY-2022-19"/>
    <x v="5"/>
    <d v="2022-05-18T00:00:00"/>
    <s v="UNDP1"/>
    <x v="13"/>
    <s v="Stationery &amp; other Office Supp"/>
    <s v="SSD"/>
    <n v="4000"/>
    <n v="47104"/>
    <n v="1981"/>
    <x v="18"/>
    <s v="SSD10"/>
    <x v="15"/>
    <x v="79"/>
    <s v="GLE"/>
    <m/>
    <m/>
    <m/>
    <m/>
    <x v="320"/>
    <x v="82"/>
    <m/>
    <n v="9461288"/>
    <n v="19"/>
    <d v="2022-05-18T00:00:00"/>
    <n v="450"/>
    <s v="USD"/>
    <n v="450"/>
    <s v="ONL"/>
    <n v="2022"/>
    <x v="1"/>
  </r>
  <r>
    <x v="0"/>
    <s v="UNDP1-0009461288-18-MAY-2022-17"/>
    <x v="5"/>
    <d v="2022-05-18T00:00:00"/>
    <s v="UNDP1"/>
    <x v="95"/>
    <s v="Connectivity Charges"/>
    <s v="SSD"/>
    <n v="4000"/>
    <n v="47104"/>
    <n v="1981"/>
    <x v="18"/>
    <s v="SSD10"/>
    <x v="15"/>
    <x v="79"/>
    <s v="GLE"/>
    <m/>
    <m/>
    <m/>
    <m/>
    <x v="320"/>
    <x v="460"/>
    <m/>
    <n v="9461288"/>
    <n v="17"/>
    <d v="2022-05-18T00:00:00"/>
    <n v="142"/>
    <s v="USD"/>
    <n v="142"/>
    <s v="ONL"/>
    <n v="2022"/>
    <x v="1"/>
  </r>
  <r>
    <x v="0"/>
    <s v="UNDP1-0009461288-18-MAY-2022-15"/>
    <x v="5"/>
    <d v="2022-05-18T00:00:00"/>
    <s v="UNDP1"/>
    <x v="78"/>
    <s v="Travel - Other"/>
    <s v="SSD"/>
    <n v="4000"/>
    <n v="47104"/>
    <n v="1981"/>
    <x v="18"/>
    <s v="SSD10"/>
    <x v="15"/>
    <x v="79"/>
    <s v="GLE"/>
    <m/>
    <m/>
    <m/>
    <m/>
    <x v="320"/>
    <x v="461"/>
    <m/>
    <n v="9461288"/>
    <n v="15"/>
    <d v="2022-05-18T00:00:00"/>
    <n v="2640"/>
    <s v="USD"/>
    <n v="2640"/>
    <s v="ONL"/>
    <n v="2022"/>
    <x v="1"/>
  </r>
  <r>
    <x v="0"/>
    <s v="UNDP1-0009461288-18-MAY-2022-13"/>
    <x v="5"/>
    <d v="2022-05-18T00:00:00"/>
    <s v="UNDP1"/>
    <x v="77"/>
    <s v="Daily Subsistence Allow-Local"/>
    <s v="SSD"/>
    <n v="4000"/>
    <n v="47104"/>
    <n v="1981"/>
    <x v="18"/>
    <s v="SSD10"/>
    <x v="15"/>
    <x v="79"/>
    <s v="GLE"/>
    <m/>
    <m/>
    <m/>
    <m/>
    <x v="320"/>
    <x v="462"/>
    <m/>
    <n v="9461288"/>
    <n v="13"/>
    <d v="2022-05-18T00:00:00"/>
    <n v="3536"/>
    <s v="USD"/>
    <n v="3536"/>
    <s v="ONL"/>
    <n v="2022"/>
    <x v="1"/>
  </r>
  <r>
    <x v="0"/>
    <s v="UNDP1-0009461288-18-MAY-2022-2"/>
    <x v="5"/>
    <d v="2022-05-18T00:00:00"/>
    <s v="UNDP1"/>
    <x v="7"/>
    <s v="Travel Tickets-Local"/>
    <s v="SSD"/>
    <n v="4000"/>
    <n v="47104"/>
    <n v="1981"/>
    <x v="18"/>
    <s v="SSD10"/>
    <x v="15"/>
    <x v="79"/>
    <s v="GLE"/>
    <m/>
    <m/>
    <m/>
    <m/>
    <x v="320"/>
    <x v="463"/>
    <m/>
    <n v="9461288"/>
    <n v="2"/>
    <d v="2022-05-18T00:00:00"/>
    <n v="10000"/>
    <s v="USD"/>
    <n v="10000"/>
    <s v="ONL"/>
    <n v="2022"/>
    <x v="1"/>
  </r>
  <r>
    <x v="0"/>
    <s v="UNDP1-0009461288-18-MAY-2022-11"/>
    <x v="5"/>
    <d v="2022-05-18T00:00:00"/>
    <s v="UNDP1"/>
    <x v="21"/>
    <s v="Daily Subsistence Allow-Intl"/>
    <s v="SSD"/>
    <n v="4000"/>
    <n v="47104"/>
    <n v="1981"/>
    <x v="18"/>
    <s v="SSD10"/>
    <x v="15"/>
    <x v="79"/>
    <s v="GLE"/>
    <m/>
    <m/>
    <m/>
    <m/>
    <x v="320"/>
    <x v="464"/>
    <m/>
    <n v="9461288"/>
    <n v="11"/>
    <d v="2022-05-18T00:00:00"/>
    <n v="5935"/>
    <s v="USD"/>
    <n v="5935"/>
    <s v="ONL"/>
    <n v="2022"/>
    <x v="1"/>
  </r>
  <r>
    <x v="0"/>
    <s v="UNDP1-0009461288-18-MAY-2022-6"/>
    <x v="5"/>
    <d v="2022-05-18T00:00:00"/>
    <s v="UNDP1"/>
    <x v="23"/>
    <s v="Hazard Duty Station Allow-IP"/>
    <s v="SSD"/>
    <n v="4000"/>
    <n v="47104"/>
    <n v="1981"/>
    <x v="18"/>
    <s v="SSD10"/>
    <x v="15"/>
    <x v="79"/>
    <s v="GLE"/>
    <m/>
    <m/>
    <m/>
    <m/>
    <x v="320"/>
    <x v="465"/>
    <m/>
    <n v="9461288"/>
    <n v="6"/>
    <d v="2022-05-18T00:00:00"/>
    <n v="4935"/>
    <s v="USD"/>
    <n v="4935"/>
    <s v="ONL"/>
    <n v="2022"/>
    <x v="1"/>
  </r>
  <r>
    <x v="0"/>
    <s v="UNDP1-0009461288-18-MAY-2022-30"/>
    <x v="5"/>
    <d v="2022-05-18T00:00:00"/>
    <s v="UNDP1"/>
    <x v="9"/>
    <s v="Learning costs"/>
    <s v="SSD"/>
    <n v="4000"/>
    <n v="47104"/>
    <n v="1981"/>
    <x v="18"/>
    <s v="SSD10"/>
    <x v="15"/>
    <x v="79"/>
    <s v="GLE"/>
    <m/>
    <m/>
    <m/>
    <m/>
    <x v="320"/>
    <x v="466"/>
    <m/>
    <n v="9461288"/>
    <n v="30"/>
    <d v="2022-05-18T00:00:00"/>
    <n v="1385"/>
    <s v="USD"/>
    <n v="1385"/>
    <s v="ONL"/>
    <n v="2022"/>
    <x v="1"/>
  </r>
  <r>
    <x v="0"/>
    <s v="UNDP1-0009461288-18-MAY-2022-28"/>
    <x v="5"/>
    <d v="2022-05-18T00:00:00"/>
    <s v="UNDP1"/>
    <x v="9"/>
    <s v="Learning costs"/>
    <s v="SSD"/>
    <n v="4000"/>
    <n v="47104"/>
    <n v="1981"/>
    <x v="18"/>
    <s v="SSD10"/>
    <x v="15"/>
    <x v="79"/>
    <s v="GLE"/>
    <m/>
    <m/>
    <m/>
    <m/>
    <x v="320"/>
    <x v="466"/>
    <m/>
    <n v="9461288"/>
    <n v="28"/>
    <d v="2022-05-18T00:00:00"/>
    <n v="3600"/>
    <s v="USD"/>
    <n v="3600"/>
    <s v="ONL"/>
    <n v="2022"/>
    <x v="1"/>
  </r>
  <r>
    <x v="1"/>
    <s v="UNDP1-0009466482-21-MAY-2022-981"/>
    <x v="25"/>
    <d v="2022-05-22T00:00:00"/>
    <s v="UNDP1"/>
    <x v="1"/>
    <s v="Facilities &amp; Admin - Implement"/>
    <s v="SSD"/>
    <n v="30000"/>
    <n v="47104"/>
    <n v="1981"/>
    <x v="3"/>
    <s v="SSD10"/>
    <x v="15"/>
    <x v="82"/>
    <s v="SFA"/>
    <m/>
    <m/>
    <m/>
    <m/>
    <x v="155"/>
    <x v="3"/>
    <m/>
    <n v="9466482"/>
    <n v="981"/>
    <d v="2022-05-21T00:00:00"/>
    <n v="337.46"/>
    <s v="USD"/>
    <n v="337.46"/>
    <s v="PC"/>
    <n v="2022"/>
    <x v="1"/>
  </r>
  <r>
    <x v="1"/>
    <s v="UNDP1-0009466482-21-MAY-2022-982"/>
    <x v="25"/>
    <d v="2022-05-22T00:00:00"/>
    <s v="UNDP1"/>
    <x v="1"/>
    <s v="Facilities &amp; Admin - Implement"/>
    <s v="SSD"/>
    <n v="30000"/>
    <n v="47104"/>
    <n v="1981"/>
    <x v="3"/>
    <s v="SSD10"/>
    <x v="15"/>
    <x v="86"/>
    <s v="SFA"/>
    <m/>
    <m/>
    <m/>
    <m/>
    <x v="155"/>
    <x v="3"/>
    <m/>
    <n v="9466482"/>
    <n v="982"/>
    <d v="2022-05-21T00:00:00"/>
    <n v="483.84"/>
    <s v="USD"/>
    <n v="483.84"/>
    <s v="PC"/>
    <n v="2022"/>
    <x v="1"/>
  </r>
  <r>
    <x v="1"/>
    <s v="UNDP1-0009466482-21-MAY-2022-979"/>
    <x v="25"/>
    <d v="2022-05-22T00:00:00"/>
    <s v="UNDP1"/>
    <x v="1"/>
    <s v="Facilities &amp; Admin - Implement"/>
    <s v="SSD"/>
    <n v="30000"/>
    <n v="47104"/>
    <n v="1981"/>
    <x v="3"/>
    <s v="SSD10"/>
    <x v="15"/>
    <x v="83"/>
    <s v="SFA"/>
    <m/>
    <m/>
    <m/>
    <m/>
    <x v="155"/>
    <x v="3"/>
    <m/>
    <n v="9466482"/>
    <n v="979"/>
    <d v="2022-05-21T00:00:00"/>
    <n v="-480"/>
    <s v="USD"/>
    <n v="-480"/>
    <s v="PC"/>
    <n v="2022"/>
    <x v="1"/>
  </r>
  <r>
    <x v="1"/>
    <s v="UNDP1-0009466482-21-MAY-2022-978"/>
    <x v="25"/>
    <d v="2022-05-22T00:00:00"/>
    <s v="UNDP1"/>
    <x v="1"/>
    <s v="Facilities &amp; Admin - Implement"/>
    <s v="SSD"/>
    <n v="30000"/>
    <n v="47104"/>
    <n v="1981"/>
    <x v="3"/>
    <s v="SSD10"/>
    <x v="15"/>
    <x v="84"/>
    <s v="SFA"/>
    <m/>
    <m/>
    <m/>
    <m/>
    <x v="155"/>
    <x v="3"/>
    <m/>
    <n v="9466482"/>
    <n v="978"/>
    <d v="2022-05-21T00:00:00"/>
    <n v="120"/>
    <s v="USD"/>
    <n v="120"/>
    <s v="PC"/>
    <n v="2022"/>
    <x v="1"/>
  </r>
  <r>
    <x v="1"/>
    <s v="UNDP1-0009466482-21-MAY-2022-975"/>
    <x v="25"/>
    <d v="2022-05-22T00:00:00"/>
    <s v="UNDP1"/>
    <x v="1"/>
    <s v="Facilities &amp; Admin - Implement"/>
    <s v="SSD"/>
    <n v="30000"/>
    <n v="47104"/>
    <n v="1981"/>
    <x v="3"/>
    <s v="SSD10"/>
    <x v="15"/>
    <x v="78"/>
    <s v="SFA"/>
    <m/>
    <m/>
    <m/>
    <m/>
    <x v="155"/>
    <x v="3"/>
    <m/>
    <n v="9466482"/>
    <n v="975"/>
    <d v="2022-05-21T00:00:00"/>
    <n v="124.4"/>
    <s v="USD"/>
    <n v="124.4"/>
    <s v="PC"/>
    <n v="2022"/>
    <x v="1"/>
  </r>
  <r>
    <x v="1"/>
    <s v="UNDP1-0009466482-21-MAY-2022-980"/>
    <x v="25"/>
    <d v="2022-05-22T00:00:00"/>
    <s v="UNDP1"/>
    <x v="1"/>
    <s v="Facilities &amp; Admin - Implement"/>
    <s v="SSD"/>
    <n v="30000"/>
    <n v="47104"/>
    <n v="1981"/>
    <x v="3"/>
    <s v="SSD10"/>
    <x v="15"/>
    <x v="83"/>
    <s v="SFA"/>
    <m/>
    <m/>
    <m/>
    <m/>
    <x v="155"/>
    <x v="3"/>
    <m/>
    <n v="9466482"/>
    <n v="980"/>
    <d v="2022-05-21T00:00:00"/>
    <n v="480"/>
    <s v="USD"/>
    <n v="480"/>
    <s v="PC"/>
    <n v="2022"/>
    <x v="1"/>
  </r>
  <r>
    <x v="1"/>
    <s v="UNDP1-0009466482-21-MAY-2022-983"/>
    <x v="25"/>
    <d v="2022-05-22T00:00:00"/>
    <s v="UNDP1"/>
    <x v="1"/>
    <s v="Facilities &amp; Admin - Implement"/>
    <s v="SSD"/>
    <n v="30000"/>
    <n v="47104"/>
    <n v="1981"/>
    <x v="3"/>
    <s v="SSD10"/>
    <x v="15"/>
    <x v="85"/>
    <s v="SFA"/>
    <m/>
    <m/>
    <m/>
    <m/>
    <x v="155"/>
    <x v="3"/>
    <m/>
    <n v="9466482"/>
    <n v="983"/>
    <d v="2022-05-21T00:00:00"/>
    <n v="140"/>
    <s v="USD"/>
    <n v="140"/>
    <s v="PC"/>
    <n v="2022"/>
    <x v="1"/>
  </r>
  <r>
    <x v="1"/>
    <s v="UNDP1-0009466482-21-MAY-2022-984"/>
    <x v="25"/>
    <d v="2022-05-22T00:00:00"/>
    <s v="UNDP1"/>
    <x v="1"/>
    <s v="Facilities &amp; Admin - Implement"/>
    <s v="SSD"/>
    <n v="30000"/>
    <n v="47104"/>
    <n v="1981"/>
    <x v="0"/>
    <s v="SSD10"/>
    <x v="15"/>
    <x v="85"/>
    <s v="SFA"/>
    <m/>
    <m/>
    <m/>
    <m/>
    <x v="155"/>
    <x v="3"/>
    <m/>
    <n v="9466482"/>
    <n v="984"/>
    <d v="2022-05-21T00:00:00"/>
    <n v="-511.84"/>
    <s v="USD"/>
    <n v="-511.84"/>
    <s v="PC"/>
    <n v="2022"/>
    <x v="1"/>
  </r>
  <r>
    <x v="1"/>
    <s v="UNDP1-0009466482-21-MAY-2022-985"/>
    <x v="25"/>
    <d v="2022-05-22T00:00:00"/>
    <s v="UNDP1"/>
    <x v="1"/>
    <s v="Facilities &amp; Admin - Implement"/>
    <s v="SSD"/>
    <n v="30000"/>
    <n v="47104"/>
    <n v="1981"/>
    <x v="0"/>
    <s v="SSD10"/>
    <x v="15"/>
    <x v="85"/>
    <s v="SFA"/>
    <m/>
    <m/>
    <m/>
    <m/>
    <x v="155"/>
    <x v="3"/>
    <m/>
    <n v="9466482"/>
    <n v="985"/>
    <d v="2022-05-21T00:00:00"/>
    <n v="33.6"/>
    <s v="USD"/>
    <n v="33.6"/>
    <s v="PC"/>
    <n v="2022"/>
    <x v="1"/>
  </r>
  <r>
    <x v="1"/>
    <s v="UNDP1-0009466482-21-MAY-2022-976"/>
    <x v="25"/>
    <d v="2022-05-22T00:00:00"/>
    <s v="UNDP1"/>
    <x v="1"/>
    <s v="Facilities &amp; Admin - Implement"/>
    <s v="SSD"/>
    <n v="30000"/>
    <n v="47104"/>
    <n v="1981"/>
    <x v="3"/>
    <s v="SSD10"/>
    <x v="15"/>
    <x v="79"/>
    <s v="SFA"/>
    <m/>
    <m/>
    <m/>
    <m/>
    <x v="155"/>
    <x v="3"/>
    <m/>
    <n v="9466482"/>
    <n v="976"/>
    <d v="2022-05-21T00:00:00"/>
    <n v="22.32"/>
    <s v="USD"/>
    <n v="22.32"/>
    <s v="PC"/>
    <n v="2022"/>
    <x v="1"/>
  </r>
  <r>
    <x v="1"/>
    <s v="UNDP1-0009466482-21-MAY-2022-977"/>
    <x v="25"/>
    <d v="2022-05-22T00:00:00"/>
    <s v="UNDP1"/>
    <x v="1"/>
    <s v="Facilities &amp; Admin - Implement"/>
    <s v="SSD"/>
    <n v="30000"/>
    <n v="47104"/>
    <n v="1981"/>
    <x v="3"/>
    <s v="SSD10"/>
    <x v="15"/>
    <x v="79"/>
    <s v="SFA"/>
    <m/>
    <m/>
    <m/>
    <m/>
    <x v="155"/>
    <x v="3"/>
    <m/>
    <n v="9466482"/>
    <n v="977"/>
    <d v="2022-05-21T00:00:00"/>
    <n v="-6.48"/>
    <s v="USD"/>
    <n v="-6.48"/>
    <s v="PC"/>
    <n v="2022"/>
    <x v="1"/>
  </r>
  <r>
    <x v="0"/>
    <s v="UNDP1-0009470263-01-MAY-2022-6"/>
    <x v="10"/>
    <d v="2022-05-25T00:00:00"/>
    <s v="UNDP1"/>
    <x v="3"/>
    <s v="Asset NBV Transfer"/>
    <s v="SSD"/>
    <n v="4000"/>
    <n v="47104"/>
    <n v="1981"/>
    <x v="18"/>
    <s v="SSD10"/>
    <x v="15"/>
    <x v="79"/>
    <s v="GLE"/>
    <m/>
    <m/>
    <m/>
    <m/>
    <x v="13"/>
    <x v="9"/>
    <m/>
    <n v="9470263"/>
    <n v="6"/>
    <d v="2022-05-01T00:00:00"/>
    <n v="-12198.87"/>
    <s v="USD"/>
    <n v="-12198.87"/>
    <s v="AMA"/>
    <n v="2022"/>
    <x v="1"/>
  </r>
  <r>
    <x v="0"/>
    <s v="UNDP1-0009470263-01-MAY-2022-7"/>
    <x v="10"/>
    <d v="2022-05-25T00:00:00"/>
    <s v="UNDP1"/>
    <x v="3"/>
    <s v="Asset NBV Transfer"/>
    <s v="SSD"/>
    <n v="4000"/>
    <n v="47104"/>
    <n v="1981"/>
    <x v="18"/>
    <s v="SSD10"/>
    <x v="15"/>
    <x v="79"/>
    <s v="GLE"/>
    <m/>
    <m/>
    <m/>
    <m/>
    <x v="13"/>
    <x v="6"/>
    <m/>
    <n v="9470263"/>
    <n v="7"/>
    <d v="2022-05-01T00:00:00"/>
    <n v="-12198.87"/>
    <s v="USD"/>
    <n v="-12198.87"/>
    <s v="AMA"/>
    <n v="2022"/>
    <x v="1"/>
  </r>
  <r>
    <x v="0"/>
    <s v="UNDP1-0009470263-01-MAY-2022-8"/>
    <x v="10"/>
    <d v="2022-05-25T00:00:00"/>
    <s v="UNDP1"/>
    <x v="3"/>
    <s v="Asset NBV Transfer"/>
    <s v="SSD"/>
    <n v="4000"/>
    <n v="47104"/>
    <n v="1981"/>
    <x v="18"/>
    <s v="SSD10"/>
    <x v="15"/>
    <x v="79"/>
    <s v="GLE"/>
    <m/>
    <m/>
    <m/>
    <m/>
    <x v="13"/>
    <x v="7"/>
    <m/>
    <n v="9470263"/>
    <n v="8"/>
    <d v="2022-05-01T00:00:00"/>
    <n v="-27226.57"/>
    <s v="USD"/>
    <n v="-27226.57"/>
    <s v="AMA"/>
    <n v="2022"/>
    <x v="1"/>
  </r>
  <r>
    <x v="0"/>
    <s v="UNDP1-0009470263-01-MAY-2022-5"/>
    <x v="10"/>
    <d v="2022-05-25T00:00:00"/>
    <s v="UNDP1"/>
    <x v="3"/>
    <s v="Asset NBV Transfer"/>
    <s v="SSD"/>
    <n v="4000"/>
    <n v="47104"/>
    <n v="1981"/>
    <x v="18"/>
    <s v="SSD10"/>
    <x v="15"/>
    <x v="79"/>
    <s v="GLE"/>
    <m/>
    <m/>
    <m/>
    <m/>
    <x v="13"/>
    <x v="4"/>
    <m/>
    <n v="9470263"/>
    <n v="5"/>
    <d v="2022-05-01T00:00:00"/>
    <n v="-12198.87"/>
    <s v="USD"/>
    <n v="-12198.87"/>
    <s v="AMA"/>
    <n v="2022"/>
    <x v="1"/>
  </r>
  <r>
    <x v="0"/>
    <s v="UNDP1-0009470264-01-MAY-2022-8"/>
    <x v="10"/>
    <d v="2022-05-25T00:00:00"/>
    <s v="UNDP1"/>
    <x v="3"/>
    <s v="Asset NBV Transfer"/>
    <s v="SSD"/>
    <n v="4000"/>
    <n v="47104"/>
    <n v="1981"/>
    <x v="18"/>
    <s v="SSD10"/>
    <x v="15"/>
    <x v="79"/>
    <s v="GLE"/>
    <m/>
    <m/>
    <m/>
    <m/>
    <x v="14"/>
    <x v="7"/>
    <m/>
    <n v="9470264"/>
    <n v="8"/>
    <d v="2022-05-01T00:00:00"/>
    <n v="27226.57"/>
    <s v="USD"/>
    <n v="27226.57"/>
    <s v="AMA"/>
    <n v="2022"/>
    <x v="1"/>
  </r>
  <r>
    <x v="0"/>
    <s v="UNDP1-0009470264-01-MAY-2022-7"/>
    <x v="10"/>
    <d v="2022-05-25T00:00:00"/>
    <s v="UNDP1"/>
    <x v="3"/>
    <s v="Asset NBV Transfer"/>
    <s v="SSD"/>
    <n v="4000"/>
    <n v="47104"/>
    <n v="1981"/>
    <x v="18"/>
    <s v="SSD10"/>
    <x v="15"/>
    <x v="79"/>
    <s v="GLE"/>
    <m/>
    <m/>
    <m/>
    <m/>
    <x v="14"/>
    <x v="6"/>
    <m/>
    <n v="9470264"/>
    <n v="7"/>
    <d v="2022-05-01T00:00:00"/>
    <n v="12198.87"/>
    <s v="USD"/>
    <n v="12198.87"/>
    <s v="AMA"/>
    <n v="2022"/>
    <x v="1"/>
  </r>
  <r>
    <x v="0"/>
    <s v="UNDP1-0009470264-01-MAY-2022-6"/>
    <x v="10"/>
    <d v="2022-05-25T00:00:00"/>
    <s v="UNDP1"/>
    <x v="3"/>
    <s v="Asset NBV Transfer"/>
    <s v="SSD"/>
    <n v="4000"/>
    <n v="47104"/>
    <n v="1981"/>
    <x v="18"/>
    <s v="SSD10"/>
    <x v="15"/>
    <x v="79"/>
    <s v="GLE"/>
    <m/>
    <m/>
    <m/>
    <m/>
    <x v="14"/>
    <x v="9"/>
    <m/>
    <n v="9470264"/>
    <n v="6"/>
    <d v="2022-05-01T00:00:00"/>
    <n v="12198.87"/>
    <s v="USD"/>
    <n v="12198.87"/>
    <s v="AMA"/>
    <n v="2022"/>
    <x v="1"/>
  </r>
  <r>
    <x v="0"/>
    <s v="UNDP1-0009470264-01-MAY-2022-5"/>
    <x v="10"/>
    <d v="2022-05-25T00:00:00"/>
    <s v="UNDP1"/>
    <x v="3"/>
    <s v="Asset NBV Transfer"/>
    <s v="SSD"/>
    <n v="4000"/>
    <n v="47104"/>
    <n v="1981"/>
    <x v="18"/>
    <s v="SSD10"/>
    <x v="15"/>
    <x v="79"/>
    <s v="GLE"/>
    <m/>
    <m/>
    <m/>
    <m/>
    <x v="14"/>
    <x v="4"/>
    <m/>
    <n v="9470264"/>
    <n v="5"/>
    <d v="2022-05-01T00:00:00"/>
    <n v="12198.87"/>
    <s v="USD"/>
    <n v="12198.87"/>
    <s v="AMA"/>
    <n v="2022"/>
    <x v="1"/>
  </r>
  <r>
    <x v="0"/>
    <s v="UNDP1-0009476420-30-MAY-2022-1"/>
    <x v="13"/>
    <d v="2022-06-01T00:00:00"/>
    <s v="UNDP1"/>
    <x v="35"/>
    <s v="Contribution to Security"/>
    <s v="SSD"/>
    <n v="4000"/>
    <n v="47104"/>
    <n v="1981"/>
    <x v="18"/>
    <s v="SSD10"/>
    <x v="15"/>
    <x v="79"/>
    <s v="GLE"/>
    <m/>
    <m/>
    <m/>
    <m/>
    <x v="321"/>
    <x v="467"/>
    <m/>
    <n v="9476420"/>
    <n v="1"/>
    <d v="2022-05-30T00:00:00"/>
    <n v="64400"/>
    <s v="USD"/>
    <n v="64400"/>
    <s v="ONL"/>
    <n v="2022"/>
    <x v="1"/>
  </r>
  <r>
    <x v="0"/>
    <s v="UNDP1-0009481359-01-MAY-2022-1"/>
    <x v="10"/>
    <d v="2022-06-02T00:00:00"/>
    <s v="UNDP1"/>
    <x v="3"/>
    <s v="Asset NBV Transfer"/>
    <s v="SSD"/>
    <n v="30000"/>
    <n v="47104"/>
    <n v="1981"/>
    <x v="3"/>
    <s v="SSD10"/>
    <x v="15"/>
    <x v="79"/>
    <s v="GLE"/>
    <m/>
    <m/>
    <m/>
    <m/>
    <x v="15"/>
    <x v="12"/>
    <m/>
    <n v="9481359"/>
    <n v="1"/>
    <d v="2022-05-01T00:00:00"/>
    <n v="12198.87"/>
    <s v="USD"/>
    <n v="12198.87"/>
    <s v="AMA"/>
    <n v="2022"/>
    <x v="1"/>
  </r>
  <r>
    <x v="0"/>
    <s v="UNDP1-0009481359-01-MAY-2022-2"/>
    <x v="10"/>
    <d v="2022-06-02T00:00:00"/>
    <s v="UNDP1"/>
    <x v="3"/>
    <s v="Asset NBV Transfer"/>
    <s v="SSD"/>
    <n v="30000"/>
    <n v="47104"/>
    <n v="1981"/>
    <x v="3"/>
    <s v="SSD10"/>
    <x v="15"/>
    <x v="79"/>
    <s v="GLE"/>
    <m/>
    <m/>
    <m/>
    <m/>
    <x v="15"/>
    <x v="13"/>
    <m/>
    <n v="9481359"/>
    <n v="2"/>
    <d v="2022-05-01T00:00:00"/>
    <n v="12198.87"/>
    <s v="USD"/>
    <n v="12198.87"/>
    <s v="AMA"/>
    <n v="2022"/>
    <x v="1"/>
  </r>
  <r>
    <x v="0"/>
    <s v="UNDP1-0009481359-01-MAY-2022-3"/>
    <x v="10"/>
    <d v="2022-06-02T00:00:00"/>
    <s v="UNDP1"/>
    <x v="3"/>
    <s v="Asset NBV Transfer"/>
    <s v="SSD"/>
    <n v="30000"/>
    <n v="47104"/>
    <n v="1981"/>
    <x v="3"/>
    <s v="SSD10"/>
    <x v="15"/>
    <x v="79"/>
    <s v="GLE"/>
    <m/>
    <m/>
    <m/>
    <m/>
    <x v="15"/>
    <x v="10"/>
    <m/>
    <n v="9481359"/>
    <n v="3"/>
    <d v="2022-05-01T00:00:00"/>
    <n v="12198.87"/>
    <s v="USD"/>
    <n v="12198.87"/>
    <s v="AMA"/>
    <n v="2022"/>
    <x v="1"/>
  </r>
  <r>
    <x v="0"/>
    <s v="UNDP1-0009481359-01-MAY-2022-4"/>
    <x v="10"/>
    <d v="2022-06-02T00:00:00"/>
    <s v="UNDP1"/>
    <x v="3"/>
    <s v="Asset NBV Transfer"/>
    <s v="SSD"/>
    <n v="30000"/>
    <n v="47104"/>
    <n v="1981"/>
    <x v="3"/>
    <s v="SSD10"/>
    <x v="15"/>
    <x v="79"/>
    <s v="GLE"/>
    <m/>
    <m/>
    <m/>
    <m/>
    <x v="15"/>
    <x v="11"/>
    <m/>
    <n v="9481359"/>
    <n v="4"/>
    <d v="2022-05-01T00:00:00"/>
    <n v="27226.57"/>
    <s v="USD"/>
    <n v="27226.57"/>
    <s v="AMA"/>
    <n v="2022"/>
    <x v="1"/>
  </r>
  <r>
    <x v="0"/>
    <s v="UNDP1-0009481360-01-MAY-2022-1"/>
    <x v="10"/>
    <d v="2022-06-02T00:00:00"/>
    <s v="UNDP1"/>
    <x v="3"/>
    <s v="Asset NBV Transfer"/>
    <s v="SSD"/>
    <n v="30000"/>
    <n v="47104"/>
    <n v="1981"/>
    <x v="3"/>
    <s v="SSD10"/>
    <x v="15"/>
    <x v="79"/>
    <s v="GLE"/>
    <m/>
    <m/>
    <m/>
    <m/>
    <x v="16"/>
    <x v="12"/>
    <m/>
    <n v="9481360"/>
    <n v="1"/>
    <d v="2022-05-01T00:00:00"/>
    <n v="-12198.87"/>
    <s v="USD"/>
    <n v="-12198.87"/>
    <s v="AMA"/>
    <n v="2022"/>
    <x v="1"/>
  </r>
  <r>
    <x v="0"/>
    <s v="UNDP1-0009481360-01-MAY-2022-4"/>
    <x v="10"/>
    <d v="2022-06-02T00:00:00"/>
    <s v="UNDP1"/>
    <x v="3"/>
    <s v="Asset NBV Transfer"/>
    <s v="SSD"/>
    <n v="30000"/>
    <n v="47104"/>
    <n v="1981"/>
    <x v="3"/>
    <s v="SSD10"/>
    <x v="15"/>
    <x v="79"/>
    <s v="GLE"/>
    <m/>
    <m/>
    <m/>
    <m/>
    <x v="16"/>
    <x v="11"/>
    <m/>
    <n v="9481360"/>
    <n v="4"/>
    <d v="2022-05-01T00:00:00"/>
    <n v="-27226.57"/>
    <s v="USD"/>
    <n v="-27226.57"/>
    <s v="AMA"/>
    <n v="2022"/>
    <x v="1"/>
  </r>
  <r>
    <x v="0"/>
    <s v="UNDP1-0009481360-01-MAY-2022-3"/>
    <x v="10"/>
    <d v="2022-06-02T00:00:00"/>
    <s v="UNDP1"/>
    <x v="3"/>
    <s v="Asset NBV Transfer"/>
    <s v="SSD"/>
    <n v="30000"/>
    <n v="47104"/>
    <n v="1981"/>
    <x v="3"/>
    <s v="SSD10"/>
    <x v="15"/>
    <x v="79"/>
    <s v="GLE"/>
    <m/>
    <m/>
    <m/>
    <m/>
    <x v="16"/>
    <x v="10"/>
    <m/>
    <n v="9481360"/>
    <n v="3"/>
    <d v="2022-05-01T00:00:00"/>
    <n v="-12198.87"/>
    <s v="USD"/>
    <n v="-12198.87"/>
    <s v="AMA"/>
    <n v="2022"/>
    <x v="1"/>
  </r>
  <r>
    <x v="0"/>
    <s v="UNDP1-0009481360-01-MAY-2022-2"/>
    <x v="10"/>
    <d v="2022-06-02T00:00:00"/>
    <s v="UNDP1"/>
    <x v="3"/>
    <s v="Asset NBV Transfer"/>
    <s v="SSD"/>
    <n v="30000"/>
    <n v="47104"/>
    <n v="1981"/>
    <x v="3"/>
    <s v="SSD10"/>
    <x v="15"/>
    <x v="79"/>
    <s v="GLE"/>
    <m/>
    <m/>
    <m/>
    <m/>
    <x v="16"/>
    <x v="13"/>
    <m/>
    <n v="9481360"/>
    <n v="2"/>
    <d v="2022-05-01T00:00:00"/>
    <n v="-12198.87"/>
    <s v="USD"/>
    <n v="-12198.87"/>
    <s v="AMA"/>
    <n v="2022"/>
    <x v="1"/>
  </r>
  <r>
    <x v="0"/>
    <s v="UNDP1-0009492465-01-MAY-2022-5036"/>
    <x v="10"/>
    <d v="2022-06-10T00:00:00"/>
    <s v="UNDP1"/>
    <x v="29"/>
    <s v="Local Consult-Security"/>
    <s v="SSD"/>
    <n v="30000"/>
    <n v="47104"/>
    <n v="1981"/>
    <x v="3"/>
    <s v="SSD10"/>
    <x v="15"/>
    <x v="84"/>
    <s v="GLE"/>
    <m/>
    <m/>
    <m/>
    <m/>
    <x v="91"/>
    <x v="91"/>
    <m/>
    <n v="9492465"/>
    <n v="5036"/>
    <d v="2022-05-01T00:00:00"/>
    <n v="75"/>
    <s v="USD"/>
    <n v="75"/>
    <s v="ONL"/>
    <n v="2022"/>
    <x v="1"/>
  </r>
  <r>
    <x v="0"/>
    <s v="UNDP1-0009492465-01-MAY-2022-5033"/>
    <x v="10"/>
    <d v="2022-06-10T00:00:00"/>
    <s v="UNDP1"/>
    <x v="62"/>
    <s v="Intl Consult Security Charge"/>
    <s v="SSD"/>
    <n v="4000"/>
    <n v="47104"/>
    <n v="1981"/>
    <x v="18"/>
    <s v="SSD10"/>
    <x v="15"/>
    <x v="79"/>
    <s v="GLE"/>
    <m/>
    <m/>
    <m/>
    <m/>
    <x v="91"/>
    <x v="91"/>
    <m/>
    <n v="9492465"/>
    <n v="5033"/>
    <d v="2022-05-01T00:00:00"/>
    <n v="225"/>
    <s v="USD"/>
    <n v="225"/>
    <s v="ONL"/>
    <n v="2022"/>
    <x v="1"/>
  </r>
  <r>
    <x v="0"/>
    <s v="UNDP1-0009492500-01-MAY-2022-5474"/>
    <x v="10"/>
    <d v="2022-06-10T00:00:00"/>
    <s v="UNDP1"/>
    <x v="62"/>
    <s v="Intl Consult Security Charge"/>
    <s v="SSD"/>
    <n v="4000"/>
    <n v="47104"/>
    <n v="1981"/>
    <x v="18"/>
    <s v="SSD10"/>
    <x v="15"/>
    <x v="79"/>
    <s v="GLE"/>
    <m/>
    <m/>
    <m/>
    <m/>
    <x v="179"/>
    <x v="245"/>
    <m/>
    <n v="9492500"/>
    <n v="5474"/>
    <d v="2022-05-01T00:00:00"/>
    <n v="150"/>
    <s v="USD"/>
    <n v="150"/>
    <s v="ONL"/>
    <n v="2022"/>
    <x v="1"/>
  </r>
  <r>
    <x v="0"/>
    <s v="UNDP1-0009492500-01-MAY-2022-5477"/>
    <x v="10"/>
    <d v="2022-06-10T00:00:00"/>
    <s v="UNDP1"/>
    <x v="29"/>
    <s v="Local Consult-Security"/>
    <s v="SSD"/>
    <n v="30000"/>
    <n v="47104"/>
    <n v="1981"/>
    <x v="3"/>
    <s v="SSD10"/>
    <x v="15"/>
    <x v="84"/>
    <s v="GLE"/>
    <m/>
    <m/>
    <m/>
    <m/>
    <x v="179"/>
    <x v="245"/>
    <m/>
    <n v="9492500"/>
    <n v="5477"/>
    <d v="2022-05-01T00:00:00"/>
    <n v="75"/>
    <s v="USD"/>
    <n v="75"/>
    <s v="ONL"/>
    <n v="2022"/>
    <x v="1"/>
  </r>
  <r>
    <x v="1"/>
    <s v="UNDP1-0009497901-31-MAY-2022-5662"/>
    <x v="3"/>
    <d v="2022-06-14T00:00:00"/>
    <s v="UNDP1"/>
    <x v="1"/>
    <s v="Facilities &amp; Admin - Implement"/>
    <s v="SSD"/>
    <n v="30000"/>
    <n v="47104"/>
    <n v="1981"/>
    <x v="3"/>
    <s v=" "/>
    <x v="15"/>
    <x v="5"/>
    <s v="SFA"/>
    <m/>
    <m/>
    <m/>
    <m/>
    <x v="92"/>
    <x v="3"/>
    <m/>
    <n v="9497901"/>
    <n v="5662"/>
    <d v="2022-05-31T00:00:00"/>
    <n v="126.63"/>
    <s v="USD"/>
    <n v="126.63"/>
    <s v="PC"/>
    <n v="2022"/>
    <x v="1"/>
  </r>
  <r>
    <x v="1"/>
    <s v="UNDP1-0009497901-31-MAY-2022-5663"/>
    <x v="3"/>
    <d v="2022-06-14T00:00:00"/>
    <s v="UNDP1"/>
    <x v="1"/>
    <s v="Facilities &amp; Admin - Implement"/>
    <s v="SSD"/>
    <n v="30000"/>
    <n v="47104"/>
    <n v="1981"/>
    <x v="3"/>
    <s v="SSD10"/>
    <x v="15"/>
    <x v="78"/>
    <s v="SFA"/>
    <m/>
    <m/>
    <m/>
    <m/>
    <x v="92"/>
    <x v="3"/>
    <m/>
    <n v="9497901"/>
    <n v="5663"/>
    <d v="2022-05-31T00:00:00"/>
    <n v="4586.6000000000004"/>
    <s v="USD"/>
    <n v="4586.6000000000004"/>
    <s v="PC"/>
    <n v="2022"/>
    <x v="1"/>
  </r>
  <r>
    <x v="1"/>
    <s v="UNDP1-0009497901-31-MAY-2022-5664"/>
    <x v="3"/>
    <d v="2022-06-14T00:00:00"/>
    <s v="UNDP1"/>
    <x v="1"/>
    <s v="Facilities &amp; Admin - Implement"/>
    <s v="SSD"/>
    <n v="30000"/>
    <n v="47104"/>
    <n v="1981"/>
    <x v="3"/>
    <s v="SSD10"/>
    <x v="15"/>
    <x v="79"/>
    <s v="SFA"/>
    <m/>
    <m/>
    <m/>
    <m/>
    <x v="92"/>
    <x v="3"/>
    <m/>
    <n v="9497901"/>
    <n v="5664"/>
    <d v="2022-05-31T00:00:00"/>
    <n v="74.44"/>
    <s v="USD"/>
    <n v="74.44"/>
    <s v="PC"/>
    <n v="2022"/>
    <x v="1"/>
  </r>
  <r>
    <x v="1"/>
    <s v="UNDP1-0009497901-31-MAY-2022-5665"/>
    <x v="3"/>
    <d v="2022-06-14T00:00:00"/>
    <s v="UNDP1"/>
    <x v="1"/>
    <s v="Facilities &amp; Admin - Implement"/>
    <s v="SSD"/>
    <n v="30000"/>
    <n v="47104"/>
    <n v="1981"/>
    <x v="3"/>
    <s v="SSD10"/>
    <x v="15"/>
    <x v="79"/>
    <s v="SFA"/>
    <m/>
    <m/>
    <m/>
    <m/>
    <x v="92"/>
    <x v="3"/>
    <m/>
    <n v="9497901"/>
    <n v="5665"/>
    <d v="2022-05-31T00:00:00"/>
    <n v="310.08999999999997"/>
    <s v="USD"/>
    <n v="310.08999999999997"/>
    <s v="PC"/>
    <n v="2022"/>
    <x v="1"/>
  </r>
  <r>
    <x v="1"/>
    <s v="UNDP1-0009497901-31-MAY-2022-5666"/>
    <x v="3"/>
    <d v="2022-06-14T00:00:00"/>
    <s v="UNDP1"/>
    <x v="1"/>
    <s v="Facilities &amp; Admin - Implement"/>
    <s v="SSD"/>
    <n v="30000"/>
    <n v="47104"/>
    <n v="1981"/>
    <x v="3"/>
    <s v="SSD10"/>
    <x v="15"/>
    <x v="84"/>
    <s v="SFA"/>
    <m/>
    <m/>
    <m/>
    <m/>
    <x v="92"/>
    <x v="3"/>
    <m/>
    <n v="9497901"/>
    <n v="5666"/>
    <d v="2022-05-31T00:00:00"/>
    <n v="12"/>
    <s v="USD"/>
    <n v="12"/>
    <s v="PC"/>
    <n v="2022"/>
    <x v="1"/>
  </r>
  <r>
    <x v="1"/>
    <s v="UNDP1-0009497901-31-MAY-2022-5667"/>
    <x v="3"/>
    <d v="2022-06-14T00:00:00"/>
    <s v="UNDP1"/>
    <x v="1"/>
    <s v="Facilities &amp; Admin - Implement"/>
    <s v="SSD"/>
    <n v="30000"/>
    <n v="47104"/>
    <n v="1981"/>
    <x v="3"/>
    <s v="SSD10"/>
    <x v="15"/>
    <x v="82"/>
    <s v="SFA"/>
    <m/>
    <m/>
    <m/>
    <m/>
    <x v="92"/>
    <x v="3"/>
    <m/>
    <n v="9497901"/>
    <n v="5667"/>
    <d v="2022-05-31T00:00:00"/>
    <n v="2000"/>
    <s v="USD"/>
    <n v="2000"/>
    <s v="PC"/>
    <n v="2022"/>
    <x v="1"/>
  </r>
  <r>
    <x v="1"/>
    <s v="UNDP1-0009497901-31-MAY-2022-5668"/>
    <x v="3"/>
    <d v="2022-06-14T00:00:00"/>
    <s v="UNDP1"/>
    <x v="1"/>
    <s v="Facilities &amp; Admin - Implement"/>
    <s v="SSD"/>
    <n v="30000"/>
    <n v="47104"/>
    <n v="1981"/>
    <x v="3"/>
    <s v="SSD10"/>
    <x v="15"/>
    <x v="86"/>
    <s v="SFA"/>
    <m/>
    <m/>
    <m/>
    <m/>
    <x v="92"/>
    <x v="3"/>
    <m/>
    <n v="9497901"/>
    <n v="5668"/>
    <d v="2022-05-31T00:00:00"/>
    <n v="-44.32"/>
    <s v="USD"/>
    <n v="-44.32"/>
    <s v="PC"/>
    <n v="2022"/>
    <x v="1"/>
  </r>
  <r>
    <x v="1"/>
    <s v="UNDP1-0009497901-31-MAY-2022-5669"/>
    <x v="3"/>
    <d v="2022-06-14T00:00:00"/>
    <s v="UNDP1"/>
    <x v="1"/>
    <s v="Facilities &amp; Admin - Implement"/>
    <s v="SSD"/>
    <n v="30000"/>
    <n v="47104"/>
    <n v="1981"/>
    <x v="0"/>
    <s v="SSD10"/>
    <x v="15"/>
    <x v="85"/>
    <s v="SFA"/>
    <m/>
    <m/>
    <m/>
    <m/>
    <x v="92"/>
    <x v="3"/>
    <m/>
    <n v="9497901"/>
    <n v="5669"/>
    <d v="2022-05-31T00:00:00"/>
    <n v="651"/>
    <s v="USD"/>
    <n v="651"/>
    <s v="PC"/>
    <n v="2022"/>
    <x v="1"/>
  </r>
  <r>
    <x v="1"/>
    <s v="UNDP1-0009497901-31-MAY-2022-5670"/>
    <x v="3"/>
    <d v="2022-06-14T00:00:00"/>
    <s v="UNDP1"/>
    <x v="1"/>
    <s v="Facilities &amp; Admin - Implement"/>
    <s v="SSD"/>
    <n v="30000"/>
    <n v="47104"/>
    <n v="1981"/>
    <x v="0"/>
    <s v="SSD10"/>
    <x v="15"/>
    <x v="87"/>
    <s v="SFA"/>
    <m/>
    <m/>
    <m/>
    <m/>
    <x v="92"/>
    <x v="3"/>
    <m/>
    <n v="9497901"/>
    <n v="5670"/>
    <d v="2022-05-31T00:00:00"/>
    <n v="3500"/>
    <s v="USD"/>
    <n v="3500"/>
    <s v="PC"/>
    <n v="2022"/>
    <x v="1"/>
  </r>
  <r>
    <x v="1"/>
    <s v="UNDP1-0009497901-31-MAY-2022-5671"/>
    <x v="3"/>
    <d v="2022-06-14T00:00:00"/>
    <s v="UNDP1"/>
    <x v="1"/>
    <s v="Facilities &amp; Admin - Implement"/>
    <s v="SSD"/>
    <n v="30000"/>
    <n v="47104"/>
    <n v="1981"/>
    <x v="0"/>
    <s v="SSD10"/>
    <x v="15"/>
    <x v="87"/>
    <s v="SFA"/>
    <m/>
    <m/>
    <m/>
    <m/>
    <x v="92"/>
    <x v="3"/>
    <m/>
    <n v="9497901"/>
    <n v="5671"/>
    <d v="2022-05-31T00:00:00"/>
    <n v="1750"/>
    <s v="USD"/>
    <n v="1750"/>
    <s v="PC"/>
    <n v="2022"/>
    <x v="1"/>
  </r>
  <r>
    <x v="1"/>
    <s v="UNDP1-0009497901-31-MAY-2022-5672"/>
    <x v="3"/>
    <d v="2022-06-14T00:00:00"/>
    <s v="UNDP1"/>
    <x v="1"/>
    <s v="Facilities &amp; Admin - Implement"/>
    <s v="SSD"/>
    <n v="30000"/>
    <n v="47104"/>
    <n v="1981"/>
    <x v="0"/>
    <s v="SSD10"/>
    <x v="15"/>
    <x v="88"/>
    <s v="SFA"/>
    <m/>
    <m/>
    <m/>
    <m/>
    <x v="92"/>
    <x v="3"/>
    <m/>
    <n v="9497901"/>
    <n v="5672"/>
    <d v="2022-05-31T00:00:00"/>
    <n v="1750"/>
    <s v="USD"/>
    <n v="1750"/>
    <s v="PC"/>
    <n v="2022"/>
    <x v="1"/>
  </r>
  <r>
    <x v="1"/>
    <s v="UNDP1-0009497901-31-MAY-2022-5673"/>
    <x v="3"/>
    <d v="2022-06-14T00:00:00"/>
    <s v="UNDP1"/>
    <x v="1"/>
    <s v="Facilities &amp; Admin - Implement"/>
    <s v="SSD"/>
    <n v="30000"/>
    <n v="47104"/>
    <n v="1981"/>
    <x v="0"/>
    <s v="SSD10"/>
    <x v="15"/>
    <x v="89"/>
    <s v="SFA"/>
    <m/>
    <m/>
    <m/>
    <m/>
    <x v="92"/>
    <x v="3"/>
    <m/>
    <n v="9497901"/>
    <n v="5673"/>
    <d v="2022-05-31T00:00:00"/>
    <n v="3500"/>
    <s v="USD"/>
    <n v="3500"/>
    <s v="PC"/>
    <n v="2022"/>
    <x v="1"/>
  </r>
  <r>
    <x v="1"/>
    <s v="UNDP1-0009497901-31-MAY-2022-5661"/>
    <x v="3"/>
    <d v="2022-06-14T00:00:00"/>
    <s v="UNDP1"/>
    <x v="1"/>
    <s v="Facilities &amp; Admin - Implement"/>
    <s v="SSD"/>
    <n v="30000"/>
    <n v="47101"/>
    <n v="1981"/>
    <x v="0"/>
    <s v="SSD10"/>
    <x v="15"/>
    <x v="85"/>
    <s v="SFA"/>
    <m/>
    <m/>
    <m/>
    <m/>
    <x v="92"/>
    <x v="3"/>
    <m/>
    <n v="9497901"/>
    <n v="5661"/>
    <d v="2022-05-31T00:00:00"/>
    <n v="19.38"/>
    <s v="USD"/>
    <n v="19.38"/>
    <s v="PC"/>
    <n v="2022"/>
    <x v="1"/>
  </r>
  <r>
    <x v="1"/>
    <s v="UNDP1-0009497901-31-MAY-2022-5660"/>
    <x v="3"/>
    <d v="2022-06-14T00:00:00"/>
    <s v="UNDP1"/>
    <x v="1"/>
    <s v="Facilities &amp; Admin - Implement"/>
    <s v="SSD"/>
    <n v="30000"/>
    <n v="47101"/>
    <n v="1981"/>
    <x v="3"/>
    <s v="SSD10"/>
    <x v="15"/>
    <x v="86"/>
    <s v="SFA"/>
    <m/>
    <m/>
    <m/>
    <m/>
    <x v="92"/>
    <x v="3"/>
    <m/>
    <n v="9497901"/>
    <n v="5660"/>
    <d v="2022-05-31T00:00:00"/>
    <n v="441.44"/>
    <s v="USD"/>
    <n v="441.44"/>
    <s v="PC"/>
    <n v="2022"/>
    <x v="1"/>
  </r>
  <r>
    <x v="1"/>
    <s v="UNDP1-0009497901-31-MAY-2022-5659"/>
    <x v="3"/>
    <d v="2022-06-14T00:00:00"/>
    <s v="UNDP1"/>
    <x v="1"/>
    <s v="Facilities &amp; Admin - Implement"/>
    <s v="SSD"/>
    <n v="30000"/>
    <n v="47101"/>
    <n v="1981"/>
    <x v="3"/>
    <s v="SSD10"/>
    <x v="15"/>
    <x v="79"/>
    <s v="SFA"/>
    <m/>
    <m/>
    <m/>
    <m/>
    <x v="92"/>
    <x v="3"/>
    <m/>
    <n v="9497901"/>
    <n v="5659"/>
    <d v="2022-05-31T00:00:00"/>
    <n v="20.48"/>
    <s v="USD"/>
    <n v="20.48"/>
    <s v="PC"/>
    <n v="2022"/>
    <x v="1"/>
  </r>
  <r>
    <x v="1"/>
    <s v="UNDP1-0009497910-12-JUN-2022-627"/>
    <x v="26"/>
    <d v="2022-06-14T00:00:00"/>
    <s v="UNDP1"/>
    <x v="1"/>
    <s v="Facilities &amp; Admin - Implement"/>
    <s v="SSD"/>
    <n v="30000"/>
    <n v="47104"/>
    <n v="1981"/>
    <x v="3"/>
    <s v="SSD10"/>
    <x v="15"/>
    <x v="78"/>
    <s v="SFA"/>
    <m/>
    <m/>
    <m/>
    <m/>
    <x v="157"/>
    <x v="3"/>
    <m/>
    <n v="9497910"/>
    <n v="627"/>
    <d v="2022-06-12T00:00:00"/>
    <n v="124.4"/>
    <s v="USD"/>
    <n v="124.4"/>
    <s v="PC"/>
    <n v="2022"/>
    <x v="2"/>
  </r>
  <r>
    <x v="1"/>
    <s v="UNDP1-0009497910-12-JUN-2022-628"/>
    <x v="26"/>
    <d v="2022-06-14T00:00:00"/>
    <s v="UNDP1"/>
    <x v="1"/>
    <s v="Facilities &amp; Admin - Implement"/>
    <s v="SSD"/>
    <n v="30000"/>
    <n v="47104"/>
    <n v="1981"/>
    <x v="3"/>
    <s v="SSD10"/>
    <x v="15"/>
    <x v="79"/>
    <s v="SFA"/>
    <m/>
    <m/>
    <m/>
    <m/>
    <x v="157"/>
    <x v="3"/>
    <m/>
    <n v="9497910"/>
    <n v="628"/>
    <d v="2022-06-12T00:00:00"/>
    <n v="518"/>
    <s v="USD"/>
    <n v="518"/>
    <s v="PC"/>
    <n v="2022"/>
    <x v="2"/>
  </r>
  <r>
    <x v="1"/>
    <s v="UNDP1-0009497910-12-JUN-2022-629"/>
    <x v="26"/>
    <d v="2022-06-14T00:00:00"/>
    <s v="UNDP1"/>
    <x v="1"/>
    <s v="Facilities &amp; Admin - Implement"/>
    <s v="SSD"/>
    <n v="30000"/>
    <n v="47104"/>
    <n v="1981"/>
    <x v="3"/>
    <s v="SSD10"/>
    <x v="15"/>
    <x v="84"/>
    <s v="SFA"/>
    <m/>
    <m/>
    <m/>
    <m/>
    <x v="157"/>
    <x v="3"/>
    <m/>
    <n v="9497910"/>
    <n v="629"/>
    <d v="2022-06-12T00:00:00"/>
    <n v="120"/>
    <s v="USD"/>
    <n v="120"/>
    <s v="PC"/>
    <n v="2022"/>
    <x v="2"/>
  </r>
  <r>
    <x v="1"/>
    <s v="UNDP1-0009497910-12-JUN-2022-630"/>
    <x v="26"/>
    <d v="2022-06-14T00:00:00"/>
    <s v="UNDP1"/>
    <x v="1"/>
    <s v="Facilities &amp; Admin - Implement"/>
    <s v="SSD"/>
    <n v="30000"/>
    <n v="47104"/>
    <n v="1981"/>
    <x v="3"/>
    <s v="SSD10"/>
    <x v="15"/>
    <x v="83"/>
    <s v="SFA"/>
    <m/>
    <m/>
    <m/>
    <m/>
    <x v="157"/>
    <x v="3"/>
    <m/>
    <n v="9497910"/>
    <n v="630"/>
    <d v="2022-06-12T00:00:00"/>
    <n v="1268.1199999999999"/>
    <s v="USD"/>
    <n v="1268.1199999999999"/>
    <s v="PC"/>
    <n v="2022"/>
    <x v="2"/>
  </r>
  <r>
    <x v="1"/>
    <s v="UNDP1-0009497910-12-JUN-2022-631"/>
    <x v="26"/>
    <d v="2022-06-14T00:00:00"/>
    <s v="UNDP1"/>
    <x v="1"/>
    <s v="Facilities &amp; Admin - Implement"/>
    <s v="SSD"/>
    <n v="30000"/>
    <n v="47104"/>
    <n v="1981"/>
    <x v="3"/>
    <s v="SSD10"/>
    <x v="15"/>
    <x v="90"/>
    <s v="SFA"/>
    <m/>
    <m/>
    <m/>
    <m/>
    <x v="157"/>
    <x v="3"/>
    <m/>
    <n v="9497910"/>
    <n v="631"/>
    <d v="2022-06-12T00:00:00"/>
    <n v="2000"/>
    <s v="USD"/>
    <n v="2000"/>
    <s v="PC"/>
    <n v="2022"/>
    <x v="2"/>
  </r>
  <r>
    <x v="1"/>
    <s v="UNDP1-0009497910-12-JUN-2022-632"/>
    <x v="26"/>
    <d v="2022-06-14T00:00:00"/>
    <s v="UNDP1"/>
    <x v="1"/>
    <s v="Facilities &amp; Admin - Implement"/>
    <s v="SSD"/>
    <n v="30000"/>
    <n v="47104"/>
    <n v="1981"/>
    <x v="3"/>
    <s v="SSD10"/>
    <x v="15"/>
    <x v="86"/>
    <s v="SFA"/>
    <m/>
    <m/>
    <m/>
    <m/>
    <x v="157"/>
    <x v="3"/>
    <m/>
    <n v="9497910"/>
    <n v="632"/>
    <d v="2022-06-12T00:00:00"/>
    <n v="44.8"/>
    <s v="USD"/>
    <n v="44.8"/>
    <s v="PC"/>
    <n v="2022"/>
    <x v="2"/>
  </r>
  <r>
    <x v="1"/>
    <s v="UNDP1-0009497910-12-JUN-2022-633"/>
    <x v="26"/>
    <d v="2022-06-14T00:00:00"/>
    <s v="UNDP1"/>
    <x v="1"/>
    <s v="Facilities &amp; Admin - Implement"/>
    <s v="SSD"/>
    <n v="30000"/>
    <n v="47104"/>
    <n v="1981"/>
    <x v="0"/>
    <s v="SSD10"/>
    <x v="15"/>
    <x v="85"/>
    <s v="SFA"/>
    <m/>
    <m/>
    <m/>
    <m/>
    <x v="157"/>
    <x v="3"/>
    <m/>
    <n v="9497910"/>
    <n v="633"/>
    <d v="2022-06-12T00:00:00"/>
    <n v="462"/>
    <s v="USD"/>
    <n v="462"/>
    <s v="PC"/>
    <n v="2022"/>
    <x v="2"/>
  </r>
  <r>
    <x v="1"/>
    <s v="UNDP1-0009514690-26-JUN-2022-860"/>
    <x v="55"/>
    <d v="2022-06-27T00:00:00"/>
    <s v="UNDP1"/>
    <x v="1"/>
    <s v="Facilities &amp; Admin - Implement"/>
    <s v="SSD"/>
    <n v="30000"/>
    <n v="47104"/>
    <n v="1981"/>
    <x v="3"/>
    <s v="SSD10"/>
    <x v="15"/>
    <x v="78"/>
    <s v="SFA"/>
    <m/>
    <m/>
    <m/>
    <m/>
    <x v="158"/>
    <x v="3"/>
    <m/>
    <n v="9514690"/>
    <n v="860"/>
    <d v="2022-06-26T00:00:00"/>
    <n v="386.64"/>
    <s v="USD"/>
    <n v="386.64"/>
    <s v="PC"/>
    <n v="2022"/>
    <x v="2"/>
  </r>
  <r>
    <x v="1"/>
    <s v="UNDP1-0009514690-26-JUN-2022-863"/>
    <x v="55"/>
    <d v="2022-06-27T00:00:00"/>
    <s v="UNDP1"/>
    <x v="1"/>
    <s v="Facilities &amp; Admin - Implement"/>
    <s v="SSD"/>
    <n v="30000"/>
    <n v="47104"/>
    <n v="1981"/>
    <x v="0"/>
    <s v="SSD10"/>
    <x v="15"/>
    <x v="89"/>
    <s v="SFA"/>
    <m/>
    <m/>
    <m/>
    <m/>
    <x v="158"/>
    <x v="3"/>
    <m/>
    <n v="9514690"/>
    <n v="863"/>
    <d v="2022-06-26T00:00:00"/>
    <n v="1750"/>
    <s v="USD"/>
    <n v="1750"/>
    <s v="PC"/>
    <n v="2022"/>
    <x v="2"/>
  </r>
  <r>
    <x v="1"/>
    <s v="UNDP1-0009514690-26-JUN-2022-862"/>
    <x v="55"/>
    <d v="2022-06-27T00:00:00"/>
    <s v="UNDP1"/>
    <x v="1"/>
    <s v="Facilities &amp; Admin - Implement"/>
    <s v="SSD"/>
    <n v="30000"/>
    <n v="47104"/>
    <n v="1981"/>
    <x v="0"/>
    <s v="SSD10"/>
    <x v="15"/>
    <x v="85"/>
    <s v="SFA"/>
    <m/>
    <m/>
    <m/>
    <m/>
    <x v="158"/>
    <x v="3"/>
    <m/>
    <n v="9514690"/>
    <n v="862"/>
    <d v="2022-06-26T00:00:00"/>
    <n v="755.3"/>
    <s v="USD"/>
    <n v="755.3"/>
    <s v="PC"/>
    <n v="2022"/>
    <x v="2"/>
  </r>
  <r>
    <x v="1"/>
    <s v="UNDP1-0009514690-26-JUN-2022-861"/>
    <x v="55"/>
    <d v="2022-06-27T00:00:00"/>
    <s v="UNDP1"/>
    <x v="1"/>
    <s v="Facilities &amp; Admin - Implement"/>
    <s v="SSD"/>
    <n v="30000"/>
    <n v="47104"/>
    <n v="1981"/>
    <x v="3"/>
    <s v="SSD10"/>
    <x v="15"/>
    <x v="83"/>
    <s v="SFA"/>
    <m/>
    <m/>
    <m/>
    <m/>
    <x v="158"/>
    <x v="3"/>
    <m/>
    <n v="9514690"/>
    <n v="861"/>
    <d v="2022-06-26T00:00:00"/>
    <n v="56.7"/>
    <s v="USD"/>
    <n v="56.7"/>
    <s v="PC"/>
    <n v="2022"/>
    <x v="2"/>
  </r>
  <r>
    <x v="1"/>
    <s v="UNDP1-0009553150-30-JUN-2022-1331"/>
    <x v="4"/>
    <d v="2022-07-23T00:00:00"/>
    <s v="UNDP1"/>
    <x v="1"/>
    <s v="Facilities &amp; Admin - Implement"/>
    <s v="SSD"/>
    <n v="30000"/>
    <n v="47104"/>
    <n v="1981"/>
    <x v="3"/>
    <s v="SSD10"/>
    <x v="15"/>
    <x v="91"/>
    <s v="SFA"/>
    <m/>
    <m/>
    <m/>
    <m/>
    <x v="159"/>
    <x v="3"/>
    <m/>
    <n v="9553150"/>
    <n v="1331"/>
    <d v="2022-06-30T00:00:00"/>
    <n v="435.7"/>
    <s v="USD"/>
    <n v="435.7"/>
    <s v="PC"/>
    <n v="2022"/>
    <x v="2"/>
  </r>
  <r>
    <x v="1"/>
    <s v="UNDP1-0009553150-30-JUN-2022-1330"/>
    <x v="4"/>
    <d v="2022-07-23T00:00:00"/>
    <s v="UNDP1"/>
    <x v="1"/>
    <s v="Facilities &amp; Admin - Implement"/>
    <s v="SSD"/>
    <n v="30000"/>
    <n v="47104"/>
    <n v="1981"/>
    <x v="3"/>
    <s v="SSD10"/>
    <x v="15"/>
    <x v="79"/>
    <s v="SFA"/>
    <m/>
    <m/>
    <m/>
    <m/>
    <x v="159"/>
    <x v="3"/>
    <m/>
    <n v="9553150"/>
    <n v="1330"/>
    <d v="2022-06-30T00:00:00"/>
    <n v="2292.81"/>
    <s v="USD"/>
    <n v="2292.81"/>
    <s v="PC"/>
    <n v="2022"/>
    <x v="2"/>
  </r>
  <r>
    <x v="1"/>
    <s v="UNDP1-0009553150-30-JUN-2022-1329"/>
    <x v="4"/>
    <d v="2022-07-23T00:00:00"/>
    <s v="UNDP1"/>
    <x v="1"/>
    <s v="Facilities &amp; Admin - Implement"/>
    <s v="SSD"/>
    <n v="30000"/>
    <n v="47104"/>
    <n v="1981"/>
    <x v="3"/>
    <s v="SSD10"/>
    <x v="15"/>
    <x v="79"/>
    <s v="SFA"/>
    <m/>
    <m/>
    <m/>
    <m/>
    <x v="159"/>
    <x v="3"/>
    <m/>
    <n v="9553150"/>
    <n v="1329"/>
    <d v="2022-06-30T00:00:00"/>
    <n v="9.3000000000000007"/>
    <s v="USD"/>
    <n v="9.3000000000000007"/>
    <s v="PC"/>
    <n v="2022"/>
    <x v="2"/>
  </r>
  <r>
    <x v="1"/>
    <s v="UNDP1-0009553150-30-JUN-2022-1328"/>
    <x v="4"/>
    <d v="2022-07-23T00:00:00"/>
    <s v="UNDP1"/>
    <x v="1"/>
    <s v="Facilities &amp; Admin - Implement"/>
    <s v="SSD"/>
    <n v="30000"/>
    <n v="47104"/>
    <n v="1981"/>
    <x v="3"/>
    <s v="SSD10"/>
    <x v="15"/>
    <x v="78"/>
    <s v="SFA"/>
    <m/>
    <m/>
    <m/>
    <m/>
    <x v="159"/>
    <x v="3"/>
    <m/>
    <n v="9553150"/>
    <n v="1328"/>
    <d v="2022-06-30T00:00:00"/>
    <n v="4416.0200000000004"/>
    <s v="USD"/>
    <n v="4416.0200000000004"/>
    <s v="PC"/>
    <n v="2022"/>
    <x v="2"/>
  </r>
  <r>
    <x v="1"/>
    <s v="UNDP1-0009553150-30-JUN-2022-1332"/>
    <x v="4"/>
    <d v="2022-07-23T00:00:00"/>
    <s v="UNDP1"/>
    <x v="1"/>
    <s v="Facilities &amp; Admin - Implement"/>
    <s v="SSD"/>
    <n v="30000"/>
    <n v="47104"/>
    <n v="1981"/>
    <x v="3"/>
    <s v="SSD10"/>
    <x v="15"/>
    <x v="92"/>
    <s v="SFA"/>
    <m/>
    <m/>
    <m/>
    <m/>
    <x v="159"/>
    <x v="3"/>
    <m/>
    <n v="9553150"/>
    <n v="1332"/>
    <d v="2022-06-30T00:00:00"/>
    <n v="1812.3"/>
    <s v="USD"/>
    <n v="1812.3"/>
    <s v="PC"/>
    <n v="2022"/>
    <x v="2"/>
  </r>
  <r>
    <x v="1"/>
    <s v="UNDP1-0009553150-30-JUN-2022-1327"/>
    <x v="4"/>
    <d v="2022-07-23T00:00:00"/>
    <s v="UNDP1"/>
    <x v="1"/>
    <s v="Facilities &amp; Admin - Implement"/>
    <s v="SSD"/>
    <n v="30000"/>
    <n v="47104"/>
    <n v="1981"/>
    <x v="3"/>
    <s v=" "/>
    <x v="15"/>
    <x v="5"/>
    <s v="SFA"/>
    <m/>
    <m/>
    <m/>
    <m/>
    <x v="159"/>
    <x v="3"/>
    <m/>
    <n v="9553150"/>
    <n v="1327"/>
    <d v="2022-06-30T00:00:00"/>
    <n v="126.63"/>
    <s v="USD"/>
    <n v="126.63"/>
    <s v="PC"/>
    <n v="2022"/>
    <x v="2"/>
  </r>
  <r>
    <x v="0"/>
    <s v="UNDP1-AM09425064-01-MAR-2022-49"/>
    <x v="7"/>
    <d v="2022-04-19T00:00:00"/>
    <s v="UNDP1"/>
    <x v="6"/>
    <s v="Vehicles"/>
    <s v="SSD"/>
    <n v="4000"/>
    <n v="47104"/>
    <n v="1981"/>
    <x v="18"/>
    <s v=" "/>
    <x v="15"/>
    <x v="5"/>
    <s v=" "/>
    <m/>
    <m/>
    <m/>
    <m/>
    <x v="19"/>
    <x v="18"/>
    <m/>
    <s v="AM09425064"/>
    <n v="49"/>
    <d v="2022-03-01T00:00:00"/>
    <n v="45337.19"/>
    <s v="USD"/>
    <n v="45337.19"/>
    <s v="AM"/>
    <n v="2022"/>
    <x v="3"/>
  </r>
  <r>
    <x v="0"/>
    <s v="UNDP1-AM09425064-01-MAR-2022-44"/>
    <x v="7"/>
    <d v="2022-04-19T00:00:00"/>
    <s v="UNDP1"/>
    <x v="6"/>
    <s v="Vehicles"/>
    <s v="SSD"/>
    <n v="4000"/>
    <n v="47104"/>
    <n v="1981"/>
    <x v="18"/>
    <s v=" "/>
    <x v="15"/>
    <x v="5"/>
    <s v=" "/>
    <m/>
    <m/>
    <m/>
    <m/>
    <x v="19"/>
    <x v="21"/>
    <m/>
    <s v="AM09425064"/>
    <n v="44"/>
    <d v="2022-03-01T00:00:00"/>
    <n v="37300"/>
    <s v="USD"/>
    <n v="37300"/>
    <s v="AM"/>
    <n v="2022"/>
    <x v="3"/>
  </r>
  <r>
    <x v="0"/>
    <s v="UNDP1-AM09425064-01-MAR-2022-1"/>
    <x v="7"/>
    <d v="2022-04-19T00:00:00"/>
    <s v="UNDP1"/>
    <x v="6"/>
    <s v="Vehicles"/>
    <s v="SSD"/>
    <n v="4000"/>
    <n v="47104"/>
    <n v="1981"/>
    <x v="18"/>
    <s v=" "/>
    <x v="15"/>
    <x v="5"/>
    <s v=" "/>
    <m/>
    <m/>
    <m/>
    <m/>
    <x v="19"/>
    <x v="19"/>
    <m/>
    <s v="AM09425064"/>
    <n v="1"/>
    <d v="2022-03-01T00:00:00"/>
    <n v="52275"/>
    <s v="USD"/>
    <n v="52275"/>
    <s v="AM"/>
    <n v="2022"/>
    <x v="3"/>
  </r>
  <r>
    <x v="0"/>
    <s v="UNDP1-AM09425064-01-MAR-2022-46"/>
    <x v="7"/>
    <d v="2022-04-19T00:00:00"/>
    <s v="UNDP1"/>
    <x v="6"/>
    <s v="Vehicles"/>
    <s v="SSD"/>
    <n v="4000"/>
    <n v="47104"/>
    <n v="1981"/>
    <x v="18"/>
    <s v=" "/>
    <x v="15"/>
    <x v="5"/>
    <s v=" "/>
    <m/>
    <m/>
    <m/>
    <m/>
    <x v="19"/>
    <x v="15"/>
    <m/>
    <s v="AM09425064"/>
    <n v="46"/>
    <d v="2022-03-01T00:00:00"/>
    <n v="20000"/>
    <s v="USD"/>
    <n v="20000"/>
    <s v="AM"/>
    <n v="2022"/>
    <x v="3"/>
  </r>
  <r>
    <x v="0"/>
    <s v="UNDP1-AM09425064-01-MAR-2022-51"/>
    <x v="7"/>
    <d v="2022-04-19T00:00:00"/>
    <s v="UNDP1"/>
    <x v="6"/>
    <s v="Vehicles"/>
    <s v="SSD"/>
    <n v="4000"/>
    <n v="47104"/>
    <n v="1981"/>
    <x v="18"/>
    <s v=" "/>
    <x v="15"/>
    <x v="5"/>
    <s v=" "/>
    <m/>
    <m/>
    <m/>
    <m/>
    <x v="19"/>
    <x v="20"/>
    <m/>
    <s v="AM09425064"/>
    <n v="51"/>
    <d v="2022-03-01T00:00:00"/>
    <n v="71368.5"/>
    <s v="USD"/>
    <n v="71368.5"/>
    <s v="AM"/>
    <n v="2022"/>
    <x v="3"/>
  </r>
  <r>
    <x v="0"/>
    <s v="UNDP1-AM09425064-01-MAR-2022-65"/>
    <x v="7"/>
    <d v="2022-04-19T00:00:00"/>
    <s v="UNDP1"/>
    <x v="6"/>
    <s v="Vehicles"/>
    <s v="SSD"/>
    <n v="4000"/>
    <n v="47104"/>
    <n v="1981"/>
    <x v="18"/>
    <s v=" "/>
    <x v="15"/>
    <x v="5"/>
    <s v=" "/>
    <m/>
    <m/>
    <m/>
    <m/>
    <x v="19"/>
    <x v="24"/>
    <m/>
    <s v="AM09425064"/>
    <n v="65"/>
    <d v="2022-03-01T00:00:00"/>
    <n v="37300"/>
    <s v="USD"/>
    <n v="37300"/>
    <s v="AM"/>
    <n v="2022"/>
    <x v="3"/>
  </r>
  <r>
    <x v="0"/>
    <s v="UNDP1-AM09425064-01-MAR-2022-57"/>
    <x v="7"/>
    <d v="2022-04-19T00:00:00"/>
    <s v="UNDP1"/>
    <x v="6"/>
    <s v="Vehicles"/>
    <s v="SSD"/>
    <n v="4000"/>
    <n v="47104"/>
    <n v="1981"/>
    <x v="18"/>
    <s v=" "/>
    <x v="15"/>
    <x v="5"/>
    <s v=" "/>
    <m/>
    <m/>
    <m/>
    <m/>
    <x v="19"/>
    <x v="17"/>
    <m/>
    <s v="AM09425064"/>
    <n v="57"/>
    <d v="2022-03-01T00:00:00"/>
    <n v="59732.44"/>
    <s v="USD"/>
    <n v="59732.44"/>
    <s v="AM"/>
    <n v="2022"/>
    <x v="3"/>
  </r>
  <r>
    <x v="0"/>
    <s v="UNDP1-AM09425064-01-MAR-2022-63"/>
    <x v="7"/>
    <d v="2022-04-19T00:00:00"/>
    <s v="UNDP1"/>
    <x v="6"/>
    <s v="Vehicles"/>
    <s v="SSD"/>
    <n v="4000"/>
    <n v="47104"/>
    <n v="1981"/>
    <x v="18"/>
    <s v=" "/>
    <x v="15"/>
    <x v="5"/>
    <s v=" "/>
    <m/>
    <m/>
    <m/>
    <m/>
    <x v="19"/>
    <x v="14"/>
    <m/>
    <s v="AM09425064"/>
    <n v="63"/>
    <d v="2022-03-01T00:00:00"/>
    <n v="59732.44"/>
    <s v="USD"/>
    <n v="59732.44"/>
    <s v="AM"/>
    <n v="2022"/>
    <x v="3"/>
  </r>
  <r>
    <x v="0"/>
    <s v="UNDP1-AM09425064-01-MAR-2022-69"/>
    <x v="7"/>
    <d v="2022-04-19T00:00:00"/>
    <s v="UNDP1"/>
    <x v="6"/>
    <s v="Vehicles"/>
    <s v="SSD"/>
    <n v="4000"/>
    <n v="47104"/>
    <n v="1981"/>
    <x v="18"/>
    <s v=" "/>
    <x v="15"/>
    <x v="5"/>
    <s v=" "/>
    <m/>
    <m/>
    <m/>
    <m/>
    <x v="19"/>
    <x v="22"/>
    <m/>
    <s v="AM09425064"/>
    <n v="69"/>
    <d v="2022-03-01T00:00:00"/>
    <n v="37300"/>
    <s v="USD"/>
    <n v="37300"/>
    <s v="AM"/>
    <n v="2022"/>
    <x v="3"/>
  </r>
  <r>
    <x v="0"/>
    <s v="UNDP1-AM09425064-01-MAR-2022-67"/>
    <x v="7"/>
    <d v="2022-04-19T00:00:00"/>
    <s v="UNDP1"/>
    <x v="6"/>
    <s v="Vehicles"/>
    <s v="SSD"/>
    <n v="4000"/>
    <n v="47104"/>
    <n v="1981"/>
    <x v="18"/>
    <s v=" "/>
    <x v="15"/>
    <x v="5"/>
    <s v=" "/>
    <m/>
    <m/>
    <m/>
    <m/>
    <x v="19"/>
    <x v="23"/>
    <m/>
    <s v="AM09425064"/>
    <n v="67"/>
    <d v="2022-03-01T00:00:00"/>
    <n v="37300"/>
    <s v="USD"/>
    <n v="37300"/>
    <s v="AM"/>
    <n v="2022"/>
    <x v="3"/>
  </r>
  <r>
    <x v="0"/>
    <s v="UNDP1-AM09425064-01-MAR-2022-55"/>
    <x v="7"/>
    <d v="2022-04-19T00:00:00"/>
    <s v="UNDP1"/>
    <x v="6"/>
    <s v="Vehicles"/>
    <s v="SSD"/>
    <n v="4000"/>
    <n v="47104"/>
    <n v="1981"/>
    <x v="18"/>
    <s v=" "/>
    <x v="15"/>
    <x v="5"/>
    <s v=" "/>
    <m/>
    <m/>
    <m/>
    <m/>
    <x v="19"/>
    <x v="16"/>
    <m/>
    <s v="AM09425064"/>
    <n v="55"/>
    <d v="2022-03-01T00:00:00"/>
    <n v="59732.44"/>
    <s v="USD"/>
    <n v="59732.44"/>
    <s v="AM"/>
    <n v="2022"/>
    <x v="3"/>
  </r>
  <r>
    <x v="0"/>
    <s v="UNDP1-AM09425065-31-MAR-2022-30"/>
    <x v="9"/>
    <d v="2022-04-19T00:00:00"/>
    <s v="UNDP1"/>
    <x v="4"/>
    <s v="Acc Dep -Vehicles"/>
    <s v="SSD"/>
    <n v="4000"/>
    <n v="47104"/>
    <n v="1981"/>
    <x v="18"/>
    <s v=" "/>
    <x v="15"/>
    <x v="5"/>
    <s v=" "/>
    <m/>
    <m/>
    <m/>
    <m/>
    <x v="19"/>
    <x v="19"/>
    <m/>
    <s v="AM09425065"/>
    <n v="30"/>
    <d v="2022-03-31T00:00:00"/>
    <n v="-23959.37"/>
    <s v="USD"/>
    <n v="-23959.37"/>
    <s v="AM"/>
    <n v="2022"/>
    <x v="3"/>
  </r>
  <r>
    <x v="0"/>
    <s v="UNDP1-AM09425065-31-MAR-2022-27"/>
    <x v="9"/>
    <d v="2022-04-19T00:00:00"/>
    <s v="UNDP1"/>
    <x v="4"/>
    <s v="Acc Dep -Vehicles"/>
    <s v="SSD"/>
    <n v="4000"/>
    <n v="47104"/>
    <n v="1981"/>
    <x v="18"/>
    <s v=" "/>
    <x v="15"/>
    <x v="5"/>
    <s v=" "/>
    <m/>
    <m/>
    <m/>
    <m/>
    <x v="19"/>
    <x v="20"/>
    <m/>
    <s v="AM09425065"/>
    <n v="27"/>
    <d v="2022-03-31T00:00:00"/>
    <n v="-71368.5"/>
    <s v="USD"/>
    <n v="-71368.5"/>
    <s v="AM"/>
    <n v="2022"/>
    <x v="3"/>
  </r>
  <r>
    <x v="0"/>
    <s v="UNDP1-AM09425065-31-MAR-2022-25"/>
    <x v="9"/>
    <d v="2022-04-19T00:00:00"/>
    <s v="UNDP1"/>
    <x v="4"/>
    <s v="Acc Dep -Vehicles"/>
    <s v="SSD"/>
    <n v="4000"/>
    <n v="47104"/>
    <n v="1981"/>
    <x v="18"/>
    <s v=" "/>
    <x v="15"/>
    <x v="5"/>
    <s v=" "/>
    <m/>
    <m/>
    <m/>
    <m/>
    <x v="19"/>
    <x v="18"/>
    <m/>
    <s v="AM09425065"/>
    <n v="25"/>
    <d v="2022-03-31T00:00:00"/>
    <n v="-45022.35"/>
    <s v="USD"/>
    <n v="-45022.35"/>
    <s v="AM"/>
    <n v="2022"/>
    <x v="3"/>
  </r>
  <r>
    <x v="0"/>
    <s v="UNDP1-AM09425065-31-MAR-2022-23"/>
    <x v="9"/>
    <d v="2022-04-19T00:00:00"/>
    <s v="UNDP1"/>
    <x v="4"/>
    <s v="Acc Dep -Vehicles"/>
    <s v="SSD"/>
    <n v="4000"/>
    <n v="47104"/>
    <n v="1981"/>
    <x v="18"/>
    <s v=" "/>
    <x v="15"/>
    <x v="5"/>
    <s v=" "/>
    <m/>
    <m/>
    <m/>
    <m/>
    <x v="19"/>
    <x v="15"/>
    <m/>
    <s v="AM09425065"/>
    <n v="23"/>
    <d v="2022-03-31T00:00:00"/>
    <n v="-17083.34"/>
    <s v="USD"/>
    <n v="-17083.34"/>
    <s v="AM"/>
    <n v="2022"/>
    <x v="3"/>
  </r>
  <r>
    <x v="0"/>
    <s v="UNDP1-AM09425065-31-MAR-2022-21"/>
    <x v="9"/>
    <d v="2022-04-19T00:00:00"/>
    <s v="UNDP1"/>
    <x v="4"/>
    <s v="Acc Dep -Vehicles"/>
    <s v="SSD"/>
    <n v="4000"/>
    <n v="47104"/>
    <n v="1981"/>
    <x v="18"/>
    <s v=" "/>
    <x v="15"/>
    <x v="5"/>
    <s v=" "/>
    <m/>
    <m/>
    <m/>
    <m/>
    <x v="19"/>
    <x v="21"/>
    <m/>
    <s v="AM09425065"/>
    <n v="21"/>
    <d v="2022-03-31T00:00:00"/>
    <n v="-37300"/>
    <s v="USD"/>
    <n v="-37300"/>
    <s v="AM"/>
    <n v="2022"/>
    <x v="3"/>
  </r>
  <r>
    <x v="0"/>
    <s v="UNDP1-AM09425065-31-MAR-2022-19"/>
    <x v="9"/>
    <d v="2022-04-19T00:00:00"/>
    <s v="UNDP1"/>
    <x v="4"/>
    <s v="Acc Dep -Vehicles"/>
    <s v="SSD"/>
    <n v="4000"/>
    <n v="47104"/>
    <n v="1981"/>
    <x v="18"/>
    <s v=" "/>
    <x v="15"/>
    <x v="5"/>
    <s v=" "/>
    <m/>
    <m/>
    <m/>
    <m/>
    <x v="19"/>
    <x v="22"/>
    <m/>
    <s v="AM09425065"/>
    <n v="19"/>
    <d v="2022-03-31T00:00:00"/>
    <n v="-37300"/>
    <s v="USD"/>
    <n v="-37300"/>
    <s v="AM"/>
    <n v="2022"/>
    <x v="3"/>
  </r>
  <r>
    <x v="0"/>
    <s v="UNDP1-AM09425065-31-MAR-2022-13"/>
    <x v="9"/>
    <d v="2022-04-19T00:00:00"/>
    <s v="UNDP1"/>
    <x v="4"/>
    <s v="Acc Dep -Vehicles"/>
    <s v="SSD"/>
    <n v="4000"/>
    <n v="47104"/>
    <n v="1981"/>
    <x v="18"/>
    <s v=" "/>
    <x v="15"/>
    <x v="5"/>
    <s v=" "/>
    <m/>
    <m/>
    <m/>
    <m/>
    <x v="19"/>
    <x v="14"/>
    <m/>
    <s v="AM09425065"/>
    <n v="13"/>
    <d v="2022-03-31T00:00:00"/>
    <n v="-46313.68"/>
    <s v="USD"/>
    <n v="-46313.68"/>
    <s v="AM"/>
    <n v="2022"/>
    <x v="3"/>
  </r>
  <r>
    <x v="0"/>
    <s v="UNDP1-AM09425065-31-MAR-2022-15"/>
    <x v="9"/>
    <d v="2022-04-19T00:00:00"/>
    <s v="UNDP1"/>
    <x v="4"/>
    <s v="Acc Dep -Vehicles"/>
    <s v="SSD"/>
    <n v="4000"/>
    <n v="47104"/>
    <n v="1981"/>
    <x v="18"/>
    <s v=" "/>
    <x v="15"/>
    <x v="5"/>
    <s v=" "/>
    <m/>
    <m/>
    <m/>
    <m/>
    <x v="19"/>
    <x v="24"/>
    <m/>
    <s v="AM09425065"/>
    <n v="15"/>
    <d v="2022-03-31T00:00:00"/>
    <n v="-37300"/>
    <s v="USD"/>
    <n v="-37300"/>
    <s v="AM"/>
    <n v="2022"/>
    <x v="3"/>
  </r>
  <r>
    <x v="0"/>
    <s v="UNDP1-AM09425065-31-MAR-2022-17"/>
    <x v="9"/>
    <d v="2022-04-19T00:00:00"/>
    <s v="UNDP1"/>
    <x v="4"/>
    <s v="Acc Dep -Vehicles"/>
    <s v="SSD"/>
    <n v="4000"/>
    <n v="47104"/>
    <n v="1981"/>
    <x v="18"/>
    <s v=" "/>
    <x v="15"/>
    <x v="5"/>
    <s v=" "/>
    <m/>
    <m/>
    <m/>
    <m/>
    <x v="19"/>
    <x v="23"/>
    <m/>
    <s v="AM09425065"/>
    <n v="17"/>
    <d v="2022-03-31T00:00:00"/>
    <n v="-37300"/>
    <s v="USD"/>
    <n v="-37300"/>
    <s v="AM"/>
    <n v="2022"/>
    <x v="3"/>
  </r>
  <r>
    <x v="0"/>
    <s v="UNDP1-AM09425065-31-MAR-2022-7"/>
    <x v="9"/>
    <d v="2022-04-19T00:00:00"/>
    <s v="UNDP1"/>
    <x v="4"/>
    <s v="Acc Dep -Vehicles"/>
    <s v="SSD"/>
    <n v="4000"/>
    <n v="47104"/>
    <n v="1981"/>
    <x v="18"/>
    <s v=" "/>
    <x v="15"/>
    <x v="5"/>
    <s v=" "/>
    <m/>
    <m/>
    <m/>
    <m/>
    <x v="19"/>
    <x v="17"/>
    <m/>
    <s v="AM09425065"/>
    <n v="7"/>
    <d v="2022-03-31T00:00:00"/>
    <n v="-46313.68"/>
    <s v="USD"/>
    <n v="-46313.68"/>
    <s v="AM"/>
    <n v="2022"/>
    <x v="3"/>
  </r>
  <r>
    <x v="0"/>
    <s v="UNDP1-AM09425065-31-MAR-2022-5"/>
    <x v="9"/>
    <d v="2022-04-19T00:00:00"/>
    <s v="UNDP1"/>
    <x v="4"/>
    <s v="Acc Dep -Vehicles"/>
    <s v="SSD"/>
    <n v="4000"/>
    <n v="47104"/>
    <n v="1981"/>
    <x v="18"/>
    <s v=" "/>
    <x v="15"/>
    <x v="5"/>
    <s v=" "/>
    <m/>
    <m/>
    <m/>
    <m/>
    <x v="19"/>
    <x v="16"/>
    <m/>
    <s v="AM09425065"/>
    <n v="5"/>
    <d v="2022-03-31T00:00:00"/>
    <n v="-46313.68"/>
    <s v="USD"/>
    <n v="-46313.68"/>
    <s v="AM"/>
    <n v="2022"/>
    <x v="3"/>
  </r>
  <r>
    <x v="0"/>
    <s v="UNDP1-AM09425066-31-MAR-2022-88"/>
    <x v="9"/>
    <d v="2022-04-19T00:00:00"/>
    <s v="UNDP1"/>
    <x v="5"/>
    <s v="Dep Exp Owned -Vehicle"/>
    <s v="SSD"/>
    <n v="4000"/>
    <n v="47104"/>
    <n v="1981"/>
    <x v="18"/>
    <s v=" "/>
    <x v="15"/>
    <x v="5"/>
    <s v=" "/>
    <m/>
    <m/>
    <m/>
    <m/>
    <x v="18"/>
    <x v="15"/>
    <m/>
    <s v="AM09425066"/>
    <n v="88"/>
    <d v="2022-03-31T00:00:00"/>
    <n v="138.88999999999999"/>
    <s v="USD"/>
    <n v="138.88999999999999"/>
    <s v="AM"/>
    <n v="2022"/>
    <x v="3"/>
  </r>
  <r>
    <x v="0"/>
    <s v="UNDP1-AM09425066-31-MAR-2022-42"/>
    <x v="9"/>
    <d v="2022-04-19T00:00:00"/>
    <s v="UNDP1"/>
    <x v="5"/>
    <s v="Dep Exp Owned -Vehicle"/>
    <s v="SSD"/>
    <n v="4000"/>
    <n v="47104"/>
    <n v="1981"/>
    <x v="18"/>
    <s v=" "/>
    <x v="15"/>
    <x v="5"/>
    <s v=" "/>
    <m/>
    <m/>
    <m/>
    <m/>
    <x v="18"/>
    <x v="16"/>
    <m/>
    <s v="AM09425066"/>
    <n v="42"/>
    <d v="2022-03-31T00:00:00"/>
    <n v="406.63"/>
    <s v="USD"/>
    <n v="406.63"/>
    <s v="AM"/>
    <n v="2022"/>
    <x v="3"/>
  </r>
  <r>
    <x v="0"/>
    <s v="UNDP1-AM09425066-31-MAR-2022-248"/>
    <x v="9"/>
    <d v="2022-04-19T00:00:00"/>
    <s v="UNDP1"/>
    <x v="5"/>
    <s v="Dep Exp Owned -Vehicle"/>
    <s v="SSD"/>
    <n v="4000"/>
    <n v="47104"/>
    <n v="1981"/>
    <x v="18"/>
    <s v=" "/>
    <x v="15"/>
    <x v="5"/>
    <s v=" "/>
    <m/>
    <m/>
    <m/>
    <m/>
    <x v="18"/>
    <x v="19"/>
    <m/>
    <s v="AM09425066"/>
    <n v="248"/>
    <d v="2022-03-31T00:00:00"/>
    <n v="363.02"/>
    <s v="USD"/>
    <n v="363.02"/>
    <s v="AM"/>
    <n v="2022"/>
    <x v="3"/>
  </r>
  <r>
    <x v="0"/>
    <s v="UNDP1-AM09425066-31-MAR-2022-240"/>
    <x v="9"/>
    <d v="2022-04-19T00:00:00"/>
    <s v="UNDP1"/>
    <x v="5"/>
    <s v="Dep Exp Owned -Vehicle"/>
    <s v="SSD"/>
    <n v="4000"/>
    <n v="47104"/>
    <n v="1981"/>
    <x v="18"/>
    <s v=" "/>
    <x v="15"/>
    <x v="5"/>
    <s v=" "/>
    <m/>
    <m/>
    <m/>
    <m/>
    <x v="18"/>
    <x v="18"/>
    <m/>
    <s v="AM09425066"/>
    <n v="240"/>
    <d v="2022-03-31T00:00:00"/>
    <n v="314.83999999999997"/>
    <s v="USD"/>
    <n v="314.83999999999997"/>
    <s v="AM"/>
    <n v="2022"/>
    <x v="3"/>
  </r>
  <r>
    <x v="0"/>
    <s v="UNDP1-AM09425066-31-MAR-2022-236"/>
    <x v="9"/>
    <d v="2022-04-19T00:00:00"/>
    <s v="UNDP1"/>
    <x v="5"/>
    <s v="Dep Exp Owned -Vehicle"/>
    <s v="SSD"/>
    <n v="4000"/>
    <n v="47104"/>
    <n v="1981"/>
    <x v="18"/>
    <s v=" "/>
    <x v="15"/>
    <x v="5"/>
    <s v=" "/>
    <m/>
    <m/>
    <m/>
    <m/>
    <x v="18"/>
    <x v="15"/>
    <m/>
    <s v="AM09425066"/>
    <n v="236"/>
    <d v="2022-03-31T00:00:00"/>
    <n v="138.88999999999999"/>
    <s v="USD"/>
    <n v="138.88999999999999"/>
    <s v="AM"/>
    <n v="2022"/>
    <x v="3"/>
  </r>
  <r>
    <x v="0"/>
    <s v="UNDP1-AM09425066-31-MAR-2022-232"/>
    <x v="9"/>
    <d v="2022-04-19T00:00:00"/>
    <s v="UNDP1"/>
    <x v="5"/>
    <s v="Dep Exp Owned -Vehicle"/>
    <s v="SSD"/>
    <n v="4000"/>
    <n v="47104"/>
    <n v="1981"/>
    <x v="18"/>
    <s v=" "/>
    <x v="15"/>
    <x v="5"/>
    <s v=" "/>
    <m/>
    <m/>
    <m/>
    <m/>
    <x v="18"/>
    <x v="14"/>
    <m/>
    <s v="AM09425066"/>
    <n v="232"/>
    <d v="2022-03-31T00:00:00"/>
    <n v="406.63"/>
    <s v="USD"/>
    <n v="406.63"/>
    <s v="AM"/>
    <n v="2022"/>
    <x v="3"/>
  </r>
  <r>
    <x v="0"/>
    <s v="UNDP1-AM09425066-31-MAR-2022-224"/>
    <x v="9"/>
    <d v="2022-04-19T00:00:00"/>
    <s v="UNDP1"/>
    <x v="5"/>
    <s v="Dep Exp Owned -Vehicle"/>
    <s v="SSD"/>
    <n v="4000"/>
    <n v="47104"/>
    <n v="1981"/>
    <x v="18"/>
    <s v=" "/>
    <x v="15"/>
    <x v="5"/>
    <s v=" "/>
    <m/>
    <m/>
    <m/>
    <m/>
    <x v="18"/>
    <x v="17"/>
    <m/>
    <s v="AM09425066"/>
    <n v="224"/>
    <d v="2022-03-31T00:00:00"/>
    <n v="406.63"/>
    <s v="USD"/>
    <n v="406.63"/>
    <s v="AM"/>
    <n v="2022"/>
    <x v="3"/>
  </r>
  <r>
    <x v="0"/>
    <s v="UNDP1-AM09425066-31-MAR-2022-220"/>
    <x v="9"/>
    <d v="2022-04-19T00:00:00"/>
    <s v="UNDP1"/>
    <x v="5"/>
    <s v="Dep Exp Owned -Vehicle"/>
    <s v="SSD"/>
    <n v="4000"/>
    <n v="47104"/>
    <n v="1981"/>
    <x v="18"/>
    <s v=" "/>
    <x v="15"/>
    <x v="5"/>
    <s v=" "/>
    <m/>
    <m/>
    <m/>
    <m/>
    <x v="18"/>
    <x v="16"/>
    <m/>
    <s v="AM09425066"/>
    <n v="220"/>
    <d v="2022-03-31T00:00:00"/>
    <n v="406.63"/>
    <s v="USD"/>
    <n v="406.63"/>
    <s v="AM"/>
    <n v="2022"/>
    <x v="3"/>
  </r>
  <r>
    <x v="0"/>
    <s v="UNDP1-AM09425066-31-MAR-2022-107"/>
    <x v="9"/>
    <d v="2022-04-19T00:00:00"/>
    <s v="UNDP1"/>
    <x v="4"/>
    <s v="Acc Dep -Vehicles"/>
    <s v="SSD"/>
    <n v="4000"/>
    <n v="47104"/>
    <n v="1981"/>
    <x v="18"/>
    <s v=" "/>
    <x v="15"/>
    <x v="5"/>
    <s v=" "/>
    <m/>
    <m/>
    <m/>
    <m/>
    <x v="18"/>
    <x v="19"/>
    <m/>
    <s v="AM09425066"/>
    <n v="107"/>
    <d v="2022-03-31T00:00:00"/>
    <n v="-363.02"/>
    <s v="USD"/>
    <n v="-363.02"/>
    <s v="AM"/>
    <n v="2022"/>
    <x v="3"/>
  </r>
  <r>
    <x v="0"/>
    <s v="UNDP1-AM09425066-31-MAR-2022-87"/>
    <x v="9"/>
    <d v="2022-04-19T00:00:00"/>
    <s v="UNDP1"/>
    <x v="4"/>
    <s v="Acc Dep -Vehicles"/>
    <s v="SSD"/>
    <n v="4000"/>
    <n v="47104"/>
    <n v="1981"/>
    <x v="18"/>
    <s v=" "/>
    <x v="15"/>
    <x v="5"/>
    <s v=" "/>
    <m/>
    <m/>
    <m/>
    <m/>
    <x v="18"/>
    <x v="15"/>
    <m/>
    <s v="AM09425066"/>
    <n v="87"/>
    <d v="2022-03-31T00:00:00"/>
    <n v="-138.88999999999999"/>
    <s v="USD"/>
    <n v="-138.88999999999999"/>
    <s v="AM"/>
    <n v="2022"/>
    <x v="3"/>
  </r>
  <r>
    <x v="0"/>
    <s v="UNDP1-AM09425066-31-MAR-2022-47"/>
    <x v="9"/>
    <d v="2022-04-19T00:00:00"/>
    <s v="UNDP1"/>
    <x v="4"/>
    <s v="Acc Dep -Vehicles"/>
    <s v="SSD"/>
    <n v="4000"/>
    <n v="47104"/>
    <n v="1981"/>
    <x v="18"/>
    <s v=" "/>
    <x v="15"/>
    <x v="5"/>
    <s v=" "/>
    <m/>
    <m/>
    <m/>
    <m/>
    <x v="18"/>
    <x v="14"/>
    <m/>
    <s v="AM09425066"/>
    <n v="47"/>
    <d v="2022-03-31T00:00:00"/>
    <n v="-406.63"/>
    <s v="USD"/>
    <n v="-406.63"/>
    <s v="AM"/>
    <n v="2022"/>
    <x v="3"/>
  </r>
  <r>
    <x v="0"/>
    <s v="UNDP1-AM09425066-31-MAR-2022-43"/>
    <x v="9"/>
    <d v="2022-04-19T00:00:00"/>
    <s v="UNDP1"/>
    <x v="4"/>
    <s v="Acc Dep -Vehicles"/>
    <s v="SSD"/>
    <n v="4000"/>
    <n v="47104"/>
    <n v="1981"/>
    <x v="18"/>
    <s v=" "/>
    <x v="15"/>
    <x v="5"/>
    <s v=" "/>
    <m/>
    <m/>
    <m/>
    <m/>
    <x v="18"/>
    <x v="17"/>
    <m/>
    <s v="AM09425066"/>
    <n v="43"/>
    <d v="2022-03-31T00:00:00"/>
    <n v="-406.63"/>
    <s v="USD"/>
    <n v="-406.63"/>
    <s v="AM"/>
    <n v="2022"/>
    <x v="3"/>
  </r>
  <r>
    <x v="0"/>
    <s v="UNDP1-AM09425066-31-MAR-2022-41"/>
    <x v="9"/>
    <d v="2022-04-19T00:00:00"/>
    <s v="UNDP1"/>
    <x v="4"/>
    <s v="Acc Dep -Vehicles"/>
    <s v="SSD"/>
    <n v="4000"/>
    <n v="47104"/>
    <n v="1981"/>
    <x v="18"/>
    <s v=" "/>
    <x v="15"/>
    <x v="5"/>
    <s v=" "/>
    <m/>
    <m/>
    <m/>
    <m/>
    <x v="18"/>
    <x v="16"/>
    <m/>
    <s v="AM09425066"/>
    <n v="41"/>
    <d v="2022-03-31T00:00:00"/>
    <n v="-406.63"/>
    <s v="USD"/>
    <n v="-406.63"/>
    <s v="AM"/>
    <n v="2022"/>
    <x v="3"/>
  </r>
  <r>
    <x v="0"/>
    <s v="UNDP1-AM09425066-31-MAR-2022-219"/>
    <x v="9"/>
    <d v="2022-04-19T00:00:00"/>
    <s v="UNDP1"/>
    <x v="4"/>
    <s v="Acc Dep -Vehicles"/>
    <s v="SSD"/>
    <n v="4000"/>
    <n v="47104"/>
    <n v="1981"/>
    <x v="18"/>
    <s v=" "/>
    <x v="15"/>
    <x v="5"/>
    <s v=" "/>
    <m/>
    <m/>
    <m/>
    <m/>
    <x v="18"/>
    <x v="16"/>
    <m/>
    <s v="AM09425066"/>
    <n v="219"/>
    <d v="2022-03-31T00:00:00"/>
    <n v="-406.63"/>
    <s v="USD"/>
    <n v="-406.63"/>
    <s v="AM"/>
    <n v="2022"/>
    <x v="3"/>
  </r>
  <r>
    <x v="0"/>
    <s v="UNDP1-AM09425066-31-MAR-2022-223"/>
    <x v="9"/>
    <d v="2022-04-19T00:00:00"/>
    <s v="UNDP1"/>
    <x v="4"/>
    <s v="Acc Dep -Vehicles"/>
    <s v="SSD"/>
    <n v="4000"/>
    <n v="47104"/>
    <n v="1981"/>
    <x v="18"/>
    <s v=" "/>
    <x v="15"/>
    <x v="5"/>
    <s v=" "/>
    <m/>
    <m/>
    <m/>
    <m/>
    <x v="18"/>
    <x v="17"/>
    <m/>
    <s v="AM09425066"/>
    <n v="223"/>
    <d v="2022-03-31T00:00:00"/>
    <n v="-406.63"/>
    <s v="USD"/>
    <n v="-406.63"/>
    <s v="AM"/>
    <n v="2022"/>
    <x v="3"/>
  </r>
  <r>
    <x v="0"/>
    <s v="UNDP1-AM09425066-31-MAR-2022-231"/>
    <x v="9"/>
    <d v="2022-04-19T00:00:00"/>
    <s v="UNDP1"/>
    <x v="4"/>
    <s v="Acc Dep -Vehicles"/>
    <s v="SSD"/>
    <n v="4000"/>
    <n v="47104"/>
    <n v="1981"/>
    <x v="18"/>
    <s v=" "/>
    <x v="15"/>
    <x v="5"/>
    <s v=" "/>
    <m/>
    <m/>
    <m/>
    <m/>
    <x v="18"/>
    <x v="14"/>
    <m/>
    <s v="AM09425066"/>
    <n v="231"/>
    <d v="2022-03-31T00:00:00"/>
    <n v="-406.63"/>
    <s v="USD"/>
    <n v="-406.63"/>
    <s v="AM"/>
    <n v="2022"/>
    <x v="3"/>
  </r>
  <r>
    <x v="0"/>
    <s v="UNDP1-AM09425066-31-MAR-2022-235"/>
    <x v="9"/>
    <d v="2022-04-19T00:00:00"/>
    <s v="UNDP1"/>
    <x v="4"/>
    <s v="Acc Dep -Vehicles"/>
    <s v="SSD"/>
    <n v="4000"/>
    <n v="47104"/>
    <n v="1981"/>
    <x v="18"/>
    <s v=" "/>
    <x v="15"/>
    <x v="5"/>
    <s v=" "/>
    <m/>
    <m/>
    <m/>
    <m/>
    <x v="18"/>
    <x v="15"/>
    <m/>
    <s v="AM09425066"/>
    <n v="235"/>
    <d v="2022-03-31T00:00:00"/>
    <n v="-138.88999999999999"/>
    <s v="USD"/>
    <n v="-138.88999999999999"/>
    <s v="AM"/>
    <n v="2022"/>
    <x v="3"/>
  </r>
  <r>
    <x v="0"/>
    <s v="UNDP1-AM09425066-31-MAR-2022-239"/>
    <x v="9"/>
    <d v="2022-04-19T00:00:00"/>
    <s v="UNDP1"/>
    <x v="4"/>
    <s v="Acc Dep -Vehicles"/>
    <s v="SSD"/>
    <n v="4000"/>
    <n v="47104"/>
    <n v="1981"/>
    <x v="18"/>
    <s v=" "/>
    <x v="15"/>
    <x v="5"/>
    <s v=" "/>
    <m/>
    <m/>
    <m/>
    <m/>
    <x v="18"/>
    <x v="18"/>
    <m/>
    <s v="AM09425066"/>
    <n v="239"/>
    <d v="2022-03-31T00:00:00"/>
    <n v="-314.83999999999997"/>
    <s v="USD"/>
    <n v="-314.83999999999997"/>
    <s v="AM"/>
    <n v="2022"/>
    <x v="3"/>
  </r>
  <r>
    <x v="0"/>
    <s v="UNDP1-AM09425066-31-MAR-2022-247"/>
    <x v="9"/>
    <d v="2022-04-19T00:00:00"/>
    <s v="UNDP1"/>
    <x v="4"/>
    <s v="Acc Dep -Vehicles"/>
    <s v="SSD"/>
    <n v="4000"/>
    <n v="47104"/>
    <n v="1981"/>
    <x v="18"/>
    <s v=" "/>
    <x v="15"/>
    <x v="5"/>
    <s v=" "/>
    <m/>
    <m/>
    <m/>
    <m/>
    <x v="18"/>
    <x v="19"/>
    <m/>
    <s v="AM09425066"/>
    <n v="247"/>
    <d v="2022-03-31T00:00:00"/>
    <n v="-363.02"/>
    <s v="USD"/>
    <n v="-363.02"/>
    <s v="AM"/>
    <n v="2022"/>
    <x v="3"/>
  </r>
  <r>
    <x v="0"/>
    <s v="UNDP1-AM09425066-31-MAR-2022-48"/>
    <x v="9"/>
    <d v="2022-04-19T00:00:00"/>
    <s v="UNDP1"/>
    <x v="5"/>
    <s v="Dep Exp Owned -Vehicle"/>
    <s v="SSD"/>
    <n v="4000"/>
    <n v="47104"/>
    <n v="1981"/>
    <x v="18"/>
    <s v=" "/>
    <x v="15"/>
    <x v="5"/>
    <s v=" "/>
    <m/>
    <m/>
    <m/>
    <m/>
    <x v="18"/>
    <x v="14"/>
    <m/>
    <s v="AM09425066"/>
    <n v="48"/>
    <d v="2022-03-31T00:00:00"/>
    <n v="406.63"/>
    <s v="USD"/>
    <n v="406.63"/>
    <s v="AM"/>
    <n v="2022"/>
    <x v="3"/>
  </r>
  <r>
    <x v="0"/>
    <s v="UNDP1-AM09425066-31-MAR-2022-44"/>
    <x v="9"/>
    <d v="2022-04-19T00:00:00"/>
    <s v="UNDP1"/>
    <x v="5"/>
    <s v="Dep Exp Owned -Vehicle"/>
    <s v="SSD"/>
    <n v="4000"/>
    <n v="47104"/>
    <n v="1981"/>
    <x v="18"/>
    <s v=" "/>
    <x v="15"/>
    <x v="5"/>
    <s v=" "/>
    <m/>
    <m/>
    <m/>
    <m/>
    <x v="18"/>
    <x v="17"/>
    <m/>
    <s v="AM09425066"/>
    <n v="44"/>
    <d v="2022-03-31T00:00:00"/>
    <n v="406.63"/>
    <s v="USD"/>
    <n v="406.63"/>
    <s v="AM"/>
    <n v="2022"/>
    <x v="3"/>
  </r>
  <r>
    <x v="0"/>
    <s v="UNDP1-AM09425066-31-MAR-2022-108"/>
    <x v="9"/>
    <d v="2022-04-19T00:00:00"/>
    <s v="UNDP1"/>
    <x v="5"/>
    <s v="Dep Exp Owned -Vehicle"/>
    <s v="SSD"/>
    <n v="4000"/>
    <n v="47104"/>
    <n v="1981"/>
    <x v="18"/>
    <s v=" "/>
    <x v="15"/>
    <x v="5"/>
    <s v=" "/>
    <m/>
    <m/>
    <m/>
    <m/>
    <x v="18"/>
    <x v="19"/>
    <m/>
    <s v="AM09425066"/>
    <n v="108"/>
    <d v="2022-03-31T00:00:00"/>
    <n v="363.02"/>
    <s v="USD"/>
    <n v="363.02"/>
    <s v="AM"/>
    <n v="2022"/>
    <x v="3"/>
  </r>
  <r>
    <x v="0"/>
    <s v="UNDP1-AM09452835-30-APR-2022-42"/>
    <x v="0"/>
    <d v="2022-05-11T00:00:00"/>
    <s v="UNDP1"/>
    <x v="5"/>
    <s v="Dep Exp Owned -Vehicle"/>
    <s v="SSD"/>
    <n v="4000"/>
    <n v="47104"/>
    <n v="1981"/>
    <x v="18"/>
    <s v=" "/>
    <x v="15"/>
    <x v="5"/>
    <s v=" "/>
    <m/>
    <m/>
    <m/>
    <m/>
    <x v="18"/>
    <x v="16"/>
    <m/>
    <s v="AM09452835"/>
    <n v="42"/>
    <d v="2022-04-30T00:00:00"/>
    <n v="406.63"/>
    <s v="USD"/>
    <n v="406.63"/>
    <s v="AM"/>
    <n v="2022"/>
    <x v="0"/>
  </r>
  <r>
    <x v="0"/>
    <s v="UNDP1-AM09452835-30-APR-2022-44"/>
    <x v="0"/>
    <d v="2022-05-11T00:00:00"/>
    <s v="UNDP1"/>
    <x v="5"/>
    <s v="Dep Exp Owned -Vehicle"/>
    <s v="SSD"/>
    <n v="4000"/>
    <n v="47104"/>
    <n v="1981"/>
    <x v="18"/>
    <s v=" "/>
    <x v="15"/>
    <x v="5"/>
    <s v=" "/>
    <m/>
    <m/>
    <m/>
    <m/>
    <x v="18"/>
    <x v="17"/>
    <m/>
    <s v="AM09452835"/>
    <n v="44"/>
    <d v="2022-04-30T00:00:00"/>
    <n v="406.63"/>
    <s v="USD"/>
    <n v="406.63"/>
    <s v="AM"/>
    <n v="2022"/>
    <x v="0"/>
  </r>
  <r>
    <x v="0"/>
    <s v="UNDP1-AM09452835-30-APR-2022-48"/>
    <x v="0"/>
    <d v="2022-05-11T00:00:00"/>
    <s v="UNDP1"/>
    <x v="5"/>
    <s v="Dep Exp Owned -Vehicle"/>
    <s v="SSD"/>
    <n v="4000"/>
    <n v="47104"/>
    <n v="1981"/>
    <x v="18"/>
    <s v=" "/>
    <x v="15"/>
    <x v="5"/>
    <s v=" "/>
    <m/>
    <m/>
    <m/>
    <m/>
    <x v="18"/>
    <x v="14"/>
    <m/>
    <s v="AM09452835"/>
    <n v="48"/>
    <d v="2022-04-30T00:00:00"/>
    <n v="406.63"/>
    <s v="USD"/>
    <n v="406.63"/>
    <s v="AM"/>
    <n v="2022"/>
    <x v="0"/>
  </r>
  <r>
    <x v="0"/>
    <s v="UNDP1-AM09452835-30-APR-2022-88"/>
    <x v="0"/>
    <d v="2022-05-11T00:00:00"/>
    <s v="UNDP1"/>
    <x v="5"/>
    <s v="Dep Exp Owned -Vehicle"/>
    <s v="SSD"/>
    <n v="4000"/>
    <n v="47104"/>
    <n v="1981"/>
    <x v="18"/>
    <s v=" "/>
    <x v="15"/>
    <x v="5"/>
    <s v=" "/>
    <m/>
    <m/>
    <m/>
    <m/>
    <x v="18"/>
    <x v="15"/>
    <m/>
    <s v="AM09452835"/>
    <n v="88"/>
    <d v="2022-04-30T00:00:00"/>
    <n v="138.88999999999999"/>
    <s v="USD"/>
    <n v="138.88999999999999"/>
    <s v="AM"/>
    <n v="2022"/>
    <x v="0"/>
  </r>
  <r>
    <x v="0"/>
    <s v="UNDP1-AM09452835-30-APR-2022-107"/>
    <x v="0"/>
    <d v="2022-05-11T00:00:00"/>
    <s v="UNDP1"/>
    <x v="4"/>
    <s v="Acc Dep -Vehicles"/>
    <s v="SSD"/>
    <n v="4000"/>
    <n v="47104"/>
    <n v="1981"/>
    <x v="18"/>
    <s v=" "/>
    <x v="15"/>
    <x v="5"/>
    <s v=" "/>
    <m/>
    <m/>
    <m/>
    <m/>
    <x v="18"/>
    <x v="19"/>
    <m/>
    <s v="AM09452835"/>
    <n v="107"/>
    <d v="2022-04-30T00:00:00"/>
    <n v="-363.02"/>
    <s v="USD"/>
    <n v="-363.02"/>
    <s v="AM"/>
    <n v="2022"/>
    <x v="0"/>
  </r>
  <r>
    <x v="0"/>
    <s v="UNDP1-AM09452835-30-APR-2022-47"/>
    <x v="0"/>
    <d v="2022-05-11T00:00:00"/>
    <s v="UNDP1"/>
    <x v="4"/>
    <s v="Acc Dep -Vehicles"/>
    <s v="SSD"/>
    <n v="4000"/>
    <n v="47104"/>
    <n v="1981"/>
    <x v="18"/>
    <s v=" "/>
    <x v="15"/>
    <x v="5"/>
    <s v=" "/>
    <m/>
    <m/>
    <m/>
    <m/>
    <x v="18"/>
    <x v="14"/>
    <m/>
    <s v="AM09452835"/>
    <n v="47"/>
    <d v="2022-04-30T00:00:00"/>
    <n v="-406.63"/>
    <s v="USD"/>
    <n v="-406.63"/>
    <s v="AM"/>
    <n v="2022"/>
    <x v="0"/>
  </r>
  <r>
    <x v="0"/>
    <s v="UNDP1-AM09452835-30-APR-2022-41"/>
    <x v="0"/>
    <d v="2022-05-11T00:00:00"/>
    <s v="UNDP1"/>
    <x v="4"/>
    <s v="Acc Dep -Vehicles"/>
    <s v="SSD"/>
    <n v="4000"/>
    <n v="47104"/>
    <n v="1981"/>
    <x v="18"/>
    <s v=" "/>
    <x v="15"/>
    <x v="5"/>
    <s v=" "/>
    <m/>
    <m/>
    <m/>
    <m/>
    <x v="18"/>
    <x v="16"/>
    <m/>
    <s v="AM09452835"/>
    <n v="41"/>
    <d v="2022-04-30T00:00:00"/>
    <n v="-406.63"/>
    <s v="USD"/>
    <n v="-406.63"/>
    <s v="AM"/>
    <n v="2022"/>
    <x v="0"/>
  </r>
  <r>
    <x v="0"/>
    <s v="UNDP1-AM09452835-30-APR-2022-43"/>
    <x v="0"/>
    <d v="2022-05-11T00:00:00"/>
    <s v="UNDP1"/>
    <x v="4"/>
    <s v="Acc Dep -Vehicles"/>
    <s v="SSD"/>
    <n v="4000"/>
    <n v="47104"/>
    <n v="1981"/>
    <x v="18"/>
    <s v=" "/>
    <x v="15"/>
    <x v="5"/>
    <s v=" "/>
    <m/>
    <m/>
    <m/>
    <m/>
    <x v="18"/>
    <x v="17"/>
    <m/>
    <s v="AM09452835"/>
    <n v="43"/>
    <d v="2022-04-30T00:00:00"/>
    <n v="-406.63"/>
    <s v="USD"/>
    <n v="-406.63"/>
    <s v="AM"/>
    <n v="2022"/>
    <x v="0"/>
  </r>
  <r>
    <x v="0"/>
    <s v="UNDP1-AM09452835-30-APR-2022-87"/>
    <x v="0"/>
    <d v="2022-05-11T00:00:00"/>
    <s v="UNDP1"/>
    <x v="4"/>
    <s v="Acc Dep -Vehicles"/>
    <s v="SSD"/>
    <n v="4000"/>
    <n v="47104"/>
    <n v="1981"/>
    <x v="18"/>
    <s v=" "/>
    <x v="15"/>
    <x v="5"/>
    <s v=" "/>
    <m/>
    <m/>
    <m/>
    <m/>
    <x v="18"/>
    <x v="15"/>
    <m/>
    <s v="AM09452835"/>
    <n v="87"/>
    <d v="2022-04-30T00:00:00"/>
    <n v="-138.88999999999999"/>
    <s v="USD"/>
    <n v="-138.88999999999999"/>
    <s v="AM"/>
    <n v="2022"/>
    <x v="0"/>
  </r>
  <r>
    <x v="0"/>
    <s v="UNDP1-AM09452835-30-APR-2022-108"/>
    <x v="0"/>
    <d v="2022-05-11T00:00:00"/>
    <s v="UNDP1"/>
    <x v="5"/>
    <s v="Dep Exp Owned -Vehicle"/>
    <s v="SSD"/>
    <n v="4000"/>
    <n v="47104"/>
    <n v="1981"/>
    <x v="18"/>
    <s v=" "/>
    <x v="15"/>
    <x v="5"/>
    <s v=" "/>
    <m/>
    <m/>
    <m/>
    <m/>
    <x v="18"/>
    <x v="19"/>
    <m/>
    <s v="AM09452835"/>
    <n v="108"/>
    <d v="2022-04-30T00:00:00"/>
    <n v="363.02"/>
    <s v="USD"/>
    <n v="363.02"/>
    <s v="AM"/>
    <n v="2022"/>
    <x v="0"/>
  </r>
  <r>
    <x v="0"/>
    <s v="UNDP1-AM09497297-30-MAY-2022-6"/>
    <x v="13"/>
    <d v="2022-06-13T00:00:00"/>
    <s v="UNDP1"/>
    <x v="6"/>
    <s v="Vehicles"/>
    <s v="SSD"/>
    <n v="4000"/>
    <n v="47104"/>
    <n v="1981"/>
    <x v="18"/>
    <s v=" "/>
    <x v="15"/>
    <x v="5"/>
    <s v=" "/>
    <m/>
    <m/>
    <m/>
    <m/>
    <x v="19"/>
    <x v="14"/>
    <m/>
    <s v="AM09497297"/>
    <n v="6"/>
    <d v="2022-05-30T00:00:00"/>
    <n v="-59732.44"/>
    <s v="USD"/>
    <n v="-59732.44"/>
    <s v="AM"/>
    <n v="2022"/>
    <x v="1"/>
  </r>
  <r>
    <x v="0"/>
    <s v="UNDP1-AM09497297-30-MAY-2022-48"/>
    <x v="13"/>
    <d v="2022-06-13T00:00:00"/>
    <s v="UNDP1"/>
    <x v="6"/>
    <s v="Vehicles"/>
    <s v="SSD"/>
    <n v="30000"/>
    <n v="47104"/>
    <n v="1981"/>
    <x v="3"/>
    <s v=" "/>
    <x v="15"/>
    <x v="5"/>
    <s v=" "/>
    <m/>
    <m/>
    <m/>
    <m/>
    <x v="19"/>
    <x v="19"/>
    <m/>
    <s v="AM09497297"/>
    <n v="48"/>
    <d v="2022-05-30T00:00:00"/>
    <n v="52275"/>
    <s v="USD"/>
    <n v="52275"/>
    <s v="AM"/>
    <n v="2022"/>
    <x v="1"/>
  </r>
  <r>
    <x v="0"/>
    <s v="UNDP1-AM09497297-30-MAY-2022-2"/>
    <x v="13"/>
    <d v="2022-06-13T00:00:00"/>
    <s v="UNDP1"/>
    <x v="6"/>
    <s v="Vehicles"/>
    <s v="SSD"/>
    <n v="4000"/>
    <n v="47104"/>
    <n v="1981"/>
    <x v="18"/>
    <s v=" "/>
    <x v="15"/>
    <x v="5"/>
    <s v=" "/>
    <m/>
    <m/>
    <m/>
    <m/>
    <x v="19"/>
    <x v="16"/>
    <m/>
    <s v="AM09497297"/>
    <n v="2"/>
    <d v="2022-05-30T00:00:00"/>
    <n v="-59732.44"/>
    <s v="USD"/>
    <n v="-59732.44"/>
    <s v="AM"/>
    <n v="2022"/>
    <x v="1"/>
  </r>
  <r>
    <x v="0"/>
    <s v="UNDP1-AM09497297-30-MAY-2022-4"/>
    <x v="13"/>
    <d v="2022-06-13T00:00:00"/>
    <s v="UNDP1"/>
    <x v="6"/>
    <s v="Vehicles"/>
    <s v="SSD"/>
    <n v="4000"/>
    <n v="47104"/>
    <n v="1981"/>
    <x v="18"/>
    <s v=" "/>
    <x v="15"/>
    <x v="5"/>
    <s v=" "/>
    <m/>
    <m/>
    <m/>
    <m/>
    <x v="19"/>
    <x v="17"/>
    <m/>
    <s v="AM09497297"/>
    <n v="4"/>
    <d v="2022-05-30T00:00:00"/>
    <n v="-59732.44"/>
    <s v="USD"/>
    <n v="-59732.44"/>
    <s v="AM"/>
    <n v="2022"/>
    <x v="1"/>
  </r>
  <r>
    <x v="0"/>
    <s v="UNDP1-AM09497297-30-MAY-2022-10"/>
    <x v="13"/>
    <d v="2022-06-13T00:00:00"/>
    <s v="UNDP1"/>
    <x v="6"/>
    <s v="Vehicles"/>
    <s v="SSD"/>
    <n v="4000"/>
    <n v="47104"/>
    <n v="1981"/>
    <x v="18"/>
    <s v=" "/>
    <x v="15"/>
    <x v="5"/>
    <s v=" "/>
    <m/>
    <m/>
    <m/>
    <m/>
    <x v="19"/>
    <x v="23"/>
    <m/>
    <s v="AM09497297"/>
    <n v="10"/>
    <d v="2022-05-30T00:00:00"/>
    <n v="-37300"/>
    <s v="USD"/>
    <n v="-37300"/>
    <s v="AM"/>
    <n v="2022"/>
    <x v="1"/>
  </r>
  <r>
    <x v="0"/>
    <s v="UNDP1-AM09497297-30-MAY-2022-12"/>
    <x v="13"/>
    <d v="2022-06-13T00:00:00"/>
    <s v="UNDP1"/>
    <x v="6"/>
    <s v="Vehicles"/>
    <s v="SSD"/>
    <n v="4000"/>
    <n v="47104"/>
    <n v="1981"/>
    <x v="18"/>
    <s v=" "/>
    <x v="15"/>
    <x v="5"/>
    <s v=" "/>
    <m/>
    <m/>
    <m/>
    <m/>
    <x v="19"/>
    <x v="22"/>
    <m/>
    <s v="AM09497297"/>
    <n v="12"/>
    <d v="2022-05-30T00:00:00"/>
    <n v="-37300"/>
    <s v="USD"/>
    <n v="-37300"/>
    <s v="AM"/>
    <n v="2022"/>
    <x v="1"/>
  </r>
  <r>
    <x v="0"/>
    <s v="UNDP1-AM09497297-30-MAY-2022-14"/>
    <x v="13"/>
    <d v="2022-06-13T00:00:00"/>
    <s v="UNDP1"/>
    <x v="6"/>
    <s v="Vehicles"/>
    <s v="SSD"/>
    <n v="4000"/>
    <n v="47104"/>
    <n v="1981"/>
    <x v="18"/>
    <s v=" "/>
    <x v="15"/>
    <x v="5"/>
    <s v=" "/>
    <m/>
    <m/>
    <m/>
    <m/>
    <x v="19"/>
    <x v="21"/>
    <m/>
    <s v="AM09497297"/>
    <n v="14"/>
    <d v="2022-05-30T00:00:00"/>
    <n v="-37300"/>
    <s v="USD"/>
    <n v="-37300"/>
    <s v="AM"/>
    <n v="2022"/>
    <x v="1"/>
  </r>
  <r>
    <x v="0"/>
    <s v="UNDP1-AM09497297-30-MAY-2022-16"/>
    <x v="13"/>
    <d v="2022-06-13T00:00:00"/>
    <s v="UNDP1"/>
    <x v="6"/>
    <s v="Vehicles"/>
    <s v="SSD"/>
    <n v="4000"/>
    <n v="47104"/>
    <n v="1981"/>
    <x v="18"/>
    <s v=" "/>
    <x v="15"/>
    <x v="5"/>
    <s v=" "/>
    <m/>
    <m/>
    <m/>
    <m/>
    <x v="19"/>
    <x v="19"/>
    <m/>
    <s v="AM09497297"/>
    <n v="16"/>
    <d v="2022-05-30T00:00:00"/>
    <n v="-52275"/>
    <s v="USD"/>
    <n v="-52275"/>
    <s v="AM"/>
    <n v="2022"/>
    <x v="1"/>
  </r>
  <r>
    <x v="0"/>
    <s v="UNDP1-AM09497297-30-MAY-2022-34"/>
    <x v="13"/>
    <d v="2022-06-13T00:00:00"/>
    <s v="UNDP1"/>
    <x v="6"/>
    <s v="Vehicles"/>
    <s v="SSD"/>
    <n v="30000"/>
    <n v="47104"/>
    <n v="1981"/>
    <x v="3"/>
    <s v=" "/>
    <x v="15"/>
    <x v="5"/>
    <s v=" "/>
    <m/>
    <m/>
    <m/>
    <m/>
    <x v="19"/>
    <x v="16"/>
    <m/>
    <s v="AM09497297"/>
    <n v="34"/>
    <d v="2022-05-30T00:00:00"/>
    <n v="59732.44"/>
    <s v="USD"/>
    <n v="59732.44"/>
    <s v="AM"/>
    <n v="2022"/>
    <x v="1"/>
  </r>
  <r>
    <x v="0"/>
    <s v="UNDP1-AM09497297-30-MAY-2022-36"/>
    <x v="13"/>
    <d v="2022-06-13T00:00:00"/>
    <s v="UNDP1"/>
    <x v="6"/>
    <s v="Vehicles"/>
    <s v="SSD"/>
    <n v="30000"/>
    <n v="47104"/>
    <n v="1981"/>
    <x v="3"/>
    <s v=" "/>
    <x v="15"/>
    <x v="5"/>
    <s v=" "/>
    <m/>
    <m/>
    <m/>
    <m/>
    <x v="19"/>
    <x v="17"/>
    <m/>
    <s v="AM09497297"/>
    <n v="36"/>
    <d v="2022-05-30T00:00:00"/>
    <n v="59732.44"/>
    <s v="USD"/>
    <n v="59732.44"/>
    <s v="AM"/>
    <n v="2022"/>
    <x v="1"/>
  </r>
  <r>
    <x v="0"/>
    <s v="UNDP1-AM09497297-30-MAY-2022-38"/>
    <x v="13"/>
    <d v="2022-06-13T00:00:00"/>
    <s v="UNDP1"/>
    <x v="6"/>
    <s v="Vehicles"/>
    <s v="SSD"/>
    <n v="30000"/>
    <n v="47104"/>
    <n v="1981"/>
    <x v="3"/>
    <s v=" "/>
    <x v="15"/>
    <x v="5"/>
    <s v=" "/>
    <m/>
    <m/>
    <m/>
    <m/>
    <x v="19"/>
    <x v="14"/>
    <m/>
    <s v="AM09497297"/>
    <n v="38"/>
    <d v="2022-05-30T00:00:00"/>
    <n v="59732.44"/>
    <s v="USD"/>
    <n v="59732.44"/>
    <s v="AM"/>
    <n v="2022"/>
    <x v="1"/>
  </r>
  <r>
    <x v="0"/>
    <s v="UNDP1-AM09497297-30-MAY-2022-40"/>
    <x v="13"/>
    <d v="2022-06-13T00:00:00"/>
    <s v="UNDP1"/>
    <x v="6"/>
    <s v="Vehicles"/>
    <s v="SSD"/>
    <n v="30000"/>
    <n v="47104"/>
    <n v="1981"/>
    <x v="3"/>
    <s v=" "/>
    <x v="15"/>
    <x v="5"/>
    <s v=" "/>
    <m/>
    <m/>
    <m/>
    <m/>
    <x v="19"/>
    <x v="24"/>
    <m/>
    <s v="AM09497297"/>
    <n v="40"/>
    <d v="2022-05-30T00:00:00"/>
    <n v="37300"/>
    <s v="USD"/>
    <n v="37300"/>
    <s v="AM"/>
    <n v="2022"/>
    <x v="1"/>
  </r>
  <r>
    <x v="0"/>
    <s v="UNDP1-AM09497297-30-MAY-2022-42"/>
    <x v="13"/>
    <d v="2022-06-13T00:00:00"/>
    <s v="UNDP1"/>
    <x v="6"/>
    <s v="Vehicles"/>
    <s v="SSD"/>
    <n v="30000"/>
    <n v="47104"/>
    <n v="1981"/>
    <x v="3"/>
    <s v=" "/>
    <x v="15"/>
    <x v="5"/>
    <s v=" "/>
    <m/>
    <m/>
    <m/>
    <m/>
    <x v="19"/>
    <x v="23"/>
    <m/>
    <s v="AM09497297"/>
    <n v="42"/>
    <d v="2022-05-30T00:00:00"/>
    <n v="37300"/>
    <s v="USD"/>
    <n v="37300"/>
    <s v="AM"/>
    <n v="2022"/>
    <x v="1"/>
  </r>
  <r>
    <x v="0"/>
    <s v="UNDP1-AM09497297-30-MAY-2022-44"/>
    <x v="13"/>
    <d v="2022-06-13T00:00:00"/>
    <s v="UNDP1"/>
    <x v="6"/>
    <s v="Vehicles"/>
    <s v="SSD"/>
    <n v="30000"/>
    <n v="47104"/>
    <n v="1981"/>
    <x v="3"/>
    <s v=" "/>
    <x v="15"/>
    <x v="5"/>
    <s v=" "/>
    <m/>
    <m/>
    <m/>
    <m/>
    <x v="19"/>
    <x v="22"/>
    <m/>
    <s v="AM09497297"/>
    <n v="44"/>
    <d v="2022-05-30T00:00:00"/>
    <n v="37300"/>
    <s v="USD"/>
    <n v="37300"/>
    <s v="AM"/>
    <n v="2022"/>
    <x v="1"/>
  </r>
  <r>
    <x v="0"/>
    <s v="UNDP1-AM09497297-30-MAY-2022-46"/>
    <x v="13"/>
    <d v="2022-06-13T00:00:00"/>
    <s v="UNDP1"/>
    <x v="6"/>
    <s v="Vehicles"/>
    <s v="SSD"/>
    <n v="30000"/>
    <n v="47104"/>
    <n v="1981"/>
    <x v="3"/>
    <s v=" "/>
    <x v="15"/>
    <x v="5"/>
    <s v=" "/>
    <m/>
    <m/>
    <m/>
    <m/>
    <x v="19"/>
    <x v="21"/>
    <m/>
    <s v="AM09497297"/>
    <n v="46"/>
    <d v="2022-05-30T00:00:00"/>
    <n v="37300"/>
    <s v="USD"/>
    <n v="37300"/>
    <s v="AM"/>
    <n v="2022"/>
    <x v="1"/>
  </r>
  <r>
    <x v="0"/>
    <s v="UNDP1-AM09497297-30-MAY-2022-8"/>
    <x v="13"/>
    <d v="2022-06-13T00:00:00"/>
    <s v="UNDP1"/>
    <x v="6"/>
    <s v="Vehicles"/>
    <s v="SSD"/>
    <n v="4000"/>
    <n v="47104"/>
    <n v="1981"/>
    <x v="18"/>
    <s v=" "/>
    <x v="15"/>
    <x v="5"/>
    <s v=" "/>
    <m/>
    <m/>
    <m/>
    <m/>
    <x v="19"/>
    <x v="24"/>
    <m/>
    <s v="AM09497297"/>
    <n v="8"/>
    <d v="2022-05-30T00:00:00"/>
    <n v="-37300"/>
    <s v="USD"/>
    <n v="-37300"/>
    <s v="AM"/>
    <n v="2022"/>
    <x v="1"/>
  </r>
  <r>
    <x v="0"/>
    <s v="UNDP1-AM09497298-31-MAY-2022-48"/>
    <x v="3"/>
    <d v="2022-06-13T00:00:00"/>
    <s v="UNDP1"/>
    <x v="4"/>
    <s v="Acc Dep -Vehicles"/>
    <s v="SSD"/>
    <n v="30000"/>
    <n v="47104"/>
    <n v="1981"/>
    <x v="3"/>
    <s v=" "/>
    <x v="15"/>
    <x v="5"/>
    <s v=" "/>
    <m/>
    <m/>
    <m/>
    <m/>
    <x v="19"/>
    <x v="19"/>
    <m/>
    <s v="AM09497298"/>
    <n v="48"/>
    <d v="2022-05-31T00:00:00"/>
    <n v="-25048.43"/>
    <s v="USD"/>
    <n v="-25048.43"/>
    <s v="AM"/>
    <n v="2022"/>
    <x v="1"/>
  </r>
  <r>
    <x v="0"/>
    <s v="UNDP1-AM09497298-31-MAY-2022-2"/>
    <x v="3"/>
    <d v="2022-06-13T00:00:00"/>
    <s v="UNDP1"/>
    <x v="4"/>
    <s v="Acc Dep -Vehicles"/>
    <s v="SSD"/>
    <n v="4000"/>
    <n v="47104"/>
    <n v="1981"/>
    <x v="18"/>
    <s v=" "/>
    <x v="15"/>
    <x v="5"/>
    <s v=" "/>
    <m/>
    <m/>
    <m/>
    <m/>
    <x v="19"/>
    <x v="16"/>
    <m/>
    <s v="AM09497298"/>
    <n v="2"/>
    <d v="2022-05-31T00:00:00"/>
    <n v="47533.57"/>
    <s v="USD"/>
    <n v="47533.57"/>
    <s v="AM"/>
    <n v="2022"/>
    <x v="1"/>
  </r>
  <r>
    <x v="0"/>
    <s v="UNDP1-AM09497298-31-MAY-2022-4"/>
    <x v="3"/>
    <d v="2022-06-13T00:00:00"/>
    <s v="UNDP1"/>
    <x v="4"/>
    <s v="Acc Dep -Vehicles"/>
    <s v="SSD"/>
    <n v="4000"/>
    <n v="47104"/>
    <n v="1981"/>
    <x v="18"/>
    <s v=" "/>
    <x v="15"/>
    <x v="5"/>
    <s v=" "/>
    <m/>
    <m/>
    <m/>
    <m/>
    <x v="19"/>
    <x v="17"/>
    <m/>
    <s v="AM09497298"/>
    <n v="4"/>
    <d v="2022-05-31T00:00:00"/>
    <n v="47533.57"/>
    <s v="USD"/>
    <n v="47533.57"/>
    <s v="AM"/>
    <n v="2022"/>
    <x v="1"/>
  </r>
  <r>
    <x v="0"/>
    <s v="UNDP1-AM09497298-31-MAY-2022-6"/>
    <x v="3"/>
    <d v="2022-06-13T00:00:00"/>
    <s v="UNDP1"/>
    <x v="4"/>
    <s v="Acc Dep -Vehicles"/>
    <s v="SSD"/>
    <n v="4000"/>
    <n v="47104"/>
    <n v="1981"/>
    <x v="18"/>
    <s v=" "/>
    <x v="15"/>
    <x v="5"/>
    <s v=" "/>
    <m/>
    <m/>
    <m/>
    <m/>
    <x v="19"/>
    <x v="14"/>
    <m/>
    <s v="AM09497298"/>
    <n v="6"/>
    <d v="2022-05-31T00:00:00"/>
    <n v="47533.57"/>
    <s v="USD"/>
    <n v="47533.57"/>
    <s v="AM"/>
    <n v="2022"/>
    <x v="1"/>
  </r>
  <r>
    <x v="0"/>
    <s v="UNDP1-AM09497298-31-MAY-2022-8"/>
    <x v="3"/>
    <d v="2022-06-13T00:00:00"/>
    <s v="UNDP1"/>
    <x v="4"/>
    <s v="Acc Dep -Vehicles"/>
    <s v="SSD"/>
    <n v="4000"/>
    <n v="47104"/>
    <n v="1981"/>
    <x v="18"/>
    <s v=" "/>
    <x v="15"/>
    <x v="5"/>
    <s v=" "/>
    <m/>
    <m/>
    <m/>
    <m/>
    <x v="19"/>
    <x v="24"/>
    <m/>
    <s v="AM09497298"/>
    <n v="8"/>
    <d v="2022-05-31T00:00:00"/>
    <n v="37300"/>
    <s v="USD"/>
    <n v="37300"/>
    <s v="AM"/>
    <n v="2022"/>
    <x v="1"/>
  </r>
  <r>
    <x v="0"/>
    <s v="UNDP1-AM09497298-31-MAY-2022-10"/>
    <x v="3"/>
    <d v="2022-06-13T00:00:00"/>
    <s v="UNDP1"/>
    <x v="4"/>
    <s v="Acc Dep -Vehicles"/>
    <s v="SSD"/>
    <n v="4000"/>
    <n v="47104"/>
    <n v="1981"/>
    <x v="18"/>
    <s v=" "/>
    <x v="15"/>
    <x v="5"/>
    <s v=" "/>
    <m/>
    <m/>
    <m/>
    <m/>
    <x v="19"/>
    <x v="23"/>
    <m/>
    <s v="AM09497298"/>
    <n v="10"/>
    <d v="2022-05-31T00:00:00"/>
    <n v="37300"/>
    <s v="USD"/>
    <n v="37300"/>
    <s v="AM"/>
    <n v="2022"/>
    <x v="1"/>
  </r>
  <r>
    <x v="0"/>
    <s v="UNDP1-AM09497298-31-MAY-2022-12"/>
    <x v="3"/>
    <d v="2022-06-13T00:00:00"/>
    <s v="UNDP1"/>
    <x v="4"/>
    <s v="Acc Dep -Vehicles"/>
    <s v="SSD"/>
    <n v="4000"/>
    <n v="47104"/>
    <n v="1981"/>
    <x v="18"/>
    <s v=" "/>
    <x v="15"/>
    <x v="5"/>
    <s v=" "/>
    <m/>
    <m/>
    <m/>
    <m/>
    <x v="19"/>
    <x v="22"/>
    <m/>
    <s v="AM09497298"/>
    <n v="12"/>
    <d v="2022-05-31T00:00:00"/>
    <n v="37300"/>
    <s v="USD"/>
    <n v="37300"/>
    <s v="AM"/>
    <n v="2022"/>
    <x v="1"/>
  </r>
  <r>
    <x v="0"/>
    <s v="UNDP1-AM09497298-31-MAY-2022-14"/>
    <x v="3"/>
    <d v="2022-06-13T00:00:00"/>
    <s v="UNDP1"/>
    <x v="4"/>
    <s v="Acc Dep -Vehicles"/>
    <s v="SSD"/>
    <n v="4000"/>
    <n v="47104"/>
    <n v="1981"/>
    <x v="18"/>
    <s v=" "/>
    <x v="15"/>
    <x v="5"/>
    <s v=" "/>
    <m/>
    <m/>
    <m/>
    <m/>
    <x v="19"/>
    <x v="21"/>
    <m/>
    <s v="AM09497298"/>
    <n v="14"/>
    <d v="2022-05-31T00:00:00"/>
    <n v="37300"/>
    <s v="USD"/>
    <n v="37300"/>
    <s v="AM"/>
    <n v="2022"/>
    <x v="1"/>
  </r>
  <r>
    <x v="0"/>
    <s v="UNDP1-AM09497298-31-MAY-2022-16"/>
    <x v="3"/>
    <d v="2022-06-13T00:00:00"/>
    <s v="UNDP1"/>
    <x v="4"/>
    <s v="Acc Dep -Vehicles"/>
    <s v="SSD"/>
    <n v="4000"/>
    <n v="47104"/>
    <n v="1981"/>
    <x v="18"/>
    <s v=" "/>
    <x v="15"/>
    <x v="5"/>
    <s v=" "/>
    <m/>
    <m/>
    <m/>
    <m/>
    <x v="19"/>
    <x v="19"/>
    <m/>
    <s v="AM09497298"/>
    <n v="16"/>
    <d v="2022-05-31T00:00:00"/>
    <n v="25048.43"/>
    <s v="USD"/>
    <n v="25048.43"/>
    <s v="AM"/>
    <n v="2022"/>
    <x v="1"/>
  </r>
  <r>
    <x v="0"/>
    <s v="UNDP1-AM09497298-31-MAY-2022-34"/>
    <x v="3"/>
    <d v="2022-06-13T00:00:00"/>
    <s v="UNDP1"/>
    <x v="4"/>
    <s v="Acc Dep -Vehicles"/>
    <s v="SSD"/>
    <n v="30000"/>
    <n v="47104"/>
    <n v="1981"/>
    <x v="3"/>
    <s v=" "/>
    <x v="15"/>
    <x v="5"/>
    <s v=" "/>
    <m/>
    <m/>
    <m/>
    <m/>
    <x v="19"/>
    <x v="16"/>
    <m/>
    <s v="AM09497298"/>
    <n v="34"/>
    <d v="2022-05-31T00:00:00"/>
    <n v="-47533.57"/>
    <s v="USD"/>
    <n v="-47533.57"/>
    <s v="AM"/>
    <n v="2022"/>
    <x v="1"/>
  </r>
  <r>
    <x v="0"/>
    <s v="UNDP1-AM09497298-31-MAY-2022-36"/>
    <x v="3"/>
    <d v="2022-06-13T00:00:00"/>
    <s v="UNDP1"/>
    <x v="4"/>
    <s v="Acc Dep -Vehicles"/>
    <s v="SSD"/>
    <n v="30000"/>
    <n v="47104"/>
    <n v="1981"/>
    <x v="3"/>
    <s v=" "/>
    <x v="15"/>
    <x v="5"/>
    <s v=" "/>
    <m/>
    <m/>
    <m/>
    <m/>
    <x v="19"/>
    <x v="17"/>
    <m/>
    <s v="AM09497298"/>
    <n v="36"/>
    <d v="2022-05-31T00:00:00"/>
    <n v="-47533.57"/>
    <s v="USD"/>
    <n v="-47533.57"/>
    <s v="AM"/>
    <n v="2022"/>
    <x v="1"/>
  </r>
  <r>
    <x v="0"/>
    <s v="UNDP1-AM09497298-31-MAY-2022-38"/>
    <x v="3"/>
    <d v="2022-06-13T00:00:00"/>
    <s v="UNDP1"/>
    <x v="4"/>
    <s v="Acc Dep -Vehicles"/>
    <s v="SSD"/>
    <n v="30000"/>
    <n v="47104"/>
    <n v="1981"/>
    <x v="3"/>
    <s v=" "/>
    <x v="15"/>
    <x v="5"/>
    <s v=" "/>
    <m/>
    <m/>
    <m/>
    <m/>
    <x v="19"/>
    <x v="14"/>
    <m/>
    <s v="AM09497298"/>
    <n v="38"/>
    <d v="2022-05-31T00:00:00"/>
    <n v="-47533.57"/>
    <s v="USD"/>
    <n v="-47533.57"/>
    <s v="AM"/>
    <n v="2022"/>
    <x v="1"/>
  </r>
  <r>
    <x v="0"/>
    <s v="UNDP1-AM09497298-31-MAY-2022-40"/>
    <x v="3"/>
    <d v="2022-06-13T00:00:00"/>
    <s v="UNDP1"/>
    <x v="4"/>
    <s v="Acc Dep -Vehicles"/>
    <s v="SSD"/>
    <n v="30000"/>
    <n v="47104"/>
    <n v="1981"/>
    <x v="3"/>
    <s v=" "/>
    <x v="15"/>
    <x v="5"/>
    <s v=" "/>
    <m/>
    <m/>
    <m/>
    <m/>
    <x v="19"/>
    <x v="24"/>
    <m/>
    <s v="AM09497298"/>
    <n v="40"/>
    <d v="2022-05-31T00:00:00"/>
    <n v="-37300"/>
    <s v="USD"/>
    <n v="-37300"/>
    <s v="AM"/>
    <n v="2022"/>
    <x v="1"/>
  </r>
  <r>
    <x v="0"/>
    <s v="UNDP1-AM09497298-31-MAY-2022-42"/>
    <x v="3"/>
    <d v="2022-06-13T00:00:00"/>
    <s v="UNDP1"/>
    <x v="4"/>
    <s v="Acc Dep -Vehicles"/>
    <s v="SSD"/>
    <n v="30000"/>
    <n v="47104"/>
    <n v="1981"/>
    <x v="3"/>
    <s v=" "/>
    <x v="15"/>
    <x v="5"/>
    <s v=" "/>
    <m/>
    <m/>
    <m/>
    <m/>
    <x v="19"/>
    <x v="23"/>
    <m/>
    <s v="AM09497298"/>
    <n v="42"/>
    <d v="2022-05-31T00:00:00"/>
    <n v="-37300"/>
    <s v="USD"/>
    <n v="-37300"/>
    <s v="AM"/>
    <n v="2022"/>
    <x v="1"/>
  </r>
  <r>
    <x v="0"/>
    <s v="UNDP1-AM09497298-31-MAY-2022-44"/>
    <x v="3"/>
    <d v="2022-06-13T00:00:00"/>
    <s v="UNDP1"/>
    <x v="4"/>
    <s v="Acc Dep -Vehicles"/>
    <s v="SSD"/>
    <n v="30000"/>
    <n v="47104"/>
    <n v="1981"/>
    <x v="3"/>
    <s v=" "/>
    <x v="15"/>
    <x v="5"/>
    <s v=" "/>
    <m/>
    <m/>
    <m/>
    <m/>
    <x v="19"/>
    <x v="22"/>
    <m/>
    <s v="AM09497298"/>
    <n v="44"/>
    <d v="2022-05-31T00:00:00"/>
    <n v="-37300"/>
    <s v="USD"/>
    <n v="-37300"/>
    <s v="AM"/>
    <n v="2022"/>
    <x v="1"/>
  </r>
  <r>
    <x v="0"/>
    <s v="UNDP1-AM09497298-31-MAY-2022-46"/>
    <x v="3"/>
    <d v="2022-06-13T00:00:00"/>
    <s v="UNDP1"/>
    <x v="4"/>
    <s v="Acc Dep -Vehicles"/>
    <s v="SSD"/>
    <n v="30000"/>
    <n v="47104"/>
    <n v="1981"/>
    <x v="3"/>
    <s v=" "/>
    <x v="15"/>
    <x v="5"/>
    <s v=" "/>
    <m/>
    <m/>
    <m/>
    <m/>
    <x v="19"/>
    <x v="21"/>
    <m/>
    <s v="AM09497298"/>
    <n v="46"/>
    <d v="2022-05-31T00:00:00"/>
    <n v="-37300"/>
    <s v="USD"/>
    <n v="-37300"/>
    <s v="AM"/>
    <n v="2022"/>
    <x v="1"/>
  </r>
  <r>
    <x v="0"/>
    <s v="UNDP1-AM09497299-31-MAY-2022-41"/>
    <x v="3"/>
    <d v="2022-06-13T00:00:00"/>
    <s v="UNDP1"/>
    <x v="4"/>
    <s v="Acc Dep -Vehicles"/>
    <s v="SSD"/>
    <n v="30000"/>
    <n v="47104"/>
    <n v="1981"/>
    <x v="3"/>
    <s v=" "/>
    <x v="15"/>
    <x v="5"/>
    <s v=" "/>
    <m/>
    <m/>
    <m/>
    <m/>
    <x v="18"/>
    <x v="16"/>
    <m/>
    <s v="AM09497299"/>
    <n v="41"/>
    <d v="2022-05-31T00:00:00"/>
    <n v="-406.63"/>
    <s v="USD"/>
    <n v="-406.63"/>
    <s v="AM"/>
    <n v="2022"/>
    <x v="1"/>
  </r>
  <r>
    <x v="0"/>
    <s v="UNDP1-AM09497299-31-MAY-2022-43"/>
    <x v="3"/>
    <d v="2022-06-13T00:00:00"/>
    <s v="UNDP1"/>
    <x v="4"/>
    <s v="Acc Dep -Vehicles"/>
    <s v="SSD"/>
    <n v="30000"/>
    <n v="47104"/>
    <n v="1981"/>
    <x v="3"/>
    <s v=" "/>
    <x v="15"/>
    <x v="5"/>
    <s v=" "/>
    <m/>
    <m/>
    <m/>
    <m/>
    <x v="18"/>
    <x v="17"/>
    <m/>
    <s v="AM09497299"/>
    <n v="43"/>
    <d v="2022-05-31T00:00:00"/>
    <n v="-406.63"/>
    <s v="USD"/>
    <n v="-406.63"/>
    <s v="AM"/>
    <n v="2022"/>
    <x v="1"/>
  </r>
  <r>
    <x v="0"/>
    <s v="UNDP1-AM09497299-31-MAY-2022-108"/>
    <x v="3"/>
    <d v="2022-06-13T00:00:00"/>
    <s v="UNDP1"/>
    <x v="5"/>
    <s v="Dep Exp Owned -Vehicle"/>
    <s v="SSD"/>
    <n v="30000"/>
    <n v="47104"/>
    <n v="1981"/>
    <x v="3"/>
    <s v=" "/>
    <x v="15"/>
    <x v="5"/>
    <s v=" "/>
    <m/>
    <m/>
    <m/>
    <m/>
    <x v="18"/>
    <x v="19"/>
    <m/>
    <s v="AM09497299"/>
    <n v="108"/>
    <d v="2022-05-31T00:00:00"/>
    <n v="363.02"/>
    <s v="USD"/>
    <n v="363.02"/>
    <s v="AM"/>
    <n v="2022"/>
    <x v="1"/>
  </r>
  <r>
    <x v="0"/>
    <s v="UNDP1-AM09497299-31-MAY-2022-88"/>
    <x v="3"/>
    <d v="2022-06-13T00:00:00"/>
    <s v="UNDP1"/>
    <x v="5"/>
    <s v="Dep Exp Owned -Vehicle"/>
    <s v="SSD"/>
    <n v="4000"/>
    <n v="47104"/>
    <n v="1981"/>
    <x v="18"/>
    <s v=" "/>
    <x v="15"/>
    <x v="5"/>
    <s v=" "/>
    <m/>
    <m/>
    <m/>
    <m/>
    <x v="18"/>
    <x v="15"/>
    <m/>
    <s v="AM09497299"/>
    <n v="88"/>
    <d v="2022-05-31T00:00:00"/>
    <n v="138.88999999999999"/>
    <s v="USD"/>
    <n v="138.88999999999999"/>
    <s v="AM"/>
    <n v="2022"/>
    <x v="1"/>
  </r>
  <r>
    <x v="0"/>
    <s v="UNDP1-AM09497299-31-MAY-2022-48"/>
    <x v="3"/>
    <d v="2022-06-13T00:00:00"/>
    <s v="UNDP1"/>
    <x v="5"/>
    <s v="Dep Exp Owned -Vehicle"/>
    <s v="SSD"/>
    <n v="30000"/>
    <n v="47104"/>
    <n v="1981"/>
    <x v="3"/>
    <s v=" "/>
    <x v="15"/>
    <x v="5"/>
    <s v=" "/>
    <m/>
    <m/>
    <m/>
    <m/>
    <x v="18"/>
    <x v="14"/>
    <m/>
    <s v="AM09497299"/>
    <n v="48"/>
    <d v="2022-05-31T00:00:00"/>
    <n v="406.63"/>
    <s v="USD"/>
    <n v="406.63"/>
    <s v="AM"/>
    <n v="2022"/>
    <x v="1"/>
  </r>
  <r>
    <x v="0"/>
    <s v="UNDP1-AM09497299-31-MAY-2022-44"/>
    <x v="3"/>
    <d v="2022-06-13T00:00:00"/>
    <s v="UNDP1"/>
    <x v="5"/>
    <s v="Dep Exp Owned -Vehicle"/>
    <s v="SSD"/>
    <n v="30000"/>
    <n v="47104"/>
    <n v="1981"/>
    <x v="3"/>
    <s v=" "/>
    <x v="15"/>
    <x v="5"/>
    <s v=" "/>
    <m/>
    <m/>
    <m/>
    <m/>
    <x v="18"/>
    <x v="17"/>
    <m/>
    <s v="AM09497299"/>
    <n v="44"/>
    <d v="2022-05-31T00:00:00"/>
    <n v="406.63"/>
    <s v="USD"/>
    <n v="406.63"/>
    <s v="AM"/>
    <n v="2022"/>
    <x v="1"/>
  </r>
  <r>
    <x v="0"/>
    <s v="UNDP1-AM09497299-31-MAY-2022-42"/>
    <x v="3"/>
    <d v="2022-06-13T00:00:00"/>
    <s v="UNDP1"/>
    <x v="5"/>
    <s v="Dep Exp Owned -Vehicle"/>
    <s v="SSD"/>
    <n v="30000"/>
    <n v="47104"/>
    <n v="1981"/>
    <x v="3"/>
    <s v=" "/>
    <x v="15"/>
    <x v="5"/>
    <s v=" "/>
    <m/>
    <m/>
    <m/>
    <m/>
    <x v="18"/>
    <x v="16"/>
    <m/>
    <s v="AM09497299"/>
    <n v="42"/>
    <d v="2022-05-31T00:00:00"/>
    <n v="406.63"/>
    <s v="USD"/>
    <n v="406.63"/>
    <s v="AM"/>
    <n v="2022"/>
    <x v="1"/>
  </r>
  <r>
    <x v="0"/>
    <s v="UNDP1-AM09497299-31-MAY-2022-107"/>
    <x v="3"/>
    <d v="2022-06-13T00:00:00"/>
    <s v="UNDP1"/>
    <x v="4"/>
    <s v="Acc Dep -Vehicles"/>
    <s v="SSD"/>
    <n v="30000"/>
    <n v="47104"/>
    <n v="1981"/>
    <x v="3"/>
    <s v=" "/>
    <x v="15"/>
    <x v="5"/>
    <s v=" "/>
    <m/>
    <m/>
    <m/>
    <m/>
    <x v="18"/>
    <x v="19"/>
    <m/>
    <s v="AM09497299"/>
    <n v="107"/>
    <d v="2022-05-31T00:00:00"/>
    <n v="-363.02"/>
    <s v="USD"/>
    <n v="-363.02"/>
    <s v="AM"/>
    <n v="2022"/>
    <x v="1"/>
  </r>
  <r>
    <x v="0"/>
    <s v="UNDP1-AM09497299-31-MAY-2022-87"/>
    <x v="3"/>
    <d v="2022-06-13T00:00:00"/>
    <s v="UNDP1"/>
    <x v="4"/>
    <s v="Acc Dep -Vehicles"/>
    <s v="SSD"/>
    <n v="4000"/>
    <n v="47104"/>
    <n v="1981"/>
    <x v="18"/>
    <s v=" "/>
    <x v="15"/>
    <x v="5"/>
    <s v=" "/>
    <m/>
    <m/>
    <m/>
    <m/>
    <x v="18"/>
    <x v="15"/>
    <m/>
    <s v="AM09497299"/>
    <n v="87"/>
    <d v="2022-05-31T00:00:00"/>
    <n v="-138.88999999999999"/>
    <s v="USD"/>
    <n v="-138.88999999999999"/>
    <s v="AM"/>
    <n v="2022"/>
    <x v="1"/>
  </r>
  <r>
    <x v="0"/>
    <s v="UNDP1-AM09497299-31-MAY-2022-47"/>
    <x v="3"/>
    <d v="2022-06-13T00:00:00"/>
    <s v="UNDP1"/>
    <x v="4"/>
    <s v="Acc Dep -Vehicles"/>
    <s v="SSD"/>
    <n v="30000"/>
    <n v="47104"/>
    <n v="1981"/>
    <x v="3"/>
    <s v=" "/>
    <x v="15"/>
    <x v="5"/>
    <s v=" "/>
    <m/>
    <m/>
    <m/>
    <m/>
    <x v="18"/>
    <x v="14"/>
    <m/>
    <s v="AM09497299"/>
    <n v="47"/>
    <d v="2022-05-31T00:00:00"/>
    <n v="-406.63"/>
    <s v="USD"/>
    <n v="-406.63"/>
    <s v="AM"/>
    <n v="2022"/>
    <x v="1"/>
  </r>
  <r>
    <x v="0"/>
    <s v="UNDP1-AM09544708-14-JUN-2022-2"/>
    <x v="88"/>
    <d v="2022-07-18T00:00:00"/>
    <s v="UNDP1"/>
    <x v="106"/>
    <s v="Communications &amp; IT Equipments"/>
    <s v="SSD"/>
    <n v="4000"/>
    <n v="47104"/>
    <n v="1981"/>
    <x v="18"/>
    <s v=" "/>
    <x v="15"/>
    <x v="5"/>
    <s v=" "/>
    <m/>
    <m/>
    <m/>
    <m/>
    <x v="322"/>
    <x v="468"/>
    <m/>
    <s v="AM09544708"/>
    <n v="2"/>
    <d v="2022-06-14T00:00:00"/>
    <n v="5020"/>
    <s v="USD"/>
    <n v="5020"/>
    <s v="AM"/>
    <n v="2022"/>
    <x v="2"/>
  </r>
  <r>
    <x v="0"/>
    <s v="UNDP1-AM09544708-14-JUN-2022-1"/>
    <x v="88"/>
    <d v="2022-07-18T00:00:00"/>
    <s v="UNDP1"/>
    <x v="103"/>
    <s v="IT&amp;C - Contra Asset"/>
    <s v="SSD"/>
    <n v="4000"/>
    <n v="47104"/>
    <n v="1981"/>
    <x v="18"/>
    <s v=" "/>
    <x v="15"/>
    <x v="5"/>
    <s v=" "/>
    <m/>
    <m/>
    <m/>
    <m/>
    <x v="322"/>
    <x v="468"/>
    <m/>
    <s v="AM09544708"/>
    <n v="1"/>
    <d v="2022-06-14T00:00:00"/>
    <n v="-5020"/>
    <s v="USD"/>
    <n v="-5020"/>
    <s v="AM"/>
    <n v="2022"/>
    <x v="2"/>
  </r>
  <r>
    <x v="0"/>
    <s v="UNDP1-AM09544709-30-JUN-2022-41"/>
    <x v="4"/>
    <d v="2022-07-18T00:00:00"/>
    <s v="UNDP1"/>
    <x v="4"/>
    <s v="Acc Dep -Vehicles"/>
    <s v="SSD"/>
    <n v="30000"/>
    <n v="47104"/>
    <n v="1981"/>
    <x v="3"/>
    <s v=" "/>
    <x v="15"/>
    <x v="5"/>
    <s v=" "/>
    <m/>
    <m/>
    <m/>
    <m/>
    <x v="18"/>
    <x v="16"/>
    <m/>
    <s v="AM09544709"/>
    <n v="41"/>
    <d v="2022-06-30T00:00:00"/>
    <n v="-406.63"/>
    <s v="USD"/>
    <n v="-406.63"/>
    <s v="AM"/>
    <n v="2022"/>
    <x v="2"/>
  </r>
  <r>
    <x v="0"/>
    <s v="UNDP1-AM09544709-30-JUN-2022-43"/>
    <x v="4"/>
    <d v="2022-07-18T00:00:00"/>
    <s v="UNDP1"/>
    <x v="4"/>
    <s v="Acc Dep -Vehicles"/>
    <s v="SSD"/>
    <n v="30000"/>
    <n v="47104"/>
    <n v="1981"/>
    <x v="3"/>
    <s v=" "/>
    <x v="15"/>
    <x v="5"/>
    <s v=" "/>
    <m/>
    <m/>
    <m/>
    <m/>
    <x v="18"/>
    <x v="17"/>
    <m/>
    <s v="AM09544709"/>
    <n v="43"/>
    <d v="2022-06-30T00:00:00"/>
    <n v="-406.63"/>
    <s v="USD"/>
    <n v="-406.63"/>
    <s v="AM"/>
    <n v="2022"/>
    <x v="2"/>
  </r>
  <r>
    <x v="0"/>
    <s v="UNDP1-AM09544709-30-JUN-2022-47"/>
    <x v="4"/>
    <d v="2022-07-18T00:00:00"/>
    <s v="UNDP1"/>
    <x v="4"/>
    <s v="Acc Dep -Vehicles"/>
    <s v="SSD"/>
    <n v="30000"/>
    <n v="47104"/>
    <n v="1981"/>
    <x v="3"/>
    <s v=" "/>
    <x v="15"/>
    <x v="5"/>
    <s v=" "/>
    <m/>
    <m/>
    <m/>
    <m/>
    <x v="18"/>
    <x v="14"/>
    <m/>
    <s v="AM09544709"/>
    <n v="47"/>
    <d v="2022-06-30T00:00:00"/>
    <n v="-406.63"/>
    <s v="USD"/>
    <n v="-406.63"/>
    <s v="AM"/>
    <n v="2022"/>
    <x v="2"/>
  </r>
  <r>
    <x v="0"/>
    <s v="UNDP1-AM09544709-30-JUN-2022-88"/>
    <x v="4"/>
    <d v="2022-07-18T00:00:00"/>
    <s v="UNDP1"/>
    <x v="5"/>
    <s v="Dep Exp Owned -Vehicle"/>
    <s v="SSD"/>
    <n v="4000"/>
    <n v="47104"/>
    <n v="1981"/>
    <x v="18"/>
    <s v=" "/>
    <x v="15"/>
    <x v="5"/>
    <s v=" "/>
    <m/>
    <m/>
    <m/>
    <m/>
    <x v="18"/>
    <x v="15"/>
    <m/>
    <s v="AM09544709"/>
    <n v="88"/>
    <d v="2022-06-30T00:00:00"/>
    <n v="138.88999999999999"/>
    <s v="USD"/>
    <n v="138.88999999999999"/>
    <s v="AM"/>
    <n v="2022"/>
    <x v="2"/>
  </r>
  <r>
    <x v="0"/>
    <s v="UNDP1-AM09544709-30-JUN-2022-107"/>
    <x v="4"/>
    <d v="2022-07-18T00:00:00"/>
    <s v="UNDP1"/>
    <x v="4"/>
    <s v="Acc Dep -Vehicles"/>
    <s v="SSD"/>
    <n v="30000"/>
    <n v="47104"/>
    <n v="1981"/>
    <x v="3"/>
    <s v=" "/>
    <x v="15"/>
    <x v="5"/>
    <s v=" "/>
    <m/>
    <m/>
    <m/>
    <m/>
    <x v="18"/>
    <x v="19"/>
    <m/>
    <s v="AM09544709"/>
    <n v="107"/>
    <d v="2022-06-30T00:00:00"/>
    <n v="-363.02"/>
    <s v="USD"/>
    <n v="-363.02"/>
    <s v="AM"/>
    <n v="2022"/>
    <x v="2"/>
  </r>
  <r>
    <x v="0"/>
    <s v="UNDP1-AM09544709-30-JUN-2022-44"/>
    <x v="4"/>
    <d v="2022-07-18T00:00:00"/>
    <s v="UNDP1"/>
    <x v="5"/>
    <s v="Dep Exp Owned -Vehicle"/>
    <s v="SSD"/>
    <n v="30000"/>
    <n v="47104"/>
    <n v="1981"/>
    <x v="3"/>
    <s v=" "/>
    <x v="15"/>
    <x v="5"/>
    <s v=" "/>
    <m/>
    <m/>
    <m/>
    <m/>
    <x v="18"/>
    <x v="17"/>
    <m/>
    <s v="AM09544709"/>
    <n v="44"/>
    <d v="2022-06-30T00:00:00"/>
    <n v="406.63"/>
    <s v="USD"/>
    <n v="406.63"/>
    <s v="AM"/>
    <n v="2022"/>
    <x v="2"/>
  </r>
  <r>
    <x v="0"/>
    <s v="UNDP1-AM09544709-30-JUN-2022-42"/>
    <x v="4"/>
    <d v="2022-07-18T00:00:00"/>
    <s v="UNDP1"/>
    <x v="5"/>
    <s v="Dep Exp Owned -Vehicle"/>
    <s v="SSD"/>
    <n v="30000"/>
    <n v="47104"/>
    <n v="1981"/>
    <x v="3"/>
    <s v=" "/>
    <x v="15"/>
    <x v="5"/>
    <s v=" "/>
    <m/>
    <m/>
    <m/>
    <m/>
    <x v="18"/>
    <x v="16"/>
    <m/>
    <s v="AM09544709"/>
    <n v="42"/>
    <d v="2022-06-30T00:00:00"/>
    <n v="406.63"/>
    <s v="USD"/>
    <n v="406.63"/>
    <s v="AM"/>
    <n v="2022"/>
    <x v="2"/>
  </r>
  <r>
    <x v="0"/>
    <s v="UNDP1-AM09544709-30-JUN-2022-208"/>
    <x v="4"/>
    <d v="2022-07-18T00:00:00"/>
    <s v="UNDP1"/>
    <x v="107"/>
    <s v="Dep Exp Owned  - ITC"/>
    <s v="SSD"/>
    <n v="4000"/>
    <n v="47104"/>
    <n v="1981"/>
    <x v="18"/>
    <s v=" "/>
    <x v="15"/>
    <x v="5"/>
    <s v=" "/>
    <m/>
    <m/>
    <m/>
    <m/>
    <x v="18"/>
    <x v="468"/>
    <m/>
    <s v="AM09544709"/>
    <n v="208"/>
    <d v="2022-06-30T00:00:00"/>
    <n v="41.83"/>
    <s v="USD"/>
    <n v="41.83"/>
    <s v="AM"/>
    <n v="2022"/>
    <x v="2"/>
  </r>
  <r>
    <x v="0"/>
    <s v="UNDP1-AM09544709-30-JUN-2022-87"/>
    <x v="4"/>
    <d v="2022-07-18T00:00:00"/>
    <s v="UNDP1"/>
    <x v="4"/>
    <s v="Acc Dep -Vehicles"/>
    <s v="SSD"/>
    <n v="4000"/>
    <n v="47104"/>
    <n v="1981"/>
    <x v="18"/>
    <s v=" "/>
    <x v="15"/>
    <x v="5"/>
    <s v=" "/>
    <m/>
    <m/>
    <m/>
    <m/>
    <x v="18"/>
    <x v="15"/>
    <m/>
    <s v="AM09544709"/>
    <n v="87"/>
    <d v="2022-06-30T00:00:00"/>
    <n v="-138.88999999999999"/>
    <s v="USD"/>
    <n v="-138.88999999999999"/>
    <s v="AM"/>
    <n v="2022"/>
    <x v="2"/>
  </r>
  <r>
    <x v="0"/>
    <s v="UNDP1-AM09544709-30-JUN-2022-207"/>
    <x v="4"/>
    <d v="2022-07-18T00:00:00"/>
    <s v="UNDP1"/>
    <x v="108"/>
    <s v="Accumulated Dep - ITC"/>
    <s v="SSD"/>
    <n v="4000"/>
    <n v="47104"/>
    <n v="1981"/>
    <x v="18"/>
    <s v=" "/>
    <x v="15"/>
    <x v="5"/>
    <s v=" "/>
    <m/>
    <m/>
    <m/>
    <m/>
    <x v="18"/>
    <x v="468"/>
    <m/>
    <s v="AM09544709"/>
    <n v="207"/>
    <d v="2022-06-30T00:00:00"/>
    <n v="-41.83"/>
    <s v="USD"/>
    <n v="-41.83"/>
    <s v="AM"/>
    <n v="2022"/>
    <x v="2"/>
  </r>
  <r>
    <x v="0"/>
    <s v="UNDP1-AM09544709-30-JUN-2022-108"/>
    <x v="4"/>
    <d v="2022-07-18T00:00:00"/>
    <s v="UNDP1"/>
    <x v="5"/>
    <s v="Dep Exp Owned -Vehicle"/>
    <s v="SSD"/>
    <n v="30000"/>
    <n v="47104"/>
    <n v="1981"/>
    <x v="3"/>
    <s v=" "/>
    <x v="15"/>
    <x v="5"/>
    <s v=" "/>
    <m/>
    <m/>
    <m/>
    <m/>
    <x v="18"/>
    <x v="19"/>
    <m/>
    <s v="AM09544709"/>
    <n v="108"/>
    <d v="2022-06-30T00:00:00"/>
    <n v="363.02"/>
    <s v="USD"/>
    <n v="363.02"/>
    <s v="AM"/>
    <n v="2022"/>
    <x v="2"/>
  </r>
  <r>
    <x v="0"/>
    <s v="UNDP1-AM09544709-30-JUN-2022-48"/>
    <x v="4"/>
    <d v="2022-07-18T00:00:00"/>
    <s v="UNDP1"/>
    <x v="5"/>
    <s v="Dep Exp Owned -Vehicle"/>
    <s v="SSD"/>
    <n v="30000"/>
    <n v="47104"/>
    <n v="1981"/>
    <x v="3"/>
    <s v=" "/>
    <x v="15"/>
    <x v="5"/>
    <s v=" "/>
    <m/>
    <m/>
    <m/>
    <m/>
    <x v="18"/>
    <x v="14"/>
    <m/>
    <s v="AM09544709"/>
    <n v="48"/>
    <d v="2022-06-30T00:00:00"/>
    <n v="406.63"/>
    <s v="USD"/>
    <n v="406.63"/>
    <s v="AM"/>
    <n v="2022"/>
    <x v="2"/>
  </r>
  <r>
    <x v="0"/>
    <s v="UNDP1-CAR9438534-01-MAR-2022-2"/>
    <x v="7"/>
    <d v="2022-04-29T00:00:00"/>
    <s v="UNDP1"/>
    <x v="88"/>
    <s v="Unbilled AR Contracts"/>
    <s v="SSD"/>
    <n v="30000"/>
    <n v="47104"/>
    <n v="1981"/>
    <x v="0"/>
    <s v=" "/>
    <x v="15"/>
    <x v="5"/>
    <s v=" "/>
    <m/>
    <m/>
    <m/>
    <m/>
    <x v="323"/>
    <x v="219"/>
    <m/>
    <s v="CAR9438534"/>
    <n v="2"/>
    <d v="2022-03-01T00:00:00"/>
    <n v="534469.81000000006"/>
    <s v="USD"/>
    <n v="534469.81000000006"/>
    <s v="CA"/>
    <n v="2022"/>
    <x v="3"/>
  </r>
  <r>
    <x v="0"/>
    <s v="UNDP1-CAR9438534-01-MAR-2022-1"/>
    <x v="7"/>
    <d v="2022-04-29T00:00:00"/>
    <s v="UNDP1"/>
    <x v="89"/>
    <s v="Contributions"/>
    <s v="SSD"/>
    <n v="30000"/>
    <n v="47104"/>
    <n v="1981"/>
    <x v="0"/>
    <s v=" "/>
    <x v="15"/>
    <x v="5"/>
    <s v=" "/>
    <m/>
    <m/>
    <m/>
    <m/>
    <x v="323"/>
    <x v="219"/>
    <m/>
    <s v="CAR9438534"/>
    <n v="1"/>
    <d v="2022-03-01T00:00:00"/>
    <n v="-534469.81000000006"/>
    <s v="USD"/>
    <n v="-534469.81000000006"/>
    <s v="CA"/>
    <n v="2022"/>
    <x v="3"/>
  </r>
  <r>
    <x v="0"/>
    <s v="UNDP1-CAR9466919-01-MAY-2022-3"/>
    <x v="10"/>
    <d v="2022-05-23T00:00:00"/>
    <s v="UNDP1"/>
    <x v="89"/>
    <s v="Contributions"/>
    <s v="SSD"/>
    <n v="30000"/>
    <n v="47104"/>
    <n v="1981"/>
    <x v="0"/>
    <s v=" "/>
    <x v="15"/>
    <x v="5"/>
    <s v=" "/>
    <m/>
    <m/>
    <m/>
    <m/>
    <x v="323"/>
    <x v="219"/>
    <m/>
    <s v="CAR9466919"/>
    <n v="3"/>
    <d v="2022-05-01T00:00:00"/>
    <n v="-356469.14"/>
    <s v="USD"/>
    <n v="-356469.14"/>
    <s v="CA"/>
    <n v="2022"/>
    <x v="1"/>
  </r>
  <r>
    <x v="0"/>
    <s v="UNDP1-CAR9466919-01-MAY-2022-1"/>
    <x v="10"/>
    <d v="2022-05-23T00:00:00"/>
    <s v="UNDP1"/>
    <x v="89"/>
    <s v="Contributions"/>
    <s v="SSD"/>
    <n v="30000"/>
    <n v="47104"/>
    <n v="1981"/>
    <x v="0"/>
    <s v=" "/>
    <x v="15"/>
    <x v="5"/>
    <s v=" "/>
    <m/>
    <m/>
    <m/>
    <m/>
    <x v="323"/>
    <x v="219"/>
    <m/>
    <s v="CAR9466919"/>
    <n v="1"/>
    <d v="2022-05-01T00:00:00"/>
    <n v="-831761.32"/>
    <s v="USD"/>
    <n v="-831761.32"/>
    <s v="CA"/>
    <n v="2022"/>
    <x v="1"/>
  </r>
  <r>
    <x v="0"/>
    <s v="UNDP1-CAR9466919-01-MAY-2022-4"/>
    <x v="10"/>
    <d v="2022-05-23T00:00:00"/>
    <s v="UNDP1"/>
    <x v="88"/>
    <s v="Unbilled AR Contracts"/>
    <s v="SSD"/>
    <n v="30000"/>
    <n v="47104"/>
    <n v="1981"/>
    <x v="0"/>
    <s v=" "/>
    <x v="15"/>
    <x v="5"/>
    <s v=" "/>
    <m/>
    <m/>
    <m/>
    <m/>
    <x v="323"/>
    <x v="219"/>
    <m/>
    <s v="CAR9466919"/>
    <n v="4"/>
    <d v="2022-05-01T00:00:00"/>
    <n v="356469.14"/>
    <s v="USD"/>
    <n v="356469.14"/>
    <s v="CA"/>
    <n v="2022"/>
    <x v="1"/>
  </r>
  <r>
    <x v="0"/>
    <s v="UNDP1-CAR9466919-01-MAY-2022-2"/>
    <x v="10"/>
    <d v="2022-05-23T00:00:00"/>
    <s v="UNDP1"/>
    <x v="88"/>
    <s v="Unbilled AR Contracts"/>
    <s v="SSD"/>
    <n v="30000"/>
    <n v="47104"/>
    <n v="1981"/>
    <x v="0"/>
    <s v=" "/>
    <x v="15"/>
    <x v="5"/>
    <s v=" "/>
    <m/>
    <m/>
    <m/>
    <m/>
    <x v="323"/>
    <x v="219"/>
    <m/>
    <s v="CAR9466919"/>
    <n v="2"/>
    <d v="2022-05-01T00:00:00"/>
    <n v="831761.32"/>
    <s v="USD"/>
    <n v="831761.32"/>
    <s v="CA"/>
    <n v="2022"/>
    <x v="1"/>
  </r>
  <r>
    <x v="5"/>
    <s v="UNDP1-INP2022MPS-31-MAY-2022-626"/>
    <x v="3"/>
    <d v="2022-06-01T00:00:00"/>
    <s v="UNDP1"/>
    <x v="109"/>
    <s v="Int Personnel Srvcs Agreement"/>
    <s v="SSD"/>
    <n v="30000"/>
    <n v="47104"/>
    <n v="1981"/>
    <x v="3"/>
    <s v="SSD10"/>
    <x v="15"/>
    <x v="78"/>
    <s v="PAY"/>
    <m/>
    <m/>
    <m/>
    <m/>
    <x v="95"/>
    <x v="93"/>
    <m/>
    <s v="INP2022MPS"/>
    <n v="626"/>
    <d v="2022-05-31T00:00:00"/>
    <n v="5386.38"/>
    <s v="USD"/>
    <n v="5386.38"/>
    <s v="GP"/>
    <n v="2022"/>
    <x v="1"/>
  </r>
  <r>
    <x v="5"/>
    <s v="UNDP1-INP2022MPS-30-JUN-2022-635"/>
    <x v="4"/>
    <d v="2022-07-06T00:00:00"/>
    <s v="UNDP1"/>
    <x v="109"/>
    <s v="Int Personnel Srvcs Agreement"/>
    <s v="SSD"/>
    <n v="30000"/>
    <n v="47104"/>
    <n v="1981"/>
    <x v="3"/>
    <s v="SSD10"/>
    <x v="15"/>
    <x v="78"/>
    <s v="PAY"/>
    <m/>
    <m/>
    <m/>
    <m/>
    <x v="95"/>
    <x v="93"/>
    <m/>
    <s v="INP2022MPS"/>
    <n v="635"/>
    <d v="2022-06-30T00:00:00"/>
    <n v="9541.18"/>
    <s v="USD"/>
    <n v="9541.18"/>
    <s v="GP"/>
    <n v="2022"/>
    <x v="2"/>
  </r>
  <r>
    <x v="5"/>
    <s v="UNDP1-INPRA22MPS-31-MAY-2022-694"/>
    <x v="3"/>
    <d v="2022-06-01T00:00:00"/>
    <s v="UNDP1"/>
    <x v="109"/>
    <s v="Int Personnel Srvcs Agreement"/>
    <s v="SSD"/>
    <n v="30000"/>
    <n v="47104"/>
    <n v="1981"/>
    <x v="3"/>
    <s v="SSD10"/>
    <x v="15"/>
    <x v="78"/>
    <s v="PAY"/>
    <m/>
    <m/>
    <m/>
    <m/>
    <x v="95"/>
    <x v="93"/>
    <m/>
    <s v="INPRA22MPS"/>
    <n v="694"/>
    <d v="2022-05-31T00:00:00"/>
    <n v="72.72"/>
    <s v="USD"/>
    <n v="72.72"/>
    <s v="GP"/>
    <n v="2022"/>
    <x v="1"/>
  </r>
  <r>
    <x v="5"/>
    <s v="UNDP1-INPRA22MPS-30-JUN-2022-696"/>
    <x v="4"/>
    <d v="2022-07-06T00:00:00"/>
    <s v="UNDP1"/>
    <x v="109"/>
    <s v="Int Personnel Srvcs Agreement"/>
    <s v="SSD"/>
    <n v="30000"/>
    <n v="47104"/>
    <n v="1981"/>
    <x v="3"/>
    <s v="SSD10"/>
    <x v="15"/>
    <x v="78"/>
    <s v="PAY"/>
    <m/>
    <m/>
    <m/>
    <m/>
    <x v="95"/>
    <x v="93"/>
    <m/>
    <s v="INPRA22MPS"/>
    <n v="696"/>
    <d v="2022-06-30T00:00:00"/>
    <n v="131.81"/>
    <s v="USD"/>
    <n v="131.81"/>
    <s v="GP"/>
    <n v="2022"/>
    <x v="2"/>
  </r>
  <r>
    <x v="5"/>
    <s v="UNDP1-IPDP22A01-31-JAN-2022-5842"/>
    <x v="12"/>
    <d v="2022-03-26T00:00:00"/>
    <s v="UNDP1"/>
    <x v="33"/>
    <s v="Home Leave Trvl &amp; Allow-IP Stf"/>
    <s v="SSD"/>
    <n v="4000"/>
    <n v="47104"/>
    <n v="1981"/>
    <x v="18"/>
    <s v="SSD10"/>
    <x v="15"/>
    <x v="78"/>
    <s v="PAY"/>
    <m/>
    <m/>
    <m/>
    <m/>
    <x v="95"/>
    <x v="93"/>
    <m/>
    <s v="IPDP22A01"/>
    <n v="5842"/>
    <d v="2022-01-31T00:00:00"/>
    <n v="350"/>
    <s v="USD"/>
    <n v="350"/>
    <s v="GP"/>
    <n v="2022"/>
    <x v="5"/>
  </r>
  <r>
    <x v="5"/>
    <s v="UNDP1-IPDP22A01-31-JAN-2022-1073"/>
    <x v="12"/>
    <d v="2022-03-26T00:00:00"/>
    <s v="UNDP1"/>
    <x v="2"/>
    <s v="Salaries - IP Staff"/>
    <s v="SSD"/>
    <n v="4000"/>
    <n v="47104"/>
    <n v="1981"/>
    <x v="18"/>
    <s v="SSD10"/>
    <x v="15"/>
    <x v="78"/>
    <s v="PAY"/>
    <m/>
    <m/>
    <m/>
    <m/>
    <x v="95"/>
    <x v="93"/>
    <m/>
    <s v="IPDP22A01"/>
    <n v="1073"/>
    <d v="2022-01-31T00:00:00"/>
    <n v="5985.42"/>
    <s v="USD"/>
    <n v="5985.42"/>
    <s v="GP"/>
    <n v="2022"/>
    <x v="5"/>
  </r>
  <r>
    <x v="5"/>
    <s v="UNDP1-IPDP22A01-31-JAN-2022-7370"/>
    <x v="12"/>
    <d v="2022-03-26T00:00:00"/>
    <s v="UNDP1"/>
    <x v="26"/>
    <s v="Payroll Mgt Cost Recovery ATLA"/>
    <s v="SSD"/>
    <n v="4000"/>
    <n v="47104"/>
    <n v="1981"/>
    <x v="18"/>
    <s v="SSD10"/>
    <x v="15"/>
    <x v="78"/>
    <s v="PAY"/>
    <m/>
    <m/>
    <m/>
    <m/>
    <x v="95"/>
    <x v="93"/>
    <m/>
    <s v="IPDP22A01"/>
    <n v="7370"/>
    <d v="2022-01-31T00:00:00"/>
    <n v="64.38"/>
    <s v="USD"/>
    <n v="64.38"/>
    <s v="GP"/>
    <n v="2022"/>
    <x v="5"/>
  </r>
  <r>
    <x v="5"/>
    <s v="UNDP1-IPDP22A01-31-JAN-2022-3039"/>
    <x v="12"/>
    <d v="2022-03-26T00:00:00"/>
    <s v="UNDP1"/>
    <x v="37"/>
    <s v="Contrib to Jt Staff Pens Fd-IP"/>
    <s v="SSD"/>
    <n v="4000"/>
    <n v="47104"/>
    <n v="1981"/>
    <x v="18"/>
    <s v="SSD10"/>
    <x v="15"/>
    <x v="78"/>
    <s v="PAY"/>
    <m/>
    <m/>
    <m/>
    <m/>
    <x v="95"/>
    <x v="93"/>
    <m/>
    <s v="IPDP22A01"/>
    <n v="3039"/>
    <d v="2022-01-31T00:00:00"/>
    <n v="2068.92"/>
    <s v="USD"/>
    <n v="2068.92"/>
    <s v="GP"/>
    <n v="2022"/>
    <x v="5"/>
  </r>
  <r>
    <x v="5"/>
    <s v="UNDP1-IPDP22A01-31-JAN-2022-2353"/>
    <x v="12"/>
    <d v="2022-03-26T00:00:00"/>
    <s v="UNDP1"/>
    <x v="31"/>
    <s v="Dependency Allowances-IP Staff"/>
    <s v="SSD"/>
    <n v="4000"/>
    <n v="47104"/>
    <n v="1981"/>
    <x v="18"/>
    <s v="SSD10"/>
    <x v="15"/>
    <x v="78"/>
    <s v="PAY"/>
    <m/>
    <m/>
    <m/>
    <m/>
    <x v="95"/>
    <x v="93"/>
    <m/>
    <s v="IPDP22A01"/>
    <n v="2353"/>
    <d v="2022-01-31T00:00:00"/>
    <n v="1302.18"/>
    <s v="USD"/>
    <n v="1302.18"/>
    <s v="GP"/>
    <n v="2022"/>
    <x v="5"/>
  </r>
  <r>
    <x v="5"/>
    <s v="UNDP1-IPDP22A01-31-JAN-2022-1780"/>
    <x v="12"/>
    <d v="2022-03-26T00:00:00"/>
    <s v="UNDP1"/>
    <x v="30"/>
    <s v="Post Adjustment - IP Staff"/>
    <s v="SSD"/>
    <n v="4000"/>
    <n v="47104"/>
    <n v="1981"/>
    <x v="18"/>
    <s v="SSD10"/>
    <x v="15"/>
    <x v="78"/>
    <s v="PAY"/>
    <m/>
    <m/>
    <m/>
    <m/>
    <x v="95"/>
    <x v="93"/>
    <m/>
    <s v="IPDP22A01"/>
    <n v="1780"/>
    <d v="2022-01-31T00:00:00"/>
    <n v="3513.44"/>
    <s v="USD"/>
    <n v="3513.44"/>
    <s v="GP"/>
    <n v="2022"/>
    <x v="5"/>
  </r>
  <r>
    <x v="5"/>
    <s v="UNDP1-IPDP22A01-31-JAN-2022-6066"/>
    <x v="12"/>
    <d v="2022-03-26T00:00:00"/>
    <s v="UNDP1"/>
    <x v="32"/>
    <s v="Special Oper Living Allow-IP"/>
    <s v="SSD"/>
    <n v="4000"/>
    <n v="47104"/>
    <n v="1981"/>
    <x v="18"/>
    <s v="SSD10"/>
    <x v="15"/>
    <x v="78"/>
    <s v="PAY"/>
    <m/>
    <m/>
    <m/>
    <m/>
    <x v="95"/>
    <x v="93"/>
    <m/>
    <s v="IPDP22A01"/>
    <n v="6066"/>
    <d v="2022-01-31T00:00:00"/>
    <n v="1650"/>
    <s v="USD"/>
    <n v="1650"/>
    <s v="GP"/>
    <n v="2022"/>
    <x v="5"/>
  </r>
  <r>
    <x v="5"/>
    <s v="UNDP1-IPDP22A01-31-JAN-2022-5175"/>
    <x v="12"/>
    <d v="2022-03-26T00:00:00"/>
    <s v="UNDP1"/>
    <x v="36"/>
    <s v="Annual Leave Expense - IP"/>
    <s v="SSD"/>
    <n v="4000"/>
    <n v="47104"/>
    <n v="1981"/>
    <x v="18"/>
    <s v="SSD10"/>
    <x v="15"/>
    <x v="78"/>
    <s v="PAY"/>
    <m/>
    <m/>
    <m/>
    <m/>
    <x v="95"/>
    <x v="93"/>
    <m/>
    <s v="IPDP22A01"/>
    <n v="5175"/>
    <d v="2022-01-31T00:00:00"/>
    <n v="-656.87"/>
    <s v="USD"/>
    <n v="-656.87"/>
    <s v="GP"/>
    <n v="2022"/>
    <x v="5"/>
  </r>
  <r>
    <x v="5"/>
    <s v="UNDP1-IPDP22A01-31-JAN-2022-4229"/>
    <x v="12"/>
    <d v="2022-03-26T00:00:00"/>
    <s v="UNDP1"/>
    <x v="38"/>
    <s v="Mobility, Hardship, Non-remova"/>
    <s v="SSD"/>
    <n v="4000"/>
    <n v="47104"/>
    <n v="1981"/>
    <x v="18"/>
    <s v="SSD10"/>
    <x v="15"/>
    <x v="78"/>
    <s v="PAY"/>
    <m/>
    <m/>
    <m/>
    <m/>
    <x v="95"/>
    <x v="93"/>
    <m/>
    <s v="IPDP22A01"/>
    <n v="4229"/>
    <d v="2022-01-31T00:00:00"/>
    <n v="1482.5"/>
    <s v="USD"/>
    <n v="1482.5"/>
    <s v="GP"/>
    <n v="2022"/>
    <x v="5"/>
  </r>
  <r>
    <x v="5"/>
    <s v="UNDP1-IPDP22A01-31-JAN-2022-6669"/>
    <x v="12"/>
    <d v="2022-03-26T00:00:00"/>
    <s v="UNDP1"/>
    <x v="35"/>
    <s v="Contribution to Security"/>
    <s v="SSD"/>
    <n v="4000"/>
    <n v="47104"/>
    <n v="1981"/>
    <x v="18"/>
    <s v="SSD10"/>
    <x v="15"/>
    <x v="78"/>
    <s v="PAY"/>
    <m/>
    <m/>
    <m/>
    <m/>
    <x v="95"/>
    <x v="93"/>
    <m/>
    <s v="IPDP22A01"/>
    <n v="6669"/>
    <d v="2022-01-31T00:00:00"/>
    <n v="569.92999999999995"/>
    <s v="USD"/>
    <n v="569.92999999999995"/>
    <s v="GP"/>
    <n v="2022"/>
    <x v="5"/>
  </r>
  <r>
    <x v="5"/>
    <s v="UNDP1-IPDP22A01-31-JAN-2022-3730"/>
    <x v="12"/>
    <d v="2022-03-26T00:00:00"/>
    <s v="UNDP1"/>
    <x v="34"/>
    <s v="Contrib. to medical, social in"/>
    <s v="SSD"/>
    <n v="4000"/>
    <n v="47104"/>
    <n v="1981"/>
    <x v="18"/>
    <s v="SSD10"/>
    <x v="15"/>
    <x v="78"/>
    <s v="PAY"/>
    <m/>
    <m/>
    <m/>
    <m/>
    <x v="95"/>
    <x v="93"/>
    <m/>
    <s v="IPDP22A01"/>
    <n v="3730"/>
    <d v="2022-01-31T00:00:00"/>
    <n v="227.48"/>
    <s v="USD"/>
    <n v="227.48"/>
    <s v="GP"/>
    <n v="2022"/>
    <x v="5"/>
  </r>
  <r>
    <x v="5"/>
    <s v="UNDP1-IPDP22A02-28-FEB-2022-1777"/>
    <x v="8"/>
    <d v="2022-03-27T00:00:00"/>
    <s v="UNDP1"/>
    <x v="30"/>
    <s v="Post Adjustment - IP Staff"/>
    <s v="SSD"/>
    <n v="4000"/>
    <n v="47104"/>
    <n v="1981"/>
    <x v="18"/>
    <s v="SSD10"/>
    <x v="15"/>
    <x v="78"/>
    <s v="PAY"/>
    <m/>
    <m/>
    <m/>
    <m/>
    <x v="95"/>
    <x v="93"/>
    <m/>
    <s v="IPDP22A02"/>
    <n v="1777"/>
    <d v="2022-02-28T00:00:00"/>
    <n v="3513.44"/>
    <s v="USD"/>
    <n v="3513.44"/>
    <s v="GP"/>
    <n v="2022"/>
    <x v="4"/>
  </r>
  <r>
    <x v="5"/>
    <s v="UNDP1-IPDP22A02-28-FEB-2022-3712"/>
    <x v="8"/>
    <d v="2022-03-27T00:00:00"/>
    <s v="UNDP1"/>
    <x v="34"/>
    <s v="Contrib. to medical, social in"/>
    <s v="SSD"/>
    <n v="4000"/>
    <n v="47104"/>
    <n v="1981"/>
    <x v="18"/>
    <s v="SSD10"/>
    <x v="15"/>
    <x v="78"/>
    <s v="PAY"/>
    <m/>
    <m/>
    <m/>
    <m/>
    <x v="95"/>
    <x v="93"/>
    <m/>
    <s v="IPDP22A02"/>
    <n v="3712"/>
    <d v="2022-02-28T00:00:00"/>
    <n v="227.48"/>
    <s v="USD"/>
    <n v="227.48"/>
    <s v="GP"/>
    <n v="2022"/>
    <x v="4"/>
  </r>
  <r>
    <x v="5"/>
    <s v="UNDP1-IPDP22A02-28-FEB-2022-1074"/>
    <x v="8"/>
    <d v="2022-03-27T00:00:00"/>
    <s v="UNDP1"/>
    <x v="2"/>
    <s v="Salaries - IP Staff"/>
    <s v="SSD"/>
    <n v="4000"/>
    <n v="47104"/>
    <n v="1981"/>
    <x v="18"/>
    <s v="SSD10"/>
    <x v="15"/>
    <x v="78"/>
    <s v="PAY"/>
    <m/>
    <m/>
    <m/>
    <m/>
    <x v="95"/>
    <x v="93"/>
    <m/>
    <s v="IPDP22A02"/>
    <n v="1074"/>
    <d v="2022-02-28T00:00:00"/>
    <n v="5985.42"/>
    <s v="USD"/>
    <n v="5985.42"/>
    <s v="GP"/>
    <n v="2022"/>
    <x v="4"/>
  </r>
  <r>
    <x v="5"/>
    <s v="UNDP1-IPDP22A02-28-FEB-2022-4211"/>
    <x v="8"/>
    <d v="2022-03-27T00:00:00"/>
    <s v="UNDP1"/>
    <x v="38"/>
    <s v="Mobility, Hardship, Non-remova"/>
    <s v="SSD"/>
    <n v="4000"/>
    <n v="47104"/>
    <n v="1981"/>
    <x v="18"/>
    <s v="SSD10"/>
    <x v="15"/>
    <x v="78"/>
    <s v="PAY"/>
    <m/>
    <m/>
    <m/>
    <m/>
    <x v="95"/>
    <x v="93"/>
    <m/>
    <s v="IPDP22A02"/>
    <n v="4211"/>
    <d v="2022-02-28T00:00:00"/>
    <n v="1482.5"/>
    <s v="USD"/>
    <n v="1482.5"/>
    <s v="GP"/>
    <n v="2022"/>
    <x v="4"/>
  </r>
  <r>
    <x v="5"/>
    <s v="UNDP1-IPDP22A02-28-FEB-2022-5809"/>
    <x v="8"/>
    <d v="2022-03-27T00:00:00"/>
    <s v="UNDP1"/>
    <x v="33"/>
    <s v="Home Leave Trvl &amp; Allow-IP Stf"/>
    <s v="SSD"/>
    <n v="4000"/>
    <n v="47104"/>
    <n v="1981"/>
    <x v="18"/>
    <s v="SSD10"/>
    <x v="15"/>
    <x v="78"/>
    <s v="PAY"/>
    <m/>
    <m/>
    <m/>
    <m/>
    <x v="95"/>
    <x v="93"/>
    <m/>
    <s v="IPDP22A02"/>
    <n v="5809"/>
    <d v="2022-02-28T00:00:00"/>
    <n v="340"/>
    <s v="USD"/>
    <n v="340"/>
    <s v="GP"/>
    <n v="2022"/>
    <x v="4"/>
  </r>
  <r>
    <x v="5"/>
    <s v="UNDP1-IPDP22A02-28-FEB-2022-7327"/>
    <x v="8"/>
    <d v="2022-03-27T00:00:00"/>
    <s v="UNDP1"/>
    <x v="26"/>
    <s v="Payroll Mgt Cost Recovery ATLA"/>
    <s v="SSD"/>
    <n v="4000"/>
    <n v="47104"/>
    <n v="1981"/>
    <x v="18"/>
    <s v="SSD10"/>
    <x v="15"/>
    <x v="78"/>
    <s v="PAY"/>
    <m/>
    <m/>
    <m/>
    <m/>
    <x v="95"/>
    <x v="93"/>
    <m/>
    <s v="IPDP22A02"/>
    <n v="7327"/>
    <d v="2022-02-28T00:00:00"/>
    <n v="64.38"/>
    <s v="USD"/>
    <n v="64.38"/>
    <s v="GP"/>
    <n v="2022"/>
    <x v="4"/>
  </r>
  <r>
    <x v="5"/>
    <s v="UNDP1-IPDP22A02-28-FEB-2022-5187"/>
    <x v="8"/>
    <d v="2022-03-27T00:00:00"/>
    <s v="UNDP1"/>
    <x v="36"/>
    <s v="Annual Leave Expense - IP"/>
    <s v="SSD"/>
    <n v="4000"/>
    <n v="47104"/>
    <n v="1981"/>
    <x v="18"/>
    <s v="SSD10"/>
    <x v="15"/>
    <x v="78"/>
    <s v="PAY"/>
    <m/>
    <m/>
    <m/>
    <m/>
    <x v="95"/>
    <x v="93"/>
    <m/>
    <s v="IPDP22A02"/>
    <n v="5187"/>
    <d v="2022-02-28T00:00:00"/>
    <n v="1091.82"/>
    <s v="USD"/>
    <n v="1091.82"/>
    <s v="GP"/>
    <n v="2022"/>
    <x v="4"/>
  </r>
  <r>
    <x v="5"/>
    <s v="UNDP1-IPDP22A02-28-FEB-2022-6030"/>
    <x v="8"/>
    <d v="2022-03-27T00:00:00"/>
    <s v="UNDP1"/>
    <x v="32"/>
    <s v="Special Oper Living Allow-IP"/>
    <s v="SSD"/>
    <n v="4000"/>
    <n v="47104"/>
    <n v="1981"/>
    <x v="18"/>
    <s v="SSD10"/>
    <x v="15"/>
    <x v="78"/>
    <s v="PAY"/>
    <m/>
    <m/>
    <m/>
    <m/>
    <x v="95"/>
    <x v="93"/>
    <m/>
    <s v="IPDP22A02"/>
    <n v="6030"/>
    <d v="2022-02-28T00:00:00"/>
    <n v="1650"/>
    <s v="USD"/>
    <n v="1650"/>
    <s v="GP"/>
    <n v="2022"/>
    <x v="4"/>
  </r>
  <r>
    <x v="5"/>
    <s v="UNDP1-IPDP22A02-28-FEB-2022-6633"/>
    <x v="8"/>
    <d v="2022-03-27T00:00:00"/>
    <s v="UNDP1"/>
    <x v="35"/>
    <s v="Contribution to Security"/>
    <s v="SSD"/>
    <n v="4000"/>
    <n v="47104"/>
    <n v="1981"/>
    <x v="18"/>
    <s v="SSD10"/>
    <x v="15"/>
    <x v="78"/>
    <s v="PAY"/>
    <m/>
    <m/>
    <m/>
    <m/>
    <x v="95"/>
    <x v="93"/>
    <m/>
    <s v="IPDP22A02"/>
    <n v="6633"/>
    <d v="2022-02-28T00:00:00"/>
    <n v="379.95"/>
    <s v="USD"/>
    <n v="379.95"/>
    <s v="GP"/>
    <n v="2022"/>
    <x v="4"/>
  </r>
  <r>
    <x v="5"/>
    <s v="UNDP1-IPDP22A02-28-FEB-2022-3027"/>
    <x v="8"/>
    <d v="2022-03-27T00:00:00"/>
    <s v="UNDP1"/>
    <x v="37"/>
    <s v="Contrib to Jt Staff Pens Fd-IP"/>
    <s v="SSD"/>
    <n v="4000"/>
    <n v="47104"/>
    <n v="1981"/>
    <x v="18"/>
    <s v="SSD10"/>
    <x v="15"/>
    <x v="78"/>
    <s v="PAY"/>
    <m/>
    <m/>
    <m/>
    <m/>
    <x v="95"/>
    <x v="93"/>
    <m/>
    <s v="IPDP22A02"/>
    <n v="3027"/>
    <d v="2022-02-28T00:00:00"/>
    <n v="2142.9"/>
    <s v="USD"/>
    <n v="2142.9"/>
    <s v="GP"/>
    <n v="2022"/>
    <x v="4"/>
  </r>
  <r>
    <x v="5"/>
    <s v="UNDP1-IPDP22A02-28-FEB-2022-2346"/>
    <x v="8"/>
    <d v="2022-03-27T00:00:00"/>
    <s v="UNDP1"/>
    <x v="31"/>
    <s v="Dependency Allowances-IP Staff"/>
    <s v="SSD"/>
    <n v="4000"/>
    <n v="47104"/>
    <n v="1981"/>
    <x v="18"/>
    <s v="SSD10"/>
    <x v="15"/>
    <x v="78"/>
    <s v="PAY"/>
    <m/>
    <m/>
    <m/>
    <m/>
    <x v="95"/>
    <x v="93"/>
    <m/>
    <s v="IPDP22A02"/>
    <n v="2346"/>
    <d v="2022-02-28T00:00:00"/>
    <n v="1302.18"/>
    <s v="USD"/>
    <n v="1302.18"/>
    <s v="GP"/>
    <n v="2022"/>
    <x v="4"/>
  </r>
  <r>
    <x v="5"/>
    <s v="UNDP1-IPDP22A03-31-MAR-2022-1858"/>
    <x v="9"/>
    <d v="2022-04-05T00:00:00"/>
    <s v="UNDP1"/>
    <x v="30"/>
    <s v="Post Adjustment - IP Staff"/>
    <s v="SSD"/>
    <n v="4000"/>
    <n v="47104"/>
    <n v="1981"/>
    <x v="18"/>
    <s v="SSD10"/>
    <x v="15"/>
    <x v="78"/>
    <s v="PAY"/>
    <m/>
    <m/>
    <m/>
    <m/>
    <x v="95"/>
    <x v="93"/>
    <m/>
    <s v="IPDP22A03"/>
    <n v="1858"/>
    <d v="2022-03-31T00:00:00"/>
    <n v="3513.44"/>
    <s v="USD"/>
    <n v="3513.44"/>
    <s v="GP"/>
    <n v="2022"/>
    <x v="3"/>
  </r>
  <r>
    <x v="5"/>
    <s v="UNDP1-IPDP22A03-31-MAR-2022-1151"/>
    <x v="9"/>
    <d v="2022-04-05T00:00:00"/>
    <s v="UNDP1"/>
    <x v="2"/>
    <s v="Salaries - IP Staff"/>
    <s v="SSD"/>
    <n v="4000"/>
    <n v="47104"/>
    <n v="1981"/>
    <x v="18"/>
    <s v="SSD10"/>
    <x v="15"/>
    <x v="78"/>
    <s v="PAY"/>
    <m/>
    <m/>
    <m/>
    <m/>
    <x v="95"/>
    <x v="93"/>
    <m/>
    <s v="IPDP22A03"/>
    <n v="1151"/>
    <d v="2022-03-31T00:00:00"/>
    <n v="5985.42"/>
    <s v="USD"/>
    <n v="5985.42"/>
    <s v="GP"/>
    <n v="2022"/>
    <x v="3"/>
  </r>
  <r>
    <x v="5"/>
    <s v="UNDP1-IPDP22A03-31-MAR-2022-7467"/>
    <x v="9"/>
    <d v="2022-04-05T00:00:00"/>
    <s v="UNDP1"/>
    <x v="26"/>
    <s v="Payroll Mgt Cost Recovery ATLA"/>
    <s v="SSD"/>
    <n v="4000"/>
    <n v="47104"/>
    <n v="1981"/>
    <x v="18"/>
    <s v="SSD10"/>
    <x v="15"/>
    <x v="78"/>
    <s v="PAY"/>
    <m/>
    <m/>
    <m/>
    <m/>
    <x v="95"/>
    <x v="93"/>
    <m/>
    <s v="IPDP22A03"/>
    <n v="7467"/>
    <d v="2022-03-31T00:00:00"/>
    <n v="64.38"/>
    <s v="USD"/>
    <n v="64.38"/>
    <s v="GP"/>
    <n v="2022"/>
    <x v="3"/>
  </r>
  <r>
    <x v="5"/>
    <s v="UNDP1-IPDP22A03-31-MAR-2022-6760"/>
    <x v="9"/>
    <d v="2022-04-05T00:00:00"/>
    <s v="UNDP1"/>
    <x v="35"/>
    <s v="Contribution to Security"/>
    <s v="SSD"/>
    <n v="4000"/>
    <n v="47104"/>
    <n v="1981"/>
    <x v="18"/>
    <s v="SSD10"/>
    <x v="15"/>
    <x v="78"/>
    <s v="PAY"/>
    <m/>
    <m/>
    <m/>
    <m/>
    <x v="95"/>
    <x v="93"/>
    <m/>
    <s v="IPDP22A03"/>
    <n v="6760"/>
    <d v="2022-03-31T00:00:00"/>
    <n v="474.94"/>
    <s v="USD"/>
    <n v="474.94"/>
    <s v="GP"/>
    <n v="2022"/>
    <x v="3"/>
  </r>
  <r>
    <x v="5"/>
    <s v="UNDP1-IPDP22A03-31-MAR-2022-6148"/>
    <x v="9"/>
    <d v="2022-04-05T00:00:00"/>
    <s v="UNDP1"/>
    <x v="32"/>
    <s v="Special Oper Living Allow-IP"/>
    <s v="SSD"/>
    <n v="4000"/>
    <n v="47104"/>
    <n v="1981"/>
    <x v="18"/>
    <s v="SSD10"/>
    <x v="15"/>
    <x v="78"/>
    <s v="PAY"/>
    <m/>
    <m/>
    <m/>
    <m/>
    <x v="95"/>
    <x v="93"/>
    <m/>
    <s v="IPDP22A03"/>
    <n v="6148"/>
    <d v="2022-03-31T00:00:00"/>
    <n v="1650"/>
    <s v="USD"/>
    <n v="1650"/>
    <s v="GP"/>
    <n v="2022"/>
    <x v="3"/>
  </r>
  <r>
    <x v="5"/>
    <s v="UNDP1-IPDP22A03-31-MAR-2022-2430"/>
    <x v="9"/>
    <d v="2022-04-05T00:00:00"/>
    <s v="UNDP1"/>
    <x v="31"/>
    <s v="Dependency Allowances-IP Staff"/>
    <s v="SSD"/>
    <n v="4000"/>
    <n v="47104"/>
    <n v="1981"/>
    <x v="18"/>
    <s v="SSD10"/>
    <x v="15"/>
    <x v="78"/>
    <s v="PAY"/>
    <m/>
    <m/>
    <m/>
    <m/>
    <x v="95"/>
    <x v="93"/>
    <m/>
    <s v="IPDP22A03"/>
    <n v="2430"/>
    <d v="2022-03-31T00:00:00"/>
    <n v="1302.18"/>
    <s v="USD"/>
    <n v="1302.18"/>
    <s v="GP"/>
    <n v="2022"/>
    <x v="3"/>
  </r>
  <r>
    <x v="5"/>
    <s v="UNDP1-IPDP22A03-31-MAR-2022-5925"/>
    <x v="9"/>
    <d v="2022-04-05T00:00:00"/>
    <s v="UNDP1"/>
    <x v="33"/>
    <s v="Home Leave Trvl &amp; Allow-IP Stf"/>
    <s v="SSD"/>
    <n v="4000"/>
    <n v="47104"/>
    <n v="1981"/>
    <x v="18"/>
    <s v="SSD10"/>
    <x v="15"/>
    <x v="78"/>
    <s v="PAY"/>
    <m/>
    <m/>
    <m/>
    <m/>
    <x v="95"/>
    <x v="93"/>
    <m/>
    <s v="IPDP22A03"/>
    <n v="5925"/>
    <d v="2022-03-31T00:00:00"/>
    <n v="340"/>
    <s v="USD"/>
    <n v="340"/>
    <s v="GP"/>
    <n v="2022"/>
    <x v="3"/>
  </r>
  <r>
    <x v="5"/>
    <s v="UNDP1-IPDP22A03-31-MAR-2022-5300"/>
    <x v="9"/>
    <d v="2022-04-05T00:00:00"/>
    <s v="UNDP1"/>
    <x v="36"/>
    <s v="Annual Leave Expense - IP"/>
    <s v="SSD"/>
    <n v="4000"/>
    <n v="47104"/>
    <n v="1981"/>
    <x v="18"/>
    <s v="SSD10"/>
    <x v="15"/>
    <x v="78"/>
    <s v="PAY"/>
    <m/>
    <m/>
    <m/>
    <m/>
    <x v="95"/>
    <x v="93"/>
    <m/>
    <s v="IPDP22A03"/>
    <n v="5300"/>
    <d v="2022-03-31T00:00:00"/>
    <n v="1091.82"/>
    <s v="USD"/>
    <n v="1091.82"/>
    <s v="GP"/>
    <n v="2022"/>
    <x v="3"/>
  </r>
  <r>
    <x v="5"/>
    <s v="UNDP1-IPDP22A03-31-MAR-2022-4309"/>
    <x v="9"/>
    <d v="2022-04-05T00:00:00"/>
    <s v="UNDP1"/>
    <x v="38"/>
    <s v="Mobility, Hardship, Non-remova"/>
    <s v="SSD"/>
    <n v="4000"/>
    <n v="47104"/>
    <n v="1981"/>
    <x v="18"/>
    <s v="SSD10"/>
    <x v="15"/>
    <x v="78"/>
    <s v="PAY"/>
    <m/>
    <m/>
    <m/>
    <m/>
    <x v="95"/>
    <x v="93"/>
    <m/>
    <s v="IPDP22A03"/>
    <n v="4309"/>
    <d v="2022-03-31T00:00:00"/>
    <n v="1482.5"/>
    <s v="USD"/>
    <n v="1482.5"/>
    <s v="GP"/>
    <n v="2022"/>
    <x v="3"/>
  </r>
  <r>
    <x v="5"/>
    <s v="UNDP1-IPDP22A03-31-MAR-2022-3807"/>
    <x v="9"/>
    <d v="2022-04-05T00:00:00"/>
    <s v="UNDP1"/>
    <x v="34"/>
    <s v="Contrib. to medical, social in"/>
    <s v="SSD"/>
    <n v="4000"/>
    <n v="47104"/>
    <n v="1981"/>
    <x v="18"/>
    <s v="SSD10"/>
    <x v="15"/>
    <x v="78"/>
    <s v="PAY"/>
    <m/>
    <m/>
    <m/>
    <m/>
    <x v="95"/>
    <x v="93"/>
    <m/>
    <s v="IPDP22A03"/>
    <n v="3807"/>
    <d v="2022-03-31T00:00:00"/>
    <n v="227.48"/>
    <s v="USD"/>
    <n v="227.48"/>
    <s v="GP"/>
    <n v="2022"/>
    <x v="3"/>
  </r>
  <r>
    <x v="5"/>
    <s v="UNDP1-IPDP22A03-31-MAR-2022-3116"/>
    <x v="9"/>
    <d v="2022-04-05T00:00:00"/>
    <s v="UNDP1"/>
    <x v="37"/>
    <s v="Contrib to Jt Staff Pens Fd-IP"/>
    <s v="SSD"/>
    <n v="4000"/>
    <n v="47104"/>
    <n v="1981"/>
    <x v="18"/>
    <s v="SSD10"/>
    <x v="15"/>
    <x v="78"/>
    <s v="PAY"/>
    <m/>
    <m/>
    <m/>
    <m/>
    <x v="95"/>
    <x v="93"/>
    <m/>
    <s v="IPDP22A03"/>
    <n v="3116"/>
    <d v="2022-03-31T00:00:00"/>
    <n v="2142.9"/>
    <s v="USD"/>
    <n v="2142.9"/>
    <s v="GP"/>
    <n v="2022"/>
    <x v="3"/>
  </r>
  <r>
    <x v="5"/>
    <s v="UNDP1-IPDP22A04-30-APR-2022-1832"/>
    <x v="0"/>
    <d v="2022-05-06T00:00:00"/>
    <s v="UNDP1"/>
    <x v="30"/>
    <s v="Post Adjustment - IP Staff"/>
    <s v="SSD"/>
    <n v="4000"/>
    <n v="47104"/>
    <n v="1981"/>
    <x v="18"/>
    <s v="SSD10"/>
    <x v="15"/>
    <x v="78"/>
    <s v="PAY"/>
    <m/>
    <m/>
    <m/>
    <m/>
    <x v="95"/>
    <x v="93"/>
    <m/>
    <s v="IPDP22A04"/>
    <n v="1832"/>
    <d v="2022-04-30T00:00:00"/>
    <n v="3513.44"/>
    <s v="USD"/>
    <n v="3513.44"/>
    <s v="GP"/>
    <n v="2022"/>
    <x v="0"/>
  </r>
  <r>
    <x v="5"/>
    <s v="UNDP1-IPDP22A04-30-APR-2022-3093"/>
    <x v="0"/>
    <d v="2022-05-06T00:00:00"/>
    <s v="UNDP1"/>
    <x v="37"/>
    <s v="Contrib to Jt Staff Pens Fd-IP"/>
    <s v="SSD"/>
    <n v="4000"/>
    <n v="47104"/>
    <n v="1981"/>
    <x v="18"/>
    <s v="SSD10"/>
    <x v="15"/>
    <x v="78"/>
    <s v="PAY"/>
    <m/>
    <m/>
    <m/>
    <m/>
    <x v="95"/>
    <x v="93"/>
    <m/>
    <s v="IPDP22A04"/>
    <n v="3093"/>
    <d v="2022-04-30T00:00:00"/>
    <n v="2142.9"/>
    <s v="USD"/>
    <n v="2142.9"/>
    <s v="GP"/>
    <n v="2022"/>
    <x v="0"/>
  </r>
  <r>
    <x v="5"/>
    <s v="UNDP1-IPDP22A04-30-APR-2022-5882"/>
    <x v="0"/>
    <d v="2022-05-06T00:00:00"/>
    <s v="UNDP1"/>
    <x v="33"/>
    <s v="Home Leave Trvl &amp; Allow-IP Stf"/>
    <s v="SSD"/>
    <n v="4000"/>
    <n v="47104"/>
    <n v="1981"/>
    <x v="18"/>
    <s v="SSD10"/>
    <x v="15"/>
    <x v="78"/>
    <s v="PAY"/>
    <m/>
    <m/>
    <m/>
    <m/>
    <x v="95"/>
    <x v="93"/>
    <m/>
    <s v="IPDP22A04"/>
    <n v="5882"/>
    <d v="2022-04-30T00:00:00"/>
    <n v="340"/>
    <s v="USD"/>
    <n v="340"/>
    <s v="GP"/>
    <n v="2022"/>
    <x v="0"/>
  </r>
  <r>
    <x v="5"/>
    <s v="UNDP1-IPDP22A04-30-APR-2022-2408"/>
    <x v="0"/>
    <d v="2022-05-06T00:00:00"/>
    <s v="UNDP1"/>
    <x v="31"/>
    <s v="Dependency Allowances-IP Staff"/>
    <s v="SSD"/>
    <n v="4000"/>
    <n v="47104"/>
    <n v="1981"/>
    <x v="18"/>
    <s v="SSD10"/>
    <x v="15"/>
    <x v="78"/>
    <s v="PAY"/>
    <m/>
    <m/>
    <m/>
    <m/>
    <x v="95"/>
    <x v="93"/>
    <m/>
    <s v="IPDP22A04"/>
    <n v="2408"/>
    <d v="2022-04-30T00:00:00"/>
    <n v="1302.18"/>
    <s v="USD"/>
    <n v="1302.18"/>
    <s v="GP"/>
    <n v="2022"/>
    <x v="0"/>
  </r>
  <r>
    <x v="5"/>
    <s v="UNDP1-IPDP22A04-30-APR-2022-5263"/>
    <x v="0"/>
    <d v="2022-05-06T00:00:00"/>
    <s v="UNDP1"/>
    <x v="36"/>
    <s v="Annual Leave Expense - IP"/>
    <s v="SSD"/>
    <n v="4000"/>
    <n v="47104"/>
    <n v="1981"/>
    <x v="18"/>
    <s v="SSD10"/>
    <x v="15"/>
    <x v="78"/>
    <s v="PAY"/>
    <m/>
    <m/>
    <m/>
    <m/>
    <x v="95"/>
    <x v="93"/>
    <m/>
    <s v="IPDP22A04"/>
    <n v="5263"/>
    <d v="2022-04-30T00:00:00"/>
    <n v="1091.82"/>
    <s v="USD"/>
    <n v="1091.82"/>
    <s v="GP"/>
    <n v="2022"/>
    <x v="0"/>
  </r>
  <r>
    <x v="5"/>
    <s v="UNDP1-IPDP22A04-30-APR-2022-6105"/>
    <x v="0"/>
    <d v="2022-05-06T00:00:00"/>
    <s v="UNDP1"/>
    <x v="32"/>
    <s v="Special Oper Living Allow-IP"/>
    <s v="SSD"/>
    <n v="4000"/>
    <n v="47104"/>
    <n v="1981"/>
    <x v="18"/>
    <s v="SSD10"/>
    <x v="15"/>
    <x v="78"/>
    <s v="PAY"/>
    <m/>
    <m/>
    <m/>
    <m/>
    <x v="95"/>
    <x v="93"/>
    <m/>
    <s v="IPDP22A04"/>
    <n v="6105"/>
    <d v="2022-04-30T00:00:00"/>
    <n v="1650"/>
    <s v="USD"/>
    <n v="1650"/>
    <s v="GP"/>
    <n v="2022"/>
    <x v="0"/>
  </r>
  <r>
    <x v="5"/>
    <s v="UNDP1-IPDP22A04-30-APR-2022-6714"/>
    <x v="0"/>
    <d v="2022-05-06T00:00:00"/>
    <s v="UNDP1"/>
    <x v="35"/>
    <s v="Contribution to Security"/>
    <s v="SSD"/>
    <n v="4000"/>
    <n v="47104"/>
    <n v="1981"/>
    <x v="18"/>
    <s v="SSD10"/>
    <x v="15"/>
    <x v="78"/>
    <s v="PAY"/>
    <m/>
    <m/>
    <m/>
    <m/>
    <x v="95"/>
    <x v="93"/>
    <m/>
    <s v="IPDP22A04"/>
    <n v="6714"/>
    <d v="2022-04-30T00:00:00"/>
    <n v="474.94"/>
    <s v="USD"/>
    <n v="474.94"/>
    <s v="GP"/>
    <n v="2022"/>
    <x v="0"/>
  </r>
  <r>
    <x v="5"/>
    <s v="UNDP1-IPDP22A04-30-APR-2022-4281"/>
    <x v="0"/>
    <d v="2022-05-06T00:00:00"/>
    <s v="UNDP1"/>
    <x v="38"/>
    <s v="Mobility, Hardship, Non-remova"/>
    <s v="SSD"/>
    <n v="4000"/>
    <n v="47104"/>
    <n v="1981"/>
    <x v="18"/>
    <s v="SSD10"/>
    <x v="15"/>
    <x v="78"/>
    <s v="PAY"/>
    <m/>
    <m/>
    <m/>
    <m/>
    <x v="95"/>
    <x v="93"/>
    <m/>
    <s v="IPDP22A04"/>
    <n v="4281"/>
    <d v="2022-04-30T00:00:00"/>
    <n v="1482.5"/>
    <s v="USD"/>
    <n v="1482.5"/>
    <s v="GP"/>
    <n v="2022"/>
    <x v="0"/>
  </r>
  <r>
    <x v="5"/>
    <s v="UNDP1-IPDP22A04-30-APR-2022-7417"/>
    <x v="0"/>
    <d v="2022-05-06T00:00:00"/>
    <s v="UNDP1"/>
    <x v="26"/>
    <s v="Payroll Mgt Cost Recovery ATLA"/>
    <s v="SSD"/>
    <n v="4000"/>
    <n v="47104"/>
    <n v="1981"/>
    <x v="18"/>
    <s v="SSD10"/>
    <x v="15"/>
    <x v="78"/>
    <s v="PAY"/>
    <m/>
    <m/>
    <m/>
    <m/>
    <x v="95"/>
    <x v="93"/>
    <m/>
    <s v="IPDP22A04"/>
    <n v="7417"/>
    <d v="2022-04-30T00:00:00"/>
    <n v="64.38"/>
    <s v="USD"/>
    <n v="64.38"/>
    <s v="GP"/>
    <n v="2022"/>
    <x v="0"/>
  </r>
  <r>
    <x v="5"/>
    <s v="UNDP1-IPDP22A04-30-APR-2022-1126"/>
    <x v="0"/>
    <d v="2022-05-06T00:00:00"/>
    <s v="UNDP1"/>
    <x v="2"/>
    <s v="Salaries - IP Staff"/>
    <s v="SSD"/>
    <n v="4000"/>
    <n v="47104"/>
    <n v="1981"/>
    <x v="18"/>
    <s v="SSD10"/>
    <x v="15"/>
    <x v="78"/>
    <s v="PAY"/>
    <m/>
    <m/>
    <m/>
    <m/>
    <x v="95"/>
    <x v="93"/>
    <m/>
    <s v="IPDP22A04"/>
    <n v="1126"/>
    <d v="2022-04-30T00:00:00"/>
    <n v="5985.42"/>
    <s v="USD"/>
    <n v="5985.42"/>
    <s v="GP"/>
    <n v="2022"/>
    <x v="0"/>
  </r>
  <r>
    <x v="5"/>
    <s v="UNDP1-IPDP22A04-30-APR-2022-3782"/>
    <x v="0"/>
    <d v="2022-05-06T00:00:00"/>
    <s v="UNDP1"/>
    <x v="34"/>
    <s v="Contrib. to medical, social in"/>
    <s v="SSD"/>
    <n v="4000"/>
    <n v="47104"/>
    <n v="1981"/>
    <x v="18"/>
    <s v="SSD10"/>
    <x v="15"/>
    <x v="78"/>
    <s v="PAY"/>
    <m/>
    <m/>
    <m/>
    <m/>
    <x v="95"/>
    <x v="93"/>
    <m/>
    <s v="IPDP22A04"/>
    <n v="3782"/>
    <d v="2022-04-30T00:00:00"/>
    <n v="227.48"/>
    <s v="USD"/>
    <n v="227.48"/>
    <s v="GP"/>
    <n v="2022"/>
    <x v="0"/>
  </r>
  <r>
    <x v="5"/>
    <s v="UNDP1-IPDP22A05-31-MAY-2022-4286"/>
    <x v="3"/>
    <d v="2022-05-31T00:00:00"/>
    <s v="UNDP1"/>
    <x v="38"/>
    <s v="Mobility, Hardship, Non-remova"/>
    <s v="SSD"/>
    <n v="4000"/>
    <n v="47104"/>
    <n v="1981"/>
    <x v="18"/>
    <s v="SSD10"/>
    <x v="15"/>
    <x v="78"/>
    <s v="PAY"/>
    <m/>
    <m/>
    <m/>
    <m/>
    <x v="95"/>
    <x v="93"/>
    <m/>
    <s v="IPDP22A05"/>
    <n v="4286"/>
    <d v="2022-05-31T00:00:00"/>
    <n v="1482.5"/>
    <s v="USD"/>
    <n v="1482.5"/>
    <s v="GP"/>
    <n v="2022"/>
    <x v="1"/>
  </r>
  <r>
    <x v="5"/>
    <s v="UNDP1-IPDP22A05-31-MAY-2022-5256"/>
    <x v="3"/>
    <d v="2022-05-31T00:00:00"/>
    <s v="UNDP1"/>
    <x v="36"/>
    <s v="Annual Leave Expense - IP"/>
    <s v="SSD"/>
    <n v="4000"/>
    <n v="47104"/>
    <n v="1981"/>
    <x v="18"/>
    <s v="SSD10"/>
    <x v="15"/>
    <x v="78"/>
    <s v="PAY"/>
    <m/>
    <m/>
    <m/>
    <m/>
    <x v="95"/>
    <x v="93"/>
    <m/>
    <s v="IPDP22A05"/>
    <n v="5256"/>
    <d v="2022-05-31T00:00:00"/>
    <n v="-218.36"/>
    <s v="USD"/>
    <n v="-218.36"/>
    <s v="GP"/>
    <n v="2022"/>
    <x v="1"/>
  </r>
  <r>
    <x v="5"/>
    <s v="UNDP1-IPDP22A05-31-MAY-2022-6148"/>
    <x v="3"/>
    <d v="2022-05-31T00:00:00"/>
    <s v="UNDP1"/>
    <x v="32"/>
    <s v="Special Oper Living Allow-IP"/>
    <s v="SSD"/>
    <n v="4000"/>
    <n v="47104"/>
    <n v="1981"/>
    <x v="18"/>
    <s v="SSD10"/>
    <x v="15"/>
    <x v="78"/>
    <s v="PAY"/>
    <m/>
    <m/>
    <m/>
    <m/>
    <x v="95"/>
    <x v="93"/>
    <m/>
    <s v="IPDP22A05"/>
    <n v="6148"/>
    <d v="2022-05-31T00:00:00"/>
    <n v="1650"/>
    <s v="USD"/>
    <n v="1650"/>
    <s v="GP"/>
    <n v="2022"/>
    <x v="1"/>
  </r>
  <r>
    <x v="5"/>
    <s v="UNDP1-IPDP22A05-31-MAY-2022-6758"/>
    <x v="3"/>
    <d v="2022-05-31T00:00:00"/>
    <s v="UNDP1"/>
    <x v="35"/>
    <s v="Contribution to Security"/>
    <s v="SSD"/>
    <n v="4000"/>
    <n v="47104"/>
    <n v="1981"/>
    <x v="18"/>
    <s v="SSD10"/>
    <x v="15"/>
    <x v="78"/>
    <s v="PAY"/>
    <m/>
    <m/>
    <m/>
    <m/>
    <x v="95"/>
    <x v="93"/>
    <m/>
    <s v="IPDP22A05"/>
    <n v="6758"/>
    <d v="2022-05-31T00:00:00"/>
    <n v="474.94"/>
    <s v="USD"/>
    <n v="474.94"/>
    <s v="GP"/>
    <n v="2022"/>
    <x v="1"/>
  </r>
  <r>
    <x v="5"/>
    <s v="UNDP1-IPDP22A05-31-MAY-2022-7460"/>
    <x v="3"/>
    <d v="2022-05-31T00:00:00"/>
    <s v="UNDP1"/>
    <x v="26"/>
    <s v="Payroll Mgt Cost Recovery ATLA"/>
    <s v="SSD"/>
    <n v="4000"/>
    <n v="47104"/>
    <n v="1981"/>
    <x v="18"/>
    <s v="SSD10"/>
    <x v="15"/>
    <x v="78"/>
    <s v="PAY"/>
    <m/>
    <m/>
    <m/>
    <m/>
    <x v="95"/>
    <x v="93"/>
    <m/>
    <s v="IPDP22A05"/>
    <n v="7460"/>
    <d v="2022-05-31T00:00:00"/>
    <n v="64.38"/>
    <s v="USD"/>
    <n v="64.38"/>
    <s v="GP"/>
    <n v="2022"/>
    <x v="1"/>
  </r>
  <r>
    <x v="5"/>
    <s v="UNDP1-IPDP22A05-31-MAY-2022-2405"/>
    <x v="3"/>
    <d v="2022-05-31T00:00:00"/>
    <s v="UNDP1"/>
    <x v="31"/>
    <s v="Dependency Allowances-IP Staff"/>
    <s v="SSD"/>
    <n v="4000"/>
    <n v="47104"/>
    <n v="1981"/>
    <x v="18"/>
    <s v="SSD10"/>
    <x v="15"/>
    <x v="78"/>
    <s v="PAY"/>
    <m/>
    <m/>
    <m/>
    <m/>
    <x v="95"/>
    <x v="93"/>
    <m/>
    <s v="IPDP22A05"/>
    <n v="2405"/>
    <d v="2022-05-31T00:00:00"/>
    <n v="1302.18"/>
    <s v="USD"/>
    <n v="1302.18"/>
    <s v="GP"/>
    <n v="2022"/>
    <x v="1"/>
  </r>
  <r>
    <x v="5"/>
    <s v="UNDP1-IPDP22A05-31-MAY-2022-1825"/>
    <x v="3"/>
    <d v="2022-05-31T00:00:00"/>
    <s v="UNDP1"/>
    <x v="30"/>
    <s v="Post Adjustment - IP Staff"/>
    <s v="SSD"/>
    <n v="4000"/>
    <n v="47104"/>
    <n v="1981"/>
    <x v="18"/>
    <s v="SSD10"/>
    <x v="15"/>
    <x v="78"/>
    <s v="PAY"/>
    <m/>
    <m/>
    <m/>
    <m/>
    <x v="95"/>
    <x v="93"/>
    <m/>
    <s v="IPDP22A05"/>
    <n v="1825"/>
    <d v="2022-05-31T00:00:00"/>
    <n v="3513.44"/>
    <s v="USD"/>
    <n v="3513.44"/>
    <s v="GP"/>
    <n v="2022"/>
    <x v="1"/>
  </r>
  <r>
    <x v="5"/>
    <s v="UNDP1-IPDP22A05-31-MAY-2022-1115"/>
    <x v="3"/>
    <d v="2022-05-31T00:00:00"/>
    <s v="UNDP1"/>
    <x v="2"/>
    <s v="Salaries - IP Staff"/>
    <s v="SSD"/>
    <n v="4000"/>
    <n v="47104"/>
    <n v="1981"/>
    <x v="18"/>
    <s v="SSD10"/>
    <x v="15"/>
    <x v="78"/>
    <s v="PAY"/>
    <m/>
    <m/>
    <m/>
    <m/>
    <x v="95"/>
    <x v="93"/>
    <m/>
    <s v="IPDP22A05"/>
    <n v="1115"/>
    <d v="2022-05-31T00:00:00"/>
    <n v="5985.42"/>
    <s v="USD"/>
    <n v="5985.42"/>
    <s v="GP"/>
    <n v="2022"/>
    <x v="1"/>
  </r>
  <r>
    <x v="5"/>
    <s v="UNDP1-IPDP22A05-31-MAY-2022-3092"/>
    <x v="3"/>
    <d v="2022-05-31T00:00:00"/>
    <s v="UNDP1"/>
    <x v="37"/>
    <s v="Contrib to Jt Staff Pens Fd-IP"/>
    <s v="SSD"/>
    <n v="4000"/>
    <n v="47104"/>
    <n v="1981"/>
    <x v="18"/>
    <s v="SSD10"/>
    <x v="15"/>
    <x v="78"/>
    <s v="PAY"/>
    <m/>
    <m/>
    <m/>
    <m/>
    <x v="95"/>
    <x v="93"/>
    <m/>
    <s v="IPDP22A05"/>
    <n v="3092"/>
    <d v="2022-05-31T00:00:00"/>
    <n v="2142.9"/>
    <s v="USD"/>
    <n v="2142.9"/>
    <s v="GP"/>
    <n v="2022"/>
    <x v="1"/>
  </r>
  <r>
    <x v="5"/>
    <s v="UNDP1-IPDP22A05-31-MAY-2022-5916"/>
    <x v="3"/>
    <d v="2022-05-31T00:00:00"/>
    <s v="UNDP1"/>
    <x v="33"/>
    <s v="Home Leave Trvl &amp; Allow-IP Stf"/>
    <s v="SSD"/>
    <n v="4000"/>
    <n v="47104"/>
    <n v="1981"/>
    <x v="18"/>
    <s v="SSD10"/>
    <x v="15"/>
    <x v="78"/>
    <s v="PAY"/>
    <m/>
    <m/>
    <m/>
    <m/>
    <x v="95"/>
    <x v="93"/>
    <m/>
    <s v="IPDP22A05"/>
    <n v="5916"/>
    <d v="2022-05-31T00:00:00"/>
    <n v="340"/>
    <s v="USD"/>
    <n v="340"/>
    <s v="GP"/>
    <n v="2022"/>
    <x v="1"/>
  </r>
  <r>
    <x v="5"/>
    <s v="UNDP1-IPDP22A05-31-MAY-2022-3785"/>
    <x v="3"/>
    <d v="2022-05-31T00:00:00"/>
    <s v="UNDP1"/>
    <x v="34"/>
    <s v="Contrib. to medical, social in"/>
    <s v="SSD"/>
    <n v="4000"/>
    <n v="47104"/>
    <n v="1981"/>
    <x v="18"/>
    <s v="SSD10"/>
    <x v="15"/>
    <x v="78"/>
    <s v="PAY"/>
    <m/>
    <m/>
    <m/>
    <m/>
    <x v="95"/>
    <x v="93"/>
    <m/>
    <s v="IPDP22A05"/>
    <n v="3785"/>
    <d v="2022-05-31T00:00:00"/>
    <n v="227.48"/>
    <s v="USD"/>
    <n v="227.48"/>
    <s v="GP"/>
    <n v="2022"/>
    <x v="1"/>
  </r>
  <r>
    <x v="5"/>
    <s v="UNDP1-IPDP22A06-30-JUN-2022-6176"/>
    <x v="4"/>
    <d v="2022-07-01T00:00:00"/>
    <s v="UNDP1"/>
    <x v="32"/>
    <s v="Special Oper Living Allow-IP"/>
    <s v="SSD"/>
    <n v="4000"/>
    <n v="47104"/>
    <n v="1981"/>
    <x v="18"/>
    <s v="SSD10"/>
    <x v="15"/>
    <x v="78"/>
    <s v="PAY"/>
    <m/>
    <m/>
    <m/>
    <m/>
    <x v="95"/>
    <x v="93"/>
    <m/>
    <s v="IPDP22A06"/>
    <n v="6176"/>
    <d v="2022-06-30T00:00:00"/>
    <n v="1650"/>
    <s v="USD"/>
    <n v="1650"/>
    <s v="GP"/>
    <n v="2022"/>
    <x v="2"/>
  </r>
  <r>
    <x v="5"/>
    <s v="UNDP1-IPDP22A06-30-JUN-2022-6788"/>
    <x v="4"/>
    <d v="2022-07-01T00:00:00"/>
    <s v="UNDP1"/>
    <x v="35"/>
    <s v="Contribution to Security"/>
    <s v="SSD"/>
    <n v="4000"/>
    <n v="47104"/>
    <n v="1981"/>
    <x v="18"/>
    <s v="SSD10"/>
    <x v="15"/>
    <x v="78"/>
    <s v="PAY"/>
    <m/>
    <m/>
    <m/>
    <m/>
    <x v="95"/>
    <x v="93"/>
    <m/>
    <s v="IPDP22A06"/>
    <n v="6788"/>
    <d v="2022-06-30T00:00:00"/>
    <n v="474.94"/>
    <s v="USD"/>
    <n v="474.94"/>
    <s v="GP"/>
    <n v="2022"/>
    <x v="2"/>
  </r>
  <r>
    <x v="5"/>
    <s v="UNDP1-IPDP22A06-30-JUN-2022-7492"/>
    <x v="4"/>
    <d v="2022-07-01T00:00:00"/>
    <s v="UNDP1"/>
    <x v="26"/>
    <s v="Payroll Mgt Cost Recovery ATLA"/>
    <s v="SSD"/>
    <n v="4000"/>
    <n v="47104"/>
    <n v="1981"/>
    <x v="18"/>
    <s v="SSD10"/>
    <x v="15"/>
    <x v="78"/>
    <s v="PAY"/>
    <m/>
    <m/>
    <m/>
    <m/>
    <x v="95"/>
    <x v="93"/>
    <m/>
    <s v="IPDP22A06"/>
    <n v="7492"/>
    <d v="2022-06-30T00:00:00"/>
    <n v="64.38"/>
    <s v="USD"/>
    <n v="64.38"/>
    <s v="GP"/>
    <n v="2022"/>
    <x v="2"/>
  </r>
  <r>
    <x v="5"/>
    <s v="UNDP1-IPDP22A06-30-JUN-2022-1131"/>
    <x v="4"/>
    <d v="2022-07-01T00:00:00"/>
    <s v="UNDP1"/>
    <x v="2"/>
    <s v="Salaries - IP Staff"/>
    <s v="SSD"/>
    <n v="4000"/>
    <n v="47104"/>
    <n v="1981"/>
    <x v="18"/>
    <s v="SSD10"/>
    <x v="15"/>
    <x v="78"/>
    <s v="PAY"/>
    <m/>
    <m/>
    <m/>
    <m/>
    <x v="95"/>
    <x v="93"/>
    <m/>
    <s v="IPDP22A06"/>
    <n v="1131"/>
    <d v="2022-06-30T00:00:00"/>
    <n v="5985.42"/>
    <s v="USD"/>
    <n v="5985.42"/>
    <s v="GP"/>
    <n v="2022"/>
    <x v="2"/>
  </r>
  <r>
    <x v="5"/>
    <s v="UNDP1-IPDP22A06-30-JUN-2022-1843"/>
    <x v="4"/>
    <d v="2022-07-01T00:00:00"/>
    <s v="UNDP1"/>
    <x v="30"/>
    <s v="Post Adjustment - IP Staff"/>
    <s v="SSD"/>
    <n v="4000"/>
    <n v="47104"/>
    <n v="1981"/>
    <x v="18"/>
    <s v="SSD10"/>
    <x v="15"/>
    <x v="78"/>
    <s v="PAY"/>
    <m/>
    <m/>
    <m/>
    <m/>
    <x v="95"/>
    <x v="93"/>
    <m/>
    <s v="IPDP22A06"/>
    <n v="1843"/>
    <d v="2022-06-30T00:00:00"/>
    <n v="3513.44"/>
    <s v="USD"/>
    <n v="3513.44"/>
    <s v="GP"/>
    <n v="2022"/>
    <x v="2"/>
  </r>
  <r>
    <x v="5"/>
    <s v="UNDP1-IPDP22A06-30-JUN-2022-2428"/>
    <x v="4"/>
    <d v="2022-07-01T00:00:00"/>
    <s v="UNDP1"/>
    <x v="31"/>
    <s v="Dependency Allowances-IP Staff"/>
    <s v="SSD"/>
    <n v="4000"/>
    <n v="47104"/>
    <n v="1981"/>
    <x v="18"/>
    <s v="SSD10"/>
    <x v="15"/>
    <x v="78"/>
    <s v="PAY"/>
    <m/>
    <m/>
    <m/>
    <m/>
    <x v="95"/>
    <x v="93"/>
    <m/>
    <s v="IPDP22A06"/>
    <n v="2428"/>
    <d v="2022-06-30T00:00:00"/>
    <n v="1302.18"/>
    <s v="USD"/>
    <n v="1302.18"/>
    <s v="GP"/>
    <n v="2022"/>
    <x v="2"/>
  </r>
  <r>
    <x v="5"/>
    <s v="UNDP1-IPDP22A06-30-JUN-2022-3117"/>
    <x v="4"/>
    <d v="2022-07-01T00:00:00"/>
    <s v="UNDP1"/>
    <x v="37"/>
    <s v="Contrib to Jt Staff Pens Fd-IP"/>
    <s v="SSD"/>
    <n v="4000"/>
    <n v="47104"/>
    <n v="1981"/>
    <x v="18"/>
    <s v="SSD10"/>
    <x v="15"/>
    <x v="78"/>
    <s v="PAY"/>
    <m/>
    <m/>
    <m/>
    <m/>
    <x v="95"/>
    <x v="93"/>
    <m/>
    <s v="IPDP22A06"/>
    <n v="3117"/>
    <d v="2022-06-30T00:00:00"/>
    <n v="2142.9"/>
    <s v="USD"/>
    <n v="2142.9"/>
    <s v="GP"/>
    <n v="2022"/>
    <x v="2"/>
  </r>
  <r>
    <x v="5"/>
    <s v="UNDP1-IPDP22A06-30-JUN-2022-3813"/>
    <x v="4"/>
    <d v="2022-07-01T00:00:00"/>
    <s v="UNDP1"/>
    <x v="34"/>
    <s v="Contrib. to medical, social in"/>
    <s v="SSD"/>
    <n v="4000"/>
    <n v="47104"/>
    <n v="1981"/>
    <x v="18"/>
    <s v="SSD10"/>
    <x v="15"/>
    <x v="78"/>
    <s v="PAY"/>
    <m/>
    <m/>
    <m/>
    <m/>
    <x v="95"/>
    <x v="93"/>
    <m/>
    <s v="IPDP22A06"/>
    <n v="3813"/>
    <d v="2022-06-30T00:00:00"/>
    <n v="227.48"/>
    <s v="USD"/>
    <n v="227.48"/>
    <s v="GP"/>
    <n v="2022"/>
    <x v="2"/>
  </r>
  <r>
    <x v="5"/>
    <s v="UNDP1-IPDP22A06-30-JUN-2022-4316"/>
    <x v="4"/>
    <d v="2022-07-01T00:00:00"/>
    <s v="UNDP1"/>
    <x v="38"/>
    <s v="Mobility, Hardship, Non-remova"/>
    <s v="SSD"/>
    <n v="4000"/>
    <n v="47104"/>
    <n v="1981"/>
    <x v="18"/>
    <s v="SSD10"/>
    <x v="15"/>
    <x v="78"/>
    <s v="PAY"/>
    <m/>
    <m/>
    <m/>
    <m/>
    <x v="95"/>
    <x v="93"/>
    <m/>
    <s v="IPDP22A06"/>
    <n v="4316"/>
    <d v="2022-06-30T00:00:00"/>
    <n v="1482.5"/>
    <s v="USD"/>
    <n v="1482.5"/>
    <s v="GP"/>
    <n v="2022"/>
    <x v="2"/>
  </r>
  <r>
    <x v="5"/>
    <s v="UNDP1-IPDP22A06-30-JUN-2022-5277"/>
    <x v="4"/>
    <d v="2022-07-01T00:00:00"/>
    <s v="UNDP1"/>
    <x v="36"/>
    <s v="Annual Leave Expense - IP"/>
    <s v="SSD"/>
    <n v="4000"/>
    <n v="47104"/>
    <n v="1981"/>
    <x v="18"/>
    <s v="SSD10"/>
    <x v="15"/>
    <x v="78"/>
    <s v="PAY"/>
    <m/>
    <m/>
    <m/>
    <m/>
    <x v="95"/>
    <x v="93"/>
    <m/>
    <s v="IPDP22A06"/>
    <n v="5277"/>
    <d v="2022-06-30T00:00:00"/>
    <n v="1091.82"/>
    <s v="USD"/>
    <n v="1091.82"/>
    <s v="GP"/>
    <n v="2022"/>
    <x v="2"/>
  </r>
  <r>
    <x v="5"/>
    <s v="UNDP1-IPDP22A06-30-JUN-2022-5943"/>
    <x v="4"/>
    <d v="2022-07-01T00:00:00"/>
    <s v="UNDP1"/>
    <x v="33"/>
    <s v="Home Leave Trvl &amp; Allow-IP Stf"/>
    <s v="SSD"/>
    <n v="4000"/>
    <n v="47104"/>
    <n v="1981"/>
    <x v="18"/>
    <s v="SSD10"/>
    <x v="15"/>
    <x v="78"/>
    <s v="PAY"/>
    <m/>
    <m/>
    <m/>
    <m/>
    <x v="95"/>
    <x v="93"/>
    <m/>
    <s v="IPDP22A06"/>
    <n v="5943"/>
    <d v="2022-06-30T00:00:00"/>
    <n v="340"/>
    <s v="USD"/>
    <n v="340"/>
    <s v="GP"/>
    <n v="2022"/>
    <x v="2"/>
  </r>
  <r>
    <x v="5"/>
    <s v="UNDP1-IPDP22B01-31-JAN-2022-6331"/>
    <x v="12"/>
    <d v="2022-03-26T00:00:00"/>
    <s v="UNDP1"/>
    <x v="32"/>
    <s v="Special Oper Living Allow-IP"/>
    <s v="SSD"/>
    <n v="30000"/>
    <n v="47104"/>
    <n v="1981"/>
    <x v="3"/>
    <s v="SSD10"/>
    <x v="15"/>
    <x v="78"/>
    <s v="PAY"/>
    <m/>
    <m/>
    <m/>
    <m/>
    <x v="95"/>
    <x v="93"/>
    <m/>
    <s v="IPDP22B01"/>
    <n v="6331"/>
    <d v="2022-01-31T00:00:00"/>
    <n v="1650"/>
    <s v="USD"/>
    <n v="1650"/>
    <s v="GP"/>
    <n v="2022"/>
    <x v="5"/>
  </r>
  <r>
    <x v="5"/>
    <s v="UNDP1-IPDP22B01-31-JAN-2022-1964"/>
    <x v="12"/>
    <d v="2022-03-26T00:00:00"/>
    <s v="UNDP1"/>
    <x v="30"/>
    <s v="Post Adjustment - IP Staff"/>
    <s v="SSD"/>
    <n v="30000"/>
    <n v="47104"/>
    <n v="1981"/>
    <x v="3"/>
    <s v="SSD10"/>
    <x v="15"/>
    <x v="78"/>
    <s v="PAY"/>
    <m/>
    <m/>
    <m/>
    <m/>
    <x v="95"/>
    <x v="93"/>
    <m/>
    <s v="IPDP22B01"/>
    <n v="1964"/>
    <d v="2022-01-31T00:00:00"/>
    <n v="4935.3500000000004"/>
    <s v="USD"/>
    <n v="4935.3500000000004"/>
    <s v="GP"/>
    <n v="2022"/>
    <x v="5"/>
  </r>
  <r>
    <x v="5"/>
    <s v="UNDP1-IPDP22B01-31-JAN-2022-5383"/>
    <x v="12"/>
    <d v="2022-03-26T00:00:00"/>
    <s v="UNDP1"/>
    <x v="36"/>
    <s v="Annual Leave Expense - IP"/>
    <s v="SSD"/>
    <n v="30000"/>
    <n v="47104"/>
    <n v="1981"/>
    <x v="3"/>
    <s v="SSD10"/>
    <x v="15"/>
    <x v="78"/>
    <s v="PAY"/>
    <m/>
    <m/>
    <m/>
    <m/>
    <x v="95"/>
    <x v="93"/>
    <m/>
    <s v="IPDP22B01"/>
    <n v="5383"/>
    <d v="2022-01-31T00:00:00"/>
    <n v="-2767.39"/>
    <s v="USD"/>
    <n v="-2767.39"/>
    <s v="GP"/>
    <n v="2022"/>
    <x v="5"/>
  </r>
  <r>
    <x v="5"/>
    <s v="UNDP1-IPDP22B01-31-JAN-2022-6949"/>
    <x v="12"/>
    <d v="2022-03-26T00:00:00"/>
    <s v="UNDP1"/>
    <x v="35"/>
    <s v="Contribution to Security"/>
    <s v="SSD"/>
    <n v="30000"/>
    <n v="47104"/>
    <n v="1981"/>
    <x v="3"/>
    <s v="SSD10"/>
    <x v="15"/>
    <x v="78"/>
    <s v="PAY"/>
    <m/>
    <m/>
    <m/>
    <m/>
    <x v="95"/>
    <x v="93"/>
    <m/>
    <s v="IPDP22B01"/>
    <n v="6949"/>
    <d v="2022-01-31T00:00:00"/>
    <n v="800.59"/>
    <s v="USD"/>
    <n v="800.59"/>
    <s v="GP"/>
    <n v="2022"/>
    <x v="5"/>
  </r>
  <r>
    <x v="5"/>
    <s v="UNDP1-IPDP22B01-31-JAN-2022-4434"/>
    <x v="12"/>
    <d v="2022-03-26T00:00:00"/>
    <s v="UNDP1"/>
    <x v="38"/>
    <s v="Mobility, Hardship, Non-remova"/>
    <s v="SSD"/>
    <n v="30000"/>
    <n v="47104"/>
    <n v="1981"/>
    <x v="3"/>
    <s v="SSD10"/>
    <x v="15"/>
    <x v="78"/>
    <s v="PAY"/>
    <m/>
    <m/>
    <m/>
    <m/>
    <x v="95"/>
    <x v="93"/>
    <m/>
    <s v="IPDP22B01"/>
    <n v="4434"/>
    <d v="2022-01-31T00:00:00"/>
    <n v="2650.73"/>
    <s v="USD"/>
    <n v="2650.73"/>
    <s v="GP"/>
    <n v="2022"/>
    <x v="5"/>
  </r>
  <r>
    <x v="5"/>
    <s v="UNDP1-IPDP22B01-31-JAN-2022-2555"/>
    <x v="12"/>
    <d v="2022-03-26T00:00:00"/>
    <s v="UNDP1"/>
    <x v="31"/>
    <s v="Dependency Allowances-IP Staff"/>
    <s v="SSD"/>
    <n v="30000"/>
    <n v="47104"/>
    <n v="1981"/>
    <x v="3"/>
    <s v="SSD10"/>
    <x v="15"/>
    <x v="78"/>
    <s v="PAY"/>
    <m/>
    <m/>
    <m/>
    <m/>
    <x v="95"/>
    <x v="93"/>
    <m/>
    <s v="IPDP22B01"/>
    <n v="2555"/>
    <d v="2022-01-31T00:00:00"/>
    <n v="800.59"/>
    <s v="USD"/>
    <n v="800.59"/>
    <s v="GP"/>
    <n v="2022"/>
    <x v="5"/>
  </r>
  <r>
    <x v="5"/>
    <s v="UNDP1-IPDP22B01-31-JAN-2022-1261"/>
    <x v="12"/>
    <d v="2022-03-26T00:00:00"/>
    <s v="UNDP1"/>
    <x v="2"/>
    <s v="Salaries - IP Staff"/>
    <s v="SSD"/>
    <n v="30000"/>
    <n v="47104"/>
    <n v="1981"/>
    <x v="3"/>
    <s v="SSD10"/>
    <x v="15"/>
    <x v="78"/>
    <s v="PAY"/>
    <m/>
    <m/>
    <m/>
    <m/>
    <x v="95"/>
    <x v="93"/>
    <m/>
    <s v="IPDP22B01"/>
    <n v="1261"/>
    <d v="2022-01-31T00:00:00"/>
    <n v="8407.75"/>
    <s v="USD"/>
    <n v="8407.75"/>
    <s v="GP"/>
    <n v="2022"/>
    <x v="5"/>
  </r>
  <r>
    <x v="5"/>
    <s v="UNDP1-IPDP22B01-31-JAN-2022-3240"/>
    <x v="12"/>
    <d v="2022-03-26T00:00:00"/>
    <s v="UNDP1"/>
    <x v="37"/>
    <s v="Contrib to Jt Staff Pens Fd-IP"/>
    <s v="SSD"/>
    <n v="30000"/>
    <n v="47104"/>
    <n v="1981"/>
    <x v="3"/>
    <s v="SSD10"/>
    <x v="15"/>
    <x v="78"/>
    <s v="PAY"/>
    <m/>
    <m/>
    <m/>
    <m/>
    <x v="95"/>
    <x v="93"/>
    <m/>
    <s v="IPDP22B01"/>
    <n v="3240"/>
    <d v="2022-01-31T00:00:00"/>
    <n v="2968.31"/>
    <s v="USD"/>
    <n v="2968.31"/>
    <s v="GP"/>
    <n v="2022"/>
    <x v="5"/>
  </r>
  <r>
    <x v="5"/>
    <s v="UNDP1-IPDP22B01-31-JAN-2022-7652"/>
    <x v="12"/>
    <d v="2022-03-26T00:00:00"/>
    <s v="UNDP1"/>
    <x v="26"/>
    <s v="Payroll Mgt Cost Recovery ATLA"/>
    <s v="SSD"/>
    <n v="30000"/>
    <n v="47104"/>
    <n v="1981"/>
    <x v="3"/>
    <s v="SSD10"/>
    <x v="15"/>
    <x v="78"/>
    <s v="PAY"/>
    <m/>
    <m/>
    <m/>
    <m/>
    <x v="95"/>
    <x v="93"/>
    <m/>
    <s v="IPDP22B01"/>
    <n v="7652"/>
    <d v="2022-01-31T00:00:00"/>
    <n v="64.38"/>
    <s v="USD"/>
    <n v="64.38"/>
    <s v="GP"/>
    <n v="2022"/>
    <x v="5"/>
  </r>
  <r>
    <x v="5"/>
    <s v="UNDP1-IPDP22B01-31-JAN-2022-6054"/>
    <x v="12"/>
    <d v="2022-03-26T00:00:00"/>
    <s v="UNDP1"/>
    <x v="33"/>
    <s v="Home Leave Trvl &amp; Allow-IP Stf"/>
    <s v="SSD"/>
    <n v="30000"/>
    <n v="47104"/>
    <n v="1981"/>
    <x v="3"/>
    <s v="SSD10"/>
    <x v="15"/>
    <x v="78"/>
    <s v="PAY"/>
    <m/>
    <m/>
    <m/>
    <m/>
    <x v="95"/>
    <x v="93"/>
    <m/>
    <s v="IPDP22B01"/>
    <n v="6054"/>
    <d v="2022-01-31T00:00:00"/>
    <n v="140"/>
    <s v="USD"/>
    <n v="140"/>
    <s v="GP"/>
    <n v="2022"/>
    <x v="5"/>
  </r>
  <r>
    <x v="5"/>
    <s v="UNDP1-IPDP22B01-31-JAN-2022-3927"/>
    <x v="12"/>
    <d v="2022-03-26T00:00:00"/>
    <s v="UNDP1"/>
    <x v="34"/>
    <s v="Contrib. to medical, social in"/>
    <s v="SSD"/>
    <n v="30000"/>
    <n v="47104"/>
    <n v="1981"/>
    <x v="3"/>
    <s v="SSD10"/>
    <x v="15"/>
    <x v="78"/>
    <s v="PAY"/>
    <m/>
    <m/>
    <m/>
    <m/>
    <x v="95"/>
    <x v="93"/>
    <m/>
    <s v="IPDP22B01"/>
    <n v="3927"/>
    <d v="2022-01-31T00:00:00"/>
    <n v="54.3"/>
    <s v="USD"/>
    <n v="54.3"/>
    <s v="GP"/>
    <n v="2022"/>
    <x v="5"/>
  </r>
  <r>
    <x v="5"/>
    <s v="UNDP1-IPDP22B02-28-FEB-2022-6048"/>
    <x v="8"/>
    <d v="2022-03-27T00:00:00"/>
    <s v="UNDP1"/>
    <x v="33"/>
    <s v="Home Leave Trvl &amp; Allow-IP Stf"/>
    <s v="SSD"/>
    <n v="30000"/>
    <n v="47104"/>
    <n v="1981"/>
    <x v="3"/>
    <s v="SSD10"/>
    <x v="15"/>
    <x v="78"/>
    <s v="PAY"/>
    <m/>
    <m/>
    <m/>
    <m/>
    <x v="95"/>
    <x v="93"/>
    <m/>
    <s v="IPDP22B02"/>
    <n v="6048"/>
    <d v="2022-02-28T00:00:00"/>
    <n v="136"/>
    <s v="USD"/>
    <n v="136"/>
    <s v="GP"/>
    <n v="2022"/>
    <x v="4"/>
  </r>
  <r>
    <x v="5"/>
    <s v="UNDP1-IPDP22B02-28-FEB-2022-5413"/>
    <x v="8"/>
    <d v="2022-03-27T00:00:00"/>
    <s v="UNDP1"/>
    <x v="36"/>
    <s v="Annual Leave Expense - IP"/>
    <s v="SSD"/>
    <n v="30000"/>
    <n v="47104"/>
    <n v="1981"/>
    <x v="3"/>
    <s v="SSD10"/>
    <x v="15"/>
    <x v="78"/>
    <s v="PAY"/>
    <m/>
    <m/>
    <m/>
    <m/>
    <x v="95"/>
    <x v="93"/>
    <m/>
    <s v="IPDP22B02"/>
    <n v="5413"/>
    <d v="2022-02-28T00:00:00"/>
    <n v="1533.69"/>
    <s v="USD"/>
    <n v="1533.69"/>
    <s v="GP"/>
    <n v="2022"/>
    <x v="4"/>
  </r>
  <r>
    <x v="5"/>
    <s v="UNDP1-IPDP22B02-28-FEB-2022-4465"/>
    <x v="8"/>
    <d v="2022-03-27T00:00:00"/>
    <s v="UNDP1"/>
    <x v="38"/>
    <s v="Mobility, Hardship, Non-remova"/>
    <s v="SSD"/>
    <n v="30000"/>
    <n v="47104"/>
    <n v="1981"/>
    <x v="3"/>
    <s v="SSD10"/>
    <x v="15"/>
    <x v="78"/>
    <s v="PAY"/>
    <m/>
    <m/>
    <m/>
    <m/>
    <x v="95"/>
    <x v="93"/>
    <m/>
    <s v="IPDP22B02"/>
    <n v="4465"/>
    <d v="2022-02-28T00:00:00"/>
    <n v="2650.73"/>
    <s v="USD"/>
    <n v="2650.73"/>
    <s v="GP"/>
    <n v="2022"/>
    <x v="4"/>
  </r>
  <r>
    <x v="5"/>
    <s v="UNDP1-IPDP22B02-28-FEB-2022-3960"/>
    <x v="8"/>
    <d v="2022-03-27T00:00:00"/>
    <s v="UNDP1"/>
    <x v="34"/>
    <s v="Contrib. to medical, social in"/>
    <s v="SSD"/>
    <n v="30000"/>
    <n v="47104"/>
    <n v="1981"/>
    <x v="3"/>
    <s v="SSD10"/>
    <x v="15"/>
    <x v="78"/>
    <s v="PAY"/>
    <m/>
    <m/>
    <m/>
    <m/>
    <x v="95"/>
    <x v="93"/>
    <m/>
    <s v="IPDP22B02"/>
    <n v="3960"/>
    <d v="2022-02-28T00:00:00"/>
    <n v="54.3"/>
    <s v="USD"/>
    <n v="54.3"/>
    <s v="GP"/>
    <n v="2022"/>
    <x v="4"/>
  </r>
  <r>
    <x v="5"/>
    <s v="UNDP1-IPDP22B02-28-FEB-2022-3268"/>
    <x v="8"/>
    <d v="2022-03-27T00:00:00"/>
    <s v="UNDP1"/>
    <x v="37"/>
    <s v="Contrib to Jt Staff Pens Fd-IP"/>
    <s v="SSD"/>
    <n v="30000"/>
    <n v="47104"/>
    <n v="1981"/>
    <x v="3"/>
    <s v="SSD10"/>
    <x v="15"/>
    <x v="78"/>
    <s v="PAY"/>
    <m/>
    <m/>
    <m/>
    <m/>
    <x v="95"/>
    <x v="93"/>
    <m/>
    <s v="IPDP22B02"/>
    <n v="3268"/>
    <d v="2022-02-28T00:00:00"/>
    <n v="3074.44"/>
    <s v="USD"/>
    <n v="3074.44"/>
    <s v="GP"/>
    <n v="2022"/>
    <x v="4"/>
  </r>
  <r>
    <x v="5"/>
    <s v="UNDP1-IPDP22B02-28-FEB-2022-2579"/>
    <x v="8"/>
    <d v="2022-03-27T00:00:00"/>
    <s v="UNDP1"/>
    <x v="31"/>
    <s v="Dependency Allowances-IP Staff"/>
    <s v="SSD"/>
    <n v="30000"/>
    <n v="47104"/>
    <n v="1981"/>
    <x v="3"/>
    <s v="SSD10"/>
    <x v="15"/>
    <x v="78"/>
    <s v="PAY"/>
    <m/>
    <m/>
    <m/>
    <m/>
    <x v="95"/>
    <x v="93"/>
    <m/>
    <s v="IPDP22B02"/>
    <n v="2579"/>
    <d v="2022-02-28T00:00:00"/>
    <n v="800.59"/>
    <s v="USD"/>
    <n v="800.59"/>
    <s v="GP"/>
    <n v="2022"/>
    <x v="4"/>
  </r>
  <r>
    <x v="5"/>
    <s v="UNDP1-IPDP22B02-28-FEB-2022-1985"/>
    <x v="8"/>
    <d v="2022-03-27T00:00:00"/>
    <s v="UNDP1"/>
    <x v="30"/>
    <s v="Post Adjustment - IP Staff"/>
    <s v="SSD"/>
    <n v="30000"/>
    <n v="47104"/>
    <n v="1981"/>
    <x v="3"/>
    <s v="SSD10"/>
    <x v="15"/>
    <x v="78"/>
    <s v="PAY"/>
    <m/>
    <m/>
    <m/>
    <m/>
    <x v="95"/>
    <x v="93"/>
    <m/>
    <s v="IPDP22B02"/>
    <n v="1985"/>
    <d v="2022-02-28T00:00:00"/>
    <n v="4935.3500000000004"/>
    <s v="USD"/>
    <n v="4935.3500000000004"/>
    <s v="GP"/>
    <n v="2022"/>
    <x v="4"/>
  </r>
  <r>
    <x v="5"/>
    <s v="UNDP1-IPDP22B02-28-FEB-2022-1283"/>
    <x v="8"/>
    <d v="2022-03-27T00:00:00"/>
    <s v="UNDP1"/>
    <x v="2"/>
    <s v="Salaries - IP Staff"/>
    <s v="SSD"/>
    <n v="30000"/>
    <n v="47104"/>
    <n v="1981"/>
    <x v="3"/>
    <s v="SSD10"/>
    <x v="15"/>
    <x v="78"/>
    <s v="PAY"/>
    <m/>
    <m/>
    <m/>
    <m/>
    <x v="95"/>
    <x v="93"/>
    <m/>
    <s v="IPDP22B02"/>
    <n v="1283"/>
    <d v="2022-02-28T00:00:00"/>
    <n v="8407.75"/>
    <s v="USD"/>
    <n v="8407.75"/>
    <s v="GP"/>
    <n v="2022"/>
    <x v="4"/>
  </r>
  <r>
    <x v="5"/>
    <s v="UNDP1-IPDP22B02-28-FEB-2022-7640"/>
    <x v="8"/>
    <d v="2022-03-27T00:00:00"/>
    <s v="UNDP1"/>
    <x v="26"/>
    <s v="Payroll Mgt Cost Recovery ATLA"/>
    <s v="SSD"/>
    <n v="30000"/>
    <n v="47104"/>
    <n v="1981"/>
    <x v="3"/>
    <s v="SSD10"/>
    <x v="15"/>
    <x v="78"/>
    <s v="PAY"/>
    <m/>
    <m/>
    <m/>
    <m/>
    <x v="95"/>
    <x v="93"/>
    <m/>
    <s v="IPDP22B02"/>
    <n v="7640"/>
    <d v="2022-02-28T00:00:00"/>
    <n v="64.38"/>
    <s v="USD"/>
    <n v="64.38"/>
    <s v="GP"/>
    <n v="2022"/>
    <x v="4"/>
  </r>
  <r>
    <x v="5"/>
    <s v="UNDP1-IPDP22B02-28-FEB-2022-6943"/>
    <x v="8"/>
    <d v="2022-03-27T00:00:00"/>
    <s v="UNDP1"/>
    <x v="35"/>
    <s v="Contribution to Security"/>
    <s v="SSD"/>
    <n v="30000"/>
    <n v="47104"/>
    <n v="1981"/>
    <x v="3"/>
    <s v="SSD10"/>
    <x v="15"/>
    <x v="78"/>
    <s v="PAY"/>
    <m/>
    <m/>
    <m/>
    <m/>
    <x v="95"/>
    <x v="93"/>
    <m/>
    <s v="IPDP22B02"/>
    <n v="6943"/>
    <d v="2022-02-28T00:00:00"/>
    <n v="533.73"/>
    <s v="USD"/>
    <n v="533.73"/>
    <s v="GP"/>
    <n v="2022"/>
    <x v="4"/>
  </r>
  <r>
    <x v="5"/>
    <s v="UNDP1-IPDP22B02-28-FEB-2022-6320"/>
    <x v="8"/>
    <d v="2022-03-27T00:00:00"/>
    <s v="UNDP1"/>
    <x v="32"/>
    <s v="Special Oper Living Allow-IP"/>
    <s v="SSD"/>
    <n v="30000"/>
    <n v="47104"/>
    <n v="1981"/>
    <x v="3"/>
    <s v="SSD10"/>
    <x v="15"/>
    <x v="78"/>
    <s v="PAY"/>
    <m/>
    <m/>
    <m/>
    <m/>
    <x v="95"/>
    <x v="93"/>
    <m/>
    <s v="IPDP22B02"/>
    <n v="6320"/>
    <d v="2022-02-28T00:00:00"/>
    <n v="1650"/>
    <s v="USD"/>
    <n v="1650"/>
    <s v="GP"/>
    <n v="2022"/>
    <x v="4"/>
  </r>
  <r>
    <x v="5"/>
    <s v="UNDP1-IPDP22B03-31-MAR-2022-1254"/>
    <x v="9"/>
    <d v="2022-04-05T00:00:00"/>
    <s v="UNDP1"/>
    <x v="2"/>
    <s v="Salaries - IP Staff"/>
    <s v="SSD"/>
    <n v="30000"/>
    <n v="47104"/>
    <n v="1981"/>
    <x v="3"/>
    <s v="SSD10"/>
    <x v="15"/>
    <x v="78"/>
    <s v="PAY"/>
    <m/>
    <m/>
    <m/>
    <m/>
    <x v="95"/>
    <x v="93"/>
    <m/>
    <s v="IPDP22B03"/>
    <n v="1254"/>
    <d v="2022-03-31T00:00:00"/>
    <n v="8407.75"/>
    <s v="USD"/>
    <n v="8407.75"/>
    <s v="GP"/>
    <n v="2022"/>
    <x v="3"/>
  </r>
  <r>
    <x v="5"/>
    <s v="UNDP1-IPDP22B03-31-MAR-2022-1952"/>
    <x v="9"/>
    <d v="2022-04-05T00:00:00"/>
    <s v="UNDP1"/>
    <x v="30"/>
    <s v="Post Adjustment - IP Staff"/>
    <s v="SSD"/>
    <n v="30000"/>
    <n v="47104"/>
    <n v="1981"/>
    <x v="3"/>
    <s v="SSD10"/>
    <x v="15"/>
    <x v="78"/>
    <s v="PAY"/>
    <m/>
    <m/>
    <m/>
    <m/>
    <x v="95"/>
    <x v="93"/>
    <m/>
    <s v="IPDP22B03"/>
    <n v="1952"/>
    <d v="2022-03-31T00:00:00"/>
    <n v="4935.3500000000004"/>
    <s v="USD"/>
    <n v="4935.3500000000004"/>
    <s v="GP"/>
    <n v="2022"/>
    <x v="3"/>
  </r>
  <r>
    <x v="5"/>
    <s v="UNDP1-IPDP22B03-31-MAR-2022-2543"/>
    <x v="9"/>
    <d v="2022-04-05T00:00:00"/>
    <s v="UNDP1"/>
    <x v="31"/>
    <s v="Dependency Allowances-IP Staff"/>
    <s v="SSD"/>
    <n v="30000"/>
    <n v="47104"/>
    <n v="1981"/>
    <x v="3"/>
    <s v="SSD10"/>
    <x v="15"/>
    <x v="78"/>
    <s v="PAY"/>
    <m/>
    <m/>
    <m/>
    <m/>
    <x v="95"/>
    <x v="93"/>
    <m/>
    <s v="IPDP22B03"/>
    <n v="2543"/>
    <d v="2022-03-31T00:00:00"/>
    <n v="800.59"/>
    <s v="USD"/>
    <n v="800.59"/>
    <s v="GP"/>
    <n v="2022"/>
    <x v="3"/>
  </r>
  <r>
    <x v="5"/>
    <s v="UNDP1-IPDP22B03-31-MAR-2022-3225"/>
    <x v="9"/>
    <d v="2022-04-05T00:00:00"/>
    <s v="UNDP1"/>
    <x v="37"/>
    <s v="Contrib to Jt Staff Pens Fd-IP"/>
    <s v="SSD"/>
    <n v="30000"/>
    <n v="47104"/>
    <n v="1981"/>
    <x v="3"/>
    <s v="SSD10"/>
    <x v="15"/>
    <x v="78"/>
    <s v="PAY"/>
    <m/>
    <m/>
    <m/>
    <m/>
    <x v="95"/>
    <x v="93"/>
    <m/>
    <s v="IPDP22B03"/>
    <n v="3225"/>
    <d v="2022-03-31T00:00:00"/>
    <n v="3074.44"/>
    <s v="USD"/>
    <n v="3074.44"/>
    <s v="GP"/>
    <n v="2022"/>
    <x v="3"/>
  </r>
  <r>
    <x v="5"/>
    <s v="UNDP1-IPDP22B03-31-MAR-2022-3912"/>
    <x v="9"/>
    <d v="2022-04-05T00:00:00"/>
    <s v="UNDP1"/>
    <x v="34"/>
    <s v="Contrib. to medical, social in"/>
    <s v="SSD"/>
    <n v="30000"/>
    <n v="47104"/>
    <n v="1981"/>
    <x v="3"/>
    <s v="SSD10"/>
    <x v="15"/>
    <x v="78"/>
    <s v="PAY"/>
    <m/>
    <m/>
    <m/>
    <m/>
    <x v="95"/>
    <x v="93"/>
    <m/>
    <s v="IPDP22B03"/>
    <n v="3912"/>
    <d v="2022-03-31T00:00:00"/>
    <n v="54.3"/>
    <s v="USD"/>
    <n v="54.3"/>
    <s v="GP"/>
    <n v="2022"/>
    <x v="3"/>
  </r>
  <r>
    <x v="5"/>
    <s v="UNDP1-IPDP22B03-31-MAR-2022-4408"/>
    <x v="9"/>
    <d v="2022-04-05T00:00:00"/>
    <s v="UNDP1"/>
    <x v="38"/>
    <s v="Mobility, Hardship, Non-remova"/>
    <s v="SSD"/>
    <n v="30000"/>
    <n v="47104"/>
    <n v="1981"/>
    <x v="3"/>
    <s v="SSD10"/>
    <x v="15"/>
    <x v="78"/>
    <s v="PAY"/>
    <m/>
    <m/>
    <m/>
    <m/>
    <x v="95"/>
    <x v="93"/>
    <m/>
    <s v="IPDP22B03"/>
    <n v="4408"/>
    <d v="2022-03-31T00:00:00"/>
    <n v="2650.73"/>
    <s v="USD"/>
    <n v="2650.73"/>
    <s v="GP"/>
    <n v="2022"/>
    <x v="3"/>
  </r>
  <r>
    <x v="5"/>
    <s v="UNDP1-IPDP22B03-31-MAR-2022-5368"/>
    <x v="9"/>
    <d v="2022-04-05T00:00:00"/>
    <s v="UNDP1"/>
    <x v="36"/>
    <s v="Annual Leave Expense - IP"/>
    <s v="SSD"/>
    <n v="30000"/>
    <n v="47104"/>
    <n v="1981"/>
    <x v="3"/>
    <s v="SSD10"/>
    <x v="15"/>
    <x v="78"/>
    <s v="PAY"/>
    <m/>
    <m/>
    <m/>
    <m/>
    <x v="95"/>
    <x v="93"/>
    <m/>
    <s v="IPDP22B03"/>
    <n v="5368"/>
    <d v="2022-03-31T00:00:00"/>
    <n v="1533.69"/>
    <s v="USD"/>
    <n v="1533.69"/>
    <s v="GP"/>
    <n v="2022"/>
    <x v="3"/>
  </r>
  <r>
    <x v="5"/>
    <s v="UNDP1-IPDP22B03-31-MAR-2022-5998"/>
    <x v="9"/>
    <d v="2022-04-05T00:00:00"/>
    <s v="UNDP1"/>
    <x v="33"/>
    <s v="Home Leave Trvl &amp; Allow-IP Stf"/>
    <s v="SSD"/>
    <n v="30000"/>
    <n v="47104"/>
    <n v="1981"/>
    <x v="3"/>
    <s v="SSD10"/>
    <x v="15"/>
    <x v="78"/>
    <s v="PAY"/>
    <m/>
    <m/>
    <m/>
    <m/>
    <x v="95"/>
    <x v="93"/>
    <m/>
    <s v="IPDP22B03"/>
    <n v="5998"/>
    <d v="2022-03-31T00:00:00"/>
    <n v="136"/>
    <s v="USD"/>
    <n v="136"/>
    <s v="GP"/>
    <n v="2022"/>
    <x v="3"/>
  </r>
  <r>
    <x v="5"/>
    <s v="UNDP1-IPDP22B03-31-MAR-2022-6271"/>
    <x v="9"/>
    <d v="2022-04-05T00:00:00"/>
    <s v="UNDP1"/>
    <x v="32"/>
    <s v="Special Oper Living Allow-IP"/>
    <s v="SSD"/>
    <n v="30000"/>
    <n v="47104"/>
    <n v="1981"/>
    <x v="3"/>
    <s v="SSD10"/>
    <x v="15"/>
    <x v="78"/>
    <s v="PAY"/>
    <m/>
    <m/>
    <m/>
    <m/>
    <x v="95"/>
    <x v="93"/>
    <m/>
    <s v="IPDP22B03"/>
    <n v="6271"/>
    <d v="2022-03-31T00:00:00"/>
    <n v="1650"/>
    <s v="USD"/>
    <n v="1650"/>
    <s v="GP"/>
    <n v="2022"/>
    <x v="3"/>
  </r>
  <r>
    <x v="5"/>
    <s v="UNDP1-IPDP22B03-31-MAR-2022-6891"/>
    <x v="9"/>
    <d v="2022-04-05T00:00:00"/>
    <s v="UNDP1"/>
    <x v="35"/>
    <s v="Contribution to Security"/>
    <s v="SSD"/>
    <n v="30000"/>
    <n v="47104"/>
    <n v="1981"/>
    <x v="3"/>
    <s v="SSD10"/>
    <x v="15"/>
    <x v="78"/>
    <s v="PAY"/>
    <m/>
    <m/>
    <m/>
    <m/>
    <x v="95"/>
    <x v="93"/>
    <m/>
    <s v="IPDP22B03"/>
    <n v="6891"/>
    <d v="2022-03-31T00:00:00"/>
    <n v="667.16"/>
    <s v="USD"/>
    <n v="667.16"/>
    <s v="GP"/>
    <n v="2022"/>
    <x v="3"/>
  </r>
  <r>
    <x v="5"/>
    <s v="UNDP1-IPDP22B03-31-MAR-2022-7586"/>
    <x v="9"/>
    <d v="2022-04-05T00:00:00"/>
    <s v="UNDP1"/>
    <x v="26"/>
    <s v="Payroll Mgt Cost Recovery ATLA"/>
    <s v="SSD"/>
    <n v="30000"/>
    <n v="47104"/>
    <n v="1981"/>
    <x v="3"/>
    <s v="SSD10"/>
    <x v="15"/>
    <x v="78"/>
    <s v="PAY"/>
    <m/>
    <m/>
    <m/>
    <m/>
    <x v="95"/>
    <x v="93"/>
    <m/>
    <s v="IPDP22B03"/>
    <n v="7586"/>
    <d v="2022-03-31T00:00:00"/>
    <n v="64.38"/>
    <s v="USD"/>
    <n v="64.38"/>
    <s v="GP"/>
    <n v="2022"/>
    <x v="3"/>
  </r>
  <r>
    <x v="5"/>
    <s v="UNDP1-IPDP22B04-30-APR-2022-7618"/>
    <x v="0"/>
    <d v="2022-05-06T00:00:00"/>
    <s v="UNDP1"/>
    <x v="26"/>
    <s v="Payroll Mgt Cost Recovery ATLA"/>
    <s v="SSD"/>
    <n v="30000"/>
    <n v="47104"/>
    <n v="1981"/>
    <x v="3"/>
    <s v="SSD10"/>
    <x v="15"/>
    <x v="78"/>
    <s v="PAY"/>
    <m/>
    <m/>
    <m/>
    <m/>
    <x v="95"/>
    <x v="93"/>
    <m/>
    <s v="IPDP22B04"/>
    <n v="7618"/>
    <d v="2022-04-30T00:00:00"/>
    <n v="64.38"/>
    <s v="USD"/>
    <n v="64.38"/>
    <s v="GP"/>
    <n v="2022"/>
    <x v="0"/>
  </r>
  <r>
    <x v="5"/>
    <s v="UNDP1-IPDP22B04-30-APR-2022-6923"/>
    <x v="0"/>
    <d v="2022-05-06T00:00:00"/>
    <s v="UNDP1"/>
    <x v="35"/>
    <s v="Contribution to Security"/>
    <s v="SSD"/>
    <n v="30000"/>
    <n v="47104"/>
    <n v="1981"/>
    <x v="3"/>
    <s v="SSD10"/>
    <x v="15"/>
    <x v="78"/>
    <s v="PAY"/>
    <m/>
    <m/>
    <m/>
    <m/>
    <x v="95"/>
    <x v="93"/>
    <m/>
    <s v="IPDP22B04"/>
    <n v="6923"/>
    <d v="2022-04-30T00:00:00"/>
    <n v="667.16"/>
    <s v="USD"/>
    <n v="667.16"/>
    <s v="GP"/>
    <n v="2022"/>
    <x v="0"/>
  </r>
  <r>
    <x v="5"/>
    <s v="UNDP1-IPDP22B04-30-APR-2022-1273"/>
    <x v="0"/>
    <d v="2022-05-06T00:00:00"/>
    <s v="UNDP1"/>
    <x v="2"/>
    <s v="Salaries - IP Staff"/>
    <s v="SSD"/>
    <n v="30000"/>
    <n v="47104"/>
    <n v="1981"/>
    <x v="3"/>
    <s v="SSD10"/>
    <x v="15"/>
    <x v="78"/>
    <s v="PAY"/>
    <m/>
    <m/>
    <m/>
    <m/>
    <x v="95"/>
    <x v="93"/>
    <m/>
    <s v="IPDP22B04"/>
    <n v="1273"/>
    <d v="2022-04-30T00:00:00"/>
    <n v="8407.75"/>
    <s v="USD"/>
    <n v="8407.75"/>
    <s v="GP"/>
    <n v="2022"/>
    <x v="0"/>
  </r>
  <r>
    <x v="5"/>
    <s v="UNDP1-IPDP22B04-30-APR-2022-1971"/>
    <x v="0"/>
    <d v="2022-05-06T00:00:00"/>
    <s v="UNDP1"/>
    <x v="30"/>
    <s v="Post Adjustment - IP Staff"/>
    <s v="SSD"/>
    <n v="30000"/>
    <n v="47104"/>
    <n v="1981"/>
    <x v="3"/>
    <s v="SSD10"/>
    <x v="15"/>
    <x v="78"/>
    <s v="PAY"/>
    <m/>
    <m/>
    <m/>
    <m/>
    <x v="95"/>
    <x v="93"/>
    <m/>
    <s v="IPDP22B04"/>
    <n v="1971"/>
    <d v="2022-04-30T00:00:00"/>
    <n v="4935.3500000000004"/>
    <s v="USD"/>
    <n v="4935.3500000000004"/>
    <s v="GP"/>
    <n v="2022"/>
    <x v="0"/>
  </r>
  <r>
    <x v="5"/>
    <s v="UNDP1-IPDP22B04-30-APR-2022-2563"/>
    <x v="0"/>
    <d v="2022-05-06T00:00:00"/>
    <s v="UNDP1"/>
    <x v="31"/>
    <s v="Dependency Allowances-IP Staff"/>
    <s v="SSD"/>
    <n v="30000"/>
    <n v="47104"/>
    <n v="1981"/>
    <x v="3"/>
    <s v="SSD10"/>
    <x v="15"/>
    <x v="78"/>
    <s v="PAY"/>
    <m/>
    <m/>
    <m/>
    <m/>
    <x v="95"/>
    <x v="93"/>
    <m/>
    <s v="IPDP22B04"/>
    <n v="2563"/>
    <d v="2022-04-30T00:00:00"/>
    <n v="800.59"/>
    <s v="USD"/>
    <n v="800.59"/>
    <s v="GP"/>
    <n v="2022"/>
    <x v="0"/>
  </r>
  <r>
    <x v="5"/>
    <s v="UNDP1-IPDP22B04-30-APR-2022-6305"/>
    <x v="0"/>
    <d v="2022-05-06T00:00:00"/>
    <s v="UNDP1"/>
    <x v="32"/>
    <s v="Special Oper Living Allow-IP"/>
    <s v="SSD"/>
    <n v="30000"/>
    <n v="47104"/>
    <n v="1981"/>
    <x v="3"/>
    <s v="SSD10"/>
    <x v="15"/>
    <x v="78"/>
    <s v="PAY"/>
    <m/>
    <m/>
    <m/>
    <m/>
    <x v="95"/>
    <x v="93"/>
    <m/>
    <s v="IPDP22B04"/>
    <n v="6305"/>
    <d v="2022-04-30T00:00:00"/>
    <n v="1650"/>
    <s v="USD"/>
    <n v="1650"/>
    <s v="GP"/>
    <n v="2022"/>
    <x v="0"/>
  </r>
  <r>
    <x v="5"/>
    <s v="UNDP1-IPDP22B04-30-APR-2022-3933"/>
    <x v="0"/>
    <d v="2022-05-06T00:00:00"/>
    <s v="UNDP1"/>
    <x v="34"/>
    <s v="Contrib. to medical, social in"/>
    <s v="SSD"/>
    <n v="30000"/>
    <n v="47104"/>
    <n v="1981"/>
    <x v="3"/>
    <s v="SSD10"/>
    <x v="15"/>
    <x v="78"/>
    <s v="PAY"/>
    <m/>
    <m/>
    <m/>
    <m/>
    <x v="95"/>
    <x v="93"/>
    <m/>
    <s v="IPDP22B04"/>
    <n v="3933"/>
    <d v="2022-04-30T00:00:00"/>
    <n v="54.3"/>
    <s v="USD"/>
    <n v="54.3"/>
    <s v="GP"/>
    <n v="2022"/>
    <x v="0"/>
  </r>
  <r>
    <x v="5"/>
    <s v="UNDP1-IPDP22B04-30-APR-2022-4431"/>
    <x v="0"/>
    <d v="2022-05-06T00:00:00"/>
    <s v="UNDP1"/>
    <x v="38"/>
    <s v="Mobility, Hardship, Non-remova"/>
    <s v="SSD"/>
    <n v="30000"/>
    <n v="47104"/>
    <n v="1981"/>
    <x v="3"/>
    <s v="SSD10"/>
    <x v="15"/>
    <x v="78"/>
    <s v="PAY"/>
    <m/>
    <m/>
    <m/>
    <m/>
    <x v="95"/>
    <x v="93"/>
    <m/>
    <s v="IPDP22B04"/>
    <n v="4431"/>
    <d v="2022-04-30T00:00:00"/>
    <n v="2650.73"/>
    <s v="USD"/>
    <n v="2650.73"/>
    <s v="GP"/>
    <n v="2022"/>
    <x v="0"/>
  </r>
  <r>
    <x v="5"/>
    <s v="UNDP1-IPDP22B04-30-APR-2022-5395"/>
    <x v="0"/>
    <d v="2022-05-06T00:00:00"/>
    <s v="UNDP1"/>
    <x v="36"/>
    <s v="Annual Leave Expense - IP"/>
    <s v="SSD"/>
    <n v="30000"/>
    <n v="47104"/>
    <n v="1981"/>
    <x v="3"/>
    <s v="SSD10"/>
    <x v="15"/>
    <x v="78"/>
    <s v="PAY"/>
    <m/>
    <m/>
    <m/>
    <m/>
    <x v="95"/>
    <x v="93"/>
    <m/>
    <s v="IPDP22B04"/>
    <n v="5395"/>
    <d v="2022-04-30T00:00:00"/>
    <n v="1533.69"/>
    <s v="USD"/>
    <n v="1533.69"/>
    <s v="GP"/>
    <n v="2022"/>
    <x v="0"/>
  </r>
  <r>
    <x v="5"/>
    <s v="UNDP1-IPDP22B04-30-APR-2022-6032"/>
    <x v="0"/>
    <d v="2022-05-06T00:00:00"/>
    <s v="UNDP1"/>
    <x v="33"/>
    <s v="Home Leave Trvl &amp; Allow-IP Stf"/>
    <s v="SSD"/>
    <n v="30000"/>
    <n v="47104"/>
    <n v="1981"/>
    <x v="3"/>
    <s v="SSD10"/>
    <x v="15"/>
    <x v="78"/>
    <s v="PAY"/>
    <m/>
    <m/>
    <m/>
    <m/>
    <x v="95"/>
    <x v="93"/>
    <m/>
    <s v="IPDP22B04"/>
    <n v="6032"/>
    <d v="2022-04-30T00:00:00"/>
    <n v="136"/>
    <s v="USD"/>
    <n v="136"/>
    <s v="GP"/>
    <n v="2022"/>
    <x v="0"/>
  </r>
  <r>
    <x v="5"/>
    <s v="UNDP1-IPDP22B04-30-APR-2022-3246"/>
    <x v="0"/>
    <d v="2022-05-06T00:00:00"/>
    <s v="UNDP1"/>
    <x v="37"/>
    <s v="Contrib to Jt Staff Pens Fd-IP"/>
    <s v="SSD"/>
    <n v="30000"/>
    <n v="47104"/>
    <n v="1981"/>
    <x v="3"/>
    <s v="SSD10"/>
    <x v="15"/>
    <x v="78"/>
    <s v="PAY"/>
    <m/>
    <m/>
    <m/>
    <m/>
    <x v="95"/>
    <x v="93"/>
    <m/>
    <s v="IPDP22B04"/>
    <n v="3246"/>
    <d v="2022-04-30T00:00:00"/>
    <n v="3074.44"/>
    <s v="USD"/>
    <n v="3074.44"/>
    <s v="GP"/>
    <n v="2022"/>
    <x v="0"/>
  </r>
  <r>
    <x v="5"/>
    <s v="UNDP1-IPDP22B05-31-MAY-2022-7136"/>
    <x v="3"/>
    <d v="2022-05-31T00:00:00"/>
    <s v="UNDP1"/>
    <x v="26"/>
    <s v="Payroll Mgt Cost Recovery ATLA"/>
    <s v="SSD"/>
    <n v="30000"/>
    <n v="47104"/>
    <n v="1981"/>
    <x v="3"/>
    <s v="SSD10"/>
    <x v="15"/>
    <x v="78"/>
    <s v="PAY"/>
    <m/>
    <m/>
    <m/>
    <m/>
    <x v="95"/>
    <x v="93"/>
    <m/>
    <s v="IPDP22B05"/>
    <n v="7136"/>
    <d v="2022-05-31T00:00:00"/>
    <n v="64.38"/>
    <s v="USD"/>
    <n v="64.38"/>
    <s v="GP"/>
    <n v="2022"/>
    <x v="1"/>
  </r>
  <r>
    <x v="5"/>
    <s v="UNDP1-IPDP22B05-31-MAY-2022-6492"/>
    <x v="3"/>
    <d v="2022-05-31T00:00:00"/>
    <s v="UNDP1"/>
    <x v="35"/>
    <s v="Contribution to Security"/>
    <s v="SSD"/>
    <n v="30000"/>
    <n v="47104"/>
    <n v="1981"/>
    <x v="3"/>
    <s v="SSD10"/>
    <x v="15"/>
    <x v="78"/>
    <s v="PAY"/>
    <m/>
    <m/>
    <m/>
    <m/>
    <x v="95"/>
    <x v="93"/>
    <m/>
    <s v="IPDP22B05"/>
    <n v="6492"/>
    <d v="2022-05-31T00:00:00"/>
    <n v="667.16"/>
    <s v="USD"/>
    <n v="667.16"/>
    <s v="GP"/>
    <n v="2022"/>
    <x v="1"/>
  </r>
  <r>
    <x v="5"/>
    <s v="UNDP1-IPDP22B05-31-MAY-2022-1284"/>
    <x v="3"/>
    <d v="2022-05-31T00:00:00"/>
    <s v="UNDP1"/>
    <x v="2"/>
    <s v="Salaries - IP Staff"/>
    <s v="SSD"/>
    <n v="30000"/>
    <n v="47104"/>
    <n v="1981"/>
    <x v="3"/>
    <s v="SSD10"/>
    <x v="15"/>
    <x v="78"/>
    <s v="PAY"/>
    <m/>
    <m/>
    <m/>
    <m/>
    <x v="95"/>
    <x v="93"/>
    <m/>
    <s v="IPDP22B05"/>
    <n v="1284"/>
    <d v="2022-05-31T00:00:00"/>
    <n v="8407.75"/>
    <s v="USD"/>
    <n v="8407.75"/>
    <s v="GP"/>
    <n v="2022"/>
    <x v="1"/>
  </r>
  <r>
    <x v="5"/>
    <s v="UNDP1-IPDP22B05-31-MAY-2022-1929"/>
    <x v="3"/>
    <d v="2022-05-31T00:00:00"/>
    <s v="UNDP1"/>
    <x v="30"/>
    <s v="Post Adjustment - IP Staff"/>
    <s v="SSD"/>
    <n v="30000"/>
    <n v="47104"/>
    <n v="1981"/>
    <x v="3"/>
    <s v="SSD10"/>
    <x v="15"/>
    <x v="78"/>
    <s v="PAY"/>
    <m/>
    <m/>
    <m/>
    <m/>
    <x v="95"/>
    <x v="93"/>
    <m/>
    <s v="IPDP22B05"/>
    <n v="1929"/>
    <d v="2022-05-31T00:00:00"/>
    <n v="4935.3500000000004"/>
    <s v="USD"/>
    <n v="4935.3500000000004"/>
    <s v="GP"/>
    <n v="2022"/>
    <x v="1"/>
  </r>
  <r>
    <x v="5"/>
    <s v="UNDP1-IPDP22B05-31-MAY-2022-2464"/>
    <x v="3"/>
    <d v="2022-05-31T00:00:00"/>
    <s v="UNDP1"/>
    <x v="31"/>
    <s v="Dependency Allowances-IP Staff"/>
    <s v="SSD"/>
    <n v="30000"/>
    <n v="47104"/>
    <n v="1981"/>
    <x v="3"/>
    <s v="SSD10"/>
    <x v="15"/>
    <x v="78"/>
    <s v="PAY"/>
    <m/>
    <m/>
    <m/>
    <m/>
    <x v="95"/>
    <x v="93"/>
    <m/>
    <s v="IPDP22B05"/>
    <n v="2464"/>
    <d v="2022-05-31T00:00:00"/>
    <n v="800.59"/>
    <s v="USD"/>
    <n v="800.59"/>
    <s v="GP"/>
    <n v="2022"/>
    <x v="1"/>
  </r>
  <r>
    <x v="5"/>
    <s v="UNDP1-IPDP22B05-31-MAY-2022-3095"/>
    <x v="3"/>
    <d v="2022-05-31T00:00:00"/>
    <s v="UNDP1"/>
    <x v="37"/>
    <s v="Contrib to Jt Staff Pens Fd-IP"/>
    <s v="SSD"/>
    <n v="30000"/>
    <n v="47104"/>
    <n v="1981"/>
    <x v="3"/>
    <s v="SSD10"/>
    <x v="15"/>
    <x v="78"/>
    <s v="PAY"/>
    <m/>
    <m/>
    <m/>
    <m/>
    <x v="95"/>
    <x v="93"/>
    <m/>
    <s v="IPDP22B05"/>
    <n v="3095"/>
    <d v="2022-05-31T00:00:00"/>
    <n v="3074.44"/>
    <s v="USD"/>
    <n v="3074.44"/>
    <s v="GP"/>
    <n v="2022"/>
    <x v="1"/>
  </r>
  <r>
    <x v="5"/>
    <s v="UNDP1-IPDP22B05-31-MAY-2022-3728"/>
    <x v="3"/>
    <d v="2022-05-31T00:00:00"/>
    <s v="UNDP1"/>
    <x v="34"/>
    <s v="Contrib. to medical, social in"/>
    <s v="SSD"/>
    <n v="30000"/>
    <n v="47104"/>
    <n v="1981"/>
    <x v="3"/>
    <s v="SSD10"/>
    <x v="15"/>
    <x v="78"/>
    <s v="PAY"/>
    <m/>
    <m/>
    <m/>
    <m/>
    <x v="95"/>
    <x v="93"/>
    <m/>
    <s v="IPDP22B05"/>
    <n v="3728"/>
    <d v="2022-05-31T00:00:00"/>
    <n v="54.3"/>
    <s v="USD"/>
    <n v="54.3"/>
    <s v="GP"/>
    <n v="2022"/>
    <x v="1"/>
  </r>
  <r>
    <x v="5"/>
    <s v="UNDP1-IPDP22B05-31-MAY-2022-4170"/>
    <x v="3"/>
    <d v="2022-05-31T00:00:00"/>
    <s v="UNDP1"/>
    <x v="38"/>
    <s v="Mobility, Hardship, Non-remova"/>
    <s v="SSD"/>
    <n v="30000"/>
    <n v="47104"/>
    <n v="1981"/>
    <x v="3"/>
    <s v="SSD10"/>
    <x v="15"/>
    <x v="78"/>
    <s v="PAY"/>
    <m/>
    <m/>
    <m/>
    <m/>
    <x v="95"/>
    <x v="93"/>
    <m/>
    <s v="IPDP22B05"/>
    <n v="4170"/>
    <d v="2022-05-31T00:00:00"/>
    <n v="2650.73"/>
    <s v="USD"/>
    <n v="2650.73"/>
    <s v="GP"/>
    <n v="2022"/>
    <x v="1"/>
  </r>
  <r>
    <x v="5"/>
    <s v="UNDP1-IPDP22B05-31-MAY-2022-5096"/>
    <x v="3"/>
    <d v="2022-05-31T00:00:00"/>
    <s v="UNDP1"/>
    <x v="36"/>
    <s v="Annual Leave Expense - IP"/>
    <s v="SSD"/>
    <n v="30000"/>
    <n v="47104"/>
    <n v="1981"/>
    <x v="3"/>
    <s v="SSD10"/>
    <x v="15"/>
    <x v="78"/>
    <s v="PAY"/>
    <m/>
    <m/>
    <m/>
    <m/>
    <x v="95"/>
    <x v="93"/>
    <m/>
    <s v="IPDP22B05"/>
    <n v="5096"/>
    <d v="2022-05-31T00:00:00"/>
    <n v="1533.69"/>
    <s v="USD"/>
    <n v="1533.69"/>
    <s v="GP"/>
    <n v="2022"/>
    <x v="1"/>
  </r>
  <r>
    <x v="5"/>
    <s v="UNDP1-IPDP22B05-31-MAY-2022-5703"/>
    <x v="3"/>
    <d v="2022-05-31T00:00:00"/>
    <s v="UNDP1"/>
    <x v="33"/>
    <s v="Home Leave Trvl &amp; Allow-IP Stf"/>
    <s v="SSD"/>
    <n v="30000"/>
    <n v="47104"/>
    <n v="1981"/>
    <x v="3"/>
    <s v="SSD10"/>
    <x v="15"/>
    <x v="78"/>
    <s v="PAY"/>
    <m/>
    <m/>
    <m/>
    <m/>
    <x v="95"/>
    <x v="93"/>
    <m/>
    <s v="IPDP22B05"/>
    <n v="5703"/>
    <d v="2022-05-31T00:00:00"/>
    <n v="136"/>
    <s v="USD"/>
    <n v="136"/>
    <s v="GP"/>
    <n v="2022"/>
    <x v="1"/>
  </r>
  <r>
    <x v="5"/>
    <s v="UNDP1-IPDP22B05-31-MAY-2022-5926"/>
    <x v="3"/>
    <d v="2022-05-31T00:00:00"/>
    <s v="UNDP1"/>
    <x v="32"/>
    <s v="Special Oper Living Allow-IP"/>
    <s v="SSD"/>
    <n v="30000"/>
    <n v="47104"/>
    <n v="1981"/>
    <x v="3"/>
    <s v="SSD10"/>
    <x v="15"/>
    <x v="78"/>
    <s v="PAY"/>
    <m/>
    <m/>
    <m/>
    <m/>
    <x v="95"/>
    <x v="93"/>
    <m/>
    <s v="IPDP22B05"/>
    <n v="5926"/>
    <d v="2022-05-31T00:00:00"/>
    <n v="1650"/>
    <s v="USD"/>
    <n v="1650"/>
    <s v="GP"/>
    <n v="2022"/>
    <x v="1"/>
  </r>
  <r>
    <x v="5"/>
    <s v="UNDP1-IPDP22B06-30-JUN-2022-6425"/>
    <x v="4"/>
    <d v="2022-07-01T00:00:00"/>
    <s v="UNDP1"/>
    <x v="35"/>
    <s v="Contribution to Security"/>
    <s v="SSD"/>
    <n v="30000"/>
    <n v="47104"/>
    <n v="1981"/>
    <x v="3"/>
    <s v="SSD10"/>
    <x v="15"/>
    <x v="78"/>
    <s v="PAY"/>
    <m/>
    <m/>
    <m/>
    <m/>
    <x v="95"/>
    <x v="93"/>
    <m/>
    <s v="IPDP22B06"/>
    <n v="6425"/>
    <d v="2022-06-30T00:00:00"/>
    <n v="667.16"/>
    <s v="USD"/>
    <n v="667.16"/>
    <s v="GP"/>
    <n v="2022"/>
    <x v="2"/>
  </r>
  <r>
    <x v="5"/>
    <s v="UNDP1-IPDP22B06-30-JUN-2022-4098"/>
    <x v="4"/>
    <d v="2022-07-01T00:00:00"/>
    <s v="UNDP1"/>
    <x v="38"/>
    <s v="Mobility, Hardship, Non-remova"/>
    <s v="SSD"/>
    <n v="30000"/>
    <n v="47104"/>
    <n v="1981"/>
    <x v="3"/>
    <s v="SSD10"/>
    <x v="15"/>
    <x v="78"/>
    <s v="PAY"/>
    <m/>
    <m/>
    <m/>
    <m/>
    <x v="95"/>
    <x v="93"/>
    <m/>
    <s v="IPDP22B06"/>
    <n v="4098"/>
    <d v="2022-06-30T00:00:00"/>
    <n v="2650.73"/>
    <s v="USD"/>
    <n v="2650.73"/>
    <s v="GP"/>
    <n v="2022"/>
    <x v="2"/>
  </r>
  <r>
    <x v="5"/>
    <s v="UNDP1-IPDP22B06-30-JUN-2022-3660"/>
    <x v="4"/>
    <d v="2022-07-01T00:00:00"/>
    <s v="UNDP1"/>
    <x v="34"/>
    <s v="Contrib. to medical, social in"/>
    <s v="SSD"/>
    <n v="30000"/>
    <n v="47104"/>
    <n v="1981"/>
    <x v="3"/>
    <s v="SSD10"/>
    <x v="15"/>
    <x v="78"/>
    <s v="PAY"/>
    <m/>
    <m/>
    <m/>
    <m/>
    <x v="95"/>
    <x v="93"/>
    <m/>
    <s v="IPDP22B06"/>
    <n v="3660"/>
    <d v="2022-06-30T00:00:00"/>
    <n v="54.3"/>
    <s v="USD"/>
    <n v="54.3"/>
    <s v="GP"/>
    <n v="2022"/>
    <x v="2"/>
  </r>
  <r>
    <x v="5"/>
    <s v="UNDP1-IPDP22B06-30-JUN-2022-5854"/>
    <x v="4"/>
    <d v="2022-07-01T00:00:00"/>
    <s v="UNDP1"/>
    <x v="32"/>
    <s v="Special Oper Living Allow-IP"/>
    <s v="SSD"/>
    <n v="30000"/>
    <n v="47104"/>
    <n v="1981"/>
    <x v="3"/>
    <s v="SSD10"/>
    <x v="15"/>
    <x v="78"/>
    <s v="PAY"/>
    <m/>
    <m/>
    <m/>
    <m/>
    <x v="95"/>
    <x v="93"/>
    <m/>
    <s v="IPDP22B06"/>
    <n v="5854"/>
    <d v="2022-06-30T00:00:00"/>
    <n v="1650"/>
    <s v="USD"/>
    <n v="1650"/>
    <s v="GP"/>
    <n v="2022"/>
    <x v="2"/>
  </r>
  <r>
    <x v="5"/>
    <s v="UNDP1-IPDP22B06-30-JUN-2022-3030"/>
    <x v="4"/>
    <d v="2022-07-01T00:00:00"/>
    <s v="UNDP1"/>
    <x v="37"/>
    <s v="Contrib to Jt Staff Pens Fd-IP"/>
    <s v="SSD"/>
    <n v="30000"/>
    <n v="47104"/>
    <n v="1981"/>
    <x v="3"/>
    <s v="SSD10"/>
    <x v="15"/>
    <x v="78"/>
    <s v="PAY"/>
    <m/>
    <m/>
    <m/>
    <m/>
    <x v="95"/>
    <x v="93"/>
    <m/>
    <s v="IPDP22B06"/>
    <n v="3030"/>
    <d v="2022-06-30T00:00:00"/>
    <n v="3074.44"/>
    <s v="USD"/>
    <n v="3074.44"/>
    <s v="GP"/>
    <n v="2022"/>
    <x v="2"/>
  </r>
  <r>
    <x v="5"/>
    <s v="UNDP1-IPDP22B06-30-JUN-2022-1872"/>
    <x v="4"/>
    <d v="2022-07-01T00:00:00"/>
    <s v="UNDP1"/>
    <x v="30"/>
    <s v="Post Adjustment - IP Staff"/>
    <s v="SSD"/>
    <n v="30000"/>
    <n v="47104"/>
    <n v="1981"/>
    <x v="3"/>
    <s v="SSD10"/>
    <x v="15"/>
    <x v="78"/>
    <s v="PAY"/>
    <m/>
    <m/>
    <m/>
    <m/>
    <x v="95"/>
    <x v="93"/>
    <m/>
    <s v="IPDP22B06"/>
    <n v="1872"/>
    <d v="2022-06-30T00:00:00"/>
    <n v="4935.3500000000004"/>
    <s v="USD"/>
    <n v="4935.3500000000004"/>
    <s v="GP"/>
    <n v="2022"/>
    <x v="2"/>
  </r>
  <r>
    <x v="5"/>
    <s v="UNDP1-IPDP22B06-30-JUN-2022-2401"/>
    <x v="4"/>
    <d v="2022-07-01T00:00:00"/>
    <s v="UNDP1"/>
    <x v="31"/>
    <s v="Dependency Allowances-IP Staff"/>
    <s v="SSD"/>
    <n v="30000"/>
    <n v="47104"/>
    <n v="1981"/>
    <x v="3"/>
    <s v="SSD10"/>
    <x v="15"/>
    <x v="78"/>
    <s v="PAY"/>
    <m/>
    <m/>
    <m/>
    <m/>
    <x v="95"/>
    <x v="93"/>
    <m/>
    <s v="IPDP22B06"/>
    <n v="2401"/>
    <d v="2022-06-30T00:00:00"/>
    <n v="800.59"/>
    <s v="USD"/>
    <n v="800.59"/>
    <s v="GP"/>
    <n v="2022"/>
    <x v="2"/>
  </r>
  <r>
    <x v="5"/>
    <s v="UNDP1-IPDP22B06-30-JUN-2022-7065"/>
    <x v="4"/>
    <d v="2022-07-01T00:00:00"/>
    <s v="UNDP1"/>
    <x v="26"/>
    <s v="Payroll Mgt Cost Recovery ATLA"/>
    <s v="SSD"/>
    <n v="30000"/>
    <n v="47104"/>
    <n v="1981"/>
    <x v="3"/>
    <s v="SSD10"/>
    <x v="15"/>
    <x v="78"/>
    <s v="PAY"/>
    <m/>
    <m/>
    <m/>
    <m/>
    <x v="95"/>
    <x v="93"/>
    <m/>
    <s v="IPDP22B06"/>
    <n v="7065"/>
    <d v="2022-06-30T00:00:00"/>
    <n v="64.38"/>
    <s v="USD"/>
    <n v="64.38"/>
    <s v="GP"/>
    <n v="2022"/>
    <x v="2"/>
  </r>
  <r>
    <x v="5"/>
    <s v="UNDP1-IPDP22B06-30-JUN-2022-5634"/>
    <x v="4"/>
    <d v="2022-07-01T00:00:00"/>
    <s v="UNDP1"/>
    <x v="33"/>
    <s v="Home Leave Trvl &amp; Allow-IP Stf"/>
    <s v="SSD"/>
    <n v="30000"/>
    <n v="47104"/>
    <n v="1981"/>
    <x v="3"/>
    <s v="SSD10"/>
    <x v="15"/>
    <x v="78"/>
    <s v="PAY"/>
    <m/>
    <m/>
    <m/>
    <m/>
    <x v="95"/>
    <x v="93"/>
    <m/>
    <s v="IPDP22B06"/>
    <n v="5634"/>
    <d v="2022-06-30T00:00:00"/>
    <n v="136"/>
    <s v="USD"/>
    <n v="136"/>
    <s v="GP"/>
    <n v="2022"/>
    <x v="2"/>
  </r>
  <r>
    <x v="5"/>
    <s v="UNDP1-IPDP22B06-30-JUN-2022-1229"/>
    <x v="4"/>
    <d v="2022-07-01T00:00:00"/>
    <s v="UNDP1"/>
    <x v="2"/>
    <s v="Salaries - IP Staff"/>
    <s v="SSD"/>
    <n v="30000"/>
    <n v="47104"/>
    <n v="1981"/>
    <x v="3"/>
    <s v="SSD10"/>
    <x v="15"/>
    <x v="78"/>
    <s v="PAY"/>
    <m/>
    <m/>
    <m/>
    <m/>
    <x v="95"/>
    <x v="93"/>
    <m/>
    <s v="IPDP22B06"/>
    <n v="1229"/>
    <d v="2022-06-30T00:00:00"/>
    <n v="8407.75"/>
    <s v="USD"/>
    <n v="8407.75"/>
    <s v="GP"/>
    <n v="2022"/>
    <x v="2"/>
  </r>
  <r>
    <x v="5"/>
    <s v="UNDP1-IPDP22B06-30-JUN-2022-5028"/>
    <x v="4"/>
    <d v="2022-07-01T00:00:00"/>
    <s v="UNDP1"/>
    <x v="36"/>
    <s v="Annual Leave Expense - IP"/>
    <s v="SSD"/>
    <n v="30000"/>
    <n v="47104"/>
    <n v="1981"/>
    <x v="3"/>
    <s v="SSD10"/>
    <x v="15"/>
    <x v="78"/>
    <s v="PAY"/>
    <m/>
    <m/>
    <m/>
    <m/>
    <x v="95"/>
    <x v="93"/>
    <m/>
    <s v="IPDP22B06"/>
    <n v="5028"/>
    <d v="2022-06-30T00:00:00"/>
    <n v="920.21"/>
    <s v="USD"/>
    <n v="920.21"/>
    <s v="GP"/>
    <n v="2022"/>
    <x v="2"/>
  </r>
  <r>
    <x v="5"/>
    <s v="UNDP1-IPDP22D01-31-JAN-2022-4284"/>
    <x v="12"/>
    <d v="2022-03-26T00:00:00"/>
    <s v="UNDP1"/>
    <x v="38"/>
    <s v="Mobility, Hardship, Non-remova"/>
    <s v="SSD"/>
    <n v="30000"/>
    <n v="47104"/>
    <n v="1981"/>
    <x v="3"/>
    <s v="SSD10"/>
    <x v="15"/>
    <x v="78"/>
    <s v="PAY"/>
    <m/>
    <m/>
    <m/>
    <m/>
    <x v="95"/>
    <x v="93"/>
    <m/>
    <s v="IPDP22D01"/>
    <n v="4284"/>
    <d v="2022-01-31T00:00:00"/>
    <n v="494.12"/>
    <s v="USD"/>
    <n v="494.12"/>
    <s v="GP"/>
    <n v="2022"/>
    <x v="5"/>
  </r>
  <r>
    <x v="5"/>
    <s v="UNDP1-IPDP22D01-31-JAN-2022-3818"/>
    <x v="12"/>
    <d v="2022-03-26T00:00:00"/>
    <s v="UNDP1"/>
    <x v="34"/>
    <s v="Contrib. to medical, social in"/>
    <s v="SSD"/>
    <n v="30000"/>
    <n v="47104"/>
    <n v="1981"/>
    <x v="3"/>
    <s v="SSD10"/>
    <x v="15"/>
    <x v="78"/>
    <s v="PAY"/>
    <m/>
    <m/>
    <m/>
    <m/>
    <x v="95"/>
    <x v="93"/>
    <m/>
    <s v="IPDP22D01"/>
    <n v="3818"/>
    <d v="2022-01-31T00:00:00"/>
    <n v="60.15"/>
    <s v="USD"/>
    <n v="60.15"/>
    <s v="GP"/>
    <n v="2022"/>
    <x v="5"/>
  </r>
  <r>
    <x v="5"/>
    <s v="UNDP1-IPDP22D01-31-JAN-2022-3160"/>
    <x v="12"/>
    <d v="2022-03-26T00:00:00"/>
    <s v="UNDP1"/>
    <x v="37"/>
    <s v="Contrib to Jt Staff Pens Fd-IP"/>
    <s v="SSD"/>
    <n v="30000"/>
    <n v="47104"/>
    <n v="1981"/>
    <x v="3"/>
    <s v="SSD10"/>
    <x v="15"/>
    <x v="78"/>
    <s v="PAY"/>
    <m/>
    <m/>
    <m/>
    <m/>
    <x v="95"/>
    <x v="93"/>
    <m/>
    <s v="IPDP22D01"/>
    <n v="3160"/>
    <d v="2022-01-31T00:00:00"/>
    <n v="783.02"/>
    <s v="USD"/>
    <n v="783.02"/>
    <s v="GP"/>
    <n v="2022"/>
    <x v="5"/>
  </r>
  <r>
    <x v="5"/>
    <s v="UNDP1-IPDP22D01-31-JAN-2022-2523"/>
    <x v="12"/>
    <d v="2022-03-26T00:00:00"/>
    <s v="UNDP1"/>
    <x v="31"/>
    <s v="Dependency Allowances-IP Staff"/>
    <s v="SSD"/>
    <n v="30000"/>
    <n v="47104"/>
    <n v="1981"/>
    <x v="3"/>
    <s v="SSD10"/>
    <x v="15"/>
    <x v="78"/>
    <s v="PAY"/>
    <m/>
    <m/>
    <m/>
    <m/>
    <x v="95"/>
    <x v="93"/>
    <m/>
    <s v="IPDP22D01"/>
    <n v="2523"/>
    <d v="2022-01-31T00:00:00"/>
    <n v="539.54"/>
    <s v="USD"/>
    <n v="539.54"/>
    <s v="GP"/>
    <n v="2022"/>
    <x v="5"/>
  </r>
  <r>
    <x v="5"/>
    <s v="UNDP1-IPDP22D01-31-JAN-2022-1922"/>
    <x v="12"/>
    <d v="2022-03-26T00:00:00"/>
    <s v="UNDP1"/>
    <x v="30"/>
    <s v="Post Adjustment - IP Staff"/>
    <s v="SSD"/>
    <n v="30000"/>
    <n v="47104"/>
    <n v="1981"/>
    <x v="3"/>
    <s v="SSD10"/>
    <x v="15"/>
    <x v="78"/>
    <s v="PAY"/>
    <m/>
    <m/>
    <m/>
    <m/>
    <x v="95"/>
    <x v="93"/>
    <m/>
    <s v="IPDP22D01"/>
    <n v="1922"/>
    <d v="2022-01-31T00:00:00"/>
    <n v="1320.01"/>
    <s v="USD"/>
    <n v="1320.01"/>
    <s v="GP"/>
    <n v="2022"/>
    <x v="5"/>
  </r>
  <r>
    <x v="5"/>
    <s v="UNDP1-IPDP22D01-31-JAN-2022-1256"/>
    <x v="12"/>
    <d v="2022-03-26T00:00:00"/>
    <s v="UNDP1"/>
    <x v="2"/>
    <s v="Salaries - IP Staff"/>
    <s v="SSD"/>
    <n v="30000"/>
    <n v="47104"/>
    <n v="1981"/>
    <x v="3"/>
    <s v="SSD10"/>
    <x v="15"/>
    <x v="78"/>
    <s v="PAY"/>
    <m/>
    <m/>
    <m/>
    <m/>
    <x v="95"/>
    <x v="93"/>
    <m/>
    <s v="IPDP22D01"/>
    <n v="1256"/>
    <d v="2022-01-31T00:00:00"/>
    <n v="2248.75"/>
    <s v="USD"/>
    <n v="2248.75"/>
    <s v="GP"/>
    <n v="2022"/>
    <x v="5"/>
  </r>
  <r>
    <x v="5"/>
    <s v="UNDP1-IPDP22D01-31-JAN-2022-6645"/>
    <x v="12"/>
    <d v="2022-03-26T00:00:00"/>
    <s v="UNDP1"/>
    <x v="35"/>
    <s v="Contribution to Security"/>
    <s v="SSD"/>
    <n v="30000"/>
    <n v="47104"/>
    <n v="1981"/>
    <x v="3"/>
    <s v="SSD10"/>
    <x v="15"/>
    <x v="78"/>
    <s v="PAY"/>
    <m/>
    <m/>
    <m/>
    <m/>
    <x v="95"/>
    <x v="93"/>
    <m/>
    <s v="IPDP22D01"/>
    <n v="6645"/>
    <d v="2022-01-31T00:00:00"/>
    <n v="214.13"/>
    <s v="USD"/>
    <n v="214.13"/>
    <s v="GP"/>
    <n v="2022"/>
    <x v="5"/>
  </r>
  <r>
    <x v="5"/>
    <s v="UNDP1-IPDP22D01-31-JAN-2022-6117"/>
    <x v="12"/>
    <d v="2022-03-26T00:00:00"/>
    <s v="UNDP1"/>
    <x v="32"/>
    <s v="Special Oper Living Allow-IP"/>
    <s v="SSD"/>
    <n v="30000"/>
    <n v="47104"/>
    <n v="1981"/>
    <x v="3"/>
    <s v="SSD10"/>
    <x v="15"/>
    <x v="78"/>
    <s v="PAY"/>
    <m/>
    <m/>
    <m/>
    <m/>
    <x v="95"/>
    <x v="93"/>
    <m/>
    <s v="IPDP22D01"/>
    <n v="6117"/>
    <d v="2022-01-31T00:00:00"/>
    <n v="549.95000000000005"/>
    <s v="USD"/>
    <n v="549.95000000000005"/>
    <s v="GP"/>
    <n v="2022"/>
    <x v="5"/>
  </r>
  <r>
    <x v="5"/>
    <s v="UNDP1-IPDP22D01-31-JAN-2022-7311"/>
    <x v="12"/>
    <d v="2022-03-26T00:00:00"/>
    <s v="UNDP1"/>
    <x v="26"/>
    <s v="Payroll Mgt Cost Recovery ATLA"/>
    <s v="SSD"/>
    <n v="30000"/>
    <n v="47104"/>
    <n v="1981"/>
    <x v="3"/>
    <s v="SSD10"/>
    <x v="15"/>
    <x v="78"/>
    <s v="PAY"/>
    <m/>
    <m/>
    <m/>
    <m/>
    <x v="95"/>
    <x v="93"/>
    <m/>
    <s v="IPDP22D01"/>
    <n v="7311"/>
    <d v="2022-01-31T00:00:00"/>
    <n v="21.46"/>
    <s v="USD"/>
    <n v="21.46"/>
    <s v="GP"/>
    <n v="2022"/>
    <x v="5"/>
  </r>
  <r>
    <x v="5"/>
    <s v="UNDP1-IPDP22D01-31-JAN-2022-5833"/>
    <x v="12"/>
    <d v="2022-03-26T00:00:00"/>
    <s v="UNDP1"/>
    <x v="33"/>
    <s v="Home Leave Trvl &amp; Allow-IP Stf"/>
    <s v="SSD"/>
    <n v="30000"/>
    <n v="47104"/>
    <n v="1981"/>
    <x v="3"/>
    <s v="SSD10"/>
    <x v="15"/>
    <x v="78"/>
    <s v="PAY"/>
    <m/>
    <m/>
    <m/>
    <m/>
    <x v="95"/>
    <x v="93"/>
    <m/>
    <s v="IPDP22D01"/>
    <n v="5833"/>
    <d v="2022-01-31T00:00:00"/>
    <n v="139.99"/>
    <s v="USD"/>
    <n v="139.99"/>
    <s v="GP"/>
    <n v="2022"/>
    <x v="5"/>
  </r>
  <r>
    <x v="5"/>
    <s v="UNDP1-IPDP22D01-31-JAN-2022-5186"/>
    <x v="12"/>
    <d v="2022-03-26T00:00:00"/>
    <s v="UNDP1"/>
    <x v="36"/>
    <s v="Annual Leave Expense - IP"/>
    <s v="SSD"/>
    <n v="30000"/>
    <n v="47104"/>
    <n v="1981"/>
    <x v="3"/>
    <s v="SSD10"/>
    <x v="15"/>
    <x v="78"/>
    <s v="PAY"/>
    <m/>
    <m/>
    <m/>
    <m/>
    <x v="95"/>
    <x v="93"/>
    <m/>
    <s v="IPDP22D01"/>
    <n v="5186"/>
    <d v="2022-01-31T00:00:00"/>
    <n v="407.58"/>
    <s v="USD"/>
    <n v="407.58"/>
    <s v="GP"/>
    <n v="2022"/>
    <x v="5"/>
  </r>
  <r>
    <x v="5"/>
    <s v="UNDP1-IPDP22D02-28-FEB-2022-7497"/>
    <x v="8"/>
    <d v="2022-03-27T00:00:00"/>
    <s v="UNDP1"/>
    <x v="78"/>
    <s v="Travel - Other"/>
    <s v="SSD"/>
    <n v="30000"/>
    <n v="47104"/>
    <n v="1981"/>
    <x v="3"/>
    <s v="SSD10"/>
    <x v="15"/>
    <x v="78"/>
    <s v="PAY"/>
    <m/>
    <m/>
    <m/>
    <m/>
    <x v="95"/>
    <x v="93"/>
    <m/>
    <s v="IPDP22D02"/>
    <n v="7497"/>
    <d v="2022-02-28T00:00:00"/>
    <n v="12.67"/>
    <s v="USD"/>
    <n v="12.67"/>
    <s v="GP"/>
    <n v="2022"/>
    <x v="4"/>
  </r>
  <r>
    <x v="5"/>
    <s v="UNDP1-IPDP22D02-28-FEB-2022-5140"/>
    <x v="8"/>
    <d v="2022-03-27T00:00:00"/>
    <s v="UNDP1"/>
    <x v="36"/>
    <s v="Annual Leave Expense - IP"/>
    <s v="SSD"/>
    <n v="30000"/>
    <n v="47104"/>
    <n v="1981"/>
    <x v="3"/>
    <s v="SSD10"/>
    <x v="15"/>
    <x v="78"/>
    <s v="PAY"/>
    <m/>
    <m/>
    <m/>
    <m/>
    <x v="95"/>
    <x v="93"/>
    <m/>
    <s v="IPDP22D02"/>
    <n v="5140"/>
    <d v="2022-02-28T00:00:00"/>
    <n v="-984.48"/>
    <s v="USD"/>
    <n v="-984.48"/>
    <s v="GP"/>
    <n v="2022"/>
    <x v="4"/>
  </r>
  <r>
    <x v="5"/>
    <s v="UNDP1-IPDP22D02-28-FEB-2022-6590"/>
    <x v="8"/>
    <d v="2022-03-27T00:00:00"/>
    <s v="UNDP1"/>
    <x v="35"/>
    <s v="Contribution to Security"/>
    <s v="SSD"/>
    <n v="30000"/>
    <n v="47104"/>
    <n v="1981"/>
    <x v="3"/>
    <s v="SSD10"/>
    <x v="15"/>
    <x v="78"/>
    <s v="PAY"/>
    <m/>
    <m/>
    <m/>
    <m/>
    <x v="95"/>
    <x v="93"/>
    <m/>
    <s v="IPDP22D02"/>
    <n v="6590"/>
    <d v="2022-02-28T00:00:00"/>
    <n v="-35.69"/>
    <s v="USD"/>
    <n v="-35.69"/>
    <s v="GP"/>
    <n v="2022"/>
    <x v="4"/>
  </r>
  <r>
    <x v="5"/>
    <s v="UNDP1-IPDP22D03-31-MAR-2022-5196"/>
    <x v="9"/>
    <d v="2022-04-05T00:00:00"/>
    <s v="UNDP1"/>
    <x v="36"/>
    <s v="Annual Leave Expense - IP"/>
    <s v="SSD"/>
    <n v="30000"/>
    <n v="47104"/>
    <n v="1981"/>
    <x v="3"/>
    <s v="SSD10"/>
    <x v="15"/>
    <x v="78"/>
    <s v="PAY"/>
    <m/>
    <m/>
    <m/>
    <m/>
    <x v="95"/>
    <x v="93"/>
    <m/>
    <s v="IPDP22D03"/>
    <n v="5196"/>
    <d v="2022-03-31T00:00:00"/>
    <n v="-82.04"/>
    <s v="USD"/>
    <n v="-82.04"/>
    <s v="GP"/>
    <n v="2022"/>
    <x v="3"/>
  </r>
  <r>
    <x v="5"/>
    <s v="UNDP1-IPDP22D03-31-MAR-2022-7319"/>
    <x v="9"/>
    <d v="2022-04-05T00:00:00"/>
    <s v="UNDP1"/>
    <x v="26"/>
    <s v="Payroll Mgt Cost Recovery ATLA"/>
    <s v="SSD"/>
    <n v="30000"/>
    <n v="47104"/>
    <n v="1981"/>
    <x v="3"/>
    <s v="SSD10"/>
    <x v="15"/>
    <x v="78"/>
    <s v="PAY"/>
    <m/>
    <m/>
    <m/>
    <m/>
    <x v="95"/>
    <x v="93"/>
    <m/>
    <s v="IPDP22D03"/>
    <n v="7319"/>
    <d v="2022-03-31T00:00:00"/>
    <n v="21.46"/>
    <s v="USD"/>
    <n v="21.46"/>
    <s v="GP"/>
    <n v="2022"/>
    <x v="3"/>
  </r>
  <r>
    <x v="5"/>
    <s v="UNDP1-IPDP22D04-30-APR-2022-7464"/>
    <x v="0"/>
    <d v="2022-05-06T00:00:00"/>
    <s v="UNDP1"/>
    <x v="26"/>
    <s v="Payroll Mgt Cost Recovery ATLA"/>
    <s v="SSD"/>
    <n v="30000"/>
    <n v="47104"/>
    <n v="1981"/>
    <x v="3"/>
    <s v="SSD10"/>
    <x v="15"/>
    <x v="78"/>
    <s v="PAY"/>
    <m/>
    <m/>
    <m/>
    <m/>
    <x v="95"/>
    <x v="93"/>
    <m/>
    <s v="IPDP22D04"/>
    <n v="7464"/>
    <d v="2022-04-30T00:00:00"/>
    <n v="21.46"/>
    <s v="USD"/>
    <n v="21.46"/>
    <s v="GP"/>
    <n v="2022"/>
    <x v="0"/>
  </r>
  <r>
    <x v="5"/>
    <s v="UNDP1-IPDPR2A01-31-JAN-2022-7911"/>
    <x v="12"/>
    <d v="2022-03-26T00:00:00"/>
    <s v="UNDP1"/>
    <x v="41"/>
    <s v="Contributions to ASHI Reserve"/>
    <s v="SSD"/>
    <n v="4000"/>
    <n v="47104"/>
    <n v="1981"/>
    <x v="18"/>
    <s v="SSD10"/>
    <x v="15"/>
    <x v="78"/>
    <s v="PAY"/>
    <m/>
    <m/>
    <m/>
    <m/>
    <x v="95"/>
    <x v="93"/>
    <m/>
    <s v="IPDPR2A01"/>
    <n v="7911"/>
    <d v="2022-01-31T00:00:00"/>
    <n v="569.92999999999995"/>
    <s v="USD"/>
    <n v="569.92999999999995"/>
    <s v="GP"/>
    <n v="2022"/>
    <x v="5"/>
  </r>
  <r>
    <x v="5"/>
    <s v="UNDP1-IPDPR2A01-31-JAN-2022-5876"/>
    <x v="12"/>
    <d v="2022-03-26T00:00:00"/>
    <s v="UNDP1"/>
    <x v="44"/>
    <s v="Contribution to UN JFA"/>
    <s v="SSD"/>
    <n v="4000"/>
    <n v="47104"/>
    <n v="1981"/>
    <x v="18"/>
    <s v="SSD10"/>
    <x v="15"/>
    <x v="78"/>
    <s v="PAY"/>
    <m/>
    <m/>
    <m/>
    <m/>
    <x v="95"/>
    <x v="93"/>
    <m/>
    <s v="IPDPR2A01"/>
    <n v="5876"/>
    <d v="2022-01-31T00:00:00"/>
    <n v="232.72"/>
    <s v="USD"/>
    <n v="232.72"/>
    <s v="GP"/>
    <n v="2022"/>
    <x v="5"/>
  </r>
  <r>
    <x v="5"/>
    <s v="UNDP1-IPDPR2A01-31-JAN-2022-1758"/>
    <x v="12"/>
    <d v="2022-03-26T00:00:00"/>
    <s v="UNDP1"/>
    <x v="40"/>
    <s v="Ed Grt Incl Trvl&amp;Allow-IP Stf"/>
    <s v="SSD"/>
    <n v="4000"/>
    <n v="47104"/>
    <n v="1981"/>
    <x v="18"/>
    <s v="SSD10"/>
    <x v="15"/>
    <x v="78"/>
    <s v="PAY"/>
    <m/>
    <m/>
    <m/>
    <m/>
    <x v="95"/>
    <x v="93"/>
    <m/>
    <s v="IPDPR2A01"/>
    <n v="1758"/>
    <d v="2022-01-31T00:00:00"/>
    <n v="940"/>
    <s v="USD"/>
    <n v="940"/>
    <s v="GP"/>
    <n v="2022"/>
    <x v="5"/>
  </r>
  <r>
    <x v="5"/>
    <s v="UNDP1-IPDPR2A01-31-JAN-2022-7238"/>
    <x v="12"/>
    <d v="2022-03-26T00:00:00"/>
    <s v="UNDP1"/>
    <x v="42"/>
    <s v="Separations - IP Staff"/>
    <s v="SSD"/>
    <n v="4000"/>
    <n v="47104"/>
    <n v="1981"/>
    <x v="18"/>
    <s v="SSD10"/>
    <x v="15"/>
    <x v="78"/>
    <s v="PAY"/>
    <m/>
    <m/>
    <m/>
    <m/>
    <x v="95"/>
    <x v="93"/>
    <m/>
    <s v="IPDPR2A01"/>
    <n v="7238"/>
    <d v="2022-01-31T00:00:00"/>
    <n v="118.74"/>
    <s v="USD"/>
    <n v="118.74"/>
    <s v="GP"/>
    <n v="2022"/>
    <x v="5"/>
  </r>
  <r>
    <x v="5"/>
    <s v="UNDP1-IPDPR2A01-31-JAN-2022-5187"/>
    <x v="12"/>
    <d v="2022-03-26T00:00:00"/>
    <s v="UNDP1"/>
    <x v="45"/>
    <s v="Contributions to MAIP"/>
    <s v="SSD"/>
    <n v="4000"/>
    <n v="47104"/>
    <n v="1981"/>
    <x v="18"/>
    <s v="SSD10"/>
    <x v="15"/>
    <x v="78"/>
    <s v="PAY"/>
    <m/>
    <m/>
    <m/>
    <m/>
    <x v="95"/>
    <x v="93"/>
    <m/>
    <s v="IPDPR2A01"/>
    <n v="5187"/>
    <d v="2022-01-31T00:00:00"/>
    <n v="4.75"/>
    <s v="USD"/>
    <n v="4.75"/>
    <s v="GP"/>
    <n v="2022"/>
    <x v="5"/>
  </r>
  <r>
    <x v="5"/>
    <s v="UNDP1-IPDPR2A01-31-JAN-2022-3809"/>
    <x v="12"/>
    <d v="2022-03-26T00:00:00"/>
    <s v="UNDP1"/>
    <x v="47"/>
    <s v="Contribution to Training"/>
    <s v="SSD"/>
    <n v="4000"/>
    <n v="47104"/>
    <n v="1981"/>
    <x v="18"/>
    <s v="SSD10"/>
    <x v="15"/>
    <x v="78"/>
    <s v="PAY"/>
    <m/>
    <m/>
    <m/>
    <m/>
    <x v="95"/>
    <x v="93"/>
    <m/>
    <s v="IPDPR2A01"/>
    <n v="3809"/>
    <d v="2022-01-31T00:00:00"/>
    <n v="33.25"/>
    <s v="USD"/>
    <n v="33.25"/>
    <s v="GP"/>
    <n v="2022"/>
    <x v="5"/>
  </r>
  <r>
    <x v="5"/>
    <s v="UNDP1-IPDPR2A01-31-JAN-2022-6549"/>
    <x v="12"/>
    <d v="2022-03-26T00:00:00"/>
    <s v="UNDP1"/>
    <x v="43"/>
    <s v="Contributions to Appendix D"/>
    <s v="SSD"/>
    <n v="4000"/>
    <n v="47104"/>
    <n v="1981"/>
    <x v="18"/>
    <s v="SSD10"/>
    <x v="15"/>
    <x v="78"/>
    <s v="PAY"/>
    <m/>
    <m/>
    <m/>
    <m/>
    <x v="95"/>
    <x v="93"/>
    <m/>
    <s v="IPDPR2A01"/>
    <n v="6549"/>
    <d v="2022-01-31T00:00:00"/>
    <n v="23.75"/>
    <s v="USD"/>
    <n v="23.75"/>
    <s v="GP"/>
    <n v="2022"/>
    <x v="5"/>
  </r>
  <r>
    <x v="5"/>
    <s v="UNDP1-IPDPR2A01-31-JAN-2022-3120"/>
    <x v="12"/>
    <d v="2022-03-26T00:00:00"/>
    <s v="UNDP1"/>
    <x v="48"/>
    <s v="Contribution to EOS Benefits"/>
    <s v="SSD"/>
    <n v="4000"/>
    <n v="47104"/>
    <n v="1981"/>
    <x v="18"/>
    <s v="SSD10"/>
    <x v="15"/>
    <x v="78"/>
    <s v="PAY"/>
    <m/>
    <m/>
    <m/>
    <m/>
    <x v="95"/>
    <x v="93"/>
    <m/>
    <s v="IPDPR2A01"/>
    <n v="3120"/>
    <d v="2022-01-31T00:00:00"/>
    <n v="427.45"/>
    <s v="USD"/>
    <n v="427.45"/>
    <s v="GP"/>
    <n v="2022"/>
    <x v="5"/>
  </r>
  <r>
    <x v="5"/>
    <s v="UNDP1-IPDPR2A01-31-JAN-2022-2431"/>
    <x v="12"/>
    <d v="2022-03-26T00:00:00"/>
    <s v="UNDP1"/>
    <x v="39"/>
    <s v="Reimb of Income Tax-IP Staff"/>
    <s v="SSD"/>
    <n v="4000"/>
    <n v="47104"/>
    <n v="1981"/>
    <x v="18"/>
    <s v="SSD10"/>
    <x v="15"/>
    <x v="78"/>
    <s v="PAY"/>
    <m/>
    <m/>
    <m/>
    <m/>
    <x v="95"/>
    <x v="93"/>
    <m/>
    <s v="IPDPR2A01"/>
    <n v="2431"/>
    <d v="2022-01-31T00:00:00"/>
    <n v="261.22000000000003"/>
    <s v="USD"/>
    <n v="261.22000000000003"/>
    <s v="GP"/>
    <n v="2022"/>
    <x v="5"/>
  </r>
  <r>
    <x v="5"/>
    <s v="UNDP1-IPDPR2A01-31-JAN-2022-4498"/>
    <x v="12"/>
    <d v="2022-03-26T00:00:00"/>
    <s v="UNDP1"/>
    <x v="46"/>
    <s v="Contribution to ICT"/>
    <s v="SSD"/>
    <n v="4000"/>
    <n v="47104"/>
    <n v="1981"/>
    <x v="18"/>
    <s v="SSD10"/>
    <x v="15"/>
    <x v="78"/>
    <s v="PAY"/>
    <m/>
    <m/>
    <m/>
    <m/>
    <x v="95"/>
    <x v="93"/>
    <m/>
    <s v="IPDPR2A01"/>
    <n v="4498"/>
    <d v="2022-01-31T00:00:00"/>
    <n v="142.47999999999999"/>
    <s v="USD"/>
    <n v="142.47999999999999"/>
    <s v="GP"/>
    <n v="2022"/>
    <x v="5"/>
  </r>
  <r>
    <x v="5"/>
    <s v="UNDP1-IPDPR2A02-28-FEB-2022-5843"/>
    <x v="8"/>
    <d v="2022-03-27T00:00:00"/>
    <s v="UNDP1"/>
    <x v="44"/>
    <s v="Contribution to UN JFA"/>
    <s v="SSD"/>
    <n v="4000"/>
    <n v="47104"/>
    <n v="1981"/>
    <x v="18"/>
    <s v="SSD10"/>
    <x v="15"/>
    <x v="78"/>
    <s v="PAY"/>
    <m/>
    <m/>
    <m/>
    <m/>
    <x v="95"/>
    <x v="93"/>
    <m/>
    <s v="IPDPR2A02"/>
    <n v="5843"/>
    <d v="2022-02-28T00:00:00"/>
    <n v="232.72"/>
    <s v="USD"/>
    <n v="232.72"/>
    <s v="GP"/>
    <n v="2022"/>
    <x v="4"/>
  </r>
  <r>
    <x v="5"/>
    <s v="UNDP1-IPDPR2A02-28-FEB-2022-5159"/>
    <x v="8"/>
    <d v="2022-03-27T00:00:00"/>
    <s v="UNDP1"/>
    <x v="45"/>
    <s v="Contributions to MAIP"/>
    <s v="SSD"/>
    <n v="4000"/>
    <n v="47104"/>
    <n v="1981"/>
    <x v="18"/>
    <s v="SSD10"/>
    <x v="15"/>
    <x v="78"/>
    <s v="PAY"/>
    <m/>
    <m/>
    <m/>
    <m/>
    <x v="95"/>
    <x v="93"/>
    <m/>
    <s v="IPDPR2A02"/>
    <n v="5159"/>
    <d v="2022-02-28T00:00:00"/>
    <n v="4.75"/>
    <s v="USD"/>
    <n v="4.75"/>
    <s v="GP"/>
    <n v="2022"/>
    <x v="4"/>
  </r>
  <r>
    <x v="5"/>
    <s v="UNDP1-IPDPR2A02-28-FEB-2022-4475"/>
    <x v="8"/>
    <d v="2022-03-27T00:00:00"/>
    <s v="UNDP1"/>
    <x v="46"/>
    <s v="Contribution to ICT"/>
    <s v="SSD"/>
    <n v="4000"/>
    <n v="47104"/>
    <n v="1981"/>
    <x v="18"/>
    <s v="SSD10"/>
    <x v="15"/>
    <x v="78"/>
    <s v="PAY"/>
    <m/>
    <m/>
    <m/>
    <m/>
    <x v="95"/>
    <x v="93"/>
    <m/>
    <s v="IPDPR2A02"/>
    <n v="4475"/>
    <d v="2022-02-28T00:00:00"/>
    <n v="142.47999999999999"/>
    <s v="USD"/>
    <n v="142.47999999999999"/>
    <s v="GP"/>
    <n v="2022"/>
    <x v="4"/>
  </r>
  <r>
    <x v="5"/>
    <s v="UNDP1-IPDPR2A02-28-FEB-2022-3791"/>
    <x v="8"/>
    <d v="2022-03-27T00:00:00"/>
    <s v="UNDP1"/>
    <x v="47"/>
    <s v="Contribution to Training"/>
    <s v="SSD"/>
    <n v="4000"/>
    <n v="47104"/>
    <n v="1981"/>
    <x v="18"/>
    <s v="SSD10"/>
    <x v="15"/>
    <x v="78"/>
    <s v="PAY"/>
    <m/>
    <m/>
    <m/>
    <m/>
    <x v="95"/>
    <x v="93"/>
    <m/>
    <s v="IPDPR2A02"/>
    <n v="3791"/>
    <d v="2022-02-28T00:00:00"/>
    <n v="33.25"/>
    <s v="USD"/>
    <n v="33.25"/>
    <s v="GP"/>
    <n v="2022"/>
    <x v="4"/>
  </r>
  <r>
    <x v="5"/>
    <s v="UNDP1-IPDPR2A02-28-FEB-2022-3107"/>
    <x v="8"/>
    <d v="2022-03-27T00:00:00"/>
    <s v="UNDP1"/>
    <x v="48"/>
    <s v="Contribution to EOS Benefits"/>
    <s v="SSD"/>
    <n v="4000"/>
    <n v="47104"/>
    <n v="1981"/>
    <x v="18"/>
    <s v="SSD10"/>
    <x v="15"/>
    <x v="78"/>
    <s v="PAY"/>
    <m/>
    <m/>
    <m/>
    <m/>
    <x v="95"/>
    <x v="93"/>
    <m/>
    <s v="IPDPR2A02"/>
    <n v="3107"/>
    <d v="2022-02-28T00:00:00"/>
    <n v="427.45"/>
    <s v="USD"/>
    <n v="427.45"/>
    <s v="GP"/>
    <n v="2022"/>
    <x v="4"/>
  </r>
  <r>
    <x v="5"/>
    <s v="UNDP1-IPDPR2A02-28-FEB-2022-7865"/>
    <x v="8"/>
    <d v="2022-03-27T00:00:00"/>
    <s v="UNDP1"/>
    <x v="41"/>
    <s v="Contributions to ASHI Reserve"/>
    <s v="SSD"/>
    <n v="4000"/>
    <n v="47104"/>
    <n v="1981"/>
    <x v="18"/>
    <s v="SSD10"/>
    <x v="15"/>
    <x v="78"/>
    <s v="PAY"/>
    <m/>
    <m/>
    <m/>
    <m/>
    <x v="95"/>
    <x v="93"/>
    <m/>
    <s v="IPDPR2A02"/>
    <n v="7865"/>
    <d v="2022-02-28T00:00:00"/>
    <n v="569.92999999999995"/>
    <s v="USD"/>
    <n v="569.92999999999995"/>
    <s v="GP"/>
    <n v="2022"/>
    <x v="4"/>
  </r>
  <r>
    <x v="5"/>
    <s v="UNDP1-IPDPR2A02-28-FEB-2022-7196"/>
    <x v="8"/>
    <d v="2022-03-27T00:00:00"/>
    <s v="UNDP1"/>
    <x v="42"/>
    <s v="Separations - IP Staff"/>
    <s v="SSD"/>
    <n v="4000"/>
    <n v="47104"/>
    <n v="1981"/>
    <x v="18"/>
    <s v="SSD10"/>
    <x v="15"/>
    <x v="78"/>
    <s v="PAY"/>
    <m/>
    <m/>
    <m/>
    <m/>
    <x v="95"/>
    <x v="93"/>
    <m/>
    <s v="IPDPR2A02"/>
    <n v="7196"/>
    <d v="2022-02-28T00:00:00"/>
    <n v="118.74"/>
    <s v="USD"/>
    <n v="118.74"/>
    <s v="GP"/>
    <n v="2022"/>
    <x v="4"/>
  </r>
  <r>
    <x v="5"/>
    <s v="UNDP1-IPDPR2A02-28-FEB-2022-6512"/>
    <x v="8"/>
    <d v="2022-03-27T00:00:00"/>
    <s v="UNDP1"/>
    <x v="43"/>
    <s v="Contributions to Appendix D"/>
    <s v="SSD"/>
    <n v="4000"/>
    <n v="47104"/>
    <n v="1981"/>
    <x v="18"/>
    <s v="SSD10"/>
    <x v="15"/>
    <x v="78"/>
    <s v="PAY"/>
    <m/>
    <m/>
    <m/>
    <m/>
    <x v="95"/>
    <x v="93"/>
    <m/>
    <s v="IPDPR2A02"/>
    <n v="6512"/>
    <d v="2022-02-28T00:00:00"/>
    <n v="23.75"/>
    <s v="USD"/>
    <n v="23.75"/>
    <s v="GP"/>
    <n v="2022"/>
    <x v="4"/>
  </r>
  <r>
    <x v="5"/>
    <s v="UNDP1-IPDPR2A02-28-FEB-2022-2423"/>
    <x v="8"/>
    <d v="2022-03-27T00:00:00"/>
    <s v="UNDP1"/>
    <x v="39"/>
    <s v="Reimb of Income Tax-IP Staff"/>
    <s v="SSD"/>
    <n v="4000"/>
    <n v="47104"/>
    <n v="1981"/>
    <x v="18"/>
    <s v="SSD10"/>
    <x v="15"/>
    <x v="78"/>
    <s v="PAY"/>
    <m/>
    <m/>
    <m/>
    <m/>
    <x v="95"/>
    <x v="93"/>
    <m/>
    <s v="IPDPR2A02"/>
    <n v="2423"/>
    <d v="2022-02-28T00:00:00"/>
    <n v="261.22000000000003"/>
    <s v="USD"/>
    <n v="261.22000000000003"/>
    <s v="GP"/>
    <n v="2022"/>
    <x v="4"/>
  </r>
  <r>
    <x v="5"/>
    <s v="UNDP1-IPDPR2A02-28-FEB-2022-1754"/>
    <x v="8"/>
    <d v="2022-03-27T00:00:00"/>
    <s v="UNDP1"/>
    <x v="40"/>
    <s v="Ed Grt Incl Trvl&amp;Allow-IP Stf"/>
    <s v="SSD"/>
    <n v="4000"/>
    <n v="47104"/>
    <n v="1981"/>
    <x v="18"/>
    <s v="SSD10"/>
    <x v="15"/>
    <x v="78"/>
    <s v="PAY"/>
    <m/>
    <m/>
    <m/>
    <m/>
    <x v="95"/>
    <x v="93"/>
    <m/>
    <s v="IPDPR2A02"/>
    <n v="1754"/>
    <d v="2022-02-28T00:00:00"/>
    <n v="940"/>
    <s v="USD"/>
    <n v="940"/>
    <s v="GP"/>
    <n v="2022"/>
    <x v="4"/>
  </r>
  <r>
    <x v="5"/>
    <s v="UNDP1-IPDPR2A03-31-MAR-2022-5896"/>
    <x v="9"/>
    <d v="2022-04-05T00:00:00"/>
    <s v="UNDP1"/>
    <x v="44"/>
    <s v="Contribution to UN JFA"/>
    <s v="SSD"/>
    <n v="4000"/>
    <n v="47104"/>
    <n v="1981"/>
    <x v="18"/>
    <s v="SSD10"/>
    <x v="15"/>
    <x v="78"/>
    <s v="PAY"/>
    <m/>
    <m/>
    <m/>
    <m/>
    <x v="95"/>
    <x v="93"/>
    <m/>
    <s v="IPDPR2A03"/>
    <n v="5896"/>
    <d v="2022-03-31T00:00:00"/>
    <n v="232.72"/>
    <s v="USD"/>
    <n v="232.72"/>
    <s v="GP"/>
    <n v="2022"/>
    <x v="3"/>
  </r>
  <r>
    <x v="5"/>
    <s v="UNDP1-IPDPR2A03-31-MAR-2022-1783"/>
    <x v="9"/>
    <d v="2022-04-05T00:00:00"/>
    <s v="UNDP1"/>
    <x v="40"/>
    <s v="Ed Grt Incl Trvl&amp;Allow-IP Stf"/>
    <s v="SSD"/>
    <n v="4000"/>
    <n v="47104"/>
    <n v="1981"/>
    <x v="18"/>
    <s v="SSD10"/>
    <x v="15"/>
    <x v="78"/>
    <s v="PAY"/>
    <m/>
    <m/>
    <m/>
    <m/>
    <x v="95"/>
    <x v="93"/>
    <m/>
    <s v="IPDPR2A03"/>
    <n v="1783"/>
    <d v="2022-03-31T00:00:00"/>
    <n v="940"/>
    <s v="USD"/>
    <n v="940"/>
    <s v="GP"/>
    <n v="2022"/>
    <x v="3"/>
  </r>
  <r>
    <x v="5"/>
    <s v="UNDP1-IPDPR2A03-31-MAR-2022-2456"/>
    <x v="9"/>
    <d v="2022-04-05T00:00:00"/>
    <s v="UNDP1"/>
    <x v="39"/>
    <s v="Reimb of Income Tax-IP Staff"/>
    <s v="SSD"/>
    <n v="4000"/>
    <n v="47104"/>
    <n v="1981"/>
    <x v="18"/>
    <s v="SSD10"/>
    <x v="15"/>
    <x v="78"/>
    <s v="PAY"/>
    <m/>
    <m/>
    <m/>
    <m/>
    <x v="95"/>
    <x v="93"/>
    <m/>
    <s v="IPDPR2A03"/>
    <n v="2456"/>
    <d v="2022-03-31T00:00:00"/>
    <n v="261.22000000000003"/>
    <s v="USD"/>
    <n v="261.22000000000003"/>
    <s v="GP"/>
    <n v="2022"/>
    <x v="3"/>
  </r>
  <r>
    <x v="5"/>
    <s v="UNDP1-IPDPR2A03-31-MAR-2022-7930"/>
    <x v="9"/>
    <d v="2022-04-05T00:00:00"/>
    <s v="UNDP1"/>
    <x v="41"/>
    <s v="Contributions to ASHI Reserve"/>
    <s v="SSD"/>
    <n v="4000"/>
    <n v="47104"/>
    <n v="1981"/>
    <x v="18"/>
    <s v="SSD10"/>
    <x v="15"/>
    <x v="78"/>
    <s v="PAY"/>
    <m/>
    <m/>
    <m/>
    <m/>
    <x v="95"/>
    <x v="93"/>
    <m/>
    <s v="IPDPR2A03"/>
    <n v="7930"/>
    <d v="2022-03-31T00:00:00"/>
    <n v="569.92999999999995"/>
    <s v="USD"/>
    <n v="569.92999999999995"/>
    <s v="GP"/>
    <n v="2022"/>
    <x v="3"/>
  </r>
  <r>
    <x v="5"/>
    <s v="UNDP1-IPDPR2A03-31-MAR-2022-3832"/>
    <x v="9"/>
    <d v="2022-04-05T00:00:00"/>
    <s v="UNDP1"/>
    <x v="47"/>
    <s v="Contribution to Training"/>
    <s v="SSD"/>
    <n v="4000"/>
    <n v="47104"/>
    <n v="1981"/>
    <x v="18"/>
    <s v="SSD10"/>
    <x v="15"/>
    <x v="78"/>
    <s v="PAY"/>
    <m/>
    <m/>
    <m/>
    <m/>
    <x v="95"/>
    <x v="93"/>
    <m/>
    <s v="IPDPR2A03"/>
    <n v="3832"/>
    <d v="2022-03-31T00:00:00"/>
    <n v="33.25"/>
    <s v="USD"/>
    <n v="33.25"/>
    <s v="GP"/>
    <n v="2022"/>
    <x v="3"/>
  </r>
  <r>
    <x v="5"/>
    <s v="UNDP1-IPDPR2A03-31-MAR-2022-7257"/>
    <x v="9"/>
    <d v="2022-04-05T00:00:00"/>
    <s v="UNDP1"/>
    <x v="42"/>
    <s v="Separations - IP Staff"/>
    <s v="SSD"/>
    <n v="4000"/>
    <n v="47104"/>
    <n v="1981"/>
    <x v="18"/>
    <s v="SSD10"/>
    <x v="15"/>
    <x v="78"/>
    <s v="PAY"/>
    <m/>
    <m/>
    <m/>
    <m/>
    <x v="95"/>
    <x v="93"/>
    <m/>
    <s v="IPDPR2A03"/>
    <n v="7257"/>
    <d v="2022-03-31T00:00:00"/>
    <n v="118.74"/>
    <s v="USD"/>
    <n v="118.74"/>
    <s v="GP"/>
    <n v="2022"/>
    <x v="3"/>
  </r>
  <r>
    <x v="5"/>
    <s v="UNDP1-IPDPR2A03-31-MAR-2022-4520"/>
    <x v="9"/>
    <d v="2022-04-05T00:00:00"/>
    <s v="UNDP1"/>
    <x v="46"/>
    <s v="Contribution to ICT"/>
    <s v="SSD"/>
    <n v="4000"/>
    <n v="47104"/>
    <n v="1981"/>
    <x v="18"/>
    <s v="SSD10"/>
    <x v="15"/>
    <x v="78"/>
    <s v="PAY"/>
    <m/>
    <m/>
    <m/>
    <m/>
    <x v="95"/>
    <x v="93"/>
    <m/>
    <s v="IPDPR2A03"/>
    <n v="4520"/>
    <d v="2022-03-31T00:00:00"/>
    <n v="142.47999999999999"/>
    <s v="USD"/>
    <n v="142.47999999999999"/>
    <s v="GP"/>
    <n v="2022"/>
    <x v="3"/>
  </r>
  <r>
    <x v="5"/>
    <s v="UNDP1-IPDPR2A03-31-MAR-2022-6569"/>
    <x v="9"/>
    <d v="2022-04-05T00:00:00"/>
    <s v="UNDP1"/>
    <x v="43"/>
    <s v="Contributions to Appendix D"/>
    <s v="SSD"/>
    <n v="4000"/>
    <n v="47104"/>
    <n v="1981"/>
    <x v="18"/>
    <s v="SSD10"/>
    <x v="15"/>
    <x v="78"/>
    <s v="PAY"/>
    <m/>
    <m/>
    <m/>
    <m/>
    <x v="95"/>
    <x v="93"/>
    <m/>
    <s v="IPDPR2A03"/>
    <n v="6569"/>
    <d v="2022-03-31T00:00:00"/>
    <n v="23.75"/>
    <s v="USD"/>
    <n v="23.75"/>
    <s v="GP"/>
    <n v="2022"/>
    <x v="3"/>
  </r>
  <r>
    <x v="5"/>
    <s v="UNDP1-IPDPR2A03-31-MAR-2022-3144"/>
    <x v="9"/>
    <d v="2022-04-05T00:00:00"/>
    <s v="UNDP1"/>
    <x v="48"/>
    <s v="Contribution to EOS Benefits"/>
    <s v="SSD"/>
    <n v="4000"/>
    <n v="47104"/>
    <n v="1981"/>
    <x v="18"/>
    <s v="SSD10"/>
    <x v="15"/>
    <x v="78"/>
    <s v="PAY"/>
    <m/>
    <m/>
    <m/>
    <m/>
    <x v="95"/>
    <x v="93"/>
    <m/>
    <s v="IPDPR2A03"/>
    <n v="3144"/>
    <d v="2022-03-31T00:00:00"/>
    <n v="427.45"/>
    <s v="USD"/>
    <n v="427.45"/>
    <s v="GP"/>
    <n v="2022"/>
    <x v="3"/>
  </r>
  <r>
    <x v="5"/>
    <s v="UNDP1-IPDPR2A03-31-MAR-2022-5208"/>
    <x v="9"/>
    <d v="2022-04-05T00:00:00"/>
    <s v="UNDP1"/>
    <x v="45"/>
    <s v="Contributions to MAIP"/>
    <s v="SSD"/>
    <n v="4000"/>
    <n v="47104"/>
    <n v="1981"/>
    <x v="18"/>
    <s v="SSD10"/>
    <x v="15"/>
    <x v="78"/>
    <s v="PAY"/>
    <m/>
    <m/>
    <m/>
    <m/>
    <x v="95"/>
    <x v="93"/>
    <m/>
    <s v="IPDPR2A03"/>
    <n v="5208"/>
    <d v="2022-03-31T00:00:00"/>
    <n v="4.75"/>
    <s v="USD"/>
    <n v="4.75"/>
    <s v="GP"/>
    <n v="2022"/>
    <x v="3"/>
  </r>
  <r>
    <x v="5"/>
    <s v="UNDP1-IPDPR2A04-30-APR-2022-7232"/>
    <x v="0"/>
    <d v="2022-05-06T00:00:00"/>
    <s v="UNDP1"/>
    <x v="42"/>
    <s v="Separations - IP Staff"/>
    <s v="SSD"/>
    <n v="4000"/>
    <n v="47104"/>
    <n v="1981"/>
    <x v="18"/>
    <s v="SSD10"/>
    <x v="15"/>
    <x v="78"/>
    <s v="PAY"/>
    <m/>
    <m/>
    <m/>
    <m/>
    <x v="95"/>
    <x v="93"/>
    <m/>
    <s v="IPDPR2A04"/>
    <n v="7232"/>
    <d v="2022-04-30T00:00:00"/>
    <n v="118.74"/>
    <s v="USD"/>
    <n v="118.74"/>
    <s v="GP"/>
    <n v="2022"/>
    <x v="0"/>
  </r>
  <r>
    <x v="5"/>
    <s v="UNDP1-IPDPR2A04-30-APR-2022-5184"/>
    <x v="0"/>
    <d v="2022-05-06T00:00:00"/>
    <s v="UNDP1"/>
    <x v="45"/>
    <s v="Contributions to MAIP"/>
    <s v="SSD"/>
    <n v="4000"/>
    <n v="47104"/>
    <n v="1981"/>
    <x v="18"/>
    <s v="SSD10"/>
    <x v="15"/>
    <x v="78"/>
    <s v="PAY"/>
    <m/>
    <m/>
    <m/>
    <m/>
    <x v="95"/>
    <x v="93"/>
    <m/>
    <s v="IPDPR2A04"/>
    <n v="5184"/>
    <d v="2022-04-30T00:00:00"/>
    <n v="4.75"/>
    <s v="USD"/>
    <n v="4.75"/>
    <s v="GP"/>
    <n v="2022"/>
    <x v="0"/>
  </r>
  <r>
    <x v="5"/>
    <s v="UNDP1-IPDPR2A04-30-APR-2022-3123"/>
    <x v="0"/>
    <d v="2022-05-06T00:00:00"/>
    <s v="UNDP1"/>
    <x v="48"/>
    <s v="Contribution to EOS Benefits"/>
    <s v="SSD"/>
    <n v="4000"/>
    <n v="47104"/>
    <n v="1981"/>
    <x v="18"/>
    <s v="SSD10"/>
    <x v="15"/>
    <x v="78"/>
    <s v="PAY"/>
    <m/>
    <m/>
    <m/>
    <m/>
    <x v="95"/>
    <x v="93"/>
    <m/>
    <s v="IPDPR2A04"/>
    <n v="3123"/>
    <d v="2022-04-30T00:00:00"/>
    <n v="427.45"/>
    <s v="USD"/>
    <n v="427.45"/>
    <s v="GP"/>
    <n v="2022"/>
    <x v="0"/>
  </r>
  <r>
    <x v="5"/>
    <s v="UNDP1-IPDPR2A04-30-APR-2022-2436"/>
    <x v="0"/>
    <d v="2022-05-06T00:00:00"/>
    <s v="UNDP1"/>
    <x v="39"/>
    <s v="Reimb of Income Tax-IP Staff"/>
    <s v="SSD"/>
    <n v="4000"/>
    <n v="47104"/>
    <n v="1981"/>
    <x v="18"/>
    <s v="SSD10"/>
    <x v="15"/>
    <x v="78"/>
    <s v="PAY"/>
    <m/>
    <m/>
    <m/>
    <m/>
    <x v="95"/>
    <x v="93"/>
    <m/>
    <s v="IPDPR2A04"/>
    <n v="2436"/>
    <d v="2022-04-30T00:00:00"/>
    <n v="261.22000000000003"/>
    <s v="USD"/>
    <n v="261.22000000000003"/>
    <s v="GP"/>
    <n v="2022"/>
    <x v="0"/>
  </r>
  <r>
    <x v="5"/>
    <s v="UNDP1-IPDPR2A04-30-APR-2022-5871"/>
    <x v="0"/>
    <d v="2022-05-06T00:00:00"/>
    <s v="UNDP1"/>
    <x v="44"/>
    <s v="Contribution to UN JFA"/>
    <s v="SSD"/>
    <n v="4000"/>
    <n v="47104"/>
    <n v="1981"/>
    <x v="18"/>
    <s v="SSD10"/>
    <x v="15"/>
    <x v="78"/>
    <s v="PAY"/>
    <m/>
    <m/>
    <m/>
    <m/>
    <x v="95"/>
    <x v="93"/>
    <m/>
    <s v="IPDPR2A04"/>
    <n v="5871"/>
    <d v="2022-04-30T00:00:00"/>
    <n v="232.72"/>
    <s v="USD"/>
    <n v="232.72"/>
    <s v="GP"/>
    <n v="2022"/>
    <x v="0"/>
  </r>
  <r>
    <x v="5"/>
    <s v="UNDP1-IPDPR2A04-30-APR-2022-1762"/>
    <x v="0"/>
    <d v="2022-05-06T00:00:00"/>
    <s v="UNDP1"/>
    <x v="40"/>
    <s v="Ed Grt Incl Trvl&amp;Allow-IP Stf"/>
    <s v="SSD"/>
    <n v="4000"/>
    <n v="47104"/>
    <n v="1981"/>
    <x v="18"/>
    <s v="SSD10"/>
    <x v="15"/>
    <x v="78"/>
    <s v="PAY"/>
    <m/>
    <m/>
    <m/>
    <m/>
    <x v="95"/>
    <x v="93"/>
    <m/>
    <s v="IPDPR2A04"/>
    <n v="1762"/>
    <d v="2022-04-30T00:00:00"/>
    <n v="940"/>
    <s v="USD"/>
    <n v="940"/>
    <s v="GP"/>
    <n v="2022"/>
    <x v="0"/>
  </r>
  <r>
    <x v="5"/>
    <s v="UNDP1-IPDPR2A04-30-APR-2022-7906"/>
    <x v="0"/>
    <d v="2022-05-06T00:00:00"/>
    <s v="UNDP1"/>
    <x v="41"/>
    <s v="Contributions to ASHI Reserve"/>
    <s v="SSD"/>
    <n v="4000"/>
    <n v="47104"/>
    <n v="1981"/>
    <x v="18"/>
    <s v="SSD10"/>
    <x v="15"/>
    <x v="78"/>
    <s v="PAY"/>
    <m/>
    <m/>
    <m/>
    <m/>
    <x v="95"/>
    <x v="93"/>
    <m/>
    <s v="IPDPR2A04"/>
    <n v="7906"/>
    <d v="2022-04-30T00:00:00"/>
    <n v="569.92999999999995"/>
    <s v="USD"/>
    <n v="569.92999999999995"/>
    <s v="GP"/>
    <n v="2022"/>
    <x v="0"/>
  </r>
  <r>
    <x v="5"/>
    <s v="UNDP1-IPDPR2A04-30-APR-2022-4497"/>
    <x v="0"/>
    <d v="2022-05-06T00:00:00"/>
    <s v="UNDP1"/>
    <x v="46"/>
    <s v="Contribution to ICT"/>
    <s v="SSD"/>
    <n v="4000"/>
    <n v="47104"/>
    <n v="1981"/>
    <x v="18"/>
    <s v="SSD10"/>
    <x v="15"/>
    <x v="78"/>
    <s v="PAY"/>
    <m/>
    <m/>
    <m/>
    <m/>
    <x v="95"/>
    <x v="93"/>
    <m/>
    <s v="IPDPR2A04"/>
    <n v="4497"/>
    <d v="2022-04-30T00:00:00"/>
    <n v="142.47999999999999"/>
    <s v="USD"/>
    <n v="142.47999999999999"/>
    <s v="GP"/>
    <n v="2022"/>
    <x v="0"/>
  </r>
  <r>
    <x v="5"/>
    <s v="UNDP1-IPDPR2A04-30-APR-2022-3810"/>
    <x v="0"/>
    <d v="2022-05-06T00:00:00"/>
    <s v="UNDP1"/>
    <x v="47"/>
    <s v="Contribution to Training"/>
    <s v="SSD"/>
    <n v="4000"/>
    <n v="47104"/>
    <n v="1981"/>
    <x v="18"/>
    <s v="SSD10"/>
    <x v="15"/>
    <x v="78"/>
    <s v="PAY"/>
    <m/>
    <m/>
    <m/>
    <m/>
    <x v="95"/>
    <x v="93"/>
    <m/>
    <s v="IPDPR2A04"/>
    <n v="3810"/>
    <d v="2022-04-30T00:00:00"/>
    <n v="33.25"/>
    <s v="USD"/>
    <n v="33.25"/>
    <s v="GP"/>
    <n v="2022"/>
    <x v="0"/>
  </r>
  <r>
    <x v="5"/>
    <s v="UNDP1-IPDPR2A04-30-APR-2022-6545"/>
    <x v="0"/>
    <d v="2022-05-06T00:00:00"/>
    <s v="UNDP1"/>
    <x v="43"/>
    <s v="Contributions to Appendix D"/>
    <s v="SSD"/>
    <n v="4000"/>
    <n v="47104"/>
    <n v="1981"/>
    <x v="18"/>
    <s v="SSD10"/>
    <x v="15"/>
    <x v="78"/>
    <s v="PAY"/>
    <m/>
    <m/>
    <m/>
    <m/>
    <x v="95"/>
    <x v="93"/>
    <m/>
    <s v="IPDPR2A04"/>
    <n v="6545"/>
    <d v="2022-04-30T00:00:00"/>
    <n v="23.75"/>
    <s v="USD"/>
    <n v="23.75"/>
    <s v="GP"/>
    <n v="2022"/>
    <x v="0"/>
  </r>
  <r>
    <x v="5"/>
    <s v="UNDP1-IPDPR2A05-31-MAY-2022-2442"/>
    <x v="3"/>
    <d v="2022-05-31T00:00:00"/>
    <s v="UNDP1"/>
    <x v="39"/>
    <s v="Reimb of Income Tax-IP Staff"/>
    <s v="SSD"/>
    <n v="4000"/>
    <n v="47104"/>
    <n v="1981"/>
    <x v="18"/>
    <s v="SSD10"/>
    <x v="15"/>
    <x v="78"/>
    <s v="PAY"/>
    <m/>
    <m/>
    <m/>
    <m/>
    <x v="95"/>
    <x v="93"/>
    <m/>
    <s v="IPDPR2A05"/>
    <n v="2442"/>
    <d v="2022-05-31T00:00:00"/>
    <n v="261.22000000000003"/>
    <s v="USD"/>
    <n v="261.22000000000003"/>
    <s v="GP"/>
    <n v="2022"/>
    <x v="1"/>
  </r>
  <r>
    <x v="5"/>
    <s v="UNDP1-IPDPR2A05-31-MAY-2022-4518"/>
    <x v="3"/>
    <d v="2022-05-31T00:00:00"/>
    <s v="UNDP1"/>
    <x v="46"/>
    <s v="Contribution to ICT"/>
    <s v="SSD"/>
    <n v="4000"/>
    <n v="47104"/>
    <n v="1981"/>
    <x v="18"/>
    <s v="SSD10"/>
    <x v="15"/>
    <x v="78"/>
    <s v="PAY"/>
    <m/>
    <m/>
    <m/>
    <m/>
    <x v="95"/>
    <x v="93"/>
    <m/>
    <s v="IPDPR2A05"/>
    <n v="4518"/>
    <d v="2022-05-31T00:00:00"/>
    <n v="142.47999999999999"/>
    <s v="USD"/>
    <n v="142.47999999999999"/>
    <s v="GP"/>
    <n v="2022"/>
    <x v="1"/>
  </r>
  <r>
    <x v="5"/>
    <s v="UNDP1-IPDPR2A05-31-MAY-2022-5210"/>
    <x v="3"/>
    <d v="2022-05-31T00:00:00"/>
    <s v="UNDP1"/>
    <x v="45"/>
    <s v="Contributions to MAIP"/>
    <s v="SSD"/>
    <n v="4000"/>
    <n v="47104"/>
    <n v="1981"/>
    <x v="18"/>
    <s v="SSD10"/>
    <x v="15"/>
    <x v="78"/>
    <s v="PAY"/>
    <m/>
    <m/>
    <m/>
    <m/>
    <x v="95"/>
    <x v="93"/>
    <m/>
    <s v="IPDPR2A05"/>
    <n v="5210"/>
    <d v="2022-05-31T00:00:00"/>
    <n v="4.75"/>
    <s v="USD"/>
    <n v="4.75"/>
    <s v="GP"/>
    <n v="2022"/>
    <x v="1"/>
  </r>
  <r>
    <x v="5"/>
    <s v="UNDP1-IPDPR2A05-31-MAY-2022-5902"/>
    <x v="3"/>
    <d v="2022-05-31T00:00:00"/>
    <s v="UNDP1"/>
    <x v="44"/>
    <s v="Contribution to UN JFA"/>
    <s v="SSD"/>
    <n v="4000"/>
    <n v="47104"/>
    <n v="1981"/>
    <x v="18"/>
    <s v="SSD10"/>
    <x v="15"/>
    <x v="78"/>
    <s v="PAY"/>
    <m/>
    <m/>
    <m/>
    <m/>
    <x v="95"/>
    <x v="93"/>
    <m/>
    <s v="IPDPR2A05"/>
    <n v="5902"/>
    <d v="2022-05-31T00:00:00"/>
    <n v="232.72"/>
    <s v="USD"/>
    <n v="232.72"/>
    <s v="GP"/>
    <n v="2022"/>
    <x v="1"/>
  </r>
  <r>
    <x v="5"/>
    <s v="UNDP1-IPDPR2A05-31-MAY-2022-1763"/>
    <x v="3"/>
    <d v="2022-05-31T00:00:00"/>
    <s v="UNDP1"/>
    <x v="40"/>
    <s v="Ed Grt Incl Trvl&amp;Allow-IP Stf"/>
    <s v="SSD"/>
    <n v="4000"/>
    <n v="47104"/>
    <n v="1981"/>
    <x v="18"/>
    <s v="SSD10"/>
    <x v="15"/>
    <x v="78"/>
    <s v="PAY"/>
    <m/>
    <m/>
    <m/>
    <m/>
    <x v="95"/>
    <x v="93"/>
    <m/>
    <s v="IPDPR2A05"/>
    <n v="1763"/>
    <d v="2022-05-31T00:00:00"/>
    <n v="940"/>
    <s v="USD"/>
    <n v="940"/>
    <s v="GP"/>
    <n v="2022"/>
    <x v="1"/>
  </r>
  <r>
    <x v="5"/>
    <s v="UNDP1-IPDPR2A05-31-MAY-2022-6581"/>
    <x v="3"/>
    <d v="2022-05-31T00:00:00"/>
    <s v="UNDP1"/>
    <x v="43"/>
    <s v="Contributions to Appendix D"/>
    <s v="SSD"/>
    <n v="4000"/>
    <n v="47104"/>
    <n v="1981"/>
    <x v="18"/>
    <s v="SSD10"/>
    <x v="15"/>
    <x v="78"/>
    <s v="PAY"/>
    <m/>
    <m/>
    <m/>
    <m/>
    <x v="95"/>
    <x v="93"/>
    <m/>
    <s v="IPDPR2A05"/>
    <n v="6581"/>
    <d v="2022-05-31T00:00:00"/>
    <n v="23.75"/>
    <s v="USD"/>
    <n v="23.75"/>
    <s v="GP"/>
    <n v="2022"/>
    <x v="1"/>
  </r>
  <r>
    <x v="5"/>
    <s v="UNDP1-IPDPR2A05-31-MAY-2022-7273"/>
    <x v="3"/>
    <d v="2022-05-31T00:00:00"/>
    <s v="UNDP1"/>
    <x v="42"/>
    <s v="Separations - IP Staff"/>
    <s v="SSD"/>
    <n v="4000"/>
    <n v="47104"/>
    <n v="1981"/>
    <x v="18"/>
    <s v="SSD10"/>
    <x v="15"/>
    <x v="78"/>
    <s v="PAY"/>
    <m/>
    <m/>
    <m/>
    <m/>
    <x v="95"/>
    <x v="93"/>
    <m/>
    <s v="IPDPR2A05"/>
    <n v="7273"/>
    <d v="2022-05-31T00:00:00"/>
    <n v="118.74"/>
    <s v="USD"/>
    <n v="118.74"/>
    <s v="GP"/>
    <n v="2022"/>
    <x v="1"/>
  </r>
  <r>
    <x v="5"/>
    <s v="UNDP1-IPDPR2A05-31-MAY-2022-7952"/>
    <x v="3"/>
    <d v="2022-05-31T00:00:00"/>
    <s v="UNDP1"/>
    <x v="41"/>
    <s v="Contributions to ASHI Reserve"/>
    <s v="SSD"/>
    <n v="4000"/>
    <n v="47104"/>
    <n v="1981"/>
    <x v="18"/>
    <s v="SSD10"/>
    <x v="15"/>
    <x v="78"/>
    <s v="PAY"/>
    <m/>
    <m/>
    <m/>
    <m/>
    <x v="95"/>
    <x v="93"/>
    <m/>
    <s v="IPDPR2A05"/>
    <n v="7952"/>
    <d v="2022-05-31T00:00:00"/>
    <n v="569.92999999999995"/>
    <s v="USD"/>
    <n v="569.92999999999995"/>
    <s v="GP"/>
    <n v="2022"/>
    <x v="1"/>
  </r>
  <r>
    <x v="5"/>
    <s v="UNDP1-IPDPR2A05-31-MAY-2022-3134"/>
    <x v="3"/>
    <d v="2022-05-31T00:00:00"/>
    <s v="UNDP1"/>
    <x v="48"/>
    <s v="Contribution to EOS Benefits"/>
    <s v="SSD"/>
    <n v="4000"/>
    <n v="47104"/>
    <n v="1981"/>
    <x v="18"/>
    <s v="SSD10"/>
    <x v="15"/>
    <x v="78"/>
    <s v="PAY"/>
    <m/>
    <m/>
    <m/>
    <m/>
    <x v="95"/>
    <x v="93"/>
    <m/>
    <s v="IPDPR2A05"/>
    <n v="3134"/>
    <d v="2022-05-31T00:00:00"/>
    <n v="427.45"/>
    <s v="USD"/>
    <n v="427.45"/>
    <s v="GP"/>
    <n v="2022"/>
    <x v="1"/>
  </r>
  <r>
    <x v="5"/>
    <s v="UNDP1-IPDPR2A05-31-MAY-2022-3826"/>
    <x v="3"/>
    <d v="2022-05-31T00:00:00"/>
    <s v="UNDP1"/>
    <x v="47"/>
    <s v="Contribution to Training"/>
    <s v="SSD"/>
    <n v="4000"/>
    <n v="47104"/>
    <n v="1981"/>
    <x v="18"/>
    <s v="SSD10"/>
    <x v="15"/>
    <x v="78"/>
    <s v="PAY"/>
    <m/>
    <m/>
    <m/>
    <m/>
    <x v="95"/>
    <x v="93"/>
    <m/>
    <s v="IPDPR2A05"/>
    <n v="3826"/>
    <d v="2022-05-31T00:00:00"/>
    <n v="33.25"/>
    <s v="USD"/>
    <n v="33.25"/>
    <s v="GP"/>
    <n v="2022"/>
    <x v="1"/>
  </r>
  <r>
    <x v="5"/>
    <s v="UNDP1-IPDPR2A06-30-JUN-2022-3844"/>
    <x v="4"/>
    <d v="2022-07-01T00:00:00"/>
    <s v="UNDP1"/>
    <x v="47"/>
    <s v="Contribution to Training"/>
    <s v="SSD"/>
    <n v="4000"/>
    <n v="47104"/>
    <n v="1981"/>
    <x v="18"/>
    <s v="SSD10"/>
    <x v="15"/>
    <x v="78"/>
    <s v="PAY"/>
    <m/>
    <m/>
    <m/>
    <m/>
    <x v="95"/>
    <x v="93"/>
    <m/>
    <s v="IPDPR2A06"/>
    <n v="3844"/>
    <d v="2022-06-30T00:00:00"/>
    <n v="33.25"/>
    <s v="USD"/>
    <n v="33.25"/>
    <s v="GP"/>
    <n v="2022"/>
    <x v="2"/>
  </r>
  <r>
    <x v="5"/>
    <s v="UNDP1-IPDPR2A06-30-JUN-2022-4538"/>
    <x v="4"/>
    <d v="2022-07-01T00:00:00"/>
    <s v="UNDP1"/>
    <x v="46"/>
    <s v="Contribution to ICT"/>
    <s v="SSD"/>
    <n v="4000"/>
    <n v="47104"/>
    <n v="1981"/>
    <x v="18"/>
    <s v="SSD10"/>
    <x v="15"/>
    <x v="78"/>
    <s v="PAY"/>
    <m/>
    <m/>
    <m/>
    <m/>
    <x v="95"/>
    <x v="93"/>
    <m/>
    <s v="IPDPR2A06"/>
    <n v="4538"/>
    <d v="2022-06-30T00:00:00"/>
    <n v="142.47999999999999"/>
    <s v="USD"/>
    <n v="142.47999999999999"/>
    <s v="GP"/>
    <n v="2022"/>
    <x v="2"/>
  </r>
  <r>
    <x v="5"/>
    <s v="UNDP1-IPDPR2A06-30-JUN-2022-5232"/>
    <x v="4"/>
    <d v="2022-07-01T00:00:00"/>
    <s v="UNDP1"/>
    <x v="45"/>
    <s v="Contributions to MAIP"/>
    <s v="SSD"/>
    <n v="4000"/>
    <n v="47104"/>
    <n v="1981"/>
    <x v="18"/>
    <s v="SSD10"/>
    <x v="15"/>
    <x v="78"/>
    <s v="PAY"/>
    <m/>
    <m/>
    <m/>
    <m/>
    <x v="95"/>
    <x v="93"/>
    <m/>
    <s v="IPDPR2A06"/>
    <n v="5232"/>
    <d v="2022-06-30T00:00:00"/>
    <n v="4.75"/>
    <s v="USD"/>
    <n v="4.75"/>
    <s v="GP"/>
    <n v="2022"/>
    <x v="2"/>
  </r>
  <r>
    <x v="5"/>
    <s v="UNDP1-IPDPR2A06-30-JUN-2022-1774"/>
    <x v="4"/>
    <d v="2022-07-01T00:00:00"/>
    <s v="UNDP1"/>
    <x v="40"/>
    <s v="Ed Grt Incl Trvl&amp;Allow-IP Stf"/>
    <s v="SSD"/>
    <n v="4000"/>
    <n v="47104"/>
    <n v="1981"/>
    <x v="18"/>
    <s v="SSD10"/>
    <x v="15"/>
    <x v="78"/>
    <s v="PAY"/>
    <m/>
    <m/>
    <m/>
    <m/>
    <x v="95"/>
    <x v="93"/>
    <m/>
    <s v="IPDPR2A06"/>
    <n v="1774"/>
    <d v="2022-06-30T00:00:00"/>
    <n v="940"/>
    <s v="USD"/>
    <n v="940"/>
    <s v="GP"/>
    <n v="2022"/>
    <x v="2"/>
  </r>
  <r>
    <x v="5"/>
    <s v="UNDP1-IPDPR2A06-30-JUN-2022-3150"/>
    <x v="4"/>
    <d v="2022-07-01T00:00:00"/>
    <s v="UNDP1"/>
    <x v="48"/>
    <s v="Contribution to EOS Benefits"/>
    <s v="SSD"/>
    <n v="4000"/>
    <n v="47104"/>
    <n v="1981"/>
    <x v="18"/>
    <s v="SSD10"/>
    <x v="15"/>
    <x v="78"/>
    <s v="PAY"/>
    <m/>
    <m/>
    <m/>
    <m/>
    <x v="95"/>
    <x v="93"/>
    <m/>
    <s v="IPDPR2A06"/>
    <n v="3150"/>
    <d v="2022-06-30T00:00:00"/>
    <n v="427.45"/>
    <s v="USD"/>
    <n v="427.45"/>
    <s v="GP"/>
    <n v="2022"/>
    <x v="2"/>
  </r>
  <r>
    <x v="5"/>
    <s v="UNDP1-IPDPR2A06-30-JUN-2022-5926"/>
    <x v="4"/>
    <d v="2022-07-01T00:00:00"/>
    <s v="UNDP1"/>
    <x v="44"/>
    <s v="Contribution to UN JFA"/>
    <s v="SSD"/>
    <n v="4000"/>
    <n v="47104"/>
    <n v="1981"/>
    <x v="18"/>
    <s v="SSD10"/>
    <x v="15"/>
    <x v="78"/>
    <s v="PAY"/>
    <m/>
    <m/>
    <m/>
    <m/>
    <x v="95"/>
    <x v="93"/>
    <m/>
    <s v="IPDPR2A06"/>
    <n v="5926"/>
    <d v="2022-06-30T00:00:00"/>
    <n v="232.72"/>
    <s v="USD"/>
    <n v="232.72"/>
    <s v="GP"/>
    <n v="2022"/>
    <x v="2"/>
  </r>
  <r>
    <x v="5"/>
    <s v="UNDP1-IPDPR2A06-30-JUN-2022-6608"/>
    <x v="4"/>
    <d v="2022-07-01T00:00:00"/>
    <s v="UNDP1"/>
    <x v="43"/>
    <s v="Contributions to Appendix D"/>
    <s v="SSD"/>
    <n v="4000"/>
    <n v="47104"/>
    <n v="1981"/>
    <x v="18"/>
    <s v="SSD10"/>
    <x v="15"/>
    <x v="78"/>
    <s v="PAY"/>
    <m/>
    <m/>
    <m/>
    <m/>
    <x v="95"/>
    <x v="93"/>
    <m/>
    <s v="IPDPR2A06"/>
    <n v="6608"/>
    <d v="2022-06-30T00:00:00"/>
    <n v="23.75"/>
    <s v="USD"/>
    <n v="23.75"/>
    <s v="GP"/>
    <n v="2022"/>
    <x v="2"/>
  </r>
  <r>
    <x v="5"/>
    <s v="UNDP1-IPDPR2A06-30-JUN-2022-7302"/>
    <x v="4"/>
    <d v="2022-07-01T00:00:00"/>
    <s v="UNDP1"/>
    <x v="42"/>
    <s v="Separations - IP Staff"/>
    <s v="SSD"/>
    <n v="4000"/>
    <n v="47104"/>
    <n v="1981"/>
    <x v="18"/>
    <s v="SSD10"/>
    <x v="15"/>
    <x v="78"/>
    <s v="PAY"/>
    <m/>
    <m/>
    <m/>
    <m/>
    <x v="95"/>
    <x v="93"/>
    <m/>
    <s v="IPDPR2A06"/>
    <n v="7302"/>
    <d v="2022-06-30T00:00:00"/>
    <n v="118.74"/>
    <s v="USD"/>
    <n v="118.74"/>
    <s v="GP"/>
    <n v="2022"/>
    <x v="2"/>
  </r>
  <r>
    <x v="5"/>
    <s v="UNDP1-IPDPR2A06-30-JUN-2022-7984"/>
    <x v="4"/>
    <d v="2022-07-01T00:00:00"/>
    <s v="UNDP1"/>
    <x v="41"/>
    <s v="Contributions to ASHI Reserve"/>
    <s v="SSD"/>
    <n v="4000"/>
    <n v="47104"/>
    <n v="1981"/>
    <x v="18"/>
    <s v="SSD10"/>
    <x v="15"/>
    <x v="78"/>
    <s v="PAY"/>
    <m/>
    <m/>
    <m/>
    <m/>
    <x v="95"/>
    <x v="93"/>
    <m/>
    <s v="IPDPR2A06"/>
    <n v="7984"/>
    <d v="2022-06-30T00:00:00"/>
    <n v="569.92999999999995"/>
    <s v="USD"/>
    <n v="569.92999999999995"/>
    <s v="GP"/>
    <n v="2022"/>
    <x v="2"/>
  </r>
  <r>
    <x v="5"/>
    <s v="UNDP1-IPDPR2A06-30-JUN-2022-2456"/>
    <x v="4"/>
    <d v="2022-07-01T00:00:00"/>
    <s v="UNDP1"/>
    <x v="39"/>
    <s v="Reimb of Income Tax-IP Staff"/>
    <s v="SSD"/>
    <n v="4000"/>
    <n v="47104"/>
    <n v="1981"/>
    <x v="18"/>
    <s v="SSD10"/>
    <x v="15"/>
    <x v="78"/>
    <s v="PAY"/>
    <m/>
    <m/>
    <m/>
    <m/>
    <x v="95"/>
    <x v="93"/>
    <m/>
    <s v="IPDPR2A06"/>
    <n v="2456"/>
    <d v="2022-06-30T00:00:00"/>
    <n v="261.22000000000003"/>
    <s v="USD"/>
    <n v="261.22000000000003"/>
    <s v="GP"/>
    <n v="2022"/>
    <x v="2"/>
  </r>
  <r>
    <x v="5"/>
    <s v="UNDP1-IPDPR2B01-31-JAN-2022-2666"/>
    <x v="12"/>
    <d v="2022-03-26T00:00:00"/>
    <s v="UNDP1"/>
    <x v="39"/>
    <s v="Reimb of Income Tax-IP Staff"/>
    <s v="SSD"/>
    <n v="30000"/>
    <n v="47104"/>
    <n v="1981"/>
    <x v="3"/>
    <s v="SSD10"/>
    <x v="15"/>
    <x v="78"/>
    <s v="PAY"/>
    <m/>
    <m/>
    <m/>
    <m/>
    <x v="95"/>
    <x v="93"/>
    <m/>
    <s v="IPDPR2B01"/>
    <n v="2666"/>
    <d v="2022-01-31T00:00:00"/>
    <n v="366.94"/>
    <s v="USD"/>
    <n v="366.94"/>
    <s v="GP"/>
    <n v="2022"/>
    <x v="5"/>
  </r>
  <r>
    <x v="5"/>
    <s v="UNDP1-IPDPR2B01-31-JAN-2022-5438"/>
    <x v="12"/>
    <d v="2022-03-26T00:00:00"/>
    <s v="UNDP1"/>
    <x v="45"/>
    <s v="Contributions to MAIP"/>
    <s v="SSD"/>
    <n v="30000"/>
    <n v="47104"/>
    <n v="1981"/>
    <x v="3"/>
    <s v="SSD10"/>
    <x v="15"/>
    <x v="78"/>
    <s v="PAY"/>
    <m/>
    <m/>
    <m/>
    <m/>
    <x v="95"/>
    <x v="93"/>
    <m/>
    <s v="IPDPR2B01"/>
    <n v="5438"/>
    <d v="2022-01-31T00:00:00"/>
    <n v="6.67"/>
    <s v="USD"/>
    <n v="6.67"/>
    <s v="GP"/>
    <n v="2022"/>
    <x v="5"/>
  </r>
  <r>
    <x v="5"/>
    <s v="UNDP1-IPDPR2B01-31-JAN-2022-1973"/>
    <x v="12"/>
    <d v="2022-03-26T00:00:00"/>
    <s v="UNDP1"/>
    <x v="40"/>
    <s v="Ed Grt Incl Trvl&amp;Allow-IP Stf"/>
    <s v="SSD"/>
    <n v="30000"/>
    <n v="47104"/>
    <n v="1981"/>
    <x v="3"/>
    <s v="SSD10"/>
    <x v="15"/>
    <x v="78"/>
    <s v="PAY"/>
    <m/>
    <m/>
    <m/>
    <m/>
    <x v="95"/>
    <x v="93"/>
    <m/>
    <s v="IPDPR2B01"/>
    <n v="1973"/>
    <d v="2022-01-31T00:00:00"/>
    <n v="940"/>
    <s v="USD"/>
    <n v="940"/>
    <s v="GP"/>
    <n v="2022"/>
    <x v="5"/>
  </r>
  <r>
    <x v="5"/>
    <s v="UNDP1-IPDPR2B01-31-JAN-2022-6131"/>
    <x v="12"/>
    <d v="2022-03-26T00:00:00"/>
    <s v="UNDP1"/>
    <x v="44"/>
    <s v="Contribution to UN JFA"/>
    <s v="SSD"/>
    <n v="30000"/>
    <n v="47104"/>
    <n v="1981"/>
    <x v="3"/>
    <s v="SSD10"/>
    <x v="15"/>
    <x v="78"/>
    <s v="PAY"/>
    <m/>
    <m/>
    <m/>
    <m/>
    <x v="95"/>
    <x v="93"/>
    <m/>
    <s v="IPDPR2B01"/>
    <n v="6131"/>
    <d v="2022-01-31T00:00:00"/>
    <n v="326.91000000000003"/>
    <s v="USD"/>
    <n v="326.91000000000003"/>
    <s v="GP"/>
    <n v="2022"/>
    <x v="5"/>
  </r>
  <r>
    <x v="5"/>
    <s v="UNDP1-IPDPR2B01-31-JAN-2022-3359"/>
    <x v="12"/>
    <d v="2022-03-26T00:00:00"/>
    <s v="UNDP1"/>
    <x v="48"/>
    <s v="Contribution to EOS Benefits"/>
    <s v="SSD"/>
    <n v="30000"/>
    <n v="47104"/>
    <n v="1981"/>
    <x v="3"/>
    <s v="SSD10"/>
    <x v="15"/>
    <x v="78"/>
    <s v="PAY"/>
    <m/>
    <m/>
    <m/>
    <m/>
    <x v="95"/>
    <x v="93"/>
    <m/>
    <s v="IPDPR2B01"/>
    <n v="3359"/>
    <d v="2022-01-31T00:00:00"/>
    <n v="600.44000000000005"/>
    <s v="USD"/>
    <n v="600.44000000000005"/>
    <s v="GP"/>
    <n v="2022"/>
    <x v="5"/>
  </r>
  <r>
    <x v="5"/>
    <s v="UNDP1-IPDPR2B01-31-JAN-2022-6824"/>
    <x v="12"/>
    <d v="2022-03-26T00:00:00"/>
    <s v="UNDP1"/>
    <x v="43"/>
    <s v="Contributions to Appendix D"/>
    <s v="SSD"/>
    <n v="30000"/>
    <n v="47104"/>
    <n v="1981"/>
    <x v="3"/>
    <s v="SSD10"/>
    <x v="15"/>
    <x v="78"/>
    <s v="PAY"/>
    <m/>
    <m/>
    <m/>
    <m/>
    <x v="95"/>
    <x v="93"/>
    <m/>
    <s v="IPDPR2B01"/>
    <n v="6824"/>
    <d v="2022-01-31T00:00:00"/>
    <n v="33.36"/>
    <s v="USD"/>
    <n v="33.36"/>
    <s v="GP"/>
    <n v="2022"/>
    <x v="5"/>
  </r>
  <r>
    <x v="5"/>
    <s v="UNDP1-IPDPR2B01-31-JAN-2022-7517"/>
    <x v="12"/>
    <d v="2022-03-26T00:00:00"/>
    <s v="UNDP1"/>
    <x v="42"/>
    <s v="Separations - IP Staff"/>
    <s v="SSD"/>
    <n v="30000"/>
    <n v="47104"/>
    <n v="1981"/>
    <x v="3"/>
    <s v="SSD10"/>
    <x v="15"/>
    <x v="78"/>
    <s v="PAY"/>
    <m/>
    <m/>
    <m/>
    <m/>
    <x v="95"/>
    <x v="93"/>
    <m/>
    <s v="IPDPR2B01"/>
    <n v="7517"/>
    <d v="2022-01-31T00:00:00"/>
    <n v="166.79"/>
    <s v="USD"/>
    <n v="166.79"/>
    <s v="GP"/>
    <n v="2022"/>
    <x v="5"/>
  </r>
  <r>
    <x v="5"/>
    <s v="UNDP1-IPDPR2B01-31-JAN-2022-4052"/>
    <x v="12"/>
    <d v="2022-03-26T00:00:00"/>
    <s v="UNDP1"/>
    <x v="47"/>
    <s v="Contribution to Training"/>
    <s v="SSD"/>
    <n v="30000"/>
    <n v="47104"/>
    <n v="1981"/>
    <x v="3"/>
    <s v="SSD10"/>
    <x v="15"/>
    <x v="78"/>
    <s v="PAY"/>
    <m/>
    <m/>
    <m/>
    <m/>
    <x v="95"/>
    <x v="93"/>
    <m/>
    <s v="IPDPR2B01"/>
    <n v="4052"/>
    <d v="2022-01-31T00:00:00"/>
    <n v="46.7"/>
    <s v="USD"/>
    <n v="46.7"/>
    <s v="GP"/>
    <n v="2022"/>
    <x v="5"/>
  </r>
  <r>
    <x v="5"/>
    <s v="UNDP1-IPDPR2B01-31-JAN-2022-8210"/>
    <x v="12"/>
    <d v="2022-03-26T00:00:00"/>
    <s v="UNDP1"/>
    <x v="41"/>
    <s v="Contributions to ASHI Reserve"/>
    <s v="SSD"/>
    <n v="30000"/>
    <n v="47104"/>
    <n v="1981"/>
    <x v="3"/>
    <s v="SSD10"/>
    <x v="15"/>
    <x v="78"/>
    <s v="PAY"/>
    <m/>
    <m/>
    <m/>
    <m/>
    <x v="95"/>
    <x v="93"/>
    <m/>
    <s v="IPDPR2B01"/>
    <n v="8210"/>
    <d v="2022-01-31T00:00:00"/>
    <n v="800.59"/>
    <s v="USD"/>
    <n v="800.59"/>
    <s v="GP"/>
    <n v="2022"/>
    <x v="5"/>
  </r>
  <r>
    <x v="5"/>
    <s v="UNDP1-IPDPR2B01-31-JAN-2022-4745"/>
    <x v="12"/>
    <d v="2022-03-26T00:00:00"/>
    <s v="UNDP1"/>
    <x v="46"/>
    <s v="Contribution to ICT"/>
    <s v="SSD"/>
    <n v="30000"/>
    <n v="47104"/>
    <n v="1981"/>
    <x v="3"/>
    <s v="SSD10"/>
    <x v="15"/>
    <x v="78"/>
    <s v="PAY"/>
    <m/>
    <m/>
    <m/>
    <m/>
    <x v="95"/>
    <x v="93"/>
    <m/>
    <s v="IPDPR2B01"/>
    <n v="4745"/>
    <d v="2022-01-31T00:00:00"/>
    <n v="200.15"/>
    <s v="USD"/>
    <n v="200.15"/>
    <s v="GP"/>
    <n v="2022"/>
    <x v="5"/>
  </r>
  <r>
    <x v="5"/>
    <s v="UNDP1-IPDPR2B02-28-FEB-2022-5422"/>
    <x v="8"/>
    <d v="2022-03-27T00:00:00"/>
    <s v="UNDP1"/>
    <x v="45"/>
    <s v="Contributions to MAIP"/>
    <s v="SSD"/>
    <n v="30000"/>
    <n v="47104"/>
    <n v="1981"/>
    <x v="3"/>
    <s v="SSD10"/>
    <x v="15"/>
    <x v="78"/>
    <s v="PAY"/>
    <m/>
    <m/>
    <m/>
    <m/>
    <x v="95"/>
    <x v="93"/>
    <m/>
    <s v="IPDPR2B02"/>
    <n v="5422"/>
    <d v="2022-02-28T00:00:00"/>
    <n v="6.67"/>
    <s v="USD"/>
    <n v="6.67"/>
    <s v="GP"/>
    <n v="2022"/>
    <x v="4"/>
  </r>
  <r>
    <x v="5"/>
    <s v="UNDP1-IPDPR2B02-28-FEB-2022-6114"/>
    <x v="8"/>
    <d v="2022-03-27T00:00:00"/>
    <s v="UNDP1"/>
    <x v="44"/>
    <s v="Contribution to UN JFA"/>
    <s v="SSD"/>
    <n v="30000"/>
    <n v="47104"/>
    <n v="1981"/>
    <x v="3"/>
    <s v="SSD10"/>
    <x v="15"/>
    <x v="78"/>
    <s v="PAY"/>
    <m/>
    <m/>
    <m/>
    <m/>
    <x v="95"/>
    <x v="93"/>
    <m/>
    <s v="IPDPR2B02"/>
    <n v="6114"/>
    <d v="2022-02-28T00:00:00"/>
    <n v="326.91000000000003"/>
    <s v="USD"/>
    <n v="326.91000000000003"/>
    <s v="GP"/>
    <n v="2022"/>
    <x v="4"/>
  </r>
  <r>
    <x v="5"/>
    <s v="UNDP1-IPDPR2B02-28-FEB-2022-6806"/>
    <x v="8"/>
    <d v="2022-03-27T00:00:00"/>
    <s v="UNDP1"/>
    <x v="43"/>
    <s v="Contributions to Appendix D"/>
    <s v="SSD"/>
    <n v="30000"/>
    <n v="47104"/>
    <n v="1981"/>
    <x v="3"/>
    <s v="SSD10"/>
    <x v="15"/>
    <x v="78"/>
    <s v="PAY"/>
    <m/>
    <m/>
    <m/>
    <m/>
    <x v="95"/>
    <x v="93"/>
    <m/>
    <s v="IPDPR2B02"/>
    <n v="6806"/>
    <d v="2022-02-28T00:00:00"/>
    <n v="33.36"/>
    <s v="USD"/>
    <n v="33.36"/>
    <s v="GP"/>
    <n v="2022"/>
    <x v="4"/>
  </r>
  <r>
    <x v="5"/>
    <s v="UNDP1-IPDPR2B02-28-FEB-2022-8190"/>
    <x v="8"/>
    <d v="2022-03-27T00:00:00"/>
    <s v="UNDP1"/>
    <x v="41"/>
    <s v="Contributions to ASHI Reserve"/>
    <s v="SSD"/>
    <n v="30000"/>
    <n v="47104"/>
    <n v="1981"/>
    <x v="3"/>
    <s v="SSD10"/>
    <x v="15"/>
    <x v="78"/>
    <s v="PAY"/>
    <m/>
    <m/>
    <m/>
    <m/>
    <x v="95"/>
    <x v="93"/>
    <m/>
    <s v="IPDPR2B02"/>
    <n v="8190"/>
    <d v="2022-02-28T00:00:00"/>
    <n v="800.59"/>
    <s v="USD"/>
    <n v="800.59"/>
    <s v="GP"/>
    <n v="2022"/>
    <x v="4"/>
  </r>
  <r>
    <x v="5"/>
    <s v="UNDP1-IPDPR2B02-28-FEB-2022-4038"/>
    <x v="8"/>
    <d v="2022-03-27T00:00:00"/>
    <s v="UNDP1"/>
    <x v="47"/>
    <s v="Contribution to Training"/>
    <s v="SSD"/>
    <n v="30000"/>
    <n v="47104"/>
    <n v="1981"/>
    <x v="3"/>
    <s v="SSD10"/>
    <x v="15"/>
    <x v="78"/>
    <s v="PAY"/>
    <m/>
    <m/>
    <m/>
    <m/>
    <x v="95"/>
    <x v="93"/>
    <m/>
    <s v="IPDPR2B02"/>
    <n v="4038"/>
    <d v="2022-02-28T00:00:00"/>
    <n v="46.7"/>
    <s v="USD"/>
    <n v="46.7"/>
    <s v="GP"/>
    <n v="2022"/>
    <x v="4"/>
  </r>
  <r>
    <x v="5"/>
    <s v="UNDP1-IPDPR2B02-28-FEB-2022-7498"/>
    <x v="8"/>
    <d v="2022-03-27T00:00:00"/>
    <s v="UNDP1"/>
    <x v="42"/>
    <s v="Separations - IP Staff"/>
    <s v="SSD"/>
    <n v="30000"/>
    <n v="47104"/>
    <n v="1981"/>
    <x v="3"/>
    <s v="SSD10"/>
    <x v="15"/>
    <x v="78"/>
    <s v="PAY"/>
    <m/>
    <m/>
    <m/>
    <m/>
    <x v="95"/>
    <x v="93"/>
    <m/>
    <s v="IPDPR2B02"/>
    <n v="7498"/>
    <d v="2022-02-28T00:00:00"/>
    <n v="166.79"/>
    <s v="USD"/>
    <n v="166.79"/>
    <s v="GP"/>
    <n v="2022"/>
    <x v="4"/>
  </r>
  <r>
    <x v="5"/>
    <s v="UNDP1-IPDPR2B02-28-FEB-2022-3346"/>
    <x v="8"/>
    <d v="2022-03-27T00:00:00"/>
    <s v="UNDP1"/>
    <x v="48"/>
    <s v="Contribution to EOS Benefits"/>
    <s v="SSD"/>
    <n v="30000"/>
    <n v="47104"/>
    <n v="1981"/>
    <x v="3"/>
    <s v="SSD10"/>
    <x v="15"/>
    <x v="78"/>
    <s v="PAY"/>
    <m/>
    <m/>
    <m/>
    <m/>
    <x v="95"/>
    <x v="93"/>
    <m/>
    <s v="IPDPR2B02"/>
    <n v="3346"/>
    <d v="2022-02-28T00:00:00"/>
    <n v="600.44000000000005"/>
    <s v="USD"/>
    <n v="600.44000000000005"/>
    <s v="GP"/>
    <n v="2022"/>
    <x v="4"/>
  </r>
  <r>
    <x v="5"/>
    <s v="UNDP1-IPDPR2B02-28-FEB-2022-2654"/>
    <x v="8"/>
    <d v="2022-03-27T00:00:00"/>
    <s v="UNDP1"/>
    <x v="39"/>
    <s v="Reimb of Income Tax-IP Staff"/>
    <s v="SSD"/>
    <n v="30000"/>
    <n v="47104"/>
    <n v="1981"/>
    <x v="3"/>
    <s v="SSD10"/>
    <x v="15"/>
    <x v="78"/>
    <s v="PAY"/>
    <m/>
    <m/>
    <m/>
    <m/>
    <x v="95"/>
    <x v="93"/>
    <m/>
    <s v="IPDPR2B02"/>
    <n v="2654"/>
    <d v="2022-02-28T00:00:00"/>
    <n v="366.94"/>
    <s v="USD"/>
    <n v="366.94"/>
    <s v="GP"/>
    <n v="2022"/>
    <x v="4"/>
  </r>
  <r>
    <x v="5"/>
    <s v="UNDP1-IPDPR2B02-28-FEB-2022-1962"/>
    <x v="8"/>
    <d v="2022-03-27T00:00:00"/>
    <s v="UNDP1"/>
    <x v="40"/>
    <s v="Ed Grt Incl Trvl&amp;Allow-IP Stf"/>
    <s v="SSD"/>
    <n v="30000"/>
    <n v="47104"/>
    <n v="1981"/>
    <x v="3"/>
    <s v="SSD10"/>
    <x v="15"/>
    <x v="78"/>
    <s v="PAY"/>
    <m/>
    <m/>
    <m/>
    <m/>
    <x v="95"/>
    <x v="93"/>
    <m/>
    <s v="IPDPR2B02"/>
    <n v="1962"/>
    <d v="2022-02-28T00:00:00"/>
    <n v="940"/>
    <s v="USD"/>
    <n v="940"/>
    <s v="GP"/>
    <n v="2022"/>
    <x v="4"/>
  </r>
  <r>
    <x v="5"/>
    <s v="UNDP1-IPDPR2B02-28-FEB-2022-4730"/>
    <x v="8"/>
    <d v="2022-03-27T00:00:00"/>
    <s v="UNDP1"/>
    <x v="46"/>
    <s v="Contribution to ICT"/>
    <s v="SSD"/>
    <n v="30000"/>
    <n v="47104"/>
    <n v="1981"/>
    <x v="3"/>
    <s v="SSD10"/>
    <x v="15"/>
    <x v="78"/>
    <s v="PAY"/>
    <m/>
    <m/>
    <m/>
    <m/>
    <x v="95"/>
    <x v="93"/>
    <m/>
    <s v="IPDPR2B02"/>
    <n v="4730"/>
    <d v="2022-02-28T00:00:00"/>
    <n v="200.15"/>
    <s v="USD"/>
    <n v="200.15"/>
    <s v="GP"/>
    <n v="2022"/>
    <x v="4"/>
  </r>
  <r>
    <x v="5"/>
    <s v="UNDP1-IPDPR2B03-31-MAR-2022-1931"/>
    <x v="9"/>
    <d v="2022-04-05T00:00:00"/>
    <s v="UNDP1"/>
    <x v="40"/>
    <s v="Ed Grt Incl Trvl&amp;Allow-IP Stf"/>
    <s v="SSD"/>
    <n v="30000"/>
    <n v="47104"/>
    <n v="1981"/>
    <x v="3"/>
    <s v="SSD10"/>
    <x v="15"/>
    <x v="78"/>
    <s v="PAY"/>
    <m/>
    <m/>
    <m/>
    <m/>
    <x v="95"/>
    <x v="93"/>
    <m/>
    <s v="IPDPR2B03"/>
    <n v="1931"/>
    <d v="2022-03-31T00:00:00"/>
    <n v="940"/>
    <s v="USD"/>
    <n v="940"/>
    <s v="GP"/>
    <n v="2022"/>
    <x v="3"/>
  </r>
  <r>
    <x v="5"/>
    <s v="UNDP1-IPDPR2B03-31-MAR-2022-6059"/>
    <x v="9"/>
    <d v="2022-04-05T00:00:00"/>
    <s v="UNDP1"/>
    <x v="44"/>
    <s v="Contribution to UN JFA"/>
    <s v="SSD"/>
    <n v="30000"/>
    <n v="47104"/>
    <n v="1981"/>
    <x v="3"/>
    <s v="SSD10"/>
    <x v="15"/>
    <x v="78"/>
    <s v="PAY"/>
    <m/>
    <m/>
    <m/>
    <m/>
    <x v="95"/>
    <x v="93"/>
    <m/>
    <s v="IPDPR2B03"/>
    <n v="6059"/>
    <d v="2022-03-31T00:00:00"/>
    <n v="326.91000000000003"/>
    <s v="USD"/>
    <n v="326.91000000000003"/>
    <s v="GP"/>
    <n v="2022"/>
    <x v="3"/>
  </r>
  <r>
    <x v="5"/>
    <s v="UNDP1-IPDPR2B03-31-MAR-2022-5371"/>
    <x v="9"/>
    <d v="2022-04-05T00:00:00"/>
    <s v="UNDP1"/>
    <x v="45"/>
    <s v="Contributions to MAIP"/>
    <s v="SSD"/>
    <n v="30000"/>
    <n v="47104"/>
    <n v="1981"/>
    <x v="3"/>
    <s v="SSD10"/>
    <x v="15"/>
    <x v="78"/>
    <s v="PAY"/>
    <m/>
    <m/>
    <m/>
    <m/>
    <x v="95"/>
    <x v="93"/>
    <m/>
    <s v="IPDPR2B03"/>
    <n v="5371"/>
    <d v="2022-03-31T00:00:00"/>
    <n v="6.67"/>
    <s v="USD"/>
    <n v="6.67"/>
    <s v="GP"/>
    <n v="2022"/>
    <x v="3"/>
  </r>
  <r>
    <x v="5"/>
    <s v="UNDP1-IPDPR2B03-31-MAR-2022-4683"/>
    <x v="9"/>
    <d v="2022-04-05T00:00:00"/>
    <s v="UNDP1"/>
    <x v="46"/>
    <s v="Contribution to ICT"/>
    <s v="SSD"/>
    <n v="30000"/>
    <n v="47104"/>
    <n v="1981"/>
    <x v="3"/>
    <s v="SSD10"/>
    <x v="15"/>
    <x v="78"/>
    <s v="PAY"/>
    <m/>
    <m/>
    <m/>
    <m/>
    <x v="95"/>
    <x v="93"/>
    <m/>
    <s v="IPDPR2B03"/>
    <n v="4683"/>
    <d v="2022-03-31T00:00:00"/>
    <n v="200.15"/>
    <s v="USD"/>
    <n v="200.15"/>
    <s v="GP"/>
    <n v="2022"/>
    <x v="3"/>
  </r>
  <r>
    <x v="5"/>
    <s v="UNDP1-IPDPR2B03-31-MAR-2022-3995"/>
    <x v="9"/>
    <d v="2022-04-05T00:00:00"/>
    <s v="UNDP1"/>
    <x v="47"/>
    <s v="Contribution to Training"/>
    <s v="SSD"/>
    <n v="30000"/>
    <n v="47104"/>
    <n v="1981"/>
    <x v="3"/>
    <s v="SSD10"/>
    <x v="15"/>
    <x v="78"/>
    <s v="PAY"/>
    <m/>
    <m/>
    <m/>
    <m/>
    <x v="95"/>
    <x v="93"/>
    <m/>
    <s v="IPDPR2B03"/>
    <n v="3995"/>
    <d v="2022-03-31T00:00:00"/>
    <n v="46.7"/>
    <s v="USD"/>
    <n v="46.7"/>
    <s v="GP"/>
    <n v="2022"/>
    <x v="3"/>
  </r>
  <r>
    <x v="5"/>
    <s v="UNDP1-IPDPR2B03-31-MAR-2022-3307"/>
    <x v="9"/>
    <d v="2022-04-05T00:00:00"/>
    <s v="UNDP1"/>
    <x v="48"/>
    <s v="Contribution to EOS Benefits"/>
    <s v="SSD"/>
    <n v="30000"/>
    <n v="47104"/>
    <n v="1981"/>
    <x v="3"/>
    <s v="SSD10"/>
    <x v="15"/>
    <x v="78"/>
    <s v="PAY"/>
    <m/>
    <m/>
    <m/>
    <m/>
    <x v="95"/>
    <x v="93"/>
    <m/>
    <s v="IPDPR2B03"/>
    <n v="3307"/>
    <d v="2022-03-31T00:00:00"/>
    <n v="600.44000000000005"/>
    <s v="USD"/>
    <n v="600.44000000000005"/>
    <s v="GP"/>
    <n v="2022"/>
    <x v="3"/>
  </r>
  <r>
    <x v="5"/>
    <s v="UNDP1-IPDPR2B03-31-MAR-2022-8123"/>
    <x v="9"/>
    <d v="2022-04-05T00:00:00"/>
    <s v="UNDP1"/>
    <x v="41"/>
    <s v="Contributions to ASHI Reserve"/>
    <s v="SSD"/>
    <n v="30000"/>
    <n v="47104"/>
    <n v="1981"/>
    <x v="3"/>
    <s v="SSD10"/>
    <x v="15"/>
    <x v="78"/>
    <s v="PAY"/>
    <m/>
    <m/>
    <m/>
    <m/>
    <x v="95"/>
    <x v="93"/>
    <m/>
    <s v="IPDPR2B03"/>
    <n v="8123"/>
    <d v="2022-03-31T00:00:00"/>
    <n v="800.59"/>
    <s v="USD"/>
    <n v="800.59"/>
    <s v="GP"/>
    <n v="2022"/>
    <x v="3"/>
  </r>
  <r>
    <x v="5"/>
    <s v="UNDP1-IPDPR2B03-31-MAR-2022-7435"/>
    <x v="9"/>
    <d v="2022-04-05T00:00:00"/>
    <s v="UNDP1"/>
    <x v="42"/>
    <s v="Separations - IP Staff"/>
    <s v="SSD"/>
    <n v="30000"/>
    <n v="47104"/>
    <n v="1981"/>
    <x v="3"/>
    <s v="SSD10"/>
    <x v="15"/>
    <x v="78"/>
    <s v="PAY"/>
    <m/>
    <m/>
    <m/>
    <m/>
    <x v="95"/>
    <x v="93"/>
    <m/>
    <s v="IPDPR2B03"/>
    <n v="7435"/>
    <d v="2022-03-31T00:00:00"/>
    <n v="166.79"/>
    <s v="USD"/>
    <n v="166.79"/>
    <s v="GP"/>
    <n v="2022"/>
    <x v="3"/>
  </r>
  <r>
    <x v="5"/>
    <s v="UNDP1-IPDPR2B03-31-MAR-2022-6747"/>
    <x v="9"/>
    <d v="2022-04-05T00:00:00"/>
    <s v="UNDP1"/>
    <x v="43"/>
    <s v="Contributions to Appendix D"/>
    <s v="SSD"/>
    <n v="30000"/>
    <n v="47104"/>
    <n v="1981"/>
    <x v="3"/>
    <s v="SSD10"/>
    <x v="15"/>
    <x v="78"/>
    <s v="PAY"/>
    <m/>
    <m/>
    <m/>
    <m/>
    <x v="95"/>
    <x v="93"/>
    <m/>
    <s v="IPDPR2B03"/>
    <n v="6747"/>
    <d v="2022-03-31T00:00:00"/>
    <n v="33.36"/>
    <s v="USD"/>
    <n v="33.36"/>
    <s v="GP"/>
    <n v="2022"/>
    <x v="3"/>
  </r>
  <r>
    <x v="5"/>
    <s v="UNDP1-IPDPR2B03-31-MAR-2022-2619"/>
    <x v="9"/>
    <d v="2022-04-05T00:00:00"/>
    <s v="UNDP1"/>
    <x v="39"/>
    <s v="Reimb of Income Tax-IP Staff"/>
    <s v="SSD"/>
    <n v="30000"/>
    <n v="47104"/>
    <n v="1981"/>
    <x v="3"/>
    <s v="SSD10"/>
    <x v="15"/>
    <x v="78"/>
    <s v="PAY"/>
    <m/>
    <m/>
    <m/>
    <m/>
    <x v="95"/>
    <x v="93"/>
    <m/>
    <s v="IPDPR2B03"/>
    <n v="2619"/>
    <d v="2022-03-31T00:00:00"/>
    <n v="366.94"/>
    <s v="USD"/>
    <n v="366.94"/>
    <s v="GP"/>
    <n v="2022"/>
    <x v="3"/>
  </r>
  <r>
    <x v="5"/>
    <s v="UNDP1-IPDPR2B04-30-APR-2022-6049"/>
    <x v="0"/>
    <d v="2022-05-06T00:00:00"/>
    <s v="UNDP1"/>
    <x v="44"/>
    <s v="Contribution to UN JFA"/>
    <s v="SSD"/>
    <n v="30000"/>
    <n v="47104"/>
    <n v="1981"/>
    <x v="3"/>
    <s v="SSD10"/>
    <x v="15"/>
    <x v="78"/>
    <s v="PAY"/>
    <m/>
    <m/>
    <m/>
    <m/>
    <x v="95"/>
    <x v="93"/>
    <m/>
    <s v="IPDPR2B04"/>
    <n v="6049"/>
    <d v="2022-04-30T00:00:00"/>
    <n v="326.91000000000003"/>
    <s v="USD"/>
    <n v="326.91000000000003"/>
    <s v="GP"/>
    <n v="2022"/>
    <x v="0"/>
  </r>
  <r>
    <x v="5"/>
    <s v="UNDP1-IPDPR2B04-30-APR-2022-2604"/>
    <x v="0"/>
    <d v="2022-05-06T00:00:00"/>
    <s v="UNDP1"/>
    <x v="39"/>
    <s v="Reimb of Income Tax-IP Staff"/>
    <s v="SSD"/>
    <n v="30000"/>
    <n v="47104"/>
    <n v="1981"/>
    <x v="3"/>
    <s v="SSD10"/>
    <x v="15"/>
    <x v="78"/>
    <s v="PAY"/>
    <m/>
    <m/>
    <m/>
    <m/>
    <x v="95"/>
    <x v="93"/>
    <m/>
    <s v="IPDPR2B04"/>
    <n v="2604"/>
    <d v="2022-04-30T00:00:00"/>
    <n v="366.94"/>
    <s v="USD"/>
    <n v="366.94"/>
    <s v="GP"/>
    <n v="2022"/>
    <x v="0"/>
  </r>
  <r>
    <x v="5"/>
    <s v="UNDP1-IPDPR2B04-30-APR-2022-1915"/>
    <x v="0"/>
    <d v="2022-05-06T00:00:00"/>
    <s v="UNDP1"/>
    <x v="40"/>
    <s v="Ed Grt Incl Trvl&amp;Allow-IP Stf"/>
    <s v="SSD"/>
    <n v="30000"/>
    <n v="47104"/>
    <n v="1981"/>
    <x v="3"/>
    <s v="SSD10"/>
    <x v="15"/>
    <x v="78"/>
    <s v="PAY"/>
    <m/>
    <m/>
    <m/>
    <m/>
    <x v="95"/>
    <x v="93"/>
    <m/>
    <s v="IPDPR2B04"/>
    <n v="1915"/>
    <d v="2022-04-30T00:00:00"/>
    <n v="940"/>
    <s v="USD"/>
    <n v="940"/>
    <s v="GP"/>
    <n v="2022"/>
    <x v="0"/>
  </r>
  <r>
    <x v="5"/>
    <s v="UNDP1-IPDPR2B04-30-APR-2022-3293"/>
    <x v="0"/>
    <d v="2022-05-06T00:00:00"/>
    <s v="UNDP1"/>
    <x v="48"/>
    <s v="Contribution to EOS Benefits"/>
    <s v="SSD"/>
    <n v="30000"/>
    <n v="47104"/>
    <n v="1981"/>
    <x v="3"/>
    <s v="SSD10"/>
    <x v="15"/>
    <x v="78"/>
    <s v="PAY"/>
    <m/>
    <m/>
    <m/>
    <m/>
    <x v="95"/>
    <x v="93"/>
    <m/>
    <s v="IPDPR2B04"/>
    <n v="3293"/>
    <d v="2022-04-30T00:00:00"/>
    <n v="600.44000000000005"/>
    <s v="USD"/>
    <n v="600.44000000000005"/>
    <s v="GP"/>
    <n v="2022"/>
    <x v="0"/>
  </r>
  <r>
    <x v="5"/>
    <s v="UNDP1-IPDPR2B04-30-APR-2022-4671"/>
    <x v="0"/>
    <d v="2022-05-06T00:00:00"/>
    <s v="UNDP1"/>
    <x v="46"/>
    <s v="Contribution to ICT"/>
    <s v="SSD"/>
    <n v="30000"/>
    <n v="47104"/>
    <n v="1981"/>
    <x v="3"/>
    <s v="SSD10"/>
    <x v="15"/>
    <x v="78"/>
    <s v="PAY"/>
    <m/>
    <m/>
    <m/>
    <m/>
    <x v="95"/>
    <x v="93"/>
    <m/>
    <s v="IPDPR2B04"/>
    <n v="4671"/>
    <d v="2022-04-30T00:00:00"/>
    <n v="200.15"/>
    <s v="USD"/>
    <n v="200.15"/>
    <s v="GP"/>
    <n v="2022"/>
    <x v="0"/>
  </r>
  <r>
    <x v="5"/>
    <s v="UNDP1-IPDPR2B04-30-APR-2022-8116"/>
    <x v="0"/>
    <d v="2022-05-06T00:00:00"/>
    <s v="UNDP1"/>
    <x v="41"/>
    <s v="Contributions to ASHI Reserve"/>
    <s v="SSD"/>
    <n v="30000"/>
    <n v="47104"/>
    <n v="1981"/>
    <x v="3"/>
    <s v="SSD10"/>
    <x v="15"/>
    <x v="78"/>
    <s v="PAY"/>
    <m/>
    <m/>
    <m/>
    <m/>
    <x v="95"/>
    <x v="93"/>
    <m/>
    <s v="IPDPR2B04"/>
    <n v="8116"/>
    <d v="2022-04-30T00:00:00"/>
    <n v="800.59"/>
    <s v="USD"/>
    <n v="800.59"/>
    <s v="GP"/>
    <n v="2022"/>
    <x v="0"/>
  </r>
  <r>
    <x v="5"/>
    <s v="UNDP1-IPDPR2B04-30-APR-2022-3982"/>
    <x v="0"/>
    <d v="2022-05-06T00:00:00"/>
    <s v="UNDP1"/>
    <x v="47"/>
    <s v="Contribution to Training"/>
    <s v="SSD"/>
    <n v="30000"/>
    <n v="47104"/>
    <n v="1981"/>
    <x v="3"/>
    <s v="SSD10"/>
    <x v="15"/>
    <x v="78"/>
    <s v="PAY"/>
    <m/>
    <m/>
    <m/>
    <m/>
    <x v="95"/>
    <x v="93"/>
    <m/>
    <s v="IPDPR2B04"/>
    <n v="3982"/>
    <d v="2022-04-30T00:00:00"/>
    <n v="46.7"/>
    <s v="USD"/>
    <n v="46.7"/>
    <s v="GP"/>
    <n v="2022"/>
    <x v="0"/>
  </r>
  <r>
    <x v="5"/>
    <s v="UNDP1-IPDPR2B04-30-APR-2022-5360"/>
    <x v="0"/>
    <d v="2022-05-06T00:00:00"/>
    <s v="UNDP1"/>
    <x v="45"/>
    <s v="Contributions to MAIP"/>
    <s v="SSD"/>
    <n v="30000"/>
    <n v="47104"/>
    <n v="1981"/>
    <x v="3"/>
    <s v="SSD10"/>
    <x v="15"/>
    <x v="78"/>
    <s v="PAY"/>
    <m/>
    <m/>
    <m/>
    <m/>
    <x v="95"/>
    <x v="93"/>
    <m/>
    <s v="IPDPR2B04"/>
    <n v="5360"/>
    <d v="2022-04-30T00:00:00"/>
    <n v="6.67"/>
    <s v="USD"/>
    <n v="6.67"/>
    <s v="GP"/>
    <n v="2022"/>
    <x v="0"/>
  </r>
  <r>
    <x v="5"/>
    <s v="UNDP1-IPDPR2B04-30-APR-2022-7427"/>
    <x v="0"/>
    <d v="2022-05-06T00:00:00"/>
    <s v="UNDP1"/>
    <x v="42"/>
    <s v="Separations - IP Staff"/>
    <s v="SSD"/>
    <n v="30000"/>
    <n v="47104"/>
    <n v="1981"/>
    <x v="3"/>
    <s v="SSD10"/>
    <x v="15"/>
    <x v="78"/>
    <s v="PAY"/>
    <m/>
    <m/>
    <m/>
    <m/>
    <x v="95"/>
    <x v="93"/>
    <m/>
    <s v="IPDPR2B04"/>
    <n v="7427"/>
    <d v="2022-04-30T00:00:00"/>
    <n v="166.79"/>
    <s v="USD"/>
    <n v="166.79"/>
    <s v="GP"/>
    <n v="2022"/>
    <x v="0"/>
  </r>
  <r>
    <x v="5"/>
    <s v="UNDP1-IPDPR2B04-30-APR-2022-6738"/>
    <x v="0"/>
    <d v="2022-05-06T00:00:00"/>
    <s v="UNDP1"/>
    <x v="43"/>
    <s v="Contributions to Appendix D"/>
    <s v="SSD"/>
    <n v="30000"/>
    <n v="47104"/>
    <n v="1981"/>
    <x v="3"/>
    <s v="SSD10"/>
    <x v="15"/>
    <x v="78"/>
    <s v="PAY"/>
    <m/>
    <m/>
    <m/>
    <m/>
    <x v="95"/>
    <x v="93"/>
    <m/>
    <s v="IPDPR2B04"/>
    <n v="6738"/>
    <d v="2022-04-30T00:00:00"/>
    <n v="33.36"/>
    <s v="USD"/>
    <n v="33.36"/>
    <s v="GP"/>
    <n v="2022"/>
    <x v="0"/>
  </r>
  <r>
    <x v="5"/>
    <s v="UNDP1-IPDPR2B05-31-MAY-2022-5101"/>
    <x v="3"/>
    <d v="2022-05-31T00:00:00"/>
    <s v="UNDP1"/>
    <x v="45"/>
    <s v="Contributions to MAIP"/>
    <s v="SSD"/>
    <n v="30000"/>
    <n v="47104"/>
    <n v="1981"/>
    <x v="3"/>
    <s v="SSD10"/>
    <x v="15"/>
    <x v="78"/>
    <s v="PAY"/>
    <m/>
    <m/>
    <m/>
    <m/>
    <x v="95"/>
    <x v="93"/>
    <m/>
    <s v="IPDPR2B05"/>
    <n v="5101"/>
    <d v="2022-05-31T00:00:00"/>
    <n v="6.67"/>
    <s v="USD"/>
    <n v="6.67"/>
    <s v="GP"/>
    <n v="2022"/>
    <x v="1"/>
  </r>
  <r>
    <x v="5"/>
    <s v="UNDP1-IPDPR2B05-31-MAY-2022-5737"/>
    <x v="3"/>
    <d v="2022-05-31T00:00:00"/>
    <s v="UNDP1"/>
    <x v="44"/>
    <s v="Contribution to UN JFA"/>
    <s v="SSD"/>
    <n v="30000"/>
    <n v="47104"/>
    <n v="1981"/>
    <x v="3"/>
    <s v="SSD10"/>
    <x v="15"/>
    <x v="78"/>
    <s v="PAY"/>
    <m/>
    <m/>
    <m/>
    <m/>
    <x v="95"/>
    <x v="93"/>
    <m/>
    <s v="IPDPR2B05"/>
    <n v="5737"/>
    <d v="2022-05-31T00:00:00"/>
    <n v="326.91000000000003"/>
    <s v="USD"/>
    <n v="326.91000000000003"/>
    <s v="GP"/>
    <n v="2022"/>
    <x v="1"/>
  </r>
  <r>
    <x v="5"/>
    <s v="UNDP1-IPDPR2B05-31-MAY-2022-3193"/>
    <x v="3"/>
    <d v="2022-05-31T00:00:00"/>
    <s v="UNDP1"/>
    <x v="48"/>
    <s v="Contribution to EOS Benefits"/>
    <s v="SSD"/>
    <n v="30000"/>
    <n v="47104"/>
    <n v="1981"/>
    <x v="3"/>
    <s v="SSD10"/>
    <x v="15"/>
    <x v="78"/>
    <s v="PAY"/>
    <m/>
    <m/>
    <m/>
    <m/>
    <x v="95"/>
    <x v="93"/>
    <m/>
    <s v="IPDPR2B05"/>
    <n v="3193"/>
    <d v="2022-05-31T00:00:00"/>
    <n v="600.44000000000005"/>
    <s v="USD"/>
    <n v="600.44000000000005"/>
    <s v="GP"/>
    <n v="2022"/>
    <x v="1"/>
  </r>
  <r>
    <x v="5"/>
    <s v="UNDP1-IPDPR2B05-31-MAY-2022-6373"/>
    <x v="3"/>
    <d v="2022-05-31T00:00:00"/>
    <s v="UNDP1"/>
    <x v="43"/>
    <s v="Contributions to Appendix D"/>
    <s v="SSD"/>
    <n v="30000"/>
    <n v="47104"/>
    <n v="1981"/>
    <x v="3"/>
    <s v="SSD10"/>
    <x v="15"/>
    <x v="78"/>
    <s v="PAY"/>
    <m/>
    <m/>
    <m/>
    <m/>
    <x v="95"/>
    <x v="93"/>
    <m/>
    <s v="IPDPR2B05"/>
    <n v="6373"/>
    <d v="2022-05-31T00:00:00"/>
    <n v="33.36"/>
    <s v="USD"/>
    <n v="33.36"/>
    <s v="GP"/>
    <n v="2022"/>
    <x v="1"/>
  </r>
  <r>
    <x v="5"/>
    <s v="UNDP1-IPDPR2B05-31-MAY-2022-3829"/>
    <x v="3"/>
    <d v="2022-05-31T00:00:00"/>
    <s v="UNDP1"/>
    <x v="47"/>
    <s v="Contribution to Training"/>
    <s v="SSD"/>
    <n v="30000"/>
    <n v="47104"/>
    <n v="1981"/>
    <x v="3"/>
    <s v="SSD10"/>
    <x v="15"/>
    <x v="78"/>
    <s v="PAY"/>
    <m/>
    <m/>
    <m/>
    <m/>
    <x v="95"/>
    <x v="93"/>
    <m/>
    <s v="IPDPR2B05"/>
    <n v="3829"/>
    <d v="2022-05-31T00:00:00"/>
    <n v="46.7"/>
    <s v="USD"/>
    <n v="46.7"/>
    <s v="GP"/>
    <n v="2022"/>
    <x v="1"/>
  </r>
  <r>
    <x v="5"/>
    <s v="UNDP1-IPDPR2B05-31-MAY-2022-7645"/>
    <x v="3"/>
    <d v="2022-05-31T00:00:00"/>
    <s v="UNDP1"/>
    <x v="41"/>
    <s v="Contributions to ASHI Reserve"/>
    <s v="SSD"/>
    <n v="30000"/>
    <n v="47104"/>
    <n v="1981"/>
    <x v="3"/>
    <s v="SSD10"/>
    <x v="15"/>
    <x v="78"/>
    <s v="PAY"/>
    <m/>
    <m/>
    <m/>
    <m/>
    <x v="95"/>
    <x v="93"/>
    <m/>
    <s v="IPDPR2B05"/>
    <n v="7645"/>
    <d v="2022-05-31T00:00:00"/>
    <n v="800.59"/>
    <s v="USD"/>
    <n v="800.59"/>
    <s v="GP"/>
    <n v="2022"/>
    <x v="1"/>
  </r>
  <r>
    <x v="5"/>
    <s v="UNDP1-IPDPR2B05-31-MAY-2022-2557"/>
    <x v="3"/>
    <d v="2022-05-31T00:00:00"/>
    <s v="UNDP1"/>
    <x v="39"/>
    <s v="Reimb of Income Tax-IP Staff"/>
    <s v="SSD"/>
    <n v="30000"/>
    <n v="47104"/>
    <n v="1981"/>
    <x v="3"/>
    <s v="SSD10"/>
    <x v="15"/>
    <x v="78"/>
    <s v="PAY"/>
    <m/>
    <m/>
    <m/>
    <m/>
    <x v="95"/>
    <x v="93"/>
    <m/>
    <s v="IPDPR2B05"/>
    <n v="2557"/>
    <d v="2022-05-31T00:00:00"/>
    <n v="366.94"/>
    <s v="USD"/>
    <n v="366.94"/>
    <s v="GP"/>
    <n v="2022"/>
    <x v="1"/>
  </r>
  <r>
    <x v="5"/>
    <s v="UNDP1-IPDPR2B05-31-MAY-2022-4465"/>
    <x v="3"/>
    <d v="2022-05-31T00:00:00"/>
    <s v="UNDP1"/>
    <x v="46"/>
    <s v="Contribution to ICT"/>
    <s v="SSD"/>
    <n v="30000"/>
    <n v="47104"/>
    <n v="1981"/>
    <x v="3"/>
    <s v="SSD10"/>
    <x v="15"/>
    <x v="78"/>
    <s v="PAY"/>
    <m/>
    <m/>
    <m/>
    <m/>
    <x v="95"/>
    <x v="93"/>
    <m/>
    <s v="IPDPR2B05"/>
    <n v="4465"/>
    <d v="2022-05-31T00:00:00"/>
    <n v="200.15"/>
    <s v="USD"/>
    <n v="200.15"/>
    <s v="GP"/>
    <n v="2022"/>
    <x v="1"/>
  </r>
  <r>
    <x v="5"/>
    <s v="UNDP1-IPDPR2B05-31-MAY-2022-1921"/>
    <x v="3"/>
    <d v="2022-05-31T00:00:00"/>
    <s v="UNDP1"/>
    <x v="40"/>
    <s v="Ed Grt Incl Trvl&amp;Allow-IP Stf"/>
    <s v="SSD"/>
    <n v="30000"/>
    <n v="47104"/>
    <n v="1981"/>
    <x v="3"/>
    <s v="SSD10"/>
    <x v="15"/>
    <x v="78"/>
    <s v="PAY"/>
    <m/>
    <m/>
    <m/>
    <m/>
    <x v="95"/>
    <x v="93"/>
    <m/>
    <s v="IPDPR2B05"/>
    <n v="1921"/>
    <d v="2022-05-31T00:00:00"/>
    <n v="940"/>
    <s v="USD"/>
    <n v="940"/>
    <s v="GP"/>
    <n v="2022"/>
    <x v="1"/>
  </r>
  <r>
    <x v="5"/>
    <s v="UNDP1-IPDPR2B05-31-MAY-2022-7009"/>
    <x v="3"/>
    <d v="2022-05-31T00:00:00"/>
    <s v="UNDP1"/>
    <x v="42"/>
    <s v="Separations - IP Staff"/>
    <s v="SSD"/>
    <n v="30000"/>
    <n v="47104"/>
    <n v="1981"/>
    <x v="3"/>
    <s v="SSD10"/>
    <x v="15"/>
    <x v="78"/>
    <s v="PAY"/>
    <m/>
    <m/>
    <m/>
    <m/>
    <x v="95"/>
    <x v="93"/>
    <m/>
    <s v="IPDPR2B05"/>
    <n v="7009"/>
    <d v="2022-05-31T00:00:00"/>
    <n v="166.79"/>
    <s v="USD"/>
    <n v="166.79"/>
    <s v="GP"/>
    <n v="2022"/>
    <x v="1"/>
  </r>
  <r>
    <x v="5"/>
    <s v="UNDP1-IPDPR2B06-30-JUN-2022-7602"/>
    <x v="4"/>
    <d v="2022-07-01T00:00:00"/>
    <s v="UNDP1"/>
    <x v="41"/>
    <s v="Contributions to ASHI Reserve"/>
    <s v="SSD"/>
    <n v="30000"/>
    <n v="47104"/>
    <n v="1981"/>
    <x v="3"/>
    <s v="SSD10"/>
    <x v="15"/>
    <x v="78"/>
    <s v="PAY"/>
    <m/>
    <m/>
    <m/>
    <m/>
    <x v="95"/>
    <x v="93"/>
    <m/>
    <s v="IPDPR2B06"/>
    <n v="7602"/>
    <d v="2022-06-30T00:00:00"/>
    <n v="800.59"/>
    <s v="USD"/>
    <n v="800.59"/>
    <s v="GP"/>
    <n v="2022"/>
    <x v="2"/>
  </r>
  <r>
    <x v="5"/>
    <s v="UNDP1-IPDPR2B06-30-JUN-2022-3798"/>
    <x v="4"/>
    <d v="2022-07-01T00:00:00"/>
    <s v="UNDP1"/>
    <x v="47"/>
    <s v="Contribution to Training"/>
    <s v="SSD"/>
    <n v="30000"/>
    <n v="47104"/>
    <n v="1981"/>
    <x v="3"/>
    <s v="SSD10"/>
    <x v="15"/>
    <x v="78"/>
    <s v="PAY"/>
    <m/>
    <m/>
    <m/>
    <m/>
    <x v="95"/>
    <x v="93"/>
    <m/>
    <s v="IPDPR2B06"/>
    <n v="3798"/>
    <d v="2022-06-30T00:00:00"/>
    <n v="46.7"/>
    <s v="USD"/>
    <n v="46.7"/>
    <s v="GP"/>
    <n v="2022"/>
    <x v="2"/>
  </r>
  <r>
    <x v="5"/>
    <s v="UNDP1-IPDPR2B06-30-JUN-2022-6334"/>
    <x v="4"/>
    <d v="2022-07-01T00:00:00"/>
    <s v="UNDP1"/>
    <x v="43"/>
    <s v="Contributions to Appendix D"/>
    <s v="SSD"/>
    <n v="30000"/>
    <n v="47104"/>
    <n v="1981"/>
    <x v="3"/>
    <s v="SSD10"/>
    <x v="15"/>
    <x v="78"/>
    <s v="PAY"/>
    <m/>
    <m/>
    <m/>
    <m/>
    <x v="95"/>
    <x v="93"/>
    <m/>
    <s v="IPDPR2B06"/>
    <n v="6334"/>
    <d v="2022-06-30T00:00:00"/>
    <n v="33.36"/>
    <s v="USD"/>
    <n v="33.36"/>
    <s v="GP"/>
    <n v="2022"/>
    <x v="2"/>
  </r>
  <r>
    <x v="5"/>
    <s v="UNDP1-IPDPR2B06-30-JUN-2022-2530"/>
    <x v="4"/>
    <d v="2022-07-01T00:00:00"/>
    <s v="UNDP1"/>
    <x v="39"/>
    <s v="Reimb of Income Tax-IP Staff"/>
    <s v="SSD"/>
    <n v="30000"/>
    <n v="47104"/>
    <n v="1981"/>
    <x v="3"/>
    <s v="SSD10"/>
    <x v="15"/>
    <x v="78"/>
    <s v="PAY"/>
    <m/>
    <m/>
    <m/>
    <m/>
    <x v="95"/>
    <x v="93"/>
    <m/>
    <s v="IPDPR2B06"/>
    <n v="2530"/>
    <d v="2022-06-30T00:00:00"/>
    <n v="366.94"/>
    <s v="USD"/>
    <n v="366.94"/>
    <s v="GP"/>
    <n v="2022"/>
    <x v="2"/>
  </r>
  <r>
    <x v="5"/>
    <s v="UNDP1-IPDPR2B06-30-JUN-2022-1896"/>
    <x v="4"/>
    <d v="2022-07-01T00:00:00"/>
    <s v="UNDP1"/>
    <x v="40"/>
    <s v="Ed Grt Incl Trvl&amp;Allow-IP Stf"/>
    <s v="SSD"/>
    <n v="30000"/>
    <n v="47104"/>
    <n v="1981"/>
    <x v="3"/>
    <s v="SSD10"/>
    <x v="15"/>
    <x v="78"/>
    <s v="PAY"/>
    <m/>
    <m/>
    <m/>
    <m/>
    <x v="95"/>
    <x v="93"/>
    <m/>
    <s v="IPDPR2B06"/>
    <n v="1896"/>
    <d v="2022-06-30T00:00:00"/>
    <n v="940"/>
    <s v="USD"/>
    <n v="940"/>
    <s v="GP"/>
    <n v="2022"/>
    <x v="2"/>
  </r>
  <r>
    <x v="5"/>
    <s v="UNDP1-IPDPR2B06-30-JUN-2022-4432"/>
    <x v="4"/>
    <d v="2022-07-01T00:00:00"/>
    <s v="UNDP1"/>
    <x v="46"/>
    <s v="Contribution to ICT"/>
    <s v="SSD"/>
    <n v="30000"/>
    <n v="47104"/>
    <n v="1981"/>
    <x v="3"/>
    <s v="SSD10"/>
    <x v="15"/>
    <x v="78"/>
    <s v="PAY"/>
    <m/>
    <m/>
    <m/>
    <m/>
    <x v="95"/>
    <x v="93"/>
    <m/>
    <s v="IPDPR2B06"/>
    <n v="4432"/>
    <d v="2022-06-30T00:00:00"/>
    <n v="200.15"/>
    <s v="USD"/>
    <n v="200.15"/>
    <s v="GP"/>
    <n v="2022"/>
    <x v="2"/>
  </r>
  <r>
    <x v="5"/>
    <s v="UNDP1-IPDPR2B06-30-JUN-2022-6968"/>
    <x v="4"/>
    <d v="2022-07-01T00:00:00"/>
    <s v="UNDP1"/>
    <x v="42"/>
    <s v="Separations - IP Staff"/>
    <s v="SSD"/>
    <n v="30000"/>
    <n v="47104"/>
    <n v="1981"/>
    <x v="3"/>
    <s v="SSD10"/>
    <x v="15"/>
    <x v="78"/>
    <s v="PAY"/>
    <m/>
    <m/>
    <m/>
    <m/>
    <x v="95"/>
    <x v="93"/>
    <m/>
    <s v="IPDPR2B06"/>
    <n v="6968"/>
    <d v="2022-06-30T00:00:00"/>
    <n v="166.79"/>
    <s v="USD"/>
    <n v="166.79"/>
    <s v="GP"/>
    <n v="2022"/>
    <x v="2"/>
  </r>
  <r>
    <x v="5"/>
    <s v="UNDP1-IPDPR2B06-30-JUN-2022-3164"/>
    <x v="4"/>
    <d v="2022-07-01T00:00:00"/>
    <s v="UNDP1"/>
    <x v="48"/>
    <s v="Contribution to EOS Benefits"/>
    <s v="SSD"/>
    <n v="30000"/>
    <n v="47104"/>
    <n v="1981"/>
    <x v="3"/>
    <s v="SSD10"/>
    <x v="15"/>
    <x v="78"/>
    <s v="PAY"/>
    <m/>
    <m/>
    <m/>
    <m/>
    <x v="95"/>
    <x v="93"/>
    <m/>
    <s v="IPDPR2B06"/>
    <n v="3164"/>
    <d v="2022-06-30T00:00:00"/>
    <n v="600.44000000000005"/>
    <s v="USD"/>
    <n v="600.44000000000005"/>
    <s v="GP"/>
    <n v="2022"/>
    <x v="2"/>
  </r>
  <r>
    <x v="5"/>
    <s v="UNDP1-IPDPR2B06-30-JUN-2022-5700"/>
    <x v="4"/>
    <d v="2022-07-01T00:00:00"/>
    <s v="UNDP1"/>
    <x v="44"/>
    <s v="Contribution to UN JFA"/>
    <s v="SSD"/>
    <n v="30000"/>
    <n v="47104"/>
    <n v="1981"/>
    <x v="3"/>
    <s v="SSD10"/>
    <x v="15"/>
    <x v="78"/>
    <s v="PAY"/>
    <m/>
    <m/>
    <m/>
    <m/>
    <x v="95"/>
    <x v="93"/>
    <m/>
    <s v="IPDPR2B06"/>
    <n v="5700"/>
    <d v="2022-06-30T00:00:00"/>
    <n v="326.91000000000003"/>
    <s v="USD"/>
    <n v="326.91000000000003"/>
    <s v="GP"/>
    <n v="2022"/>
    <x v="2"/>
  </r>
  <r>
    <x v="5"/>
    <s v="UNDP1-IPDPR2B06-30-JUN-2022-5066"/>
    <x v="4"/>
    <d v="2022-07-01T00:00:00"/>
    <s v="UNDP1"/>
    <x v="45"/>
    <s v="Contributions to MAIP"/>
    <s v="SSD"/>
    <n v="30000"/>
    <n v="47104"/>
    <n v="1981"/>
    <x v="3"/>
    <s v="SSD10"/>
    <x v="15"/>
    <x v="78"/>
    <s v="PAY"/>
    <m/>
    <m/>
    <m/>
    <m/>
    <x v="95"/>
    <x v="93"/>
    <m/>
    <s v="IPDPR2B06"/>
    <n v="5066"/>
    <d v="2022-06-30T00:00:00"/>
    <n v="6.67"/>
    <s v="USD"/>
    <n v="6.67"/>
    <s v="GP"/>
    <n v="2022"/>
    <x v="2"/>
  </r>
  <r>
    <x v="5"/>
    <s v="UNDP1-IPDPR2D01-31-JAN-2022-3749"/>
    <x v="12"/>
    <d v="2022-03-26T00:00:00"/>
    <s v="UNDP1"/>
    <x v="47"/>
    <s v="Contribution to Training"/>
    <s v="SSD"/>
    <n v="30000"/>
    <n v="47104"/>
    <n v="1981"/>
    <x v="3"/>
    <s v="SSD10"/>
    <x v="15"/>
    <x v="78"/>
    <s v="PAY"/>
    <m/>
    <m/>
    <m/>
    <m/>
    <x v="95"/>
    <x v="93"/>
    <m/>
    <s v="IPDPR2D01"/>
    <n v="3749"/>
    <d v="2022-01-31T00:00:00"/>
    <n v="12.49"/>
    <s v="USD"/>
    <n v="12.49"/>
    <s v="GP"/>
    <n v="2022"/>
    <x v="5"/>
  </r>
  <r>
    <x v="5"/>
    <s v="UNDP1-IPDPR2D01-31-JAN-2022-4405"/>
    <x v="12"/>
    <d v="2022-03-26T00:00:00"/>
    <s v="UNDP1"/>
    <x v="46"/>
    <s v="Contribution to ICT"/>
    <s v="SSD"/>
    <n v="30000"/>
    <n v="47104"/>
    <n v="1981"/>
    <x v="3"/>
    <s v="SSD10"/>
    <x v="15"/>
    <x v="78"/>
    <s v="PAY"/>
    <m/>
    <m/>
    <m/>
    <m/>
    <x v="95"/>
    <x v="93"/>
    <m/>
    <s v="IPDPR2D01"/>
    <n v="4405"/>
    <d v="2022-01-31T00:00:00"/>
    <n v="53.53"/>
    <s v="USD"/>
    <n v="53.53"/>
    <s v="GP"/>
    <n v="2022"/>
    <x v="5"/>
  </r>
  <r>
    <x v="5"/>
    <s v="UNDP1-IPDPR2D01-31-JAN-2022-5061"/>
    <x v="12"/>
    <d v="2022-03-26T00:00:00"/>
    <s v="UNDP1"/>
    <x v="45"/>
    <s v="Contributions to MAIP"/>
    <s v="SSD"/>
    <n v="30000"/>
    <n v="47104"/>
    <n v="1981"/>
    <x v="3"/>
    <s v="SSD10"/>
    <x v="15"/>
    <x v="78"/>
    <s v="PAY"/>
    <m/>
    <m/>
    <m/>
    <m/>
    <x v="95"/>
    <x v="93"/>
    <m/>
    <s v="IPDPR2D01"/>
    <n v="5061"/>
    <d v="2022-01-31T00:00:00"/>
    <n v="1.78"/>
    <s v="USD"/>
    <n v="1.78"/>
    <s v="GP"/>
    <n v="2022"/>
    <x v="5"/>
  </r>
  <r>
    <x v="5"/>
    <s v="UNDP1-IPDPR2D01-31-JAN-2022-5717"/>
    <x v="12"/>
    <d v="2022-03-26T00:00:00"/>
    <s v="UNDP1"/>
    <x v="44"/>
    <s v="Contribution to UN JFA"/>
    <s v="SSD"/>
    <n v="30000"/>
    <n v="47104"/>
    <n v="1981"/>
    <x v="3"/>
    <s v="SSD10"/>
    <x v="15"/>
    <x v="78"/>
    <s v="PAY"/>
    <m/>
    <m/>
    <m/>
    <m/>
    <x v="95"/>
    <x v="93"/>
    <m/>
    <s v="IPDPR2D01"/>
    <n v="5717"/>
    <d v="2022-01-31T00:00:00"/>
    <n v="87.43"/>
    <s v="USD"/>
    <n v="87.43"/>
    <s v="GP"/>
    <n v="2022"/>
    <x v="5"/>
  </r>
  <r>
    <x v="5"/>
    <s v="UNDP1-IPDPR2D01-31-JAN-2022-3093"/>
    <x v="12"/>
    <d v="2022-03-26T00:00:00"/>
    <s v="UNDP1"/>
    <x v="48"/>
    <s v="Contribution to EOS Benefits"/>
    <s v="SSD"/>
    <n v="30000"/>
    <n v="47104"/>
    <n v="1981"/>
    <x v="3"/>
    <s v="SSD10"/>
    <x v="15"/>
    <x v="78"/>
    <s v="PAY"/>
    <m/>
    <m/>
    <m/>
    <m/>
    <x v="95"/>
    <x v="93"/>
    <m/>
    <s v="IPDPR2D01"/>
    <n v="3093"/>
    <d v="2022-01-31T00:00:00"/>
    <n v="160.59"/>
    <s v="USD"/>
    <n v="160.59"/>
    <s v="GP"/>
    <n v="2022"/>
    <x v="5"/>
  </r>
  <r>
    <x v="5"/>
    <s v="UNDP1-IPDPR2D01-31-JAN-2022-2437"/>
    <x v="12"/>
    <d v="2022-03-26T00:00:00"/>
    <s v="UNDP1"/>
    <x v="39"/>
    <s v="Reimb of Income Tax-IP Staff"/>
    <s v="SSD"/>
    <n v="30000"/>
    <n v="47104"/>
    <n v="1981"/>
    <x v="3"/>
    <s v="SSD10"/>
    <x v="15"/>
    <x v="78"/>
    <s v="PAY"/>
    <m/>
    <m/>
    <m/>
    <m/>
    <x v="95"/>
    <x v="93"/>
    <m/>
    <s v="IPDPR2D01"/>
    <n v="2437"/>
    <d v="2022-01-31T00:00:00"/>
    <n v="98.14"/>
    <s v="USD"/>
    <n v="98.14"/>
    <s v="GP"/>
    <n v="2022"/>
    <x v="5"/>
  </r>
  <r>
    <x v="5"/>
    <s v="UNDP1-IPDPR2D01-31-JAN-2022-6371"/>
    <x v="12"/>
    <d v="2022-03-26T00:00:00"/>
    <s v="UNDP1"/>
    <x v="43"/>
    <s v="Contributions to Appendix D"/>
    <s v="SSD"/>
    <n v="30000"/>
    <n v="47104"/>
    <n v="1981"/>
    <x v="3"/>
    <s v="SSD10"/>
    <x v="15"/>
    <x v="78"/>
    <s v="PAY"/>
    <m/>
    <m/>
    <m/>
    <m/>
    <x v="95"/>
    <x v="93"/>
    <m/>
    <s v="IPDPR2D01"/>
    <n v="6371"/>
    <d v="2022-01-31T00:00:00"/>
    <n v="8.92"/>
    <s v="USD"/>
    <n v="8.92"/>
    <s v="GP"/>
    <n v="2022"/>
    <x v="5"/>
  </r>
  <r>
    <x v="5"/>
    <s v="UNDP1-IPDPR2D01-31-JAN-2022-7027"/>
    <x v="12"/>
    <d v="2022-03-26T00:00:00"/>
    <s v="UNDP1"/>
    <x v="42"/>
    <s v="Separations - IP Staff"/>
    <s v="SSD"/>
    <n v="30000"/>
    <n v="47104"/>
    <n v="1981"/>
    <x v="3"/>
    <s v="SSD10"/>
    <x v="15"/>
    <x v="78"/>
    <s v="PAY"/>
    <m/>
    <m/>
    <m/>
    <m/>
    <x v="95"/>
    <x v="93"/>
    <m/>
    <s v="IPDPR2D01"/>
    <n v="7027"/>
    <d v="2022-01-31T00:00:00"/>
    <n v="44.61"/>
    <s v="USD"/>
    <n v="44.61"/>
    <s v="GP"/>
    <n v="2022"/>
    <x v="5"/>
  </r>
  <r>
    <x v="5"/>
    <s v="UNDP1-IPDPR2D01-31-JAN-2022-7681"/>
    <x v="12"/>
    <d v="2022-03-26T00:00:00"/>
    <s v="UNDP1"/>
    <x v="41"/>
    <s v="Contributions to ASHI Reserve"/>
    <s v="SSD"/>
    <n v="30000"/>
    <n v="47104"/>
    <n v="1981"/>
    <x v="3"/>
    <s v="SSD10"/>
    <x v="15"/>
    <x v="78"/>
    <s v="PAY"/>
    <m/>
    <m/>
    <m/>
    <m/>
    <x v="95"/>
    <x v="93"/>
    <m/>
    <s v="IPDPR2D01"/>
    <n v="7681"/>
    <d v="2022-01-31T00:00:00"/>
    <n v="214.13"/>
    <s v="USD"/>
    <n v="214.13"/>
    <s v="GP"/>
    <n v="2022"/>
    <x v="5"/>
  </r>
  <r>
    <x v="5"/>
    <s v="UNDP1-IPDPR2D01-31-JAN-2022-1783"/>
    <x v="12"/>
    <d v="2022-03-26T00:00:00"/>
    <s v="UNDP1"/>
    <x v="40"/>
    <s v="Ed Grt Incl Trvl&amp;Allow-IP Stf"/>
    <s v="SSD"/>
    <n v="30000"/>
    <n v="47104"/>
    <n v="1981"/>
    <x v="3"/>
    <s v="SSD10"/>
    <x v="15"/>
    <x v="78"/>
    <s v="PAY"/>
    <m/>
    <m/>
    <m/>
    <m/>
    <x v="95"/>
    <x v="93"/>
    <m/>
    <s v="IPDPR2D01"/>
    <n v="1783"/>
    <d v="2022-01-31T00:00:00"/>
    <n v="313.3"/>
    <s v="USD"/>
    <n v="313.3"/>
    <s v="GP"/>
    <n v="2022"/>
    <x v="5"/>
  </r>
  <r>
    <x v="0"/>
    <s v="UNDP1-PO09365157-28-FEB-2022-246"/>
    <x v="8"/>
    <d v="2022-03-03T00:00:00"/>
    <s v="UNDP1"/>
    <x v="15"/>
    <s v="Receipt Accrual Liability"/>
    <s v="SSD"/>
    <n v="30000"/>
    <n v="47104"/>
    <n v="1981"/>
    <x v="3"/>
    <s v="SSD10"/>
    <x v="15"/>
    <x v="79"/>
    <s v="COM"/>
    <m/>
    <m/>
    <m/>
    <m/>
    <x v="44"/>
    <x v="469"/>
    <m/>
    <s v="PO09365157"/>
    <n v="246"/>
    <d v="2022-02-28T00:00:00"/>
    <n v="-96"/>
    <s v="USD"/>
    <n v="-96"/>
    <s v="PO"/>
    <n v="2022"/>
    <x v="4"/>
  </r>
  <r>
    <x v="0"/>
    <s v="UNDP1-PO09365157-28-FEB-2022-78"/>
    <x v="8"/>
    <d v="2022-03-03T00:00:00"/>
    <s v="UNDP1"/>
    <x v="13"/>
    <s v="Stationery &amp; other Office Supp"/>
    <s v="SSD"/>
    <n v="30000"/>
    <n v="47104"/>
    <n v="1981"/>
    <x v="3"/>
    <s v="SSD10"/>
    <x v="15"/>
    <x v="79"/>
    <s v="COM"/>
    <m/>
    <m/>
    <m/>
    <m/>
    <x v="44"/>
    <x v="469"/>
    <m/>
    <s v="PO09365157"/>
    <n v="78"/>
    <d v="2022-02-28T00:00:00"/>
    <n v="96"/>
    <s v="USD"/>
    <n v="96"/>
    <s v="PO"/>
    <n v="2022"/>
    <x v="4"/>
  </r>
  <r>
    <x v="0"/>
    <s v="UNDP1-PO09365290-01-MAR-2022-135"/>
    <x v="7"/>
    <d v="2022-03-03T00:00:00"/>
    <s v="UNDP1"/>
    <x v="13"/>
    <s v="Stationery &amp; other Office Supp"/>
    <s v="SSD"/>
    <n v="30000"/>
    <n v="47104"/>
    <n v="1981"/>
    <x v="3"/>
    <s v="SSD10"/>
    <x v="15"/>
    <x v="79"/>
    <s v="COM"/>
    <m/>
    <m/>
    <m/>
    <m/>
    <x v="45"/>
    <x v="469"/>
    <m/>
    <s v="PO09365290"/>
    <n v="135"/>
    <d v="2022-03-01T00:00:00"/>
    <n v="-96"/>
    <s v="USD"/>
    <n v="-96"/>
    <s v="PO"/>
    <n v="2022"/>
    <x v="3"/>
  </r>
  <r>
    <x v="0"/>
    <s v="UNDP1-PO09365290-01-MAR-2022-212"/>
    <x v="7"/>
    <d v="2022-03-03T00:00:00"/>
    <s v="UNDP1"/>
    <x v="15"/>
    <s v="Receipt Accrual Liability"/>
    <s v="SSD"/>
    <n v="30000"/>
    <n v="47104"/>
    <n v="1981"/>
    <x v="3"/>
    <s v="SSD10"/>
    <x v="15"/>
    <x v="79"/>
    <s v="COM"/>
    <m/>
    <m/>
    <m/>
    <m/>
    <x v="45"/>
    <x v="469"/>
    <m/>
    <s v="PO09365290"/>
    <n v="212"/>
    <d v="2022-03-01T00:00:00"/>
    <n v="96"/>
    <s v="USD"/>
    <n v="96"/>
    <s v="PO"/>
    <n v="2022"/>
    <x v="3"/>
  </r>
  <r>
    <x v="0"/>
    <s v="UNDP1-PO09403049-31-MAR-2022-64"/>
    <x v="9"/>
    <d v="2022-04-06T00:00:00"/>
    <s v="UNDP1"/>
    <x v="15"/>
    <s v="Receipt Accrual Liability"/>
    <s v="SSD"/>
    <n v="30000"/>
    <n v="47104"/>
    <n v="1981"/>
    <x v="3"/>
    <s v="SSD10"/>
    <x v="15"/>
    <x v="79"/>
    <s v="COM"/>
    <m/>
    <m/>
    <m/>
    <m/>
    <x v="46"/>
    <x v="469"/>
    <m/>
    <s v="PO09403049"/>
    <n v="64"/>
    <d v="2022-03-31T00:00:00"/>
    <n v="-96"/>
    <s v="USD"/>
    <n v="-96"/>
    <s v="PO"/>
    <n v="2022"/>
    <x v="3"/>
  </r>
  <r>
    <x v="0"/>
    <s v="UNDP1-PO09403049-31-MAR-2022-191"/>
    <x v="9"/>
    <d v="2022-04-06T00:00:00"/>
    <s v="UNDP1"/>
    <x v="13"/>
    <s v="Stationery &amp; other Office Supp"/>
    <s v="SSD"/>
    <n v="30000"/>
    <n v="47104"/>
    <n v="1981"/>
    <x v="3"/>
    <s v="SSD10"/>
    <x v="15"/>
    <x v="79"/>
    <s v="COM"/>
    <m/>
    <m/>
    <m/>
    <m/>
    <x v="46"/>
    <x v="469"/>
    <m/>
    <s v="PO09403049"/>
    <n v="191"/>
    <d v="2022-03-31T00:00:00"/>
    <n v="96"/>
    <s v="USD"/>
    <n v="96"/>
    <s v="PO"/>
    <n v="2022"/>
    <x v="3"/>
  </r>
  <r>
    <x v="0"/>
    <s v="UNDP1-PO09403185-01-APR-2022-168"/>
    <x v="14"/>
    <d v="2022-04-06T00:00:00"/>
    <s v="UNDP1"/>
    <x v="15"/>
    <s v="Receipt Accrual Liability"/>
    <s v="SSD"/>
    <n v="30000"/>
    <n v="47104"/>
    <n v="1981"/>
    <x v="3"/>
    <s v="SSD10"/>
    <x v="15"/>
    <x v="79"/>
    <s v="COM"/>
    <m/>
    <m/>
    <m/>
    <m/>
    <x v="47"/>
    <x v="469"/>
    <m/>
    <s v="PO09403185"/>
    <n v="168"/>
    <d v="2022-04-01T00:00:00"/>
    <n v="96"/>
    <s v="USD"/>
    <n v="96"/>
    <s v="PO"/>
    <n v="2022"/>
    <x v="0"/>
  </r>
  <r>
    <x v="0"/>
    <s v="UNDP1-PO09403185-01-APR-2022-151"/>
    <x v="14"/>
    <d v="2022-04-06T00:00:00"/>
    <s v="UNDP1"/>
    <x v="13"/>
    <s v="Stationery &amp; other Office Supp"/>
    <s v="SSD"/>
    <n v="30000"/>
    <n v="47104"/>
    <n v="1981"/>
    <x v="3"/>
    <s v="SSD10"/>
    <x v="15"/>
    <x v="79"/>
    <s v="COM"/>
    <m/>
    <m/>
    <m/>
    <m/>
    <x v="47"/>
    <x v="469"/>
    <m/>
    <s v="PO09403185"/>
    <n v="151"/>
    <d v="2022-04-01T00:00:00"/>
    <n v="-96"/>
    <s v="USD"/>
    <n v="-96"/>
    <s v="PO"/>
    <n v="2022"/>
    <x v="0"/>
  </r>
  <r>
    <x v="0"/>
    <s v="UNDP1-PO09440563-30-APR-2022-231"/>
    <x v="0"/>
    <d v="2022-05-02T00:00:00"/>
    <s v="UNDP1"/>
    <x v="15"/>
    <s v="Receipt Accrual Liability"/>
    <s v="SSD"/>
    <n v="30000"/>
    <n v="47104"/>
    <n v="1981"/>
    <x v="3"/>
    <s v="SSD10"/>
    <x v="15"/>
    <x v="79"/>
    <s v="COM"/>
    <m/>
    <m/>
    <m/>
    <m/>
    <x v="48"/>
    <x v="469"/>
    <m/>
    <s v="PO09440563"/>
    <n v="231"/>
    <d v="2022-04-30T00:00:00"/>
    <n v="-96"/>
    <s v="USD"/>
    <n v="-96"/>
    <s v="PO"/>
    <n v="2022"/>
    <x v="0"/>
  </r>
  <r>
    <x v="0"/>
    <s v="UNDP1-PO09440563-30-APR-2022-277"/>
    <x v="0"/>
    <d v="2022-05-02T00:00:00"/>
    <s v="UNDP1"/>
    <x v="15"/>
    <s v="Receipt Accrual Liability"/>
    <s v="SSD"/>
    <n v="30000"/>
    <n v="47104"/>
    <n v="1981"/>
    <x v="3"/>
    <s v="SSD10"/>
    <x v="15"/>
    <x v="83"/>
    <s v="COM"/>
    <m/>
    <m/>
    <m/>
    <m/>
    <x v="48"/>
    <x v="470"/>
    <m/>
    <s v="PO09440563"/>
    <n v="277"/>
    <d v="2022-04-30T00:00:00"/>
    <n v="-6000"/>
    <s v="USD"/>
    <n v="-6000"/>
    <s v="PO"/>
    <n v="2022"/>
    <x v="0"/>
  </r>
  <r>
    <x v="0"/>
    <s v="UNDP1-PO09440563-30-APR-2022-121"/>
    <x v="0"/>
    <d v="2022-05-02T00:00:00"/>
    <s v="UNDP1"/>
    <x v="9"/>
    <s v="Learning costs"/>
    <s v="SSD"/>
    <n v="30000"/>
    <n v="47104"/>
    <n v="1981"/>
    <x v="3"/>
    <s v="SSD10"/>
    <x v="15"/>
    <x v="83"/>
    <s v="COM"/>
    <m/>
    <m/>
    <m/>
    <m/>
    <x v="48"/>
    <x v="470"/>
    <m/>
    <s v="PO09440563"/>
    <n v="121"/>
    <d v="2022-04-30T00:00:00"/>
    <n v="6000"/>
    <s v="USD"/>
    <n v="6000"/>
    <s v="PO"/>
    <n v="2022"/>
    <x v="0"/>
  </r>
  <r>
    <x v="0"/>
    <s v="UNDP1-PO09440563-30-APR-2022-106"/>
    <x v="0"/>
    <d v="2022-05-02T00:00:00"/>
    <s v="UNDP1"/>
    <x v="13"/>
    <s v="Stationery &amp; other Office Supp"/>
    <s v="SSD"/>
    <n v="30000"/>
    <n v="47104"/>
    <n v="1981"/>
    <x v="3"/>
    <s v="SSD10"/>
    <x v="15"/>
    <x v="79"/>
    <s v="COM"/>
    <m/>
    <m/>
    <m/>
    <m/>
    <x v="48"/>
    <x v="469"/>
    <m/>
    <s v="PO09440563"/>
    <n v="106"/>
    <d v="2022-04-30T00:00:00"/>
    <n v="96"/>
    <s v="USD"/>
    <n v="96"/>
    <s v="PO"/>
    <n v="2022"/>
    <x v="0"/>
  </r>
  <r>
    <x v="0"/>
    <s v="UNDP1-PO09440698-01-MAY-2022-282"/>
    <x v="10"/>
    <d v="2022-05-02T00:00:00"/>
    <s v="UNDP1"/>
    <x v="15"/>
    <s v="Receipt Accrual Liability"/>
    <s v="SSD"/>
    <n v="30000"/>
    <n v="47104"/>
    <n v="1981"/>
    <x v="3"/>
    <s v="SSD10"/>
    <x v="15"/>
    <x v="83"/>
    <s v="COM"/>
    <m/>
    <m/>
    <m/>
    <m/>
    <x v="49"/>
    <x v="470"/>
    <m/>
    <s v="PO09440698"/>
    <n v="282"/>
    <d v="2022-05-01T00:00:00"/>
    <n v="6000"/>
    <s v="USD"/>
    <n v="6000"/>
    <s v="PO"/>
    <n v="2022"/>
    <x v="1"/>
  </r>
  <r>
    <x v="0"/>
    <s v="UNDP1-PO09440698-01-MAY-2022-27"/>
    <x v="10"/>
    <d v="2022-05-02T00:00:00"/>
    <s v="UNDP1"/>
    <x v="13"/>
    <s v="Stationery &amp; other Office Supp"/>
    <s v="SSD"/>
    <n v="30000"/>
    <n v="47104"/>
    <n v="1981"/>
    <x v="3"/>
    <s v="SSD10"/>
    <x v="15"/>
    <x v="79"/>
    <s v="COM"/>
    <m/>
    <m/>
    <m/>
    <m/>
    <x v="49"/>
    <x v="469"/>
    <m/>
    <s v="PO09440698"/>
    <n v="27"/>
    <d v="2022-05-01T00:00:00"/>
    <n v="-96"/>
    <s v="USD"/>
    <n v="-96"/>
    <s v="PO"/>
    <n v="2022"/>
    <x v="1"/>
  </r>
  <r>
    <x v="0"/>
    <s v="UNDP1-PO09440698-01-MAY-2022-168"/>
    <x v="10"/>
    <d v="2022-05-02T00:00:00"/>
    <s v="UNDP1"/>
    <x v="9"/>
    <s v="Learning costs"/>
    <s v="SSD"/>
    <n v="30000"/>
    <n v="47104"/>
    <n v="1981"/>
    <x v="3"/>
    <s v="SSD10"/>
    <x v="15"/>
    <x v="83"/>
    <s v="COM"/>
    <m/>
    <m/>
    <m/>
    <m/>
    <x v="49"/>
    <x v="470"/>
    <m/>
    <s v="PO09440698"/>
    <n v="168"/>
    <d v="2022-05-01T00:00:00"/>
    <n v="-6000"/>
    <s v="USD"/>
    <n v="-6000"/>
    <s v="PO"/>
    <n v="2022"/>
    <x v="1"/>
  </r>
  <r>
    <x v="0"/>
    <s v="UNDP1-PO09440698-01-MAY-2022-7"/>
    <x v="10"/>
    <d v="2022-05-02T00:00:00"/>
    <s v="UNDP1"/>
    <x v="15"/>
    <s v="Receipt Accrual Liability"/>
    <s v="SSD"/>
    <n v="30000"/>
    <n v="47104"/>
    <n v="1981"/>
    <x v="3"/>
    <s v="SSD10"/>
    <x v="15"/>
    <x v="79"/>
    <s v="COM"/>
    <m/>
    <m/>
    <m/>
    <m/>
    <x v="49"/>
    <x v="469"/>
    <m/>
    <s v="PO09440698"/>
    <n v="7"/>
    <d v="2022-05-01T00:00:00"/>
    <n v="96"/>
    <s v="USD"/>
    <n v="96"/>
    <s v="PO"/>
    <n v="2022"/>
    <x v="1"/>
  </r>
  <r>
    <x v="0"/>
    <s v="UNDP1-PO09480272-31-MAY-2022-78"/>
    <x v="3"/>
    <d v="2022-06-01T00:00:00"/>
    <s v="UNDP1"/>
    <x v="13"/>
    <s v="Stationery &amp; other Office Supp"/>
    <s v="SSD"/>
    <n v="30000"/>
    <n v="47104"/>
    <n v="1981"/>
    <x v="3"/>
    <s v="SSD10"/>
    <x v="15"/>
    <x v="79"/>
    <s v="COM"/>
    <m/>
    <m/>
    <m/>
    <m/>
    <x v="50"/>
    <x v="469"/>
    <m/>
    <s v="PO09480272"/>
    <n v="78"/>
    <d v="2022-05-31T00:00:00"/>
    <n v="96"/>
    <s v="USD"/>
    <n v="96"/>
    <s v="PO"/>
    <n v="2022"/>
    <x v="1"/>
  </r>
  <r>
    <x v="0"/>
    <s v="UNDP1-PO09480272-31-MAY-2022-42"/>
    <x v="3"/>
    <d v="2022-06-01T00:00:00"/>
    <s v="UNDP1"/>
    <x v="15"/>
    <s v="Receipt Accrual Liability"/>
    <s v="SSD"/>
    <n v="30000"/>
    <n v="47104"/>
    <n v="1981"/>
    <x v="3"/>
    <s v="SSD10"/>
    <x v="15"/>
    <x v="79"/>
    <s v="COM"/>
    <m/>
    <m/>
    <m/>
    <m/>
    <x v="50"/>
    <x v="469"/>
    <m/>
    <s v="PO09480272"/>
    <n v="42"/>
    <d v="2022-05-31T00:00:00"/>
    <n v="-96"/>
    <s v="USD"/>
    <n v="-96"/>
    <s v="PO"/>
    <n v="2022"/>
    <x v="1"/>
  </r>
  <r>
    <x v="0"/>
    <s v="UNDP1-PO09480506-01-JUN-2022-59"/>
    <x v="6"/>
    <d v="2022-06-01T00:00:00"/>
    <s v="UNDP1"/>
    <x v="15"/>
    <s v="Receipt Accrual Liability"/>
    <s v="SSD"/>
    <n v="30000"/>
    <n v="47104"/>
    <n v="1981"/>
    <x v="3"/>
    <s v="SSD10"/>
    <x v="15"/>
    <x v="79"/>
    <s v="COM"/>
    <m/>
    <m/>
    <m/>
    <m/>
    <x v="51"/>
    <x v="469"/>
    <m/>
    <s v="PO09480506"/>
    <n v="59"/>
    <d v="2022-06-01T00:00:00"/>
    <n v="96"/>
    <s v="USD"/>
    <n v="96"/>
    <s v="PO"/>
    <n v="2022"/>
    <x v="2"/>
  </r>
  <r>
    <x v="0"/>
    <s v="UNDP1-PO09480506-01-JUN-2022-87"/>
    <x v="6"/>
    <d v="2022-06-01T00:00:00"/>
    <s v="UNDP1"/>
    <x v="13"/>
    <s v="Stationery &amp; other Office Supp"/>
    <s v="SSD"/>
    <n v="30000"/>
    <n v="47104"/>
    <n v="1981"/>
    <x v="3"/>
    <s v="SSD10"/>
    <x v="15"/>
    <x v="79"/>
    <s v="COM"/>
    <m/>
    <m/>
    <m/>
    <m/>
    <x v="51"/>
    <x v="469"/>
    <m/>
    <s v="PO09480506"/>
    <n v="87"/>
    <d v="2022-06-01T00:00:00"/>
    <n v="-96"/>
    <s v="USD"/>
    <n v="-96"/>
    <s v="PO"/>
    <n v="2022"/>
    <x v="2"/>
  </r>
  <r>
    <x v="0"/>
    <s v="UNDP1-PO09523480-30-JUN-2022-72"/>
    <x v="4"/>
    <d v="2022-07-01T00:00:00"/>
    <s v="UNDP1"/>
    <x v="10"/>
    <s v="Intl Consultants-Sht Term-Tech"/>
    <s v="SSD"/>
    <n v="30000"/>
    <n v="47104"/>
    <n v="1981"/>
    <x v="3"/>
    <s v="SSD10"/>
    <x v="15"/>
    <x v="91"/>
    <s v="COM"/>
    <m/>
    <m/>
    <m/>
    <m/>
    <x v="52"/>
    <x v="471"/>
    <m/>
    <s v="PO09523480"/>
    <n v="72"/>
    <d v="2022-06-30T00:00:00"/>
    <n v="4992"/>
    <s v="USD"/>
    <n v="4992"/>
    <s v="PO"/>
    <n v="2022"/>
    <x v="2"/>
  </r>
  <r>
    <x v="0"/>
    <s v="UNDP1-PO09523480-30-JUN-2022-73"/>
    <x v="4"/>
    <d v="2022-07-01T00:00:00"/>
    <s v="UNDP1"/>
    <x v="10"/>
    <s v="Intl Consultants-Sht Term-Tech"/>
    <s v="SSD"/>
    <n v="30000"/>
    <n v="47104"/>
    <n v="1981"/>
    <x v="3"/>
    <s v="SSD10"/>
    <x v="15"/>
    <x v="91"/>
    <s v="COM"/>
    <m/>
    <m/>
    <m/>
    <m/>
    <x v="52"/>
    <x v="471"/>
    <m/>
    <s v="PO09523480"/>
    <n v="73"/>
    <d v="2022-06-30T00:00:00"/>
    <n v="360.25"/>
    <s v="USD"/>
    <n v="360.25"/>
    <s v="PO"/>
    <n v="2022"/>
    <x v="2"/>
  </r>
  <r>
    <x v="0"/>
    <s v="UNDP1-PO09523480-30-JUN-2022-164"/>
    <x v="4"/>
    <d v="2022-07-01T00:00:00"/>
    <s v="UNDP1"/>
    <x v="15"/>
    <s v="Receipt Accrual Liability"/>
    <s v="SSD"/>
    <n v="30000"/>
    <n v="47104"/>
    <n v="1981"/>
    <x v="3"/>
    <s v="SSD10"/>
    <x v="15"/>
    <x v="92"/>
    <s v="COM"/>
    <m/>
    <m/>
    <m/>
    <m/>
    <x v="52"/>
    <x v="471"/>
    <m/>
    <s v="PO09523480"/>
    <n v="164"/>
    <d v="2022-06-30T00:00:00"/>
    <n v="-20900"/>
    <s v="USD"/>
    <n v="-20900"/>
    <s v="PO"/>
    <n v="2022"/>
    <x v="2"/>
  </r>
  <r>
    <x v="0"/>
    <s v="UNDP1-PO09523480-30-JUN-2022-44"/>
    <x v="4"/>
    <d v="2022-07-01T00:00:00"/>
    <s v="UNDP1"/>
    <x v="13"/>
    <s v="Stationery &amp; other Office Supp"/>
    <s v="SSD"/>
    <n v="30000"/>
    <n v="47104"/>
    <n v="1981"/>
    <x v="3"/>
    <s v="SSD10"/>
    <x v="15"/>
    <x v="79"/>
    <s v="COM"/>
    <m/>
    <m/>
    <m/>
    <m/>
    <x v="52"/>
    <x v="469"/>
    <m/>
    <s v="PO09523480"/>
    <n v="44"/>
    <d v="2022-06-30T00:00:00"/>
    <n v="96"/>
    <s v="USD"/>
    <n v="96"/>
    <s v="PO"/>
    <n v="2022"/>
    <x v="2"/>
  </r>
  <r>
    <x v="0"/>
    <s v="UNDP1-PO09523480-30-JUN-2022-167"/>
    <x v="4"/>
    <d v="2022-07-01T00:00:00"/>
    <s v="UNDP1"/>
    <x v="15"/>
    <s v="Receipt Accrual Liability"/>
    <s v="SSD"/>
    <n v="30000"/>
    <n v="47104"/>
    <n v="1981"/>
    <x v="3"/>
    <s v="SSD10"/>
    <x v="15"/>
    <x v="91"/>
    <s v="COM"/>
    <m/>
    <m/>
    <m/>
    <m/>
    <x v="52"/>
    <x v="471"/>
    <m/>
    <s v="PO09523480"/>
    <n v="167"/>
    <d v="2022-06-30T00:00:00"/>
    <n v="-94"/>
    <s v="USD"/>
    <n v="-94"/>
    <s v="PO"/>
    <n v="2022"/>
    <x v="2"/>
  </r>
  <r>
    <x v="0"/>
    <s v="UNDP1-PO09523480-30-JUN-2022-71"/>
    <x v="4"/>
    <d v="2022-07-01T00:00:00"/>
    <s v="UNDP1"/>
    <x v="10"/>
    <s v="Intl Consultants-Sht Term-Tech"/>
    <s v="SSD"/>
    <n v="30000"/>
    <n v="47104"/>
    <n v="1981"/>
    <x v="3"/>
    <s v="SSD10"/>
    <x v="15"/>
    <x v="91"/>
    <s v="COM"/>
    <m/>
    <m/>
    <m/>
    <m/>
    <x v="52"/>
    <x v="471"/>
    <m/>
    <s v="PO09523480"/>
    <n v="71"/>
    <d v="2022-06-30T00:00:00"/>
    <n v="94"/>
    <s v="USD"/>
    <n v="94"/>
    <s v="PO"/>
    <n v="2022"/>
    <x v="2"/>
  </r>
  <r>
    <x v="0"/>
    <s v="UNDP1-PO09523480-30-JUN-2022-70"/>
    <x v="4"/>
    <d v="2022-07-01T00:00:00"/>
    <s v="UNDP1"/>
    <x v="10"/>
    <s v="Intl Consultants-Sht Term-Tech"/>
    <s v="SSD"/>
    <n v="30000"/>
    <n v="47104"/>
    <n v="1981"/>
    <x v="3"/>
    <s v="SSD10"/>
    <x v="15"/>
    <x v="92"/>
    <s v="COM"/>
    <m/>
    <m/>
    <m/>
    <m/>
    <x v="52"/>
    <x v="471"/>
    <m/>
    <s v="PO09523480"/>
    <n v="70"/>
    <d v="2022-06-30T00:00:00"/>
    <n v="1078.75"/>
    <s v="USD"/>
    <n v="1078.75"/>
    <s v="PO"/>
    <n v="2022"/>
    <x v="2"/>
  </r>
  <r>
    <x v="0"/>
    <s v="UNDP1-PO09523480-30-JUN-2022-69"/>
    <x v="4"/>
    <d v="2022-07-01T00:00:00"/>
    <s v="UNDP1"/>
    <x v="10"/>
    <s v="Intl Consultants-Sht Term-Tech"/>
    <s v="SSD"/>
    <n v="30000"/>
    <n v="47104"/>
    <n v="1981"/>
    <x v="3"/>
    <s v="SSD10"/>
    <x v="15"/>
    <x v="92"/>
    <s v="COM"/>
    <m/>
    <m/>
    <m/>
    <m/>
    <x v="52"/>
    <x v="471"/>
    <m/>
    <s v="PO09523480"/>
    <n v="69"/>
    <d v="2022-06-30T00:00:00"/>
    <n v="675"/>
    <s v="USD"/>
    <n v="675"/>
    <s v="PO"/>
    <n v="2022"/>
    <x v="2"/>
  </r>
  <r>
    <x v="0"/>
    <s v="UNDP1-PO09523480-30-JUN-2022-68"/>
    <x v="4"/>
    <d v="2022-07-01T00:00:00"/>
    <s v="UNDP1"/>
    <x v="10"/>
    <s v="Intl Consultants-Sht Term-Tech"/>
    <s v="SSD"/>
    <n v="30000"/>
    <n v="47104"/>
    <n v="1981"/>
    <x v="3"/>
    <s v="SSD10"/>
    <x v="15"/>
    <x v="92"/>
    <s v="COM"/>
    <m/>
    <m/>
    <m/>
    <m/>
    <x v="52"/>
    <x v="471"/>
    <m/>
    <s v="PO09523480"/>
    <n v="68"/>
    <d v="2022-06-30T00:00:00"/>
    <n v="20900"/>
    <s v="USD"/>
    <n v="20900"/>
    <s v="PO"/>
    <n v="2022"/>
    <x v="2"/>
  </r>
  <r>
    <x v="0"/>
    <s v="UNDP1-PO09523480-30-JUN-2022-298"/>
    <x v="4"/>
    <d v="2022-07-01T00:00:00"/>
    <s v="UNDP1"/>
    <x v="15"/>
    <s v="Receipt Accrual Liability"/>
    <s v="SSD"/>
    <n v="30000"/>
    <n v="47104"/>
    <n v="1981"/>
    <x v="3"/>
    <s v="SSD10"/>
    <x v="15"/>
    <x v="79"/>
    <s v="COM"/>
    <m/>
    <m/>
    <m/>
    <m/>
    <x v="52"/>
    <x v="469"/>
    <m/>
    <s v="PO09523480"/>
    <n v="298"/>
    <d v="2022-06-30T00:00:00"/>
    <n v="-96"/>
    <s v="USD"/>
    <n v="-96"/>
    <s v="PO"/>
    <n v="2022"/>
    <x v="2"/>
  </r>
  <r>
    <x v="0"/>
    <s v="UNDP1-PO09523480-30-JUN-2022-165"/>
    <x v="4"/>
    <d v="2022-07-01T00:00:00"/>
    <s v="UNDP1"/>
    <x v="15"/>
    <s v="Receipt Accrual Liability"/>
    <s v="SSD"/>
    <n v="30000"/>
    <n v="47104"/>
    <n v="1981"/>
    <x v="3"/>
    <s v="SSD10"/>
    <x v="15"/>
    <x v="92"/>
    <s v="COM"/>
    <m/>
    <m/>
    <m/>
    <m/>
    <x v="52"/>
    <x v="471"/>
    <m/>
    <s v="PO09523480"/>
    <n v="165"/>
    <d v="2022-06-30T00:00:00"/>
    <n v="-675"/>
    <s v="USD"/>
    <n v="-675"/>
    <s v="PO"/>
    <n v="2022"/>
    <x v="2"/>
  </r>
  <r>
    <x v="0"/>
    <s v="UNDP1-PO09523480-30-JUN-2022-166"/>
    <x v="4"/>
    <d v="2022-07-01T00:00:00"/>
    <s v="UNDP1"/>
    <x v="15"/>
    <s v="Receipt Accrual Liability"/>
    <s v="SSD"/>
    <n v="30000"/>
    <n v="47104"/>
    <n v="1981"/>
    <x v="3"/>
    <s v="SSD10"/>
    <x v="15"/>
    <x v="92"/>
    <s v="COM"/>
    <m/>
    <m/>
    <m/>
    <m/>
    <x v="52"/>
    <x v="471"/>
    <m/>
    <s v="PO09523480"/>
    <n v="166"/>
    <d v="2022-06-30T00:00:00"/>
    <n v="-1078.75"/>
    <s v="USD"/>
    <n v="-1078.75"/>
    <s v="PO"/>
    <n v="2022"/>
    <x v="2"/>
  </r>
  <r>
    <x v="0"/>
    <s v="UNDP1-PO09523480-30-JUN-2022-168"/>
    <x v="4"/>
    <d v="2022-07-01T00:00:00"/>
    <s v="UNDP1"/>
    <x v="15"/>
    <s v="Receipt Accrual Liability"/>
    <s v="SSD"/>
    <n v="30000"/>
    <n v="47104"/>
    <n v="1981"/>
    <x v="3"/>
    <s v="SSD10"/>
    <x v="15"/>
    <x v="91"/>
    <s v="COM"/>
    <m/>
    <m/>
    <m/>
    <m/>
    <x v="52"/>
    <x v="471"/>
    <m/>
    <s v="PO09523480"/>
    <n v="168"/>
    <d v="2022-06-30T00:00:00"/>
    <n v="-4992"/>
    <s v="USD"/>
    <n v="-4992"/>
    <s v="PO"/>
    <n v="2022"/>
    <x v="2"/>
  </r>
  <r>
    <x v="0"/>
    <s v="UNDP1-PO09523480-30-JUN-2022-169"/>
    <x v="4"/>
    <d v="2022-07-01T00:00:00"/>
    <s v="UNDP1"/>
    <x v="15"/>
    <s v="Receipt Accrual Liability"/>
    <s v="SSD"/>
    <n v="30000"/>
    <n v="47104"/>
    <n v="1981"/>
    <x v="3"/>
    <s v="SSD10"/>
    <x v="15"/>
    <x v="91"/>
    <s v="COM"/>
    <m/>
    <m/>
    <m/>
    <m/>
    <x v="52"/>
    <x v="471"/>
    <m/>
    <s v="PO09523480"/>
    <n v="169"/>
    <d v="2022-06-30T00:00:00"/>
    <n v="-360.25"/>
    <s v="USD"/>
    <n v="-360.25"/>
    <s v="PO"/>
    <n v="2022"/>
    <x v="2"/>
  </r>
  <r>
    <x v="5"/>
    <s v="UNDP1-SSD22M01PS-31-JAN-2022-55"/>
    <x v="12"/>
    <d v="2022-02-22T00:00:00"/>
    <s v="UNDP1"/>
    <x v="28"/>
    <s v="Natl Personnel Srvcs Agreement"/>
    <s v="SSD"/>
    <n v="30000"/>
    <n v="47104"/>
    <n v="1981"/>
    <x v="3"/>
    <s v="SSD10"/>
    <x v="15"/>
    <x v="78"/>
    <s v="PAY"/>
    <m/>
    <m/>
    <m/>
    <m/>
    <x v="95"/>
    <x v="93"/>
    <m/>
    <s v="SSD22M01PS"/>
    <n v="55"/>
    <d v="2022-01-31T00:00:00"/>
    <n v="19444.46"/>
    <s v="USD"/>
    <n v="19444.46"/>
    <s v="GP"/>
    <n v="2022"/>
    <x v="5"/>
  </r>
  <r>
    <x v="5"/>
    <s v="UNDP1-SSD22M01PS-31-JAN-2022-28"/>
    <x v="12"/>
    <d v="2022-02-22T00:00:00"/>
    <s v="UNDP1"/>
    <x v="55"/>
    <s v="Contribution to Security SC"/>
    <s v="SSD"/>
    <n v="30000"/>
    <n v="47104"/>
    <n v="1981"/>
    <x v="3"/>
    <s v="SSD10"/>
    <x v="15"/>
    <x v="78"/>
    <s v="PAY"/>
    <m/>
    <m/>
    <m/>
    <m/>
    <x v="95"/>
    <x v="93"/>
    <m/>
    <s v="SSD22M01PS"/>
    <n v="28"/>
    <d v="2022-01-31T00:00:00"/>
    <n v="714.98"/>
    <s v="USD"/>
    <n v="714.98"/>
    <s v="GP"/>
    <n v="2022"/>
    <x v="5"/>
  </r>
  <r>
    <x v="5"/>
    <s v="UNDP1-SSD22M02IV-28-FEB-2022-266"/>
    <x v="8"/>
    <d v="2022-03-03T00:00:00"/>
    <s v="UNDP1"/>
    <x v="64"/>
    <s v="UNV-Global Charges"/>
    <s v="SSD"/>
    <n v="30000"/>
    <n v="47104"/>
    <n v="1981"/>
    <x v="3"/>
    <s v="SSD10"/>
    <x v="15"/>
    <x v="78"/>
    <s v="PAY"/>
    <m/>
    <m/>
    <m/>
    <m/>
    <x v="95"/>
    <x v="93"/>
    <m/>
    <s v="SSD22M02IV"/>
    <n v="266"/>
    <d v="2022-02-28T00:00:00"/>
    <n v="-0.78"/>
    <s v="USD"/>
    <n v="-0.78"/>
    <s v="GP"/>
    <n v="2022"/>
    <x v="4"/>
  </r>
  <r>
    <x v="5"/>
    <s v="UNDP1-SSD22M02IV-28-FEB-2022-435"/>
    <x v="8"/>
    <d v="2022-03-03T00:00:00"/>
    <s v="UNDP1"/>
    <x v="63"/>
    <s v="UNV_COST_RECOVERY_RECURRING"/>
    <s v="SSD"/>
    <n v="30000"/>
    <n v="47104"/>
    <n v="1981"/>
    <x v="3"/>
    <s v="SSD10"/>
    <x v="15"/>
    <x v="78"/>
    <s v="PAY"/>
    <m/>
    <m/>
    <m/>
    <m/>
    <x v="95"/>
    <x v="93"/>
    <m/>
    <s v="SSD22M02IV"/>
    <n v="435"/>
    <d v="2022-02-28T00:00:00"/>
    <n v="-4.1399999999999997"/>
    <s v="USD"/>
    <n v="-4.1399999999999997"/>
    <s v="GP"/>
    <n v="2022"/>
    <x v="4"/>
  </r>
  <r>
    <x v="5"/>
    <s v="UNDP1-SSD22M02IV-28-FEB-2022-217"/>
    <x v="8"/>
    <d v="2022-03-03T00:00:00"/>
    <s v="UNDP1"/>
    <x v="71"/>
    <s v="UNV-Medical Insurance"/>
    <s v="SSD"/>
    <n v="30000"/>
    <n v="47104"/>
    <n v="1981"/>
    <x v="3"/>
    <s v="SSD10"/>
    <x v="15"/>
    <x v="78"/>
    <s v="PAY"/>
    <m/>
    <m/>
    <m/>
    <m/>
    <x v="95"/>
    <x v="93"/>
    <m/>
    <s v="SSD22M02IV"/>
    <n v="217"/>
    <d v="2022-02-28T00:00:00"/>
    <n v="-118.95"/>
    <s v="USD"/>
    <n v="-118.95"/>
    <s v="GP"/>
    <n v="2022"/>
    <x v="4"/>
  </r>
  <r>
    <x v="5"/>
    <s v="UNDP1-SSD22M02PS-28-FEB-2022-28"/>
    <x v="8"/>
    <d v="2022-03-03T00:00:00"/>
    <s v="UNDP1"/>
    <x v="55"/>
    <s v="Contribution to Security SC"/>
    <s v="SSD"/>
    <n v="30000"/>
    <n v="47104"/>
    <n v="1981"/>
    <x v="3"/>
    <s v="SSD10"/>
    <x v="15"/>
    <x v="78"/>
    <s v="PAY"/>
    <m/>
    <m/>
    <m/>
    <m/>
    <x v="95"/>
    <x v="93"/>
    <m/>
    <s v="SSD22M02PS"/>
    <n v="28"/>
    <d v="2022-02-28T00:00:00"/>
    <n v="476.73"/>
    <s v="USD"/>
    <n v="476.73"/>
    <s v="GP"/>
    <n v="2022"/>
    <x v="4"/>
  </r>
  <r>
    <x v="5"/>
    <s v="UNDP1-SSD22M02PS-28-FEB-2022-55"/>
    <x v="8"/>
    <d v="2022-03-03T00:00:00"/>
    <s v="UNDP1"/>
    <x v="28"/>
    <s v="Natl Personnel Srvcs Agreement"/>
    <s v="SSD"/>
    <n v="30000"/>
    <n v="47104"/>
    <n v="1981"/>
    <x v="3"/>
    <s v="SSD10"/>
    <x v="15"/>
    <x v="78"/>
    <s v="PAY"/>
    <m/>
    <m/>
    <m/>
    <m/>
    <x v="95"/>
    <x v="93"/>
    <m/>
    <s v="SSD22M02PS"/>
    <n v="55"/>
    <d v="2022-02-28T00:00:00"/>
    <n v="20433.7"/>
    <s v="USD"/>
    <n v="20433.7"/>
    <s v="GP"/>
    <n v="2022"/>
    <x v="4"/>
  </r>
  <r>
    <x v="5"/>
    <s v="UNDP1-SSD22M02SC-28-FEB-2022-28"/>
    <x v="8"/>
    <d v="2022-03-03T00:00:00"/>
    <s v="UNDP1"/>
    <x v="25"/>
    <s v="Service Contracts-Individuals"/>
    <s v="SSD"/>
    <n v="30000"/>
    <n v="47104"/>
    <n v="1981"/>
    <x v="3"/>
    <s v="SSD10"/>
    <x v="15"/>
    <x v="78"/>
    <s v="PAY"/>
    <m/>
    <m/>
    <m/>
    <m/>
    <x v="95"/>
    <x v="93"/>
    <m/>
    <s v="SSD22M02SC"/>
    <n v="28"/>
    <d v="2022-02-28T00:00:00"/>
    <n v="264.77999999999997"/>
    <s v="USD"/>
    <n v="264.77999999999997"/>
    <s v="GP"/>
    <n v="2022"/>
    <x v="4"/>
  </r>
  <r>
    <x v="5"/>
    <s v="UNDP1-SSD22M03PS-31-MAR-2022-28"/>
    <x v="9"/>
    <d v="2022-04-05T00:00:00"/>
    <s v="UNDP1"/>
    <x v="55"/>
    <s v="Contribution to Security SC"/>
    <s v="SSD"/>
    <n v="30000"/>
    <n v="47104"/>
    <n v="1981"/>
    <x v="3"/>
    <s v="SSD10"/>
    <x v="15"/>
    <x v="78"/>
    <s v="PAY"/>
    <m/>
    <m/>
    <m/>
    <m/>
    <x v="95"/>
    <x v="93"/>
    <m/>
    <s v="SSD22M03PS"/>
    <n v="28"/>
    <d v="2022-03-31T00:00:00"/>
    <n v="595.85"/>
    <s v="USD"/>
    <n v="595.85"/>
    <s v="GP"/>
    <n v="2022"/>
    <x v="3"/>
  </r>
  <r>
    <x v="5"/>
    <s v="UNDP1-SSD22M03PS-31-MAR-2022-55"/>
    <x v="9"/>
    <d v="2022-04-05T00:00:00"/>
    <s v="UNDP1"/>
    <x v="28"/>
    <s v="Natl Personnel Srvcs Agreement"/>
    <s v="SSD"/>
    <n v="30000"/>
    <n v="47104"/>
    <n v="1981"/>
    <x v="3"/>
    <s v="SSD10"/>
    <x v="15"/>
    <x v="78"/>
    <s v="PAY"/>
    <m/>
    <m/>
    <m/>
    <m/>
    <x v="95"/>
    <x v="93"/>
    <m/>
    <s v="SSD22M03PS"/>
    <n v="55"/>
    <d v="2022-03-31T00:00:00"/>
    <n v="20570.580000000002"/>
    <s v="USD"/>
    <n v="20570.580000000002"/>
    <s v="GP"/>
    <n v="2022"/>
    <x v="3"/>
  </r>
  <r>
    <x v="5"/>
    <s v="UNDP1-SSD22M04PS-30-APR-2022-28"/>
    <x v="0"/>
    <d v="2022-05-10T00:00:00"/>
    <s v="UNDP1"/>
    <x v="55"/>
    <s v="Contribution to Security SC"/>
    <s v="SSD"/>
    <n v="30000"/>
    <n v="47104"/>
    <n v="1981"/>
    <x v="3"/>
    <s v="SSD10"/>
    <x v="15"/>
    <x v="78"/>
    <s v="PAY"/>
    <m/>
    <m/>
    <m/>
    <m/>
    <x v="95"/>
    <x v="93"/>
    <m/>
    <s v="SSD22M04PS"/>
    <n v="28"/>
    <d v="2022-04-30T00:00:00"/>
    <n v="747.32"/>
    <s v="USD"/>
    <n v="747.32"/>
    <s v="GP"/>
    <n v="2022"/>
    <x v="0"/>
  </r>
  <r>
    <x v="5"/>
    <s v="UNDP1-SSD22M04PS-30-APR-2022-56"/>
    <x v="0"/>
    <d v="2022-05-10T00:00:00"/>
    <s v="UNDP1"/>
    <x v="28"/>
    <s v="Natl Personnel Srvcs Agreement"/>
    <s v="SSD"/>
    <n v="30000"/>
    <n v="47104"/>
    <n v="1981"/>
    <x v="3"/>
    <s v="SSD10"/>
    <x v="15"/>
    <x v="78"/>
    <s v="PAY"/>
    <m/>
    <m/>
    <m/>
    <m/>
    <x v="95"/>
    <x v="93"/>
    <m/>
    <s v="SSD22M04PS"/>
    <n v="56"/>
    <d v="2022-04-30T00:00:00"/>
    <n v="24381.21"/>
    <s v="USD"/>
    <n v="24381.21"/>
    <s v="GP"/>
    <n v="2022"/>
    <x v="0"/>
  </r>
  <r>
    <x v="5"/>
    <s v="UNDP1-SSD22M05PS-31-MAY-2022-56"/>
    <x v="3"/>
    <d v="2022-06-01T00:00:00"/>
    <s v="UNDP1"/>
    <x v="28"/>
    <s v="Natl Personnel Srvcs Agreement"/>
    <s v="SSD"/>
    <n v="30000"/>
    <n v="47104"/>
    <n v="1981"/>
    <x v="3"/>
    <s v="SSD10"/>
    <x v="15"/>
    <x v="78"/>
    <s v="PAY"/>
    <m/>
    <m/>
    <m/>
    <m/>
    <x v="95"/>
    <x v="93"/>
    <m/>
    <s v="SSD22M05PS"/>
    <n v="56"/>
    <d v="2022-05-31T00:00:00"/>
    <n v="23424.09"/>
    <s v="USD"/>
    <n v="23424.09"/>
    <s v="GP"/>
    <n v="2022"/>
    <x v="1"/>
  </r>
  <r>
    <x v="5"/>
    <s v="UNDP1-SSD22M05PS-31-MAY-2022-28"/>
    <x v="3"/>
    <d v="2022-06-01T00:00:00"/>
    <s v="UNDP1"/>
    <x v="55"/>
    <s v="Contribution to Security SC"/>
    <s v="SSD"/>
    <n v="30000"/>
    <n v="47104"/>
    <n v="1981"/>
    <x v="3"/>
    <s v="SSD10"/>
    <x v="15"/>
    <x v="78"/>
    <s v="PAY"/>
    <m/>
    <m/>
    <m/>
    <m/>
    <x v="95"/>
    <x v="93"/>
    <m/>
    <s v="SSD22M05PS"/>
    <n v="28"/>
    <d v="2022-05-31T00:00:00"/>
    <n v="714.79"/>
    <s v="USD"/>
    <n v="714.79"/>
    <s v="GP"/>
    <n v="2022"/>
    <x v="1"/>
  </r>
  <r>
    <x v="5"/>
    <s v="UNDP1-SSD22M06PS-30-JUN-2022-61"/>
    <x v="4"/>
    <d v="2022-07-01T00:00:00"/>
    <s v="UNDP1"/>
    <x v="28"/>
    <s v="Natl Personnel Srvcs Agreement"/>
    <s v="SSD"/>
    <n v="30000"/>
    <n v="47104"/>
    <n v="1981"/>
    <x v="3"/>
    <s v="SSD10"/>
    <x v="15"/>
    <x v="78"/>
    <s v="PAY"/>
    <m/>
    <m/>
    <m/>
    <m/>
    <x v="95"/>
    <x v="93"/>
    <m/>
    <s v="SSD22M06PS"/>
    <n v="61"/>
    <d v="2022-06-30T00:00:00"/>
    <n v="17945.72"/>
    <s v="USD"/>
    <n v="17945.72"/>
    <s v="GP"/>
    <n v="2022"/>
    <x v="2"/>
  </r>
  <r>
    <x v="5"/>
    <s v="UNDP1-SSD22M06PS-30-JUN-2022-30"/>
    <x v="4"/>
    <d v="2022-07-01T00:00:00"/>
    <s v="UNDP1"/>
    <x v="55"/>
    <s v="Contribution to Security SC"/>
    <s v="SSD"/>
    <n v="30000"/>
    <n v="47104"/>
    <n v="1981"/>
    <x v="3"/>
    <s v="SSD10"/>
    <x v="15"/>
    <x v="78"/>
    <s v="PAY"/>
    <m/>
    <m/>
    <m/>
    <m/>
    <x v="95"/>
    <x v="93"/>
    <m/>
    <s v="SSD22M06PS"/>
    <n v="30"/>
    <d v="2022-06-30T00:00:00"/>
    <n v="530.52"/>
    <s v="USD"/>
    <n v="530.52"/>
    <s v="GP"/>
    <n v="2022"/>
    <x v="2"/>
  </r>
  <r>
    <x v="5"/>
    <s v="UNDP1-SSDRAM01PS-31-JAN-2022-23"/>
    <x v="12"/>
    <d v="2022-02-22T00:00:00"/>
    <s v="UNDP1"/>
    <x v="28"/>
    <s v="Natl Personnel Srvcs Agreement"/>
    <s v="SSD"/>
    <n v="30000"/>
    <n v="47104"/>
    <n v="1981"/>
    <x v="3"/>
    <s v="SSD10"/>
    <x v="15"/>
    <x v="78"/>
    <s v="PAY"/>
    <m/>
    <m/>
    <m/>
    <m/>
    <x v="95"/>
    <x v="93"/>
    <m/>
    <s v="SSDRAM01PS"/>
    <n v="23"/>
    <d v="2022-01-31T00:00:00"/>
    <n v="226.44"/>
    <s v="USD"/>
    <n v="226.44"/>
    <s v="GP"/>
    <n v="2022"/>
    <x v="5"/>
  </r>
  <r>
    <x v="5"/>
    <s v="UNDP1-SSDRAM02PS-28-FEB-2022-23"/>
    <x v="8"/>
    <d v="2022-03-03T00:00:00"/>
    <s v="UNDP1"/>
    <x v="28"/>
    <s v="Natl Personnel Srvcs Agreement"/>
    <s v="SSD"/>
    <n v="30000"/>
    <n v="47104"/>
    <n v="1981"/>
    <x v="3"/>
    <s v="SSD10"/>
    <x v="15"/>
    <x v="78"/>
    <s v="PAY"/>
    <m/>
    <m/>
    <m/>
    <m/>
    <x v="95"/>
    <x v="93"/>
    <m/>
    <s v="SSDRAM02PS"/>
    <n v="23"/>
    <d v="2022-02-28T00:00:00"/>
    <n v="226.44"/>
    <s v="USD"/>
    <n v="226.44"/>
    <s v="GP"/>
    <n v="2022"/>
    <x v="4"/>
  </r>
  <r>
    <x v="5"/>
    <s v="UNDP1-SSDRAM03PS-31-MAR-2022-23"/>
    <x v="9"/>
    <d v="2022-04-05T00:00:00"/>
    <s v="UNDP1"/>
    <x v="28"/>
    <s v="Natl Personnel Srvcs Agreement"/>
    <s v="SSD"/>
    <n v="30000"/>
    <n v="47104"/>
    <n v="1981"/>
    <x v="3"/>
    <s v="SSD10"/>
    <x v="15"/>
    <x v="78"/>
    <s v="PAY"/>
    <m/>
    <m/>
    <m/>
    <m/>
    <x v="95"/>
    <x v="93"/>
    <m/>
    <s v="SSDRAM03PS"/>
    <n v="23"/>
    <d v="2022-03-31T00:00:00"/>
    <n v="226.44"/>
    <s v="USD"/>
    <n v="226.44"/>
    <s v="GP"/>
    <n v="2022"/>
    <x v="3"/>
  </r>
  <r>
    <x v="5"/>
    <s v="UNDP1-SSDRAM04PS-30-APR-2022-23"/>
    <x v="0"/>
    <d v="2022-05-10T00:00:00"/>
    <s v="UNDP1"/>
    <x v="28"/>
    <s v="Natl Personnel Srvcs Agreement"/>
    <s v="SSD"/>
    <n v="30000"/>
    <n v="47104"/>
    <n v="1981"/>
    <x v="3"/>
    <s v="SSD10"/>
    <x v="15"/>
    <x v="78"/>
    <s v="PAY"/>
    <m/>
    <m/>
    <m/>
    <m/>
    <x v="95"/>
    <x v="93"/>
    <m/>
    <s v="SSDRAM04PS"/>
    <n v="23"/>
    <d v="2022-04-30T00:00:00"/>
    <n v="283.99"/>
    <s v="USD"/>
    <n v="283.99"/>
    <s v="GP"/>
    <n v="2022"/>
    <x v="0"/>
  </r>
  <r>
    <x v="5"/>
    <s v="UNDP1-SSDRAM05PS-31-MAY-2022-23"/>
    <x v="3"/>
    <d v="2022-06-01T00:00:00"/>
    <s v="UNDP1"/>
    <x v="28"/>
    <s v="Natl Personnel Srvcs Agreement"/>
    <s v="SSD"/>
    <n v="30000"/>
    <n v="47104"/>
    <n v="1981"/>
    <x v="3"/>
    <s v="SSD10"/>
    <x v="15"/>
    <x v="78"/>
    <s v="PAY"/>
    <m/>
    <m/>
    <m/>
    <m/>
    <x v="95"/>
    <x v="93"/>
    <m/>
    <s v="SSDRAM05PS"/>
    <n v="23"/>
    <d v="2022-05-31T00:00:00"/>
    <n v="271.62"/>
    <s v="USD"/>
    <n v="271.62"/>
    <s v="GP"/>
    <n v="2022"/>
    <x v="1"/>
  </r>
  <r>
    <x v="5"/>
    <s v="UNDP1-SSDRAM06PS-30-JUN-2022-25"/>
    <x v="4"/>
    <d v="2022-07-01T00:00:00"/>
    <s v="UNDP1"/>
    <x v="28"/>
    <s v="Natl Personnel Srvcs Agreement"/>
    <s v="SSD"/>
    <n v="30000"/>
    <n v="47104"/>
    <n v="1981"/>
    <x v="3"/>
    <s v="SSD10"/>
    <x v="15"/>
    <x v="78"/>
    <s v="PAY"/>
    <m/>
    <m/>
    <m/>
    <m/>
    <x v="95"/>
    <x v="93"/>
    <m/>
    <s v="SSDRAM06PS"/>
    <n v="25"/>
    <d v="2022-06-30T00:00:00"/>
    <n v="201.6"/>
    <s v="USD"/>
    <n v="201.6"/>
    <s v="GP"/>
    <n v="2022"/>
    <x v="2"/>
  </r>
  <r>
    <x v="7"/>
    <s v="SSD10-11363-167571-1-2"/>
    <x v="18"/>
    <d v="2022-05-24T00:00:00"/>
    <s v="UNDP1"/>
    <x v="90"/>
    <s v="Contributions Receivable"/>
    <s v="SSD"/>
    <n v="30000"/>
    <n v="47104"/>
    <n v="1981"/>
    <x v="0"/>
    <s v="SSD10"/>
    <x v="15"/>
    <x v="59"/>
    <s v="REV"/>
    <s v=" "/>
    <m/>
    <m/>
    <m/>
    <x v="181"/>
    <x v="219"/>
    <m/>
    <s v="AR09468499"/>
    <n v="2"/>
    <d v="2022-05-11T00:00:00"/>
    <n v="-831761.32"/>
    <s v="USD"/>
    <n v="-831761.32"/>
    <s v="AR"/>
    <n v="2022"/>
    <x v="1"/>
  </r>
  <r>
    <x v="6"/>
    <s v="SSD10-11472-1-1"/>
    <x v="33"/>
    <d v="2022-05-20T00:00:00"/>
    <s v="UNDP1"/>
    <x v="78"/>
    <s v="Travel - Other"/>
    <s v="SSD"/>
    <n v="30000"/>
    <n v="47104"/>
    <n v="1981"/>
    <x v="0"/>
    <s v="SSD10"/>
    <x v="15"/>
    <x v="85"/>
    <s v="DJA"/>
    <s v=" "/>
    <m/>
    <m/>
    <m/>
    <x v="324"/>
    <x v="219"/>
    <m/>
    <s v="AR09464789"/>
    <n v="1"/>
    <d v="2022-05-06T00:00:00"/>
    <n v="-7276"/>
    <s v="USD"/>
    <n v="-7276"/>
    <s v="AR"/>
    <n v="2022"/>
    <x v="1"/>
  </r>
  <r>
    <x v="6"/>
    <s v="SSD10-11473-1-1"/>
    <x v="18"/>
    <d v="2022-05-20T00:00:00"/>
    <s v="UNDP1"/>
    <x v="78"/>
    <s v="Travel - Other"/>
    <s v="SSD"/>
    <n v="30000"/>
    <n v="47104"/>
    <n v="1981"/>
    <x v="0"/>
    <s v="SSD10"/>
    <x v="15"/>
    <x v="85"/>
    <s v="DJA"/>
    <s v=" "/>
    <m/>
    <m/>
    <m/>
    <x v="324"/>
    <x v="219"/>
    <m/>
    <s v="AR09464790"/>
    <n v="1"/>
    <d v="2022-05-11T00:00:00"/>
    <n v="-36"/>
    <s v="USD"/>
    <n v="-36"/>
    <s v="AR"/>
    <n v="2022"/>
    <x v="1"/>
  </r>
  <r>
    <x v="6"/>
    <s v="SSD10-11533-1-1"/>
    <x v="2"/>
    <d v="2022-06-09T00:00:00"/>
    <s v="UNDP1"/>
    <x v="78"/>
    <s v="Travel - Other"/>
    <s v="SSD"/>
    <n v="30000"/>
    <n v="47104"/>
    <n v="1981"/>
    <x v="3"/>
    <s v="SSD10"/>
    <x v="15"/>
    <x v="86"/>
    <s v="DJA"/>
    <s v=" "/>
    <m/>
    <m/>
    <m/>
    <x v="325"/>
    <x v="219"/>
    <m/>
    <s v="AR09491675"/>
    <n v="2"/>
    <d v="2022-05-17T00:00:00"/>
    <n v="-554"/>
    <s v="USD"/>
    <n v="-554"/>
    <s v="AR"/>
    <n v="2022"/>
    <x v="1"/>
  </r>
  <r>
    <x v="8"/>
    <s v="SSD10-167571-1-1"/>
    <x v="81"/>
    <d v="2022-05-23T00:00:00"/>
    <s v="UNDP1"/>
    <x v="88"/>
    <s v="Unbilled AR Contracts"/>
    <s v="SSD"/>
    <n v="30000"/>
    <n v="47104"/>
    <n v="1981"/>
    <x v="0"/>
    <s v="SSD10"/>
    <x v="15"/>
    <x v="59"/>
    <s v=" "/>
    <s v=" "/>
    <s v="Project Level Co-Financing"/>
    <m/>
    <m/>
    <x v="181"/>
    <x v="248"/>
    <m/>
    <s v="BI09466959"/>
    <n v="2"/>
    <d v="2022-05-09T00:00:00"/>
    <n v="-831761.32"/>
    <s v="USD"/>
    <n v="-831761.32"/>
    <s v="BI"/>
    <n v="2022"/>
    <x v="1"/>
  </r>
  <r>
    <x v="8"/>
    <s v="SSD10-167571-1-1"/>
    <x v="81"/>
    <d v="2022-05-23T00:00:00"/>
    <s v="UNDP1"/>
    <x v="90"/>
    <s v="Contributions Receivable"/>
    <s v="SSD"/>
    <n v="30000"/>
    <n v="47104"/>
    <n v="1981"/>
    <x v="0"/>
    <s v="SSD10"/>
    <x v="15"/>
    <x v="59"/>
    <s v=" "/>
    <s v=" "/>
    <s v="Project Level Co-Financing"/>
    <m/>
    <m/>
    <x v="181"/>
    <x v="248"/>
    <m/>
    <s v="BI09466959"/>
    <n v="1"/>
    <d v="2022-05-09T00:00:00"/>
    <n v="831761.32"/>
    <s v="USD"/>
    <n v="831761.32"/>
    <s v="BI"/>
    <n v="2022"/>
    <x v="1"/>
  </r>
  <r>
    <x v="3"/>
    <s v="UNDP1-0000670405-1-1"/>
    <x v="67"/>
    <d v="2022-04-08T00:00:00"/>
    <s v="UNDP1"/>
    <x v="59"/>
    <s v="Travel Tickets-International"/>
    <s v="SSD"/>
    <n v="4000"/>
    <n v="47101"/>
    <n v="1981"/>
    <x v="18"/>
    <s v="SSD10"/>
    <x v="15"/>
    <x v="79"/>
    <s v="ACT"/>
    <s v="X000032801"/>
    <n v="2676"/>
    <s v="Muthaiga Travel - South Sudan"/>
    <m/>
    <x v="183"/>
    <x v="43"/>
    <m/>
    <s v="EX09412580"/>
    <n v="119"/>
    <d v="2022-04-04T00:00:00"/>
    <n v="400"/>
    <s v="USD"/>
    <n v="400"/>
    <s v="EX"/>
    <n v="2022"/>
    <x v="0"/>
  </r>
  <r>
    <x v="3"/>
    <s v="UNDP1-0000724598-1-1"/>
    <x v="44"/>
    <d v="2022-02-24T00:00:00"/>
    <s v="UNDP1"/>
    <x v="21"/>
    <s v="Daily Subsistence Allow-Intl"/>
    <s v="SSD"/>
    <n v="4000"/>
    <n v="47101"/>
    <n v="1981"/>
    <x v="18"/>
    <s v="SSD10"/>
    <x v="15"/>
    <x v="79"/>
    <s v="ACT"/>
    <s v="N000087229"/>
    <n v="7311"/>
    <s v="AUBREY LEA HAMILTON"/>
    <m/>
    <x v="60"/>
    <x v="43"/>
    <m/>
    <s v="EX09356737"/>
    <n v="81"/>
    <d v="2022-02-16T00:00:00"/>
    <n v="256"/>
    <s v="USD"/>
    <n v="256"/>
    <s v="EX"/>
    <n v="2022"/>
    <x v="4"/>
  </r>
  <r>
    <x v="3"/>
    <s v="UNDP1-0000724611-1-1"/>
    <x v="44"/>
    <d v="2022-02-24T00:00:00"/>
    <s v="UNDP1"/>
    <x v="21"/>
    <s v="Daily Subsistence Allow-Intl"/>
    <s v="SSD"/>
    <n v="4000"/>
    <n v="47101"/>
    <n v="1981"/>
    <x v="18"/>
    <s v="SSD10"/>
    <x v="15"/>
    <x v="79"/>
    <s v="ACT"/>
    <s v="X000031783"/>
    <s v=" "/>
    <m/>
    <m/>
    <x v="60"/>
    <x v="43"/>
    <m/>
    <s v="EX09356737"/>
    <n v="83"/>
    <d v="2022-02-16T00:00:00"/>
    <n v="102.4"/>
    <s v="USD"/>
    <n v="102.4"/>
    <s v="EX"/>
    <n v="2022"/>
    <x v="4"/>
  </r>
  <r>
    <x v="3"/>
    <s v="UNDP1-0000724622-1-1"/>
    <x v="44"/>
    <d v="2022-02-24T00:00:00"/>
    <s v="UNDP1"/>
    <x v="21"/>
    <s v="Daily Subsistence Allow-Intl"/>
    <s v="SSD"/>
    <n v="4000"/>
    <n v="47101"/>
    <n v="1981"/>
    <x v="18"/>
    <s v="SSD10"/>
    <x v="15"/>
    <x v="79"/>
    <s v="ACT"/>
    <s v="X000010432"/>
    <n v="5098"/>
    <s v="LUCY MMBAITSA ELUNDAH"/>
    <m/>
    <x v="60"/>
    <x v="43"/>
    <m/>
    <s v="EX09356737"/>
    <n v="84"/>
    <d v="2022-02-16T00:00:00"/>
    <n v="102.4"/>
    <s v="USD"/>
    <n v="102.4"/>
    <s v="EX"/>
    <n v="2022"/>
    <x v="4"/>
  </r>
  <r>
    <x v="3"/>
    <s v="UNDP1-0000724626-1-1"/>
    <x v="44"/>
    <d v="2022-02-24T00:00:00"/>
    <s v="UNDP1"/>
    <x v="21"/>
    <s v="Daily Subsistence Allow-Intl"/>
    <s v="SSD"/>
    <n v="4000"/>
    <n v="47101"/>
    <n v="1981"/>
    <x v="18"/>
    <s v="SSD10"/>
    <x v="15"/>
    <x v="79"/>
    <s v="ACT"/>
    <s v="X000007734"/>
    <n v="6316"/>
    <s v="George Patrice Kadimba"/>
    <m/>
    <x v="60"/>
    <x v="43"/>
    <m/>
    <s v="EX09356737"/>
    <n v="85"/>
    <d v="2022-02-16T00:00:00"/>
    <n v="102.4"/>
    <s v="USD"/>
    <n v="102.4"/>
    <s v="EX"/>
    <n v="2022"/>
    <x v="4"/>
  </r>
  <r>
    <x v="3"/>
    <s v="UNDP1-0000724633-1-1"/>
    <x v="44"/>
    <d v="2022-02-24T00:00:00"/>
    <s v="UNDP1"/>
    <x v="21"/>
    <s v="Daily Subsistence Allow-Intl"/>
    <s v="SSD"/>
    <n v="4000"/>
    <n v="47101"/>
    <n v="1981"/>
    <x v="18"/>
    <s v="SSD10"/>
    <x v="15"/>
    <x v="79"/>
    <s v="ACT"/>
    <s v="N000087372"/>
    <n v="7310"/>
    <s v="ADEBAYO FRANCIS ALOWOLODU"/>
    <m/>
    <x v="60"/>
    <x v="43"/>
    <m/>
    <s v="EX09356737"/>
    <n v="86"/>
    <d v="2022-02-16T00:00:00"/>
    <n v="960"/>
    <s v="USD"/>
    <n v="960"/>
    <s v="EX"/>
    <n v="2022"/>
    <x v="4"/>
  </r>
  <r>
    <x v="3"/>
    <s v="UNDP1-0000724636-1-1"/>
    <x v="44"/>
    <d v="2022-02-24T00:00:00"/>
    <s v="UNDP1"/>
    <x v="21"/>
    <s v="Daily Subsistence Allow-Intl"/>
    <s v="SSD"/>
    <n v="4000"/>
    <n v="47101"/>
    <n v="1981"/>
    <x v="18"/>
    <s v="SSD10"/>
    <x v="15"/>
    <x v="79"/>
    <s v="ACT"/>
    <s v="X000010117"/>
    <n v="5137"/>
    <s v="KARUNGI PERUTH"/>
    <m/>
    <x v="60"/>
    <x v="43"/>
    <m/>
    <s v="EX09356737"/>
    <n v="87"/>
    <d v="2022-02-16T00:00:00"/>
    <n v="256"/>
    <s v="USD"/>
    <n v="256"/>
    <s v="EX"/>
    <n v="2022"/>
    <x v="4"/>
  </r>
  <r>
    <x v="3"/>
    <s v="UNDP1-0000724638-1-1"/>
    <x v="44"/>
    <d v="2022-02-24T00:00:00"/>
    <s v="UNDP1"/>
    <x v="21"/>
    <s v="Daily Subsistence Allow-Intl"/>
    <s v="SSD"/>
    <n v="4000"/>
    <n v="47101"/>
    <n v="1981"/>
    <x v="18"/>
    <s v="SSD10"/>
    <x v="15"/>
    <x v="79"/>
    <s v="ACT"/>
    <s v="N000092135"/>
    <n v="7385"/>
    <s v="STELLA LIYONG DANGASUK OTTO"/>
    <m/>
    <x v="60"/>
    <x v="43"/>
    <m/>
    <s v="EX09356737"/>
    <n v="88"/>
    <d v="2022-02-16T00:00:00"/>
    <n v="486.4"/>
    <s v="USD"/>
    <n v="486.4"/>
    <s v="EX"/>
    <n v="2022"/>
    <x v="4"/>
  </r>
  <r>
    <x v="3"/>
    <s v="UNDP1-0000724643-1-1"/>
    <x v="44"/>
    <d v="2022-02-24T00:00:00"/>
    <s v="UNDP1"/>
    <x v="21"/>
    <s v="Daily Subsistence Allow-Intl"/>
    <s v="SSD"/>
    <n v="4000"/>
    <n v="47101"/>
    <n v="1981"/>
    <x v="18"/>
    <s v="SSD10"/>
    <x v="15"/>
    <x v="79"/>
    <s v="ACT"/>
    <s v="X000012051"/>
    <s v=" "/>
    <m/>
    <m/>
    <x v="60"/>
    <x v="43"/>
    <m/>
    <s v="EX09356737"/>
    <n v="89"/>
    <d v="2022-02-16T00:00:00"/>
    <n v="486.4"/>
    <s v="USD"/>
    <n v="486.4"/>
    <s v="EX"/>
    <n v="2022"/>
    <x v="4"/>
  </r>
  <r>
    <x v="3"/>
    <s v="UNDP1-0000724646-1-1"/>
    <x v="44"/>
    <d v="2022-02-24T00:00:00"/>
    <s v="UNDP1"/>
    <x v="21"/>
    <s v="Daily Subsistence Allow-Intl"/>
    <s v="SSD"/>
    <n v="4000"/>
    <n v="47101"/>
    <n v="1981"/>
    <x v="18"/>
    <s v="SSD10"/>
    <x v="15"/>
    <x v="79"/>
    <s v="ACT"/>
    <s v="X000008970"/>
    <s v=" "/>
    <m/>
    <m/>
    <x v="60"/>
    <x v="43"/>
    <m/>
    <s v="EX09356737"/>
    <n v="90"/>
    <d v="2022-02-16T00:00:00"/>
    <n v="179.2"/>
    <s v="USD"/>
    <n v="179.2"/>
    <s v="EX"/>
    <n v="2022"/>
    <x v="4"/>
  </r>
  <r>
    <x v="3"/>
    <s v="UNDP1-0000724650-1-1"/>
    <x v="44"/>
    <d v="2022-02-24T00:00:00"/>
    <s v="UNDP1"/>
    <x v="21"/>
    <s v="Daily Subsistence Allow-Intl"/>
    <s v="SSD"/>
    <n v="4000"/>
    <n v="47101"/>
    <n v="1981"/>
    <x v="18"/>
    <s v="SSD10"/>
    <x v="15"/>
    <x v="79"/>
    <s v="ACT"/>
    <s v="X000029311"/>
    <s v=" "/>
    <m/>
    <m/>
    <x v="60"/>
    <x v="43"/>
    <m/>
    <s v="EX09356737"/>
    <n v="91"/>
    <d v="2022-02-16T00:00:00"/>
    <n v="486.4"/>
    <s v="USD"/>
    <n v="486.4"/>
    <s v="EX"/>
    <n v="2022"/>
    <x v="4"/>
  </r>
  <r>
    <x v="3"/>
    <s v="UNDP1-0000724656-1-1"/>
    <x v="44"/>
    <d v="2022-02-24T00:00:00"/>
    <s v="UNDP1"/>
    <x v="21"/>
    <s v="Daily Subsistence Allow-Intl"/>
    <s v="SSD"/>
    <n v="4000"/>
    <n v="47101"/>
    <n v="1981"/>
    <x v="18"/>
    <s v="SSD10"/>
    <x v="15"/>
    <x v="79"/>
    <s v="ACT"/>
    <s v="X000027807"/>
    <s v=" "/>
    <m/>
    <m/>
    <x v="60"/>
    <x v="43"/>
    <m/>
    <s v="EX09356737"/>
    <n v="92"/>
    <d v="2022-02-16T00:00:00"/>
    <n v="358.4"/>
    <s v="USD"/>
    <n v="358.4"/>
    <s v="EX"/>
    <n v="2022"/>
    <x v="4"/>
  </r>
  <r>
    <x v="3"/>
    <s v="UNDP1-0000729441-1-1"/>
    <x v="73"/>
    <d v="2022-03-03T00:00:00"/>
    <s v="UNDP1"/>
    <x v="21"/>
    <s v="Daily Subsistence Allow-Intl"/>
    <s v="SSD"/>
    <n v="4000"/>
    <n v="47101"/>
    <n v="1981"/>
    <x v="18"/>
    <s v="SSD10"/>
    <x v="15"/>
    <x v="79"/>
    <s v="ACT"/>
    <n v="811020"/>
    <n v="5492"/>
    <s v="Ernest Yeboah"/>
    <m/>
    <x v="184"/>
    <x v="43"/>
    <m/>
    <s v="EX09365855"/>
    <n v="2"/>
    <d v="2022-02-25T00:00:00"/>
    <n v="1104"/>
    <s v="USD"/>
    <n v="1104"/>
    <s v="EX"/>
    <n v="2022"/>
    <x v="4"/>
  </r>
  <r>
    <x v="3"/>
    <s v="UNDP1-0000736066-1-1"/>
    <x v="74"/>
    <d v="2022-03-16T00:00:00"/>
    <s v="UNDP1"/>
    <x v="59"/>
    <s v="Travel Tickets-International"/>
    <s v="SSD"/>
    <n v="4000"/>
    <n v="47101"/>
    <n v="1981"/>
    <x v="18"/>
    <s v="SSD10"/>
    <x v="15"/>
    <x v="79"/>
    <s v="ACT"/>
    <s v="X000010609"/>
    <n v="2676"/>
    <s v="Muthaiga Travel - South Sudan"/>
    <m/>
    <x v="183"/>
    <x v="43"/>
    <m/>
    <s v="EX09382009"/>
    <n v="19"/>
    <d v="2022-03-11T00:00:00"/>
    <n v="700"/>
    <s v="USD"/>
    <n v="700"/>
    <s v="EX"/>
    <n v="2022"/>
    <x v="3"/>
  </r>
  <r>
    <x v="3"/>
    <s v="UNDP1-0000736072-1-1"/>
    <x v="74"/>
    <d v="2022-03-16T00:00:00"/>
    <s v="UNDP1"/>
    <x v="59"/>
    <s v="Travel Tickets-International"/>
    <s v="SSD"/>
    <n v="4000"/>
    <n v="47101"/>
    <n v="1981"/>
    <x v="18"/>
    <s v="SSD10"/>
    <x v="15"/>
    <x v="79"/>
    <s v="ACT"/>
    <s v="X000045076"/>
    <n v="2676"/>
    <s v="Muthaiga Travel - South Sudan"/>
    <m/>
    <x v="183"/>
    <x v="43"/>
    <m/>
    <s v="EX09382009"/>
    <n v="20"/>
    <d v="2022-03-11T00:00:00"/>
    <n v="700"/>
    <s v="USD"/>
    <n v="700"/>
    <s v="EX"/>
    <n v="2022"/>
    <x v="3"/>
  </r>
  <r>
    <x v="3"/>
    <s v="UNDP1-0000736081-1-1"/>
    <x v="74"/>
    <d v="2022-03-16T00:00:00"/>
    <s v="UNDP1"/>
    <x v="59"/>
    <s v="Travel Tickets-International"/>
    <s v="SSD"/>
    <n v="4000"/>
    <n v="47101"/>
    <n v="1981"/>
    <x v="18"/>
    <s v="SSD10"/>
    <x v="15"/>
    <x v="79"/>
    <s v="ACT"/>
    <s v="X000044925"/>
    <n v="2676"/>
    <s v="Muthaiga Travel - South Sudan"/>
    <m/>
    <x v="183"/>
    <x v="43"/>
    <m/>
    <s v="EX09382009"/>
    <n v="21"/>
    <d v="2022-03-11T00:00:00"/>
    <n v="400"/>
    <s v="USD"/>
    <n v="400"/>
    <s v="EX"/>
    <n v="2022"/>
    <x v="3"/>
  </r>
  <r>
    <x v="3"/>
    <s v="UNDP1-0000736109-1-1"/>
    <x v="74"/>
    <d v="2022-03-16T00:00:00"/>
    <s v="UNDP1"/>
    <x v="59"/>
    <s v="Travel Tickets-International"/>
    <s v="SSD"/>
    <n v="4000"/>
    <n v="47101"/>
    <n v="1981"/>
    <x v="18"/>
    <s v="SSD10"/>
    <x v="15"/>
    <x v="79"/>
    <s v="ACT"/>
    <s v="X000009208"/>
    <n v="2676"/>
    <s v="Muthaiga Travel - South Sudan"/>
    <m/>
    <x v="183"/>
    <x v="43"/>
    <m/>
    <s v="EX09382009"/>
    <n v="26"/>
    <d v="2022-03-11T00:00:00"/>
    <n v="400"/>
    <s v="USD"/>
    <n v="400"/>
    <s v="EX"/>
    <n v="2022"/>
    <x v="3"/>
  </r>
  <r>
    <x v="3"/>
    <s v="UNDP1-0000736118-1-1"/>
    <x v="74"/>
    <d v="2022-03-16T00:00:00"/>
    <s v="UNDP1"/>
    <x v="59"/>
    <s v="Travel Tickets-International"/>
    <s v="SSD"/>
    <n v="4000"/>
    <n v="47101"/>
    <n v="1981"/>
    <x v="18"/>
    <s v="SSD10"/>
    <x v="15"/>
    <x v="79"/>
    <s v="ACT"/>
    <s v="X000009209"/>
    <n v="2676"/>
    <s v="Muthaiga Travel - South Sudan"/>
    <m/>
    <x v="183"/>
    <x v="43"/>
    <m/>
    <s v="EX09382009"/>
    <n v="27"/>
    <d v="2022-03-11T00:00:00"/>
    <n v="400"/>
    <s v="USD"/>
    <n v="400"/>
    <s v="EX"/>
    <n v="2022"/>
    <x v="3"/>
  </r>
  <r>
    <x v="3"/>
    <s v="UNDP1-0000736138-1-1"/>
    <x v="74"/>
    <d v="2022-03-16T00:00:00"/>
    <s v="UNDP1"/>
    <x v="59"/>
    <s v="Travel Tickets-International"/>
    <s v="SSD"/>
    <n v="4000"/>
    <n v="47101"/>
    <n v="1981"/>
    <x v="18"/>
    <s v="SSD10"/>
    <x v="15"/>
    <x v="79"/>
    <s v="ACT"/>
    <s v="X000049236"/>
    <n v="2676"/>
    <s v="Muthaiga Travel - South Sudan"/>
    <m/>
    <x v="183"/>
    <x v="43"/>
    <m/>
    <s v="EX09382009"/>
    <n v="31"/>
    <d v="2022-03-11T00:00:00"/>
    <n v="400"/>
    <s v="USD"/>
    <n v="400"/>
    <s v="EX"/>
    <n v="2022"/>
    <x v="3"/>
  </r>
  <r>
    <x v="3"/>
    <s v="UNDP1-0000736141-1-1"/>
    <x v="74"/>
    <d v="2022-03-16T00:00:00"/>
    <s v="UNDP1"/>
    <x v="59"/>
    <s v="Travel Tickets-International"/>
    <s v="SSD"/>
    <n v="4000"/>
    <n v="47101"/>
    <n v="1981"/>
    <x v="18"/>
    <s v="SSD10"/>
    <x v="15"/>
    <x v="79"/>
    <s v="ACT"/>
    <s v="X000049250"/>
    <n v="2676"/>
    <s v="Muthaiga Travel - South Sudan"/>
    <m/>
    <x v="183"/>
    <x v="43"/>
    <m/>
    <s v="EX09382009"/>
    <n v="32"/>
    <d v="2022-03-11T00:00:00"/>
    <n v="400"/>
    <s v="USD"/>
    <n v="400"/>
    <s v="EX"/>
    <n v="2022"/>
    <x v="3"/>
  </r>
  <r>
    <x v="3"/>
    <s v="UNDP1-0000736144-1-1"/>
    <x v="74"/>
    <d v="2022-03-16T00:00:00"/>
    <s v="UNDP1"/>
    <x v="59"/>
    <s v="Travel Tickets-International"/>
    <s v="SSD"/>
    <n v="4000"/>
    <n v="47101"/>
    <n v="1981"/>
    <x v="18"/>
    <s v="SSD10"/>
    <x v="15"/>
    <x v="79"/>
    <s v="ACT"/>
    <s v="X000049347"/>
    <n v="2676"/>
    <s v="Muthaiga Travel - South Sudan"/>
    <m/>
    <x v="183"/>
    <x v="43"/>
    <m/>
    <s v="EX09382009"/>
    <n v="33"/>
    <d v="2022-03-11T00:00:00"/>
    <n v="400"/>
    <s v="USD"/>
    <n v="400"/>
    <s v="EX"/>
    <n v="2022"/>
    <x v="3"/>
  </r>
  <r>
    <x v="3"/>
    <s v="UNDP1-0000736150-1-1"/>
    <x v="74"/>
    <d v="2022-03-16T00:00:00"/>
    <s v="UNDP1"/>
    <x v="59"/>
    <s v="Travel Tickets-International"/>
    <s v="SSD"/>
    <n v="4000"/>
    <n v="47101"/>
    <n v="1981"/>
    <x v="18"/>
    <s v="SSD10"/>
    <x v="15"/>
    <x v="79"/>
    <s v="ACT"/>
    <s v="X000049235"/>
    <n v="2676"/>
    <s v="Muthaiga Travel - South Sudan"/>
    <m/>
    <x v="183"/>
    <x v="43"/>
    <m/>
    <s v="EX09382009"/>
    <n v="34"/>
    <d v="2022-03-11T00:00:00"/>
    <n v="400"/>
    <s v="USD"/>
    <n v="400"/>
    <s v="EX"/>
    <n v="2022"/>
    <x v="3"/>
  </r>
  <r>
    <x v="3"/>
    <s v="UNDP1-0000736151-1-1"/>
    <x v="74"/>
    <d v="2022-03-16T00:00:00"/>
    <s v="UNDP1"/>
    <x v="59"/>
    <s v="Travel Tickets-International"/>
    <s v="SSD"/>
    <n v="4000"/>
    <n v="47101"/>
    <n v="1981"/>
    <x v="18"/>
    <s v="SSD10"/>
    <x v="15"/>
    <x v="79"/>
    <s v="ACT"/>
    <s v="X000049246"/>
    <n v="2676"/>
    <s v="Muthaiga Travel - South Sudan"/>
    <m/>
    <x v="183"/>
    <x v="43"/>
    <m/>
    <s v="EX09382009"/>
    <n v="35"/>
    <d v="2022-03-11T00:00:00"/>
    <n v="400"/>
    <s v="USD"/>
    <n v="400"/>
    <s v="EX"/>
    <n v="2022"/>
    <x v="3"/>
  </r>
  <r>
    <x v="3"/>
    <s v="UNDP1-0000736153-1-1"/>
    <x v="74"/>
    <d v="2022-03-16T00:00:00"/>
    <s v="UNDP1"/>
    <x v="59"/>
    <s v="Travel Tickets-International"/>
    <s v="SSD"/>
    <n v="4000"/>
    <n v="47101"/>
    <n v="1981"/>
    <x v="18"/>
    <s v="SSD10"/>
    <x v="15"/>
    <x v="79"/>
    <s v="ACT"/>
    <s v="X000052296"/>
    <n v="2676"/>
    <s v="Muthaiga Travel - South Sudan"/>
    <m/>
    <x v="183"/>
    <x v="43"/>
    <m/>
    <s v="EX09382009"/>
    <n v="36"/>
    <d v="2022-03-11T00:00:00"/>
    <n v="400"/>
    <s v="USD"/>
    <n v="400"/>
    <s v="EX"/>
    <n v="2022"/>
    <x v="3"/>
  </r>
  <r>
    <x v="3"/>
    <s v="UNDP1-0000736230-1-1"/>
    <x v="74"/>
    <d v="2022-03-16T00:00:00"/>
    <s v="UNDP1"/>
    <x v="59"/>
    <s v="Travel Tickets-International"/>
    <s v="SSD"/>
    <n v="4000"/>
    <n v="47101"/>
    <n v="1981"/>
    <x v="18"/>
    <s v="SSD10"/>
    <x v="15"/>
    <x v="79"/>
    <s v="ACT"/>
    <s v="X000049234"/>
    <n v="2676"/>
    <s v="Muthaiga Travel - South Sudan"/>
    <m/>
    <x v="183"/>
    <x v="43"/>
    <m/>
    <s v="EX09382009"/>
    <n v="42"/>
    <d v="2022-03-11T00:00:00"/>
    <n v="400"/>
    <s v="USD"/>
    <n v="400"/>
    <s v="EX"/>
    <n v="2022"/>
    <x v="3"/>
  </r>
  <r>
    <x v="3"/>
    <s v="UNDP1-0000736232-1-1"/>
    <x v="74"/>
    <d v="2022-03-16T00:00:00"/>
    <s v="UNDP1"/>
    <x v="59"/>
    <s v="Travel Tickets-International"/>
    <s v="SSD"/>
    <n v="4000"/>
    <n v="47101"/>
    <n v="1981"/>
    <x v="18"/>
    <s v="SSD10"/>
    <x v="15"/>
    <x v="79"/>
    <s v="ACT"/>
    <s v="X000049233"/>
    <n v="2676"/>
    <s v="Muthaiga Travel - South Sudan"/>
    <m/>
    <x v="183"/>
    <x v="43"/>
    <m/>
    <s v="EX09382009"/>
    <n v="44"/>
    <d v="2022-03-11T00:00:00"/>
    <n v="400"/>
    <s v="USD"/>
    <n v="400"/>
    <s v="EX"/>
    <n v="2022"/>
    <x v="3"/>
  </r>
  <r>
    <x v="3"/>
    <s v="UNDP1-0000736234-1-1"/>
    <x v="74"/>
    <d v="2022-03-16T00:00:00"/>
    <s v="UNDP1"/>
    <x v="59"/>
    <s v="Travel Tickets-International"/>
    <s v="SSD"/>
    <n v="4000"/>
    <n v="47101"/>
    <n v="1981"/>
    <x v="18"/>
    <s v="SSD10"/>
    <x v="15"/>
    <x v="79"/>
    <s v="ACT"/>
    <s v="X000049574"/>
    <n v="2676"/>
    <s v="Muthaiga Travel - South Sudan"/>
    <m/>
    <x v="183"/>
    <x v="43"/>
    <m/>
    <s v="EX09382009"/>
    <n v="45"/>
    <d v="2022-03-11T00:00:00"/>
    <n v="400"/>
    <s v="USD"/>
    <n v="400"/>
    <s v="EX"/>
    <n v="2022"/>
    <x v="3"/>
  </r>
  <r>
    <x v="3"/>
    <s v="UNDP1-0000736536-1-1"/>
    <x v="114"/>
    <d v="2022-03-16T00:00:00"/>
    <s v="UNDP1"/>
    <x v="59"/>
    <s v="Travel Tickets-International"/>
    <s v="SSD"/>
    <n v="4000"/>
    <n v="47101"/>
    <n v="1981"/>
    <x v="18"/>
    <s v="SSD10"/>
    <x v="15"/>
    <x v="79"/>
    <s v="ACT"/>
    <s v="X000044927"/>
    <n v="2676"/>
    <s v="Muthaiga Travel - South Sudan"/>
    <m/>
    <x v="183"/>
    <x v="43"/>
    <m/>
    <s v="EX09382011"/>
    <n v="54"/>
    <d v="2022-03-13T00:00:00"/>
    <n v="200"/>
    <s v="USD"/>
    <n v="200"/>
    <s v="EX"/>
    <n v="2022"/>
    <x v="3"/>
  </r>
  <r>
    <x v="3"/>
    <s v="UNDP1-0000736537-1-1"/>
    <x v="114"/>
    <d v="2022-03-16T00:00:00"/>
    <s v="UNDP1"/>
    <x v="59"/>
    <s v="Travel Tickets-International"/>
    <s v="SSD"/>
    <n v="4000"/>
    <n v="47101"/>
    <n v="1981"/>
    <x v="18"/>
    <s v="SSD10"/>
    <x v="15"/>
    <x v="79"/>
    <s v="ACT"/>
    <s v="X000021317"/>
    <n v="2676"/>
    <s v="Muthaiga Travel - South Sudan"/>
    <m/>
    <x v="183"/>
    <x v="43"/>
    <m/>
    <s v="EX09382011"/>
    <n v="55"/>
    <d v="2022-03-13T00:00:00"/>
    <n v="200"/>
    <s v="USD"/>
    <n v="200"/>
    <s v="EX"/>
    <n v="2022"/>
    <x v="3"/>
  </r>
  <r>
    <x v="3"/>
    <s v="UNDP1-0000736538-1-1"/>
    <x v="114"/>
    <d v="2022-03-16T00:00:00"/>
    <s v="UNDP1"/>
    <x v="59"/>
    <s v="Travel Tickets-International"/>
    <s v="SSD"/>
    <n v="4000"/>
    <n v="47101"/>
    <n v="1981"/>
    <x v="18"/>
    <s v="SSD10"/>
    <x v="15"/>
    <x v="79"/>
    <s v="ACT"/>
    <s v="X000047958"/>
    <n v="2676"/>
    <s v="Muthaiga Travel - South Sudan"/>
    <m/>
    <x v="183"/>
    <x v="43"/>
    <m/>
    <s v="EX09382011"/>
    <n v="56"/>
    <d v="2022-03-13T00:00:00"/>
    <n v="200"/>
    <s v="USD"/>
    <n v="200"/>
    <s v="EX"/>
    <n v="2022"/>
    <x v="3"/>
  </r>
  <r>
    <x v="3"/>
    <s v="UNDP1-0000736539-1-1"/>
    <x v="114"/>
    <d v="2022-03-16T00:00:00"/>
    <s v="UNDP1"/>
    <x v="59"/>
    <s v="Travel Tickets-International"/>
    <s v="SSD"/>
    <n v="4000"/>
    <n v="47101"/>
    <n v="1981"/>
    <x v="18"/>
    <s v="SSD10"/>
    <x v="15"/>
    <x v="79"/>
    <s v="ACT"/>
    <s v="X000045072"/>
    <n v="2676"/>
    <s v="Muthaiga Travel - South Sudan"/>
    <m/>
    <x v="183"/>
    <x v="43"/>
    <m/>
    <s v="EX09382011"/>
    <n v="57"/>
    <d v="2022-03-13T00:00:00"/>
    <n v="200"/>
    <s v="USD"/>
    <n v="200"/>
    <s v="EX"/>
    <n v="2022"/>
    <x v="3"/>
  </r>
  <r>
    <x v="3"/>
    <s v="UNDP1-0000736540-1-1"/>
    <x v="114"/>
    <d v="2022-03-16T00:00:00"/>
    <s v="UNDP1"/>
    <x v="59"/>
    <s v="Travel Tickets-International"/>
    <s v="SSD"/>
    <n v="4000"/>
    <n v="47101"/>
    <n v="1981"/>
    <x v="18"/>
    <s v="SSD10"/>
    <x v="15"/>
    <x v="79"/>
    <s v="ACT"/>
    <s v="X000047959"/>
    <n v="2676"/>
    <s v="Muthaiga Travel - South Sudan"/>
    <m/>
    <x v="183"/>
    <x v="43"/>
    <m/>
    <s v="EX09382011"/>
    <n v="58"/>
    <d v="2022-03-13T00:00:00"/>
    <n v="200"/>
    <s v="USD"/>
    <n v="200"/>
    <s v="EX"/>
    <n v="2022"/>
    <x v="3"/>
  </r>
  <r>
    <x v="3"/>
    <s v="UNDP1-0000736541-1-1"/>
    <x v="114"/>
    <d v="2022-03-16T00:00:00"/>
    <s v="UNDP1"/>
    <x v="59"/>
    <s v="Travel Tickets-International"/>
    <s v="SSD"/>
    <n v="4000"/>
    <n v="47101"/>
    <n v="1981"/>
    <x v="18"/>
    <s v="SSD10"/>
    <x v="15"/>
    <x v="79"/>
    <s v="ACT"/>
    <s v="X000047960"/>
    <n v="2676"/>
    <s v="Muthaiga Travel - South Sudan"/>
    <m/>
    <x v="183"/>
    <x v="43"/>
    <m/>
    <s v="EX09382011"/>
    <n v="59"/>
    <d v="2022-03-13T00:00:00"/>
    <n v="200"/>
    <s v="USD"/>
    <n v="200"/>
    <s v="EX"/>
    <n v="2022"/>
    <x v="3"/>
  </r>
  <r>
    <x v="3"/>
    <s v="UNDP1-0000736542-1-1"/>
    <x v="114"/>
    <d v="2022-03-16T00:00:00"/>
    <s v="UNDP1"/>
    <x v="59"/>
    <s v="Travel Tickets-International"/>
    <s v="SSD"/>
    <n v="4000"/>
    <n v="47101"/>
    <n v="1981"/>
    <x v="18"/>
    <s v="SSD10"/>
    <x v="15"/>
    <x v="79"/>
    <s v="ACT"/>
    <s v="X000045091"/>
    <n v="2676"/>
    <s v="Muthaiga Travel - South Sudan"/>
    <m/>
    <x v="183"/>
    <x v="43"/>
    <m/>
    <s v="EX09382011"/>
    <n v="60"/>
    <d v="2022-03-13T00:00:00"/>
    <n v="200"/>
    <s v="USD"/>
    <n v="200"/>
    <s v="EX"/>
    <n v="2022"/>
    <x v="3"/>
  </r>
  <r>
    <x v="3"/>
    <s v="UNDP1-0000736543-1-1"/>
    <x v="75"/>
    <d v="2022-03-16T00:00:00"/>
    <s v="UNDP1"/>
    <x v="59"/>
    <s v="Travel Tickets-International"/>
    <s v="SSD"/>
    <n v="4000"/>
    <n v="47101"/>
    <n v="1981"/>
    <x v="18"/>
    <s v="SSD10"/>
    <x v="15"/>
    <x v="79"/>
    <s v="ACT"/>
    <s v="X000018482"/>
    <n v="2676"/>
    <s v="Muthaiga Travel - South Sudan"/>
    <m/>
    <x v="183"/>
    <x v="43"/>
    <m/>
    <s v="EX09382012"/>
    <n v="12"/>
    <d v="2022-03-14T00:00:00"/>
    <n v="200"/>
    <s v="USD"/>
    <n v="200"/>
    <s v="EX"/>
    <n v="2022"/>
    <x v="3"/>
  </r>
  <r>
    <x v="3"/>
    <s v="UNDP1-0000736544-1-1"/>
    <x v="75"/>
    <d v="2022-03-16T00:00:00"/>
    <s v="UNDP1"/>
    <x v="59"/>
    <s v="Travel Tickets-International"/>
    <s v="SSD"/>
    <n v="4000"/>
    <n v="47101"/>
    <n v="1981"/>
    <x v="18"/>
    <s v="SSD10"/>
    <x v="15"/>
    <x v="79"/>
    <s v="ACT"/>
    <s v="X000048043"/>
    <n v="2676"/>
    <s v="Muthaiga Travel - South Sudan"/>
    <m/>
    <x v="183"/>
    <x v="43"/>
    <m/>
    <s v="EX09382012"/>
    <n v="13"/>
    <d v="2022-03-14T00:00:00"/>
    <n v="400"/>
    <s v="USD"/>
    <n v="400"/>
    <s v="EX"/>
    <n v="2022"/>
    <x v="3"/>
  </r>
  <r>
    <x v="3"/>
    <s v="UNDP1-0000736545-1-1"/>
    <x v="75"/>
    <d v="2022-03-16T00:00:00"/>
    <s v="UNDP1"/>
    <x v="59"/>
    <s v="Travel Tickets-International"/>
    <s v="SSD"/>
    <n v="4000"/>
    <n v="47101"/>
    <n v="1981"/>
    <x v="18"/>
    <s v="SSD10"/>
    <x v="15"/>
    <x v="79"/>
    <s v="ACT"/>
    <s v="X000042819"/>
    <n v="2676"/>
    <s v="Muthaiga Travel - South Sudan"/>
    <m/>
    <x v="183"/>
    <x v="43"/>
    <m/>
    <s v="EX09382012"/>
    <n v="14"/>
    <d v="2022-03-14T00:00:00"/>
    <n v="400"/>
    <s v="USD"/>
    <n v="400"/>
    <s v="EX"/>
    <n v="2022"/>
    <x v="3"/>
  </r>
  <r>
    <x v="3"/>
    <s v="UNDP1-0000736547-1-1"/>
    <x v="75"/>
    <d v="2022-03-16T00:00:00"/>
    <s v="UNDP1"/>
    <x v="59"/>
    <s v="Travel Tickets-International"/>
    <s v="SSD"/>
    <n v="4000"/>
    <n v="47101"/>
    <n v="1981"/>
    <x v="18"/>
    <s v="SSD10"/>
    <x v="15"/>
    <x v="79"/>
    <s v="ACT"/>
    <s v="X000048042"/>
    <n v="2676"/>
    <s v="Muthaiga Travel - South Sudan"/>
    <m/>
    <x v="183"/>
    <x v="43"/>
    <m/>
    <s v="EX09382012"/>
    <n v="15"/>
    <d v="2022-03-14T00:00:00"/>
    <n v="400"/>
    <s v="USD"/>
    <n v="400"/>
    <s v="EX"/>
    <n v="2022"/>
    <x v="3"/>
  </r>
  <r>
    <x v="3"/>
    <s v="UNDP1-0000736548-1-1"/>
    <x v="75"/>
    <d v="2022-03-16T00:00:00"/>
    <s v="UNDP1"/>
    <x v="59"/>
    <s v="Travel Tickets-International"/>
    <s v="SSD"/>
    <n v="4000"/>
    <n v="47101"/>
    <n v="1981"/>
    <x v="18"/>
    <s v="SSD10"/>
    <x v="15"/>
    <x v="79"/>
    <s v="ACT"/>
    <s v="X000048040"/>
    <n v="2676"/>
    <s v="Muthaiga Travel - South Sudan"/>
    <m/>
    <x v="183"/>
    <x v="43"/>
    <m/>
    <s v="EX09382012"/>
    <n v="16"/>
    <d v="2022-03-14T00:00:00"/>
    <n v="400"/>
    <s v="USD"/>
    <n v="400"/>
    <s v="EX"/>
    <n v="2022"/>
    <x v="3"/>
  </r>
  <r>
    <x v="3"/>
    <s v="UNDP1-0000736549-1-1"/>
    <x v="75"/>
    <d v="2022-03-16T00:00:00"/>
    <s v="UNDP1"/>
    <x v="59"/>
    <s v="Travel Tickets-International"/>
    <s v="SSD"/>
    <n v="4000"/>
    <n v="47101"/>
    <n v="1981"/>
    <x v="18"/>
    <s v="SSD10"/>
    <x v="15"/>
    <x v="79"/>
    <s v="ACT"/>
    <s v="X000047982"/>
    <n v="2676"/>
    <s v="Muthaiga Travel - South Sudan"/>
    <m/>
    <x v="183"/>
    <x v="43"/>
    <m/>
    <s v="EX09382012"/>
    <n v="17"/>
    <d v="2022-03-14T00:00:00"/>
    <n v="400"/>
    <s v="USD"/>
    <n v="400"/>
    <s v="EX"/>
    <n v="2022"/>
    <x v="3"/>
  </r>
  <r>
    <x v="3"/>
    <s v="UNDP1-0000741530-1-1"/>
    <x v="96"/>
    <d v="2022-03-25T00:00:00"/>
    <s v="UNDP1"/>
    <x v="21"/>
    <s v="Daily Subsistence Allow-Intl"/>
    <s v="SSD"/>
    <n v="30000"/>
    <n v="47101"/>
    <n v="1981"/>
    <x v="3"/>
    <s v="SSD10"/>
    <x v="15"/>
    <x v="79"/>
    <s v="ACT"/>
    <s v="X000007842"/>
    <s v=" "/>
    <m/>
    <m/>
    <x v="60"/>
    <x v="43"/>
    <m/>
    <s v="EX09393649"/>
    <n v="102"/>
    <d v="2022-03-22T00:00:00"/>
    <n v="273"/>
    <s v="USD"/>
    <n v="273"/>
    <s v="EX"/>
    <n v="2022"/>
    <x v="3"/>
  </r>
  <r>
    <x v="3"/>
    <s v="UNDP1-0000744905-1-1"/>
    <x v="121"/>
    <d v="2022-03-31T00:00:00"/>
    <s v="UNDP1"/>
    <x v="21"/>
    <s v="Daily Subsistence Allow-Intl"/>
    <s v="SSD"/>
    <n v="30000"/>
    <n v="47101"/>
    <n v="1981"/>
    <x v="3"/>
    <s v="SSD10"/>
    <x v="15"/>
    <x v="79"/>
    <s v="ACT"/>
    <s v="X000007842"/>
    <s v=" "/>
    <m/>
    <m/>
    <x v="60"/>
    <x v="43"/>
    <m/>
    <s v="EX09400511"/>
    <n v="14"/>
    <d v="2022-03-29T00:00:00"/>
    <n v="269"/>
    <s v="USD"/>
    <n v="269"/>
    <s v="EX"/>
    <n v="2022"/>
    <x v="3"/>
  </r>
  <r>
    <x v="3"/>
    <s v="UNDP1-0000745365-1-1"/>
    <x v="121"/>
    <d v="2022-03-31T00:00:00"/>
    <s v="UNDP1"/>
    <x v="59"/>
    <s v="Travel Tickets-International"/>
    <s v="SSD"/>
    <n v="4000"/>
    <n v="47101"/>
    <n v="1981"/>
    <x v="18"/>
    <s v="SSD10"/>
    <x v="15"/>
    <x v="79"/>
    <s v="ACT"/>
    <s v="X000049346"/>
    <n v="2676"/>
    <s v="Muthaiga Travel - South Sudan"/>
    <m/>
    <x v="183"/>
    <x v="43"/>
    <m/>
    <s v="EX09400511"/>
    <n v="87"/>
    <d v="2022-03-29T00:00:00"/>
    <n v="600"/>
    <s v="USD"/>
    <n v="600"/>
    <s v="EX"/>
    <n v="2022"/>
    <x v="3"/>
  </r>
  <r>
    <x v="3"/>
    <s v="UNDP1-0000745367-1-1"/>
    <x v="121"/>
    <d v="2022-03-31T00:00:00"/>
    <s v="UNDP1"/>
    <x v="59"/>
    <s v="Travel Tickets-International"/>
    <s v="SSD"/>
    <n v="4000"/>
    <n v="47101"/>
    <n v="1981"/>
    <x v="18"/>
    <s v="SSD10"/>
    <x v="15"/>
    <x v="79"/>
    <s v="ACT"/>
    <s v="X000049240"/>
    <n v="2676"/>
    <s v="Muthaiga Travel - South Sudan"/>
    <m/>
    <x v="183"/>
    <x v="43"/>
    <m/>
    <s v="EX09400511"/>
    <n v="88"/>
    <d v="2022-03-29T00:00:00"/>
    <n v="600"/>
    <s v="USD"/>
    <n v="600"/>
    <s v="EX"/>
    <n v="2022"/>
    <x v="3"/>
  </r>
  <r>
    <x v="3"/>
    <s v="UNDP1-0000745370-1-1"/>
    <x v="121"/>
    <d v="2022-03-31T00:00:00"/>
    <s v="UNDP1"/>
    <x v="59"/>
    <s v="Travel Tickets-International"/>
    <s v="SSD"/>
    <n v="4000"/>
    <n v="47101"/>
    <n v="1981"/>
    <x v="18"/>
    <s v="SSD10"/>
    <x v="15"/>
    <x v="79"/>
    <s v="ACT"/>
    <s v="X000012059"/>
    <n v="2676"/>
    <s v="Muthaiga Travel - South Sudan"/>
    <m/>
    <x v="183"/>
    <x v="43"/>
    <m/>
    <s v="EX09400511"/>
    <n v="89"/>
    <d v="2022-03-29T00:00:00"/>
    <n v="600"/>
    <s v="USD"/>
    <n v="600"/>
    <s v="EX"/>
    <n v="2022"/>
    <x v="3"/>
  </r>
  <r>
    <x v="3"/>
    <s v="UNDP1-0000754258-1-1"/>
    <x v="78"/>
    <d v="2022-04-24T00:00:00"/>
    <s v="UNDP1"/>
    <x v="21"/>
    <s v="Daily Subsistence Allow-Intl"/>
    <s v="SSD"/>
    <n v="30000"/>
    <n v="47101"/>
    <n v="1981"/>
    <x v="3"/>
    <s v="SSD10"/>
    <x v="15"/>
    <x v="81"/>
    <s v="ACT"/>
    <s v="X000060931"/>
    <s v=" "/>
    <m/>
    <m/>
    <x v="60"/>
    <x v="43"/>
    <m/>
    <s v="EX09430965"/>
    <n v="9"/>
    <d v="2022-04-14T00:00:00"/>
    <n v="450"/>
    <s v="USD"/>
    <n v="450"/>
    <s v="EX"/>
    <n v="2022"/>
    <x v="0"/>
  </r>
  <r>
    <x v="3"/>
    <s v="UNDP1-0000754265-1-1"/>
    <x v="78"/>
    <d v="2022-04-24T00:00:00"/>
    <s v="UNDP1"/>
    <x v="21"/>
    <s v="Daily Subsistence Allow-Intl"/>
    <s v="SSD"/>
    <n v="30000"/>
    <n v="47101"/>
    <n v="1981"/>
    <x v="3"/>
    <s v="SSD10"/>
    <x v="15"/>
    <x v="81"/>
    <s v="ACT"/>
    <s v="SSD3628"/>
    <n v="3628"/>
    <s v="LAWRENCE LORO KAMILO TOMBE"/>
    <m/>
    <x v="60"/>
    <x v="43"/>
    <m/>
    <s v="EX09430965"/>
    <n v="10"/>
    <d v="2022-04-14T00:00:00"/>
    <n v="150"/>
    <s v="USD"/>
    <n v="150"/>
    <s v="EX"/>
    <n v="2022"/>
    <x v="0"/>
  </r>
  <r>
    <x v="3"/>
    <s v="UNDP1-0000760478-1-1"/>
    <x v="34"/>
    <d v="2022-05-05T00:00:00"/>
    <s v="UNDP1"/>
    <x v="59"/>
    <s v="Travel Tickets-International"/>
    <s v="SSD"/>
    <n v="4000"/>
    <n v="47101"/>
    <n v="1981"/>
    <x v="18"/>
    <s v="SSD10"/>
    <x v="15"/>
    <x v="79"/>
    <s v="ACT"/>
    <n v="851891"/>
    <n v="334"/>
    <s v="BCD Travel - South Sudan"/>
    <m/>
    <x v="183"/>
    <x v="43"/>
    <m/>
    <s v="EX09443907"/>
    <n v="6"/>
    <d v="2022-04-27T00:00:00"/>
    <n v="198.2"/>
    <s v="USD"/>
    <n v="198.2"/>
    <s v="EX"/>
    <n v="2022"/>
    <x v="0"/>
  </r>
  <r>
    <x v="3"/>
    <s v="UNDP1-0000760478-2-1"/>
    <x v="34"/>
    <d v="2022-05-05T00:00:00"/>
    <s v="UNDP1"/>
    <x v="21"/>
    <s v="Daily Subsistence Allow-Intl"/>
    <s v="SSD"/>
    <n v="4000"/>
    <n v="47101"/>
    <n v="1981"/>
    <x v="18"/>
    <s v="SSD10"/>
    <x v="15"/>
    <x v="79"/>
    <s v="ACT"/>
    <n v="851891"/>
    <n v="35420"/>
    <s v="HABAASA Callist"/>
    <m/>
    <x v="184"/>
    <x v="43"/>
    <m/>
    <s v="EX09443907"/>
    <n v="7"/>
    <d v="2022-04-27T00:00:00"/>
    <n v="2400"/>
    <s v="USD"/>
    <n v="2400"/>
    <s v="EX"/>
    <n v="2022"/>
    <x v="0"/>
  </r>
  <r>
    <x v="3"/>
    <s v="UNDP1-0000765620-1-1"/>
    <x v="81"/>
    <d v="2022-05-11T00:00:00"/>
    <s v="UNDP1"/>
    <x v="21"/>
    <s v="Daily Subsistence Allow-Intl"/>
    <s v="SSD"/>
    <n v="4000"/>
    <n v="47101"/>
    <n v="1981"/>
    <x v="18"/>
    <s v="SSD10"/>
    <x v="15"/>
    <x v="79"/>
    <s v="ACT"/>
    <s v="N000087372"/>
    <n v="7310"/>
    <s v="ADEBAYO FRANCIS ALOWOLODU"/>
    <m/>
    <x v="60"/>
    <x v="43"/>
    <m/>
    <s v="EX09451981"/>
    <n v="106"/>
    <d v="2022-05-09T00:00:00"/>
    <n v="291.2"/>
    <s v="USD"/>
    <n v="291.2"/>
    <s v="EX"/>
    <n v="2022"/>
    <x v="1"/>
  </r>
  <r>
    <x v="3"/>
    <s v="UNDP1-0000766215-1-1"/>
    <x v="69"/>
    <d v="2022-05-11T00:00:00"/>
    <s v="UNDP1"/>
    <x v="21"/>
    <s v="Daily Subsistence Allow-Intl"/>
    <s v="SSD"/>
    <n v="4000"/>
    <n v="47101"/>
    <n v="1981"/>
    <x v="18"/>
    <s v="SSD10"/>
    <x v="15"/>
    <x v="79"/>
    <s v="ACT"/>
    <s v="X000031783"/>
    <s v=" "/>
    <m/>
    <m/>
    <x v="60"/>
    <x v="43"/>
    <m/>
    <s v="EX09451982"/>
    <n v="123"/>
    <d v="2022-05-10T00:00:00"/>
    <n v="109.2"/>
    <s v="USD"/>
    <n v="109.2"/>
    <s v="EX"/>
    <n v="2022"/>
    <x v="1"/>
  </r>
  <r>
    <x v="3"/>
    <s v="UNDP1-0000766219-1-1"/>
    <x v="69"/>
    <d v="2022-05-11T00:00:00"/>
    <s v="UNDP1"/>
    <x v="21"/>
    <s v="Daily Subsistence Allow-Intl"/>
    <s v="SSD"/>
    <n v="4000"/>
    <n v="47101"/>
    <n v="1981"/>
    <x v="18"/>
    <s v="SSD10"/>
    <x v="15"/>
    <x v="79"/>
    <s v="ACT"/>
    <s v="X000010432"/>
    <n v="5098"/>
    <s v="LUCY MMBAITSA ELUNDAH"/>
    <m/>
    <x v="60"/>
    <x v="43"/>
    <m/>
    <s v="EX09451982"/>
    <n v="125"/>
    <d v="2022-05-10T00:00:00"/>
    <n v="109.2"/>
    <s v="USD"/>
    <n v="109.2"/>
    <s v="EX"/>
    <n v="2022"/>
    <x v="1"/>
  </r>
  <r>
    <x v="3"/>
    <s v="UNDP1-0000767214-1-1"/>
    <x v="18"/>
    <d v="2022-05-12T00:00:00"/>
    <s v="UNDP1"/>
    <x v="21"/>
    <s v="Daily Subsistence Allow-Intl"/>
    <s v="SSD"/>
    <n v="4000"/>
    <n v="47101"/>
    <n v="1981"/>
    <x v="18"/>
    <s v="SSD10"/>
    <x v="15"/>
    <x v="79"/>
    <s v="ACT"/>
    <s v="X000019429"/>
    <s v=" "/>
    <m/>
    <m/>
    <x v="60"/>
    <x v="43"/>
    <m/>
    <s v="EX09454112"/>
    <n v="136"/>
    <d v="2022-05-11T00:00:00"/>
    <n v="165.6"/>
    <s v="USD"/>
    <n v="165.6"/>
    <s v="EX"/>
    <n v="2022"/>
    <x v="1"/>
  </r>
  <r>
    <x v="3"/>
    <s v="UNDP1-0000767219-1-1"/>
    <x v="18"/>
    <d v="2022-05-12T00:00:00"/>
    <s v="UNDP1"/>
    <x v="21"/>
    <s v="Daily Subsistence Allow-Intl"/>
    <s v="SSD"/>
    <n v="4000"/>
    <n v="47101"/>
    <n v="1981"/>
    <x v="18"/>
    <s v="SSD10"/>
    <x v="15"/>
    <x v="79"/>
    <s v="ACT"/>
    <s v="X000019429"/>
    <s v=" "/>
    <m/>
    <m/>
    <x v="60"/>
    <x v="43"/>
    <m/>
    <s v="EX09454112"/>
    <n v="138"/>
    <d v="2022-05-11T00:00:00"/>
    <n v="163.80000000000001"/>
    <s v="USD"/>
    <n v="163.80000000000001"/>
    <s v="EX"/>
    <n v="2022"/>
    <x v="1"/>
  </r>
  <r>
    <x v="3"/>
    <s v="UNDP1-0000768798-1-1"/>
    <x v="99"/>
    <d v="2022-05-15T00:00:00"/>
    <s v="UNDP1"/>
    <x v="21"/>
    <s v="Daily Subsistence Allow-Intl"/>
    <s v="SSD"/>
    <n v="4000"/>
    <n v="47101"/>
    <n v="1981"/>
    <x v="18"/>
    <s v="SSD10"/>
    <x v="15"/>
    <x v="79"/>
    <s v="ACT"/>
    <n v="851891"/>
    <n v="35420"/>
    <s v="HABAASA Callist"/>
    <m/>
    <x v="60"/>
    <x v="43"/>
    <m/>
    <s v="EX09457722"/>
    <n v="2"/>
    <d v="2022-05-13T00:00:00"/>
    <n v="1040"/>
    <s v="USD"/>
    <n v="1040"/>
    <s v="EX"/>
    <n v="2022"/>
    <x v="1"/>
  </r>
  <r>
    <x v="3"/>
    <s v="UNDP1-0000771141-1-1"/>
    <x v="5"/>
    <d v="2022-05-24T00:00:00"/>
    <s v="UNDP1"/>
    <x v="21"/>
    <s v="Daily Subsistence Allow-Intl"/>
    <s v="SSD"/>
    <n v="30000"/>
    <n v="47101"/>
    <n v="1981"/>
    <x v="3"/>
    <s v="SSD10"/>
    <x v="15"/>
    <x v="79"/>
    <s v="ACT"/>
    <s v="X000012052"/>
    <s v=" "/>
    <m/>
    <m/>
    <x v="60"/>
    <x v="43"/>
    <m/>
    <s v="EX09468645"/>
    <n v="6"/>
    <d v="2022-05-18T00:00:00"/>
    <n v="256"/>
    <s v="USD"/>
    <n v="256"/>
    <s v="EX"/>
    <n v="2022"/>
    <x v="1"/>
  </r>
  <r>
    <x v="3"/>
    <s v="UNDP1-0000775978-1-1"/>
    <x v="54"/>
    <d v="2022-05-26T00:00:00"/>
    <s v="UNDP1"/>
    <x v="21"/>
    <s v="Daily Subsistence Allow-Intl"/>
    <s v="SSD"/>
    <n v="30000"/>
    <n v="47101"/>
    <n v="1981"/>
    <x v="0"/>
    <s v="SSD10"/>
    <x v="15"/>
    <x v="85"/>
    <s v="ACT"/>
    <s v="X000054992"/>
    <n v="7018"/>
    <s v="Amos Odhiambo Agiro"/>
    <m/>
    <x v="184"/>
    <x v="43"/>
    <m/>
    <s v="EX09472207"/>
    <n v="105"/>
    <d v="2022-05-25T00:00:00"/>
    <n v="276.8"/>
    <s v="USD"/>
    <n v="276.8"/>
    <s v="EX"/>
    <n v="2022"/>
    <x v="1"/>
  </r>
  <r>
    <x v="3"/>
    <s v="UNDP1-0000777674-1-1"/>
    <x v="95"/>
    <d v="2022-05-28T00:00:00"/>
    <s v="UNDP1"/>
    <x v="21"/>
    <s v="Daily Subsistence Allow-Intl"/>
    <s v="SSD"/>
    <n v="30000"/>
    <n v="47101"/>
    <n v="1981"/>
    <x v="3"/>
    <s v="SSD10"/>
    <x v="15"/>
    <x v="86"/>
    <s v="ACT"/>
    <s v="X000063996"/>
    <s v=" "/>
    <m/>
    <m/>
    <x v="60"/>
    <x v="43"/>
    <m/>
    <s v="EX09474993"/>
    <n v="50"/>
    <d v="2022-05-27T00:00:00"/>
    <n v="684"/>
    <s v="USD"/>
    <n v="684"/>
    <s v="EX"/>
    <n v="2022"/>
    <x v="1"/>
  </r>
  <r>
    <x v="3"/>
    <s v="UNDP1-0000777684-1-1"/>
    <x v="95"/>
    <d v="2022-05-28T00:00:00"/>
    <s v="UNDP1"/>
    <x v="21"/>
    <s v="Daily Subsistence Allow-Intl"/>
    <s v="SSD"/>
    <n v="30000"/>
    <n v="47101"/>
    <n v="1981"/>
    <x v="3"/>
    <s v="SSD10"/>
    <x v="15"/>
    <x v="86"/>
    <s v="ACT"/>
    <s v="X000063994"/>
    <s v=" "/>
    <m/>
    <m/>
    <x v="60"/>
    <x v="43"/>
    <m/>
    <s v="EX09474993"/>
    <n v="52"/>
    <d v="2022-05-27T00:00:00"/>
    <n v="684"/>
    <s v="USD"/>
    <n v="684"/>
    <s v="EX"/>
    <n v="2022"/>
    <x v="1"/>
  </r>
  <r>
    <x v="3"/>
    <s v="UNDP1-0000778567-1-1"/>
    <x v="13"/>
    <d v="2022-05-31T00:00:00"/>
    <s v="UNDP1"/>
    <x v="59"/>
    <s v="Travel Tickets-International"/>
    <s v="SSD"/>
    <n v="30000"/>
    <n v="47101"/>
    <n v="1981"/>
    <x v="3"/>
    <s v="SSD10"/>
    <x v="15"/>
    <x v="86"/>
    <s v="ACT"/>
    <s v="X000062453"/>
    <n v="2676"/>
    <s v="Muthaiga Travel - South Sudan"/>
    <m/>
    <x v="183"/>
    <x v="43"/>
    <m/>
    <s v="EX09477451"/>
    <n v="79"/>
    <d v="2022-05-30T00:00:00"/>
    <n v="500"/>
    <s v="USD"/>
    <n v="500"/>
    <s v="EX"/>
    <n v="2022"/>
    <x v="1"/>
  </r>
  <r>
    <x v="3"/>
    <s v="UNDP1-0000778574-1-1"/>
    <x v="13"/>
    <d v="2022-05-31T00:00:00"/>
    <s v="UNDP1"/>
    <x v="59"/>
    <s v="Travel Tickets-International"/>
    <s v="SSD"/>
    <n v="30000"/>
    <n v="47101"/>
    <n v="1981"/>
    <x v="3"/>
    <s v="SSD10"/>
    <x v="15"/>
    <x v="86"/>
    <s v="ACT"/>
    <s v="X000063995"/>
    <n v="2676"/>
    <s v="Muthaiga Travel - South Sudan"/>
    <m/>
    <x v="183"/>
    <x v="43"/>
    <m/>
    <s v="EX09477451"/>
    <n v="80"/>
    <d v="2022-05-30T00:00:00"/>
    <n v="250"/>
    <s v="USD"/>
    <n v="250"/>
    <s v="EX"/>
    <n v="2022"/>
    <x v="1"/>
  </r>
  <r>
    <x v="3"/>
    <s v="UNDP1-0000778578-1-1"/>
    <x v="13"/>
    <d v="2022-05-31T00:00:00"/>
    <s v="UNDP1"/>
    <x v="59"/>
    <s v="Travel Tickets-International"/>
    <s v="SSD"/>
    <n v="30000"/>
    <n v="47101"/>
    <n v="1981"/>
    <x v="3"/>
    <s v="SSD10"/>
    <x v="15"/>
    <x v="86"/>
    <s v="ACT"/>
    <s v="X000063997"/>
    <n v="2676"/>
    <s v="Muthaiga Travel - South Sudan"/>
    <m/>
    <x v="183"/>
    <x v="43"/>
    <m/>
    <s v="EX09477451"/>
    <n v="81"/>
    <d v="2022-05-30T00:00:00"/>
    <n v="250"/>
    <s v="USD"/>
    <n v="250"/>
    <s v="EX"/>
    <n v="2022"/>
    <x v="1"/>
  </r>
  <r>
    <x v="3"/>
    <s v="UNDP1-0000778582-1-1"/>
    <x v="13"/>
    <d v="2022-05-31T00:00:00"/>
    <s v="UNDP1"/>
    <x v="59"/>
    <s v="Travel Tickets-International"/>
    <s v="SSD"/>
    <n v="30000"/>
    <n v="47101"/>
    <n v="1981"/>
    <x v="3"/>
    <s v="SSD10"/>
    <x v="15"/>
    <x v="86"/>
    <s v="ACT"/>
    <s v="X000060913"/>
    <n v="2676"/>
    <s v="Muthaiga Travel - South Sudan"/>
    <m/>
    <x v="183"/>
    <x v="43"/>
    <m/>
    <s v="EX09477451"/>
    <n v="82"/>
    <d v="2022-05-30T00:00:00"/>
    <n v="250"/>
    <s v="USD"/>
    <n v="250"/>
    <s v="EX"/>
    <n v="2022"/>
    <x v="1"/>
  </r>
  <r>
    <x v="3"/>
    <s v="UNDP1-0000778593-1-1"/>
    <x v="13"/>
    <d v="2022-05-31T00:00:00"/>
    <s v="UNDP1"/>
    <x v="59"/>
    <s v="Travel Tickets-International"/>
    <s v="SSD"/>
    <n v="30000"/>
    <n v="47101"/>
    <n v="1981"/>
    <x v="3"/>
    <s v="SSD10"/>
    <x v="15"/>
    <x v="86"/>
    <s v="ACT"/>
    <s v="X000060911"/>
    <n v="2676"/>
    <s v="Muthaiga Travel - South Sudan"/>
    <m/>
    <x v="183"/>
    <x v="43"/>
    <m/>
    <s v="EX09477451"/>
    <n v="86"/>
    <d v="2022-05-30T00:00:00"/>
    <n v="600"/>
    <s v="USD"/>
    <n v="600"/>
    <s v="EX"/>
    <n v="2022"/>
    <x v="1"/>
  </r>
  <r>
    <x v="3"/>
    <s v="UNDP1-0000778596-1-1"/>
    <x v="13"/>
    <d v="2022-05-31T00:00:00"/>
    <s v="UNDP1"/>
    <x v="59"/>
    <s v="Travel Tickets-International"/>
    <s v="SSD"/>
    <n v="30000"/>
    <n v="47101"/>
    <n v="1981"/>
    <x v="3"/>
    <s v="SSD10"/>
    <x v="15"/>
    <x v="86"/>
    <s v="ACT"/>
    <s v="X000060908"/>
    <n v="2676"/>
    <s v="Muthaiga Travel - South Sudan"/>
    <m/>
    <x v="183"/>
    <x v="43"/>
    <m/>
    <s v="EX09477451"/>
    <n v="88"/>
    <d v="2022-05-30T00:00:00"/>
    <n v="600"/>
    <s v="USD"/>
    <n v="600"/>
    <s v="EX"/>
    <n v="2022"/>
    <x v="1"/>
  </r>
  <r>
    <x v="3"/>
    <s v="UNDP1-0000778644-1-1"/>
    <x v="13"/>
    <d v="2022-06-01T00:00:00"/>
    <s v="UNDP1"/>
    <x v="59"/>
    <s v="Travel Tickets-International"/>
    <s v="SSD"/>
    <n v="30000"/>
    <n v="47101"/>
    <n v="1981"/>
    <x v="3"/>
    <s v="SSD10"/>
    <x v="15"/>
    <x v="86"/>
    <s v="ACT"/>
    <s v="X000060912"/>
    <n v="2676"/>
    <s v="Muthaiga Travel - South Sudan"/>
    <m/>
    <x v="183"/>
    <x v="43"/>
    <m/>
    <s v="EX09479270"/>
    <n v="37"/>
    <d v="2022-05-30T00:00:00"/>
    <n v="600"/>
    <s v="USD"/>
    <n v="600"/>
    <s v="EX"/>
    <n v="2022"/>
    <x v="1"/>
  </r>
  <r>
    <x v="3"/>
    <s v="UNDP1-0000778666-1-1"/>
    <x v="13"/>
    <d v="2022-06-01T00:00:00"/>
    <s v="UNDP1"/>
    <x v="59"/>
    <s v="Travel Tickets-International"/>
    <s v="SSD"/>
    <n v="30000"/>
    <n v="47101"/>
    <n v="1981"/>
    <x v="3"/>
    <s v="SSD10"/>
    <x v="15"/>
    <x v="86"/>
    <s v="ACT"/>
    <s v="X000062455"/>
    <n v="2676"/>
    <s v="Muthaiga Travel - South Sudan"/>
    <m/>
    <x v="183"/>
    <x v="43"/>
    <m/>
    <s v="EX09479270"/>
    <n v="39"/>
    <d v="2022-05-30T00:00:00"/>
    <n v="600"/>
    <s v="USD"/>
    <n v="600"/>
    <s v="EX"/>
    <n v="2022"/>
    <x v="1"/>
  </r>
  <r>
    <x v="3"/>
    <s v="UNDP1-0000778736-1-1"/>
    <x v="13"/>
    <d v="2022-06-01T00:00:00"/>
    <s v="UNDP1"/>
    <x v="59"/>
    <s v="Travel Tickets-International"/>
    <s v="SSD"/>
    <n v="30000"/>
    <n v="47101"/>
    <n v="1981"/>
    <x v="3"/>
    <s v="SSD10"/>
    <x v="15"/>
    <x v="86"/>
    <s v="ACT"/>
    <s v="X000062449"/>
    <n v="2676"/>
    <s v="Muthaiga Travel - South Sudan"/>
    <m/>
    <x v="183"/>
    <x v="43"/>
    <m/>
    <s v="EX09479270"/>
    <n v="48"/>
    <d v="2022-05-30T00:00:00"/>
    <n v="250"/>
    <s v="USD"/>
    <n v="250"/>
    <s v="EX"/>
    <n v="2022"/>
    <x v="1"/>
  </r>
  <r>
    <x v="3"/>
    <s v="UNDP1-0000778744-1-1"/>
    <x v="13"/>
    <d v="2022-06-01T00:00:00"/>
    <s v="UNDP1"/>
    <x v="59"/>
    <s v="Travel Tickets-International"/>
    <s v="SSD"/>
    <n v="30000"/>
    <n v="47101"/>
    <n v="1981"/>
    <x v="3"/>
    <s v="SSD10"/>
    <x v="15"/>
    <x v="86"/>
    <s v="ACT"/>
    <s v="X000062451"/>
    <n v="2676"/>
    <s v="Muthaiga Travel - South Sudan"/>
    <m/>
    <x v="183"/>
    <x v="43"/>
    <m/>
    <s v="EX09479270"/>
    <n v="49"/>
    <d v="2022-05-30T00:00:00"/>
    <n v="250"/>
    <s v="USD"/>
    <n v="250"/>
    <s v="EX"/>
    <n v="2022"/>
    <x v="1"/>
  </r>
  <r>
    <x v="3"/>
    <s v="UNDP1-0000780051-1-1"/>
    <x v="3"/>
    <d v="2022-06-03T00:00:00"/>
    <s v="UNDP1"/>
    <x v="21"/>
    <s v="Daily Subsistence Allow-Intl"/>
    <s v="SSD"/>
    <n v="4000"/>
    <n v="47101"/>
    <n v="1981"/>
    <x v="18"/>
    <s v="SSD10"/>
    <x v="15"/>
    <x v="79"/>
    <s v="ACT"/>
    <s v="X000007842"/>
    <s v=" "/>
    <m/>
    <m/>
    <x v="184"/>
    <x v="43"/>
    <m/>
    <s v="EX09483476"/>
    <n v="29"/>
    <d v="2022-05-31T00:00:00"/>
    <n v="364"/>
    <s v="USD"/>
    <n v="364"/>
    <s v="EX"/>
    <n v="2022"/>
    <x v="1"/>
  </r>
  <r>
    <x v="3"/>
    <s v="UNDP1-0000782655-1-1"/>
    <x v="51"/>
    <d v="2022-06-05T00:00:00"/>
    <s v="UNDP1"/>
    <x v="21"/>
    <s v="Daily Subsistence Allow-Intl"/>
    <s v="SSD"/>
    <n v="4000"/>
    <n v="47101"/>
    <n v="1981"/>
    <x v="18"/>
    <s v="SSD10"/>
    <x v="15"/>
    <x v="79"/>
    <s v="ACT"/>
    <s v="X000027807"/>
    <s v=" "/>
    <m/>
    <m/>
    <x v="184"/>
    <x v="43"/>
    <m/>
    <s v="EX09485525"/>
    <n v="4"/>
    <d v="2022-06-03T00:00:00"/>
    <n v="614.4"/>
    <s v="USD"/>
    <n v="614.4"/>
    <s v="EX"/>
    <n v="2022"/>
    <x v="2"/>
  </r>
  <r>
    <x v="3"/>
    <s v="UNDP1-0000782656-1-1"/>
    <x v="51"/>
    <d v="2022-06-05T00:00:00"/>
    <s v="UNDP1"/>
    <x v="21"/>
    <s v="Daily Subsistence Allow-Intl"/>
    <s v="SSD"/>
    <n v="4000"/>
    <n v="47101"/>
    <n v="1981"/>
    <x v="18"/>
    <s v="SSD10"/>
    <x v="15"/>
    <x v="79"/>
    <s v="ACT"/>
    <s v="X000029311"/>
    <s v=" "/>
    <m/>
    <m/>
    <x v="184"/>
    <x v="43"/>
    <m/>
    <s v="EX09485525"/>
    <n v="5"/>
    <d v="2022-06-03T00:00:00"/>
    <n v="614.4"/>
    <s v="USD"/>
    <n v="614.4"/>
    <s v="EX"/>
    <n v="2022"/>
    <x v="2"/>
  </r>
  <r>
    <x v="3"/>
    <s v="UNDP1-0000782659-1-1"/>
    <x v="51"/>
    <d v="2022-06-05T00:00:00"/>
    <s v="UNDP1"/>
    <x v="21"/>
    <s v="Daily Subsistence Allow-Intl"/>
    <s v="SSD"/>
    <n v="4000"/>
    <n v="47101"/>
    <n v="1981"/>
    <x v="18"/>
    <s v="SSD10"/>
    <x v="15"/>
    <x v="79"/>
    <s v="ACT"/>
    <s v="X000008970"/>
    <s v=" "/>
    <m/>
    <m/>
    <x v="184"/>
    <x v="43"/>
    <m/>
    <s v="EX09485525"/>
    <n v="6"/>
    <d v="2022-06-03T00:00:00"/>
    <n v="614.4"/>
    <s v="USD"/>
    <n v="614.4"/>
    <s v="EX"/>
    <n v="2022"/>
    <x v="2"/>
  </r>
  <r>
    <x v="3"/>
    <s v="UNDP1-0000782666-1-1"/>
    <x v="51"/>
    <d v="2022-06-05T00:00:00"/>
    <s v="UNDP1"/>
    <x v="21"/>
    <s v="Daily Subsistence Allow-Intl"/>
    <s v="SSD"/>
    <n v="4000"/>
    <n v="47101"/>
    <n v="1981"/>
    <x v="18"/>
    <s v="SSD10"/>
    <x v="15"/>
    <x v="79"/>
    <s v="ACT"/>
    <s v="X000012051"/>
    <s v=" "/>
    <m/>
    <m/>
    <x v="184"/>
    <x v="43"/>
    <m/>
    <s v="EX09485525"/>
    <n v="7"/>
    <d v="2022-06-03T00:00:00"/>
    <n v="716.8"/>
    <s v="USD"/>
    <n v="716.8"/>
    <s v="EX"/>
    <n v="2022"/>
    <x v="2"/>
  </r>
  <r>
    <x v="3"/>
    <s v="UNDP1-0000782671-1-1"/>
    <x v="51"/>
    <d v="2022-06-05T00:00:00"/>
    <s v="UNDP1"/>
    <x v="21"/>
    <s v="Daily Subsistence Allow-Intl"/>
    <s v="SSD"/>
    <n v="4000"/>
    <n v="47101"/>
    <n v="1981"/>
    <x v="18"/>
    <s v="SSD10"/>
    <x v="15"/>
    <x v="79"/>
    <s v="ACT"/>
    <s v="X000031783"/>
    <s v=" "/>
    <m/>
    <m/>
    <x v="184"/>
    <x v="43"/>
    <m/>
    <s v="EX09485525"/>
    <n v="8"/>
    <d v="2022-06-03T00:00:00"/>
    <n v="716.8"/>
    <s v="USD"/>
    <n v="716.8"/>
    <s v="EX"/>
    <n v="2022"/>
    <x v="2"/>
  </r>
  <r>
    <x v="3"/>
    <s v="UNDP1-0000782674-1-1"/>
    <x v="51"/>
    <d v="2022-06-05T00:00:00"/>
    <s v="UNDP1"/>
    <x v="21"/>
    <s v="Daily Subsistence Allow-Intl"/>
    <s v="SSD"/>
    <n v="4000"/>
    <n v="47101"/>
    <n v="1981"/>
    <x v="18"/>
    <s v="SSD10"/>
    <x v="15"/>
    <x v="79"/>
    <s v="ACT"/>
    <s v="X000010432"/>
    <n v="5098"/>
    <s v="LUCY MMBAITSA ELUNDAH"/>
    <m/>
    <x v="184"/>
    <x v="43"/>
    <m/>
    <s v="EX09485525"/>
    <n v="9"/>
    <d v="2022-06-03T00:00:00"/>
    <n v="448"/>
    <s v="USD"/>
    <n v="448"/>
    <s v="EX"/>
    <n v="2022"/>
    <x v="2"/>
  </r>
  <r>
    <x v="3"/>
    <s v="UNDP1-0000782676-1-1"/>
    <x v="51"/>
    <d v="2022-06-05T00:00:00"/>
    <s v="UNDP1"/>
    <x v="21"/>
    <s v="Daily Subsistence Allow-Intl"/>
    <s v="SSD"/>
    <n v="4000"/>
    <n v="47101"/>
    <n v="1981"/>
    <x v="18"/>
    <s v="SSD10"/>
    <x v="15"/>
    <x v="79"/>
    <s v="ACT"/>
    <s v="N000087229"/>
    <n v="7311"/>
    <s v="AUBREY LEA HAMILTON"/>
    <m/>
    <x v="184"/>
    <x v="43"/>
    <m/>
    <s v="EX09485525"/>
    <n v="10"/>
    <d v="2022-06-03T00:00:00"/>
    <n v="448"/>
    <s v="USD"/>
    <n v="448"/>
    <s v="EX"/>
    <n v="2022"/>
    <x v="2"/>
  </r>
  <r>
    <x v="3"/>
    <s v="UNDP1-0000785353-1-1"/>
    <x v="52"/>
    <d v="2022-06-10T00:00:00"/>
    <s v="UNDP1"/>
    <x v="21"/>
    <s v="Daily Subsistence Allow-Intl"/>
    <s v="SSD"/>
    <n v="4000"/>
    <n v="47101"/>
    <n v="1981"/>
    <x v="18"/>
    <s v="SSD10"/>
    <x v="15"/>
    <x v="79"/>
    <s v="ACT"/>
    <s v="X000010117"/>
    <n v="5137"/>
    <s v="KARUNGI PERUTH"/>
    <m/>
    <x v="184"/>
    <x v="43"/>
    <m/>
    <s v="EX09493883"/>
    <n v="44"/>
    <d v="2022-06-08T00:00:00"/>
    <n v="448"/>
    <s v="USD"/>
    <n v="448"/>
    <s v="EX"/>
    <n v="2022"/>
    <x v="2"/>
  </r>
  <r>
    <x v="3"/>
    <s v="UNDP1-0000785362-1-1"/>
    <x v="52"/>
    <d v="2022-06-10T00:00:00"/>
    <s v="UNDP1"/>
    <x v="21"/>
    <s v="Daily Subsistence Allow-Intl"/>
    <s v="SSD"/>
    <n v="4000"/>
    <n v="47101"/>
    <n v="1981"/>
    <x v="18"/>
    <s v="SSD10"/>
    <x v="15"/>
    <x v="79"/>
    <s v="ACT"/>
    <s v="X000007734"/>
    <n v="6316"/>
    <s v="George Patrice Kadimba"/>
    <m/>
    <x v="184"/>
    <x v="43"/>
    <m/>
    <s v="EX09493883"/>
    <n v="45"/>
    <d v="2022-06-08T00:00:00"/>
    <n v="384"/>
    <s v="USD"/>
    <n v="384"/>
    <s v="EX"/>
    <n v="2022"/>
    <x v="2"/>
  </r>
  <r>
    <x v="3"/>
    <s v="UNDP1-0000786269-1-1"/>
    <x v="19"/>
    <d v="2022-06-10T00:00:00"/>
    <s v="UNDP1"/>
    <x v="21"/>
    <s v="Daily Subsistence Allow-Intl"/>
    <s v="SSD"/>
    <n v="4000"/>
    <n v="47101"/>
    <n v="1981"/>
    <x v="18"/>
    <s v="SSD10"/>
    <x v="15"/>
    <x v="79"/>
    <s v="ACT"/>
    <s v="N000100325"/>
    <s v=" "/>
    <m/>
    <m/>
    <x v="184"/>
    <x v="43"/>
    <m/>
    <s v="EX09493884"/>
    <n v="44"/>
    <d v="2022-06-09T00:00:00"/>
    <n v="448"/>
    <s v="USD"/>
    <n v="448"/>
    <s v="EX"/>
    <n v="2022"/>
    <x v="2"/>
  </r>
  <r>
    <x v="3"/>
    <s v="UNDP1-0000787379-1-1"/>
    <x v="11"/>
    <d v="2022-06-13T00:00:00"/>
    <s v="UNDP1"/>
    <x v="21"/>
    <s v="Daily Subsistence Allow-Intl"/>
    <s v="SSD"/>
    <n v="4000"/>
    <n v="47101"/>
    <n v="1981"/>
    <x v="18"/>
    <s v="SSD10"/>
    <x v="15"/>
    <x v="79"/>
    <s v="ACT"/>
    <s v="X000007842"/>
    <s v=" "/>
    <m/>
    <m/>
    <x v="184"/>
    <x v="43"/>
    <m/>
    <s v="EX09496080"/>
    <n v="6"/>
    <d v="2022-06-10T00:00:00"/>
    <n v="728"/>
    <s v="USD"/>
    <n v="728"/>
    <s v="EX"/>
    <n v="2022"/>
    <x v="2"/>
  </r>
  <r>
    <x v="3"/>
    <s v="UNDP1-0000787386-1-1"/>
    <x v="11"/>
    <d v="2022-06-13T00:00:00"/>
    <s v="UNDP1"/>
    <x v="21"/>
    <s v="Daily Subsistence Allow-Intl"/>
    <s v="SSD"/>
    <n v="4000"/>
    <n v="47101"/>
    <n v="1981"/>
    <x v="18"/>
    <s v="SSD10"/>
    <x v="15"/>
    <x v="79"/>
    <s v="ACT"/>
    <n v="895212"/>
    <n v="402"/>
    <s v="SANTO GAGA JAMES"/>
    <m/>
    <x v="184"/>
    <x v="43"/>
    <m/>
    <s v="EX09496080"/>
    <n v="7"/>
    <d v="2022-06-10T00:00:00"/>
    <n v="910"/>
    <s v="USD"/>
    <n v="910"/>
    <s v="EX"/>
    <n v="2022"/>
    <x v="2"/>
  </r>
  <r>
    <x v="3"/>
    <s v="UNDP1-0000787391-1-1"/>
    <x v="11"/>
    <d v="2022-06-13T00:00:00"/>
    <s v="UNDP1"/>
    <x v="21"/>
    <s v="Daily Subsistence Allow-Intl"/>
    <s v="SSD"/>
    <n v="4000"/>
    <n v="47101"/>
    <n v="1981"/>
    <x v="18"/>
    <s v="SSD10"/>
    <x v="15"/>
    <x v="79"/>
    <s v="ACT"/>
    <s v="X000007842"/>
    <s v=" "/>
    <m/>
    <m/>
    <x v="184"/>
    <x v="43"/>
    <m/>
    <s v="EX09496080"/>
    <n v="8"/>
    <d v="2022-06-10T00:00:00"/>
    <n v="145.6"/>
    <s v="USD"/>
    <n v="145.6"/>
    <s v="EX"/>
    <n v="2022"/>
    <x v="2"/>
  </r>
  <r>
    <x v="3"/>
    <s v="UNDP1-0000789239-1-1"/>
    <x v="88"/>
    <d v="2022-06-18T00:00:00"/>
    <s v="UNDP1"/>
    <x v="59"/>
    <s v="Travel Tickets-International"/>
    <s v="SSD"/>
    <n v="4000"/>
    <n v="47101"/>
    <n v="1981"/>
    <x v="18"/>
    <s v="SSD10"/>
    <x v="15"/>
    <x v="79"/>
    <s v="ACT"/>
    <s v="X000009208"/>
    <n v="2676"/>
    <s v="Muthaiga Travel - South Sudan"/>
    <m/>
    <x v="183"/>
    <x v="43"/>
    <m/>
    <s v="EX09504920"/>
    <n v="16"/>
    <d v="2022-06-14T00:00:00"/>
    <n v="500"/>
    <s v="USD"/>
    <n v="500"/>
    <s v="EX"/>
    <n v="2022"/>
    <x v="2"/>
  </r>
  <r>
    <x v="3"/>
    <s v="UNDP1-0000789243-1-1"/>
    <x v="88"/>
    <d v="2022-06-15T00:00:00"/>
    <s v="UNDP1"/>
    <x v="21"/>
    <s v="Daily Subsistence Allow-Intl"/>
    <s v="SSD"/>
    <n v="4000"/>
    <n v="47101"/>
    <n v="1981"/>
    <x v="18"/>
    <s v="SSD10"/>
    <x v="15"/>
    <x v="79"/>
    <s v="ACT"/>
    <s v="X000031783"/>
    <s v=" "/>
    <m/>
    <m/>
    <x v="184"/>
    <x v="43"/>
    <m/>
    <s v="EX09499962"/>
    <n v="137"/>
    <d v="2022-06-14T00:00:00"/>
    <n v="582.4"/>
    <s v="USD"/>
    <n v="582.4"/>
    <s v="EX"/>
    <n v="2022"/>
    <x v="2"/>
  </r>
  <r>
    <x v="3"/>
    <s v="UNDP1-0000789406-1-1"/>
    <x v="88"/>
    <d v="2022-06-18T00:00:00"/>
    <s v="UNDP1"/>
    <x v="21"/>
    <s v="Daily Subsistence Allow-Intl"/>
    <s v="SSD"/>
    <n v="4000"/>
    <n v="47101"/>
    <n v="1981"/>
    <x v="18"/>
    <s v="SSD10"/>
    <x v="15"/>
    <x v="79"/>
    <s v="ACT"/>
    <s v="X000009208"/>
    <s v=" "/>
    <m/>
    <m/>
    <x v="182"/>
    <x v="43"/>
    <m/>
    <s v="EX09504920"/>
    <n v="22"/>
    <d v="2022-06-14T00:00:00"/>
    <n v="163.19999999999999"/>
    <s v="USD"/>
    <n v="163.19999999999999"/>
    <s v="EX"/>
    <n v="2022"/>
    <x v="2"/>
  </r>
  <r>
    <x v="3"/>
    <s v="UNDP1-0000796700-1-1"/>
    <x v="90"/>
    <d v="2022-06-29T00:00:00"/>
    <s v="UNDP1"/>
    <x v="21"/>
    <s v="Daily Subsistence Allow-Intl"/>
    <s v="SSD"/>
    <n v="4000"/>
    <n v="47101"/>
    <n v="1981"/>
    <x v="18"/>
    <s v="SSD10"/>
    <x v="15"/>
    <x v="79"/>
    <s v="ACT"/>
    <s v="X000010117"/>
    <n v="5137"/>
    <s v="KARUNGI PERUTH"/>
    <m/>
    <x v="60"/>
    <x v="43"/>
    <m/>
    <s v="EX09518656"/>
    <n v="28"/>
    <d v="2022-06-23T00:00:00"/>
    <n v="448"/>
    <s v="USD"/>
    <n v="448"/>
    <s v="EX"/>
    <n v="2022"/>
    <x v="2"/>
  </r>
  <r>
    <x v="3"/>
    <s v="UNDP1-0000796704-1-1"/>
    <x v="90"/>
    <d v="2022-06-29T00:00:00"/>
    <s v="UNDP1"/>
    <x v="21"/>
    <s v="Daily Subsistence Allow-Intl"/>
    <s v="SSD"/>
    <n v="4000"/>
    <n v="47101"/>
    <n v="1981"/>
    <x v="18"/>
    <s v="SSD10"/>
    <x v="15"/>
    <x v="79"/>
    <s v="ACT"/>
    <s v="X000010432"/>
    <n v="5098"/>
    <s v="LUCY MMBAITSA ELUNDAH"/>
    <m/>
    <x v="60"/>
    <x v="43"/>
    <m/>
    <s v="EX09518656"/>
    <n v="29"/>
    <d v="2022-06-23T00:00:00"/>
    <n v="448"/>
    <s v="USD"/>
    <n v="448"/>
    <s v="EX"/>
    <n v="2022"/>
    <x v="2"/>
  </r>
  <r>
    <x v="3"/>
    <s v="UNDP1-0000796706-1-1"/>
    <x v="90"/>
    <d v="2022-06-29T00:00:00"/>
    <s v="UNDP1"/>
    <x v="21"/>
    <s v="Daily Subsistence Allow-Intl"/>
    <s v="SSD"/>
    <n v="4000"/>
    <n v="47101"/>
    <n v="1981"/>
    <x v="18"/>
    <s v="SSD10"/>
    <x v="15"/>
    <x v="79"/>
    <s v="ACT"/>
    <s v="X000007734"/>
    <n v="6316"/>
    <s v="George Patrice Kadimba"/>
    <m/>
    <x v="60"/>
    <x v="43"/>
    <m/>
    <s v="EX09518656"/>
    <n v="30"/>
    <d v="2022-06-23T00:00:00"/>
    <n v="384"/>
    <s v="USD"/>
    <n v="384"/>
    <s v="EX"/>
    <n v="2022"/>
    <x v="2"/>
  </r>
  <r>
    <x v="3"/>
    <s v="UNDP1-0000796709-1-1"/>
    <x v="90"/>
    <d v="2022-06-29T00:00:00"/>
    <s v="UNDP1"/>
    <x v="21"/>
    <s v="Daily Subsistence Allow-Intl"/>
    <s v="SSD"/>
    <n v="4000"/>
    <n v="47101"/>
    <n v="1981"/>
    <x v="18"/>
    <s v="SSD10"/>
    <x v="15"/>
    <x v="79"/>
    <s v="ACT"/>
    <s v="X000008970"/>
    <s v=" "/>
    <m/>
    <m/>
    <x v="60"/>
    <x v="43"/>
    <m/>
    <s v="EX09518656"/>
    <n v="31"/>
    <d v="2022-06-23T00:00:00"/>
    <n v="281.60000000000002"/>
    <s v="USD"/>
    <n v="281.60000000000002"/>
    <s v="EX"/>
    <n v="2022"/>
    <x v="2"/>
  </r>
  <r>
    <x v="3"/>
    <s v="UNDP1-0000796712-1-1"/>
    <x v="90"/>
    <d v="2022-06-29T00:00:00"/>
    <s v="UNDP1"/>
    <x v="21"/>
    <s v="Daily Subsistence Allow-Intl"/>
    <s v="SSD"/>
    <n v="4000"/>
    <n v="47101"/>
    <n v="1981"/>
    <x v="18"/>
    <s v="SSD10"/>
    <x v="15"/>
    <x v="79"/>
    <s v="ACT"/>
    <s v="X000012051"/>
    <s v=" "/>
    <m/>
    <m/>
    <x v="60"/>
    <x v="43"/>
    <m/>
    <s v="EX09518656"/>
    <n v="32"/>
    <d v="2022-06-23T00:00:00"/>
    <n v="179.2"/>
    <s v="USD"/>
    <n v="179.2"/>
    <s v="EX"/>
    <n v="2022"/>
    <x v="2"/>
  </r>
  <r>
    <x v="3"/>
    <s v="UNDP1-0000796716-1-1"/>
    <x v="90"/>
    <d v="2022-06-29T00:00:00"/>
    <s v="UNDP1"/>
    <x v="21"/>
    <s v="Daily Subsistence Allow-Intl"/>
    <s v="SSD"/>
    <n v="4000"/>
    <n v="47101"/>
    <n v="1981"/>
    <x v="18"/>
    <s v="SSD10"/>
    <x v="15"/>
    <x v="79"/>
    <s v="ACT"/>
    <s v="X000027807"/>
    <s v=" "/>
    <m/>
    <m/>
    <x v="60"/>
    <x v="43"/>
    <m/>
    <s v="EX09518656"/>
    <n v="34"/>
    <d v="2022-06-23T00:00:00"/>
    <n v="153.6"/>
    <s v="USD"/>
    <n v="153.6"/>
    <s v="EX"/>
    <n v="2022"/>
    <x v="2"/>
  </r>
  <r>
    <x v="3"/>
    <s v="UNDP1-0000796718-1-1"/>
    <x v="90"/>
    <d v="2022-06-29T00:00:00"/>
    <s v="UNDP1"/>
    <x v="21"/>
    <s v="Daily Subsistence Allow-Intl"/>
    <s v="SSD"/>
    <n v="4000"/>
    <n v="47101"/>
    <n v="1981"/>
    <x v="18"/>
    <s v="SSD10"/>
    <x v="15"/>
    <x v="79"/>
    <s v="ACT"/>
    <s v="N000100325"/>
    <s v=" "/>
    <m/>
    <m/>
    <x v="60"/>
    <x v="43"/>
    <m/>
    <s v="EX09518656"/>
    <n v="35"/>
    <d v="2022-06-23T00:00:00"/>
    <n v="112"/>
    <s v="USD"/>
    <n v="112"/>
    <s v="EX"/>
    <n v="2022"/>
    <x v="2"/>
  </r>
  <r>
    <x v="3"/>
    <s v="UNDP1-0000796721-1-1"/>
    <x v="90"/>
    <d v="2022-06-29T00:00:00"/>
    <s v="UNDP1"/>
    <x v="21"/>
    <s v="Daily Subsistence Allow-Intl"/>
    <s v="SSD"/>
    <n v="4000"/>
    <n v="47101"/>
    <n v="1981"/>
    <x v="18"/>
    <s v="SSD10"/>
    <x v="15"/>
    <x v="79"/>
    <s v="ACT"/>
    <s v="X000031783"/>
    <s v=" "/>
    <m/>
    <m/>
    <x v="60"/>
    <x v="43"/>
    <m/>
    <s v="EX09518656"/>
    <n v="36"/>
    <d v="2022-06-23T00:00:00"/>
    <n v="179.2"/>
    <s v="USD"/>
    <n v="179.2"/>
    <s v="EX"/>
    <n v="2022"/>
    <x v="2"/>
  </r>
  <r>
    <x v="3"/>
    <s v="UNDP1-0000796724-1-1"/>
    <x v="90"/>
    <d v="2022-06-29T00:00:00"/>
    <s v="UNDP1"/>
    <x v="21"/>
    <s v="Daily Subsistence Allow-Intl"/>
    <s v="SSD"/>
    <n v="4000"/>
    <n v="47101"/>
    <n v="1981"/>
    <x v="18"/>
    <s v="SSD10"/>
    <x v="15"/>
    <x v="79"/>
    <s v="ACT"/>
    <s v="N000087229"/>
    <n v="7311"/>
    <s v="AUBREY LEA HAMILTON"/>
    <m/>
    <x v="60"/>
    <x v="43"/>
    <m/>
    <s v="EX09518656"/>
    <n v="37"/>
    <d v="2022-06-23T00:00:00"/>
    <n v="112"/>
    <s v="USD"/>
    <n v="112"/>
    <s v="EX"/>
    <n v="2022"/>
    <x v="2"/>
  </r>
  <r>
    <x v="3"/>
    <s v="UNDP1-0000796728-1-1"/>
    <x v="90"/>
    <d v="2022-06-29T00:00:00"/>
    <s v="UNDP1"/>
    <x v="21"/>
    <s v="Daily Subsistence Allow-Intl"/>
    <s v="SSD"/>
    <n v="4000"/>
    <n v="47101"/>
    <n v="1981"/>
    <x v="18"/>
    <s v="SSD10"/>
    <x v="15"/>
    <x v="79"/>
    <s v="ACT"/>
    <s v="X000029311"/>
    <s v=" "/>
    <m/>
    <m/>
    <x v="60"/>
    <x v="43"/>
    <m/>
    <s v="EX09518656"/>
    <n v="38"/>
    <d v="2022-06-23T00:00:00"/>
    <n v="153.6"/>
    <s v="USD"/>
    <n v="153.6"/>
    <s v="EX"/>
    <n v="2022"/>
    <x v="2"/>
  </r>
  <r>
    <x v="2"/>
    <s v="SSD10-00097016-1-1-ACCR-DST"/>
    <x v="105"/>
    <d v="2022-01-28T00:00:00"/>
    <s v="UNDP1"/>
    <x v="9"/>
    <s v="LEARNING COSTS"/>
    <s v="SSD"/>
    <n v="30000"/>
    <n v="47104"/>
    <n v="1981"/>
    <x v="0"/>
    <s v="SSD10"/>
    <x v="16"/>
    <x v="93"/>
    <s v="ACT"/>
    <s v=" "/>
    <n v="6966"/>
    <s v="TORIT VISION HOTEL"/>
    <s v=" "/>
    <x v="27"/>
    <x v="472"/>
    <m/>
    <s v="AP09323196"/>
    <n v="21"/>
    <d v="2022-01-27T00:00:00"/>
    <n v="360"/>
    <s v="USD"/>
    <n v="360"/>
    <s v="AP"/>
    <n v="2022"/>
    <x v="5"/>
  </r>
  <r>
    <x v="2"/>
    <s v="SSD10-00097016-2-1-ACCR-DST"/>
    <x v="105"/>
    <d v="2022-01-28T00:00:00"/>
    <s v="UNDP1"/>
    <x v="9"/>
    <s v="LEARNING COSTS"/>
    <s v="SSD"/>
    <n v="30000"/>
    <n v="47104"/>
    <n v="1981"/>
    <x v="0"/>
    <s v="SSD10"/>
    <x v="16"/>
    <x v="93"/>
    <s v="ACT"/>
    <s v=" "/>
    <n v="6966"/>
    <s v="TORIT VISION HOTEL"/>
    <s v=" "/>
    <x v="27"/>
    <x v="472"/>
    <m/>
    <s v="AP09323196"/>
    <n v="22"/>
    <d v="2022-01-27T00:00:00"/>
    <n v="21"/>
    <s v="USD"/>
    <n v="21"/>
    <s v="AP"/>
    <n v="2022"/>
    <x v="5"/>
  </r>
  <r>
    <x v="2"/>
    <s v="SSD10-00097016-3-1-ACCR-DST"/>
    <x v="105"/>
    <d v="2022-01-28T00:00:00"/>
    <s v="UNDP1"/>
    <x v="9"/>
    <s v="LEARNING COSTS"/>
    <s v="SSD"/>
    <n v="30000"/>
    <n v="47104"/>
    <n v="1981"/>
    <x v="0"/>
    <s v="SSD10"/>
    <x v="16"/>
    <x v="93"/>
    <s v="ACT"/>
    <s v=" "/>
    <n v="6966"/>
    <s v="TORIT VISION HOTEL"/>
    <s v=" "/>
    <x v="27"/>
    <x v="472"/>
    <m/>
    <s v="AP09323196"/>
    <n v="23"/>
    <d v="2022-01-27T00:00:00"/>
    <n v="300"/>
    <s v="USD"/>
    <n v="300"/>
    <s v="AP"/>
    <n v="2022"/>
    <x v="5"/>
  </r>
  <r>
    <x v="2"/>
    <s v="SSD10-00097016-4-1-ACCR-DST"/>
    <x v="105"/>
    <d v="2022-01-28T00:00:00"/>
    <s v="UNDP1"/>
    <x v="9"/>
    <s v="LEARNING COSTS"/>
    <s v="SSD"/>
    <n v="30000"/>
    <n v="47104"/>
    <n v="1981"/>
    <x v="0"/>
    <s v="SSD10"/>
    <x v="16"/>
    <x v="93"/>
    <s v="ACT"/>
    <s v=" "/>
    <n v="6966"/>
    <s v="TORIT VISION HOTEL"/>
    <s v=" "/>
    <x v="27"/>
    <x v="472"/>
    <m/>
    <s v="AP09323196"/>
    <n v="24"/>
    <d v="2022-01-27T00:00:00"/>
    <n v="300"/>
    <s v="USD"/>
    <n v="300"/>
    <s v="AP"/>
    <n v="2022"/>
    <x v="5"/>
  </r>
  <r>
    <x v="2"/>
    <s v="SSD10-00097016-5-1-ACCR-DST"/>
    <x v="105"/>
    <d v="2022-01-28T00:00:00"/>
    <s v="UNDP1"/>
    <x v="11"/>
    <s v="RENT - MEETING ROOMS"/>
    <s v="SSD"/>
    <n v="30000"/>
    <n v="47104"/>
    <n v="1981"/>
    <x v="0"/>
    <s v="SSD10"/>
    <x v="16"/>
    <x v="93"/>
    <s v="ACT"/>
    <s v=" "/>
    <n v="6966"/>
    <s v="TORIT VISION HOTEL"/>
    <s v=" "/>
    <x v="26"/>
    <x v="472"/>
    <m/>
    <s v="AP09323196"/>
    <n v="15"/>
    <d v="2022-01-27T00:00:00"/>
    <n v="1500"/>
    <s v="USD"/>
    <n v="1500"/>
    <s v="AP"/>
    <n v="2022"/>
    <x v="5"/>
  </r>
  <r>
    <x v="2"/>
    <s v="SSD10-00097016-6-1-ACCR-DST"/>
    <x v="105"/>
    <d v="2022-01-28T00:00:00"/>
    <s v="UNDP1"/>
    <x v="13"/>
    <s v="STATIONERY   OTHER OFFICE SUPP"/>
    <s v="SSD"/>
    <n v="30000"/>
    <n v="47104"/>
    <n v="1981"/>
    <x v="0"/>
    <s v="SSD10"/>
    <x v="16"/>
    <x v="93"/>
    <s v="ACT"/>
    <s v=" "/>
    <n v="6966"/>
    <s v="TORIT VISION HOTEL"/>
    <s v=" "/>
    <x v="232"/>
    <x v="472"/>
    <m/>
    <s v="AP09323196"/>
    <n v="14"/>
    <d v="2022-01-27T00:00:00"/>
    <n v="791"/>
    <s v="USD"/>
    <n v="791"/>
    <s v="AP"/>
    <n v="2022"/>
    <x v="5"/>
  </r>
  <r>
    <x v="2"/>
    <s v="SSD10-00097295-1-1-ACCR-DST"/>
    <x v="22"/>
    <d v="2022-02-21T00:00:00"/>
    <s v="UNDP1"/>
    <x v="11"/>
    <s v="RENT - MEETING ROOMS"/>
    <s v="SSD"/>
    <n v="30000"/>
    <n v="47104"/>
    <n v="1981"/>
    <x v="0"/>
    <s v="SSD10"/>
    <x v="16"/>
    <x v="94"/>
    <s v="ACT"/>
    <s v=" "/>
    <n v="6181"/>
    <s v="ARIOP COMPANY LTD"/>
    <s v=" "/>
    <x v="326"/>
    <x v="473"/>
    <m/>
    <s v="AP09352204"/>
    <n v="44"/>
    <d v="2022-02-21T00:00:00"/>
    <n v="5910"/>
    <s v="USD"/>
    <n v="5910"/>
    <s v="AP"/>
    <n v="2022"/>
    <x v="4"/>
  </r>
  <r>
    <x v="2"/>
    <s v="SSD10-00097318-1-1-ACCR-DST"/>
    <x v="17"/>
    <d v="2022-02-24T00:00:00"/>
    <s v="UNDP1"/>
    <x v="9"/>
    <s v="LEARNING COSTS"/>
    <s v="SSD"/>
    <n v="30000"/>
    <n v="47104"/>
    <n v="1981"/>
    <x v="0"/>
    <s v="SSD10"/>
    <x v="16"/>
    <x v="95"/>
    <s v="ACT"/>
    <s v=" "/>
    <n v="2565"/>
    <s v="GREEN GARDEN HOTEL LTD"/>
    <s v=" "/>
    <x v="327"/>
    <x v="474"/>
    <m/>
    <s v="AP09356335"/>
    <n v="8"/>
    <d v="2022-02-23T00:00:00"/>
    <n v="1540"/>
    <s v="USD"/>
    <n v="1540"/>
    <s v="AP"/>
    <n v="2022"/>
    <x v="4"/>
  </r>
  <r>
    <x v="2"/>
    <s v="SSD10-00098093-1-1-ACCR-DST"/>
    <x v="78"/>
    <d v="2022-04-14T00:00:00"/>
    <s v="UNDP1"/>
    <x v="12"/>
    <s v="PREFAB STRUCTURE/OTHER BUILDIN"/>
    <s v="SSD"/>
    <n v="30000"/>
    <n v="47104"/>
    <n v="1981"/>
    <x v="0"/>
    <s v="SSD10"/>
    <x v="16"/>
    <x v="94"/>
    <s v="ACT"/>
    <s v=" "/>
    <n v="7226"/>
    <s v="ELUZAI INVESTMENT GROUP CO. LTD"/>
    <s v=" "/>
    <x v="98"/>
    <x v="475"/>
    <m/>
    <s v="AP09420645"/>
    <n v="33"/>
    <d v="2022-04-14T00:00:00"/>
    <n v="238.75"/>
    <s v="USD"/>
    <n v="238.75"/>
    <s v="AP"/>
    <n v="2022"/>
    <x v="0"/>
  </r>
  <r>
    <x v="2"/>
    <s v="SSD10-00098494-1-1-ACCR-DST"/>
    <x v="5"/>
    <d v="2022-05-19T00:00:00"/>
    <s v="UNDP1"/>
    <x v="12"/>
    <s v="PREFAB STRUCTURE/OTHER BUILDIN"/>
    <s v="SSD"/>
    <n v="30000"/>
    <n v="47104"/>
    <n v="1981"/>
    <x v="0"/>
    <s v="SSD10"/>
    <x v="16"/>
    <x v="96"/>
    <s v="ACT"/>
    <s v=" "/>
    <n v="5567"/>
    <s v="DAMSY FOR GENERAL TRADING COMPANY"/>
    <s v=" "/>
    <x v="328"/>
    <x v="476"/>
    <m/>
    <s v="AP09462506"/>
    <n v="39"/>
    <d v="2022-05-18T00:00:00"/>
    <n v="1263.55"/>
    <s v="USD"/>
    <n v="1263.55"/>
    <s v="AP"/>
    <n v="2022"/>
    <x v="1"/>
  </r>
  <r>
    <x v="2"/>
    <s v="SSD10-00098797-1-4-ACCR-DST"/>
    <x v="3"/>
    <d v="2022-06-07T00:00:00"/>
    <s v="UNDP1"/>
    <x v="49"/>
    <s v="PRINTING AND PUBLICATIONS"/>
    <s v="SSD"/>
    <n v="30000"/>
    <n v="47104"/>
    <n v="1981"/>
    <x v="0"/>
    <s v="SSD10"/>
    <x v="16"/>
    <x v="95"/>
    <s v=" "/>
    <s v=" "/>
    <n v="4595"/>
    <s v="GANESH PRINTERS CO LTD"/>
    <s v=" "/>
    <x v="103"/>
    <x v="237"/>
    <m/>
    <s v="AP09488311"/>
    <n v="13"/>
    <d v="2022-05-31T00:00:00"/>
    <n v="160"/>
    <s v="USD"/>
    <n v="160"/>
    <s v="AP"/>
    <n v="2022"/>
    <x v="1"/>
  </r>
  <r>
    <x v="2"/>
    <s v="SSD10-00098830-1-2-ACCR-DST"/>
    <x v="3"/>
    <d v="2022-06-10T00:00:00"/>
    <s v="UNDP1"/>
    <x v="80"/>
    <s v="GRANTS TO INSTIT   OTHER BENEF"/>
    <s v="SSD"/>
    <n v="30000"/>
    <n v="47103"/>
    <n v="1981"/>
    <x v="0"/>
    <s v="SSD10"/>
    <x v="16"/>
    <x v="97"/>
    <s v=" "/>
    <s v=" "/>
    <n v="4725"/>
    <s v="HUMANITARIAN AND DEVELOPMENT CONSORTIUM"/>
    <s v=" "/>
    <x v="329"/>
    <x v="477"/>
    <m/>
    <s v="AP09493202"/>
    <n v="14"/>
    <d v="2022-05-31T00:00:00"/>
    <n v="17360"/>
    <s v="USD"/>
    <n v="17360"/>
    <s v="AP"/>
    <n v="2022"/>
    <x v="1"/>
  </r>
  <r>
    <x v="2"/>
    <s v="SSD10-00098833-1-2-ACCR-DST"/>
    <x v="3"/>
    <d v="2022-06-10T00:00:00"/>
    <s v="UNDP1"/>
    <x v="16"/>
    <s v="OFA- GOVERNMENTS (NEX)"/>
    <s v="SSD"/>
    <n v="30000"/>
    <n v="47103"/>
    <n v="13347"/>
    <x v="0"/>
    <s v="SSD10"/>
    <x v="16"/>
    <x v="98"/>
    <s v=" "/>
    <s v=" "/>
    <n v="6333"/>
    <s v="EVE ORGANIZATION FOR WOMEN DEVELOPMENT"/>
    <s v=" "/>
    <x v="330"/>
    <x v="478"/>
    <m/>
    <s v="AP09493202"/>
    <n v="2"/>
    <d v="2022-05-31T00:00:00"/>
    <n v="43200"/>
    <s v="USD"/>
    <n v="43200"/>
    <s v="AP"/>
    <n v="2022"/>
    <x v="1"/>
  </r>
  <r>
    <x v="2"/>
    <s v="SSD10-00099068-1-1-ACCR-DST"/>
    <x v="91"/>
    <d v="2022-06-26T00:00:00"/>
    <s v="UNDP1"/>
    <x v="78"/>
    <s v="TRAVEL - OTHER"/>
    <s v="SSD"/>
    <n v="30000"/>
    <n v="47104"/>
    <n v="1981"/>
    <x v="0"/>
    <s v="SSD10"/>
    <x v="16"/>
    <x v="99"/>
    <s v=" "/>
    <s v=" "/>
    <n v="4828"/>
    <s v="ECOBANK SOUTH SUDAN LIMITED"/>
    <s v=" "/>
    <x v="103"/>
    <x v="479"/>
    <m/>
    <s v="AP09514458"/>
    <n v="27"/>
    <d v="2022-06-24T00:00:00"/>
    <n v="660"/>
    <s v="USD"/>
    <n v="660"/>
    <s v="AP"/>
    <n v="2022"/>
    <x v="2"/>
  </r>
  <r>
    <x v="2"/>
    <s v="SSD10-00099069-1-1-ACCR-DST"/>
    <x v="91"/>
    <d v="2022-06-26T00:00:00"/>
    <s v="UNDP1"/>
    <x v="78"/>
    <s v="TRAVEL - OTHER"/>
    <s v="SSD"/>
    <n v="30000"/>
    <n v="47104"/>
    <n v="1981"/>
    <x v="0"/>
    <s v="SSD10"/>
    <x v="16"/>
    <x v="99"/>
    <s v=" "/>
    <s v=" "/>
    <n v="4828"/>
    <s v="ECOBANK SOUTH SUDAN LIMITED"/>
    <s v=" "/>
    <x v="103"/>
    <x v="480"/>
    <m/>
    <s v="AP09514458"/>
    <n v="28"/>
    <d v="2022-06-24T00:00:00"/>
    <n v="660"/>
    <s v="USD"/>
    <n v="660"/>
    <s v="AP"/>
    <n v="2022"/>
    <x v="2"/>
  </r>
  <r>
    <x v="1"/>
    <s v="UNDP1-0009315255-23-JAN-2022-2745"/>
    <x v="20"/>
    <d v="2022-01-23T00:00:00"/>
    <s v="UNDP1"/>
    <x v="1"/>
    <s v="Facilities &amp; Admin - Implement"/>
    <s v="SSD"/>
    <n v="30000"/>
    <n v="47104"/>
    <n v="1981"/>
    <x v="0"/>
    <s v="SSD10"/>
    <x v="16"/>
    <x v="94"/>
    <s v="SFA"/>
    <m/>
    <m/>
    <m/>
    <m/>
    <x v="30"/>
    <x v="3"/>
    <m/>
    <n v="9315255"/>
    <n v="2745"/>
    <d v="2022-01-23T00:00:00"/>
    <n v="-103.3"/>
    <s v="USD"/>
    <n v="-103.3"/>
    <s v="PC"/>
    <n v="2022"/>
    <x v="5"/>
  </r>
  <r>
    <x v="1"/>
    <s v="UNDP1-0009325543-29-JAN-2022-1341"/>
    <x v="21"/>
    <d v="2022-01-29T00:00:00"/>
    <s v="UNDP1"/>
    <x v="1"/>
    <s v="Facilities &amp; Admin - Implement"/>
    <s v="SSD"/>
    <n v="30000"/>
    <n v="47104"/>
    <n v="1981"/>
    <x v="0"/>
    <s v="SSD10"/>
    <x v="16"/>
    <x v="93"/>
    <s v="SFA"/>
    <m/>
    <m/>
    <m/>
    <m/>
    <x v="31"/>
    <x v="3"/>
    <m/>
    <n v="9325543"/>
    <n v="1341"/>
    <d v="2022-01-29T00:00:00"/>
    <n v="229.04"/>
    <s v="USD"/>
    <n v="229.04"/>
    <s v="PC"/>
    <n v="2022"/>
    <x v="5"/>
  </r>
  <r>
    <x v="1"/>
    <s v="UNDP1-0009346617-31-JAN-2022-2389"/>
    <x v="12"/>
    <d v="2022-02-16T00:00:00"/>
    <s v="UNDP1"/>
    <x v="1"/>
    <s v="Facilities &amp; Admin - Implement"/>
    <s v="SSD"/>
    <n v="30000"/>
    <n v="47104"/>
    <n v="1981"/>
    <x v="0"/>
    <s v="SSD10"/>
    <x v="16"/>
    <x v="94"/>
    <s v="SFA"/>
    <m/>
    <m/>
    <m/>
    <m/>
    <x v="32"/>
    <x v="3"/>
    <m/>
    <n v="9346617"/>
    <n v="2389"/>
    <d v="2022-01-31T00:00:00"/>
    <n v="103.3"/>
    <s v="USD"/>
    <n v="103.3"/>
    <s v="PC"/>
    <n v="2022"/>
    <x v="5"/>
  </r>
  <r>
    <x v="1"/>
    <s v="UNDP1-0009353248-21-FEB-2022-1867"/>
    <x v="22"/>
    <d v="2022-02-22T00:00:00"/>
    <s v="UNDP1"/>
    <x v="1"/>
    <s v="Facilities &amp; Admin - Implement"/>
    <s v="SSD"/>
    <n v="30000"/>
    <n v="47104"/>
    <n v="1981"/>
    <x v="0"/>
    <s v="SSD10"/>
    <x v="16"/>
    <x v="94"/>
    <s v="SFA"/>
    <m/>
    <m/>
    <m/>
    <m/>
    <x v="115"/>
    <x v="3"/>
    <m/>
    <n v="9353248"/>
    <n v="1867"/>
    <d v="2022-02-21T00:00:00"/>
    <n v="413.7"/>
    <s v="USD"/>
    <n v="413.7"/>
    <s v="PC"/>
    <n v="2022"/>
    <x v="4"/>
  </r>
  <r>
    <x v="1"/>
    <s v="UNDP1-0009353248-21-FEB-2022-1866"/>
    <x v="22"/>
    <d v="2022-02-22T00:00:00"/>
    <s v="UNDP1"/>
    <x v="1"/>
    <s v="Facilities &amp; Admin - Implement"/>
    <s v="SSD"/>
    <n v="30000"/>
    <n v="47104"/>
    <n v="1981"/>
    <x v="0"/>
    <s v="SSD10"/>
    <x v="16"/>
    <x v="94"/>
    <s v="SFA"/>
    <m/>
    <m/>
    <m/>
    <m/>
    <x v="115"/>
    <x v="3"/>
    <m/>
    <n v="9353248"/>
    <n v="1866"/>
    <d v="2022-02-21T00:00:00"/>
    <n v="-103.3"/>
    <s v="USD"/>
    <n v="-103.3"/>
    <s v="PC"/>
    <n v="2022"/>
    <x v="4"/>
  </r>
  <r>
    <x v="1"/>
    <s v="UNDP1-0009386888-28-FEB-2022-4811"/>
    <x v="8"/>
    <d v="2022-03-21T00:00:00"/>
    <s v="UNDP1"/>
    <x v="1"/>
    <s v="Facilities &amp; Admin - Implement"/>
    <s v="SSD"/>
    <n v="30000"/>
    <n v="47104"/>
    <n v="1981"/>
    <x v="0"/>
    <s v="SSD10"/>
    <x v="16"/>
    <x v="95"/>
    <s v="SFA"/>
    <m/>
    <m/>
    <m/>
    <m/>
    <x v="84"/>
    <x v="3"/>
    <m/>
    <n v="9386888"/>
    <n v="4811"/>
    <d v="2022-02-28T00:00:00"/>
    <n v="107.8"/>
    <s v="USD"/>
    <n v="107.8"/>
    <s v="PC"/>
    <n v="2022"/>
    <x v="4"/>
  </r>
  <r>
    <x v="1"/>
    <s v="UNDP1-0009386888-28-FEB-2022-4812"/>
    <x v="8"/>
    <d v="2022-03-21T00:00:00"/>
    <s v="UNDP1"/>
    <x v="1"/>
    <s v="Facilities &amp; Admin - Implement"/>
    <s v="SSD"/>
    <n v="30000"/>
    <n v="47104"/>
    <n v="1981"/>
    <x v="0"/>
    <s v="SSD10"/>
    <x v="16"/>
    <x v="94"/>
    <s v="SFA"/>
    <m/>
    <m/>
    <m/>
    <m/>
    <x v="84"/>
    <x v="3"/>
    <m/>
    <n v="9386888"/>
    <n v="4812"/>
    <d v="2022-02-28T00:00:00"/>
    <n v="103.3"/>
    <s v="USD"/>
    <n v="103.3"/>
    <s v="PC"/>
    <n v="2022"/>
    <x v="4"/>
  </r>
  <r>
    <x v="1"/>
    <s v="UNDP1-0009386889-20-MAR-2022-1716"/>
    <x v="23"/>
    <d v="2022-03-21T00:00:00"/>
    <s v="UNDP1"/>
    <x v="1"/>
    <s v="Facilities &amp; Admin - Implement"/>
    <s v="SSD"/>
    <n v="30000"/>
    <n v="47104"/>
    <n v="1981"/>
    <x v="0"/>
    <s v="SSD10"/>
    <x v="16"/>
    <x v="94"/>
    <s v="SFA"/>
    <m/>
    <m/>
    <m/>
    <m/>
    <x v="116"/>
    <x v="3"/>
    <m/>
    <n v="9386889"/>
    <n v="1716"/>
    <d v="2022-03-20T00:00:00"/>
    <n v="-103.3"/>
    <s v="USD"/>
    <n v="-103.3"/>
    <s v="PC"/>
    <n v="2022"/>
    <x v="3"/>
  </r>
  <r>
    <x v="1"/>
    <s v="UNDP1-0009430880-31-MAR-2022-3130"/>
    <x v="9"/>
    <d v="2022-04-24T00:00:00"/>
    <s v="UNDP1"/>
    <x v="1"/>
    <s v="Facilities &amp; Admin - Implement"/>
    <s v="SSD"/>
    <n v="30000"/>
    <n v="47104"/>
    <n v="1981"/>
    <x v="0"/>
    <s v="SSD10"/>
    <x v="16"/>
    <x v="94"/>
    <s v="SFA"/>
    <m/>
    <m/>
    <m/>
    <m/>
    <x v="105"/>
    <x v="3"/>
    <m/>
    <n v="9430880"/>
    <n v="3130"/>
    <d v="2022-03-31T00:00:00"/>
    <n v="103.3"/>
    <s v="USD"/>
    <n v="103.3"/>
    <s v="PC"/>
    <n v="2022"/>
    <x v="3"/>
  </r>
  <r>
    <x v="1"/>
    <s v="UNDP1-0009430889-23-APR-2022-4067"/>
    <x v="24"/>
    <d v="2022-04-24T00:00:00"/>
    <s v="UNDP1"/>
    <x v="1"/>
    <s v="Facilities &amp; Admin - Implement"/>
    <s v="SSD"/>
    <n v="30000"/>
    <n v="47104"/>
    <n v="1981"/>
    <x v="0"/>
    <s v="SSD10"/>
    <x v="16"/>
    <x v="94"/>
    <s v="SFA"/>
    <m/>
    <m/>
    <m/>
    <m/>
    <x v="86"/>
    <x v="3"/>
    <m/>
    <n v="9430889"/>
    <n v="4067"/>
    <d v="2022-04-23T00:00:00"/>
    <n v="16.71"/>
    <s v="USD"/>
    <n v="16.71"/>
    <s v="PC"/>
    <n v="2022"/>
    <x v="0"/>
  </r>
  <r>
    <x v="1"/>
    <s v="UNDP1-0009430889-23-APR-2022-4066"/>
    <x v="24"/>
    <d v="2022-04-24T00:00:00"/>
    <s v="UNDP1"/>
    <x v="1"/>
    <s v="Facilities &amp; Admin - Implement"/>
    <s v="SSD"/>
    <n v="30000"/>
    <n v="47104"/>
    <n v="1981"/>
    <x v="0"/>
    <s v="SSD10"/>
    <x v="16"/>
    <x v="94"/>
    <s v="SFA"/>
    <m/>
    <m/>
    <m/>
    <m/>
    <x v="86"/>
    <x v="3"/>
    <m/>
    <n v="9430889"/>
    <n v="4066"/>
    <d v="2022-04-23T00:00:00"/>
    <n v="-103.3"/>
    <s v="USD"/>
    <n v="-103.3"/>
    <s v="PC"/>
    <n v="2022"/>
    <x v="0"/>
  </r>
  <r>
    <x v="1"/>
    <s v="UNDP1-0009459478-30-APR-2022-2224"/>
    <x v="0"/>
    <d v="2022-05-17T00:00:00"/>
    <s v="UNDP1"/>
    <x v="1"/>
    <s v="Facilities &amp; Admin - Implement"/>
    <s v="SSD"/>
    <n v="30000"/>
    <n v="47104"/>
    <n v="1981"/>
    <x v="0"/>
    <s v="SSD10"/>
    <x v="16"/>
    <x v="94"/>
    <s v="SFA"/>
    <m/>
    <m/>
    <m/>
    <m/>
    <x v="153"/>
    <x v="3"/>
    <m/>
    <n v="9459478"/>
    <n v="2224"/>
    <d v="2022-04-30T00:00:00"/>
    <n v="103.3"/>
    <s v="USD"/>
    <n v="103.3"/>
    <s v="PC"/>
    <n v="2022"/>
    <x v="0"/>
  </r>
  <r>
    <x v="0"/>
    <s v="UNDP1-0009459547-17-MAY-2022-4"/>
    <x v="2"/>
    <d v="2022-05-21T00:00:00"/>
    <s v="UNDP1"/>
    <x v="10"/>
    <s v="Intl Consultants-Sht Term-Tech"/>
    <s v="SSD"/>
    <n v="30000"/>
    <n v="47104"/>
    <n v="1981"/>
    <x v="0"/>
    <s v="SSD10"/>
    <x v="16"/>
    <x v="93"/>
    <s v="GLE"/>
    <m/>
    <m/>
    <m/>
    <m/>
    <x v="154"/>
    <x v="85"/>
    <m/>
    <n v="9459547"/>
    <n v="4"/>
    <d v="2022-05-17T00:00:00"/>
    <n v="-7811"/>
    <s v="USD"/>
    <n v="-7811"/>
    <s v="ONL"/>
    <n v="2022"/>
    <x v="1"/>
  </r>
  <r>
    <x v="0"/>
    <s v="UNDP1-0009459547-17-MAY-2022-6"/>
    <x v="2"/>
    <d v="2022-05-21T00:00:00"/>
    <s v="UNDP1"/>
    <x v="81"/>
    <s v="Bank Charges"/>
    <s v="SSD"/>
    <n v="30000"/>
    <n v="47104"/>
    <n v="1981"/>
    <x v="0"/>
    <s v="SSD10"/>
    <x v="16"/>
    <x v="94"/>
    <s v="GLE"/>
    <m/>
    <m/>
    <m/>
    <m/>
    <x v="154"/>
    <x v="210"/>
    <m/>
    <n v="9459547"/>
    <n v="6"/>
    <d v="2022-05-17T00:00:00"/>
    <n v="-37338.660000000003"/>
    <s v="USD"/>
    <n v="-37338.660000000003"/>
    <s v="ONL"/>
    <n v="2022"/>
    <x v="1"/>
  </r>
  <r>
    <x v="0"/>
    <s v="UNDP1-0009459547-17-MAY-2022-1"/>
    <x v="2"/>
    <d v="2022-05-21T00:00:00"/>
    <s v="UNDP1"/>
    <x v="59"/>
    <s v="Travel Tickets-International"/>
    <s v="SSD"/>
    <n v="30000"/>
    <n v="47104"/>
    <n v="1981"/>
    <x v="0"/>
    <s v="SSD10"/>
    <x v="16"/>
    <x v="94"/>
    <s v="GLE"/>
    <m/>
    <m/>
    <m/>
    <m/>
    <x v="154"/>
    <x v="244"/>
    <m/>
    <n v="9459547"/>
    <n v="1"/>
    <d v="2022-05-17T00:00:00"/>
    <n v="-10400"/>
    <s v="USD"/>
    <n v="-10400"/>
    <s v="ONL"/>
    <n v="2022"/>
    <x v="1"/>
  </r>
  <r>
    <x v="0"/>
    <s v="UNDP1-0009459547-17-MAY-2022-3"/>
    <x v="2"/>
    <d v="2022-05-21T00:00:00"/>
    <s v="UNDP1"/>
    <x v="10"/>
    <s v="Intl Consultants-Sht Term-Tech"/>
    <s v="SSD"/>
    <n v="30000"/>
    <n v="47104"/>
    <n v="1981"/>
    <x v="0"/>
    <s v="SSD10"/>
    <x v="16"/>
    <x v="93"/>
    <s v="GLE"/>
    <m/>
    <m/>
    <m/>
    <m/>
    <x v="154"/>
    <x v="85"/>
    <m/>
    <n v="9459547"/>
    <n v="3"/>
    <d v="2022-05-17T00:00:00"/>
    <n v="-7811"/>
    <s v="USD"/>
    <n v="-7811"/>
    <s v="ONL"/>
    <n v="2022"/>
    <x v="1"/>
  </r>
  <r>
    <x v="1"/>
    <s v="UNDP1-0009466482-21-MAY-2022-1220"/>
    <x v="25"/>
    <d v="2022-05-22T00:00:00"/>
    <s v="UNDP1"/>
    <x v="1"/>
    <s v="Facilities &amp; Admin - Implement"/>
    <s v="SSD"/>
    <n v="30000"/>
    <n v="47104"/>
    <n v="1981"/>
    <x v="0"/>
    <s v="SSD10"/>
    <x v="16"/>
    <x v="96"/>
    <s v="SFA"/>
    <m/>
    <m/>
    <m/>
    <m/>
    <x v="155"/>
    <x v="3"/>
    <m/>
    <n v="9466482"/>
    <n v="1220"/>
    <d v="2022-05-21T00:00:00"/>
    <n v="88.45"/>
    <s v="USD"/>
    <n v="88.45"/>
    <s v="PC"/>
    <n v="2022"/>
    <x v="1"/>
  </r>
  <r>
    <x v="1"/>
    <s v="UNDP1-0009466482-21-MAY-2022-1221"/>
    <x v="25"/>
    <d v="2022-05-22T00:00:00"/>
    <s v="UNDP1"/>
    <x v="1"/>
    <s v="Facilities &amp; Admin - Implement"/>
    <s v="SSD"/>
    <n v="30000"/>
    <n v="47104"/>
    <n v="1981"/>
    <x v="0"/>
    <s v="SSD10"/>
    <x v="16"/>
    <x v="94"/>
    <s v="SFA"/>
    <m/>
    <m/>
    <m/>
    <m/>
    <x v="155"/>
    <x v="3"/>
    <m/>
    <n v="9466482"/>
    <n v="1221"/>
    <d v="2022-05-21T00:00:00"/>
    <n v="-103.3"/>
    <s v="USD"/>
    <n v="-103.3"/>
    <s v="PC"/>
    <n v="2022"/>
    <x v="1"/>
  </r>
  <r>
    <x v="1"/>
    <s v="UNDP1-0009466482-21-MAY-2022-1222"/>
    <x v="25"/>
    <d v="2022-05-22T00:00:00"/>
    <s v="UNDP1"/>
    <x v="1"/>
    <s v="Facilities &amp; Admin - Implement"/>
    <s v="SSD"/>
    <n v="30000"/>
    <n v="47104"/>
    <n v="1981"/>
    <x v="0"/>
    <s v="SSD10"/>
    <x v="16"/>
    <x v="94"/>
    <s v="SFA"/>
    <m/>
    <m/>
    <m/>
    <m/>
    <x v="155"/>
    <x v="3"/>
    <m/>
    <n v="9466482"/>
    <n v="1222"/>
    <d v="2022-05-21T00:00:00"/>
    <n v="-3341.71"/>
    <s v="USD"/>
    <n v="-3341.71"/>
    <s v="PC"/>
    <n v="2022"/>
    <x v="1"/>
  </r>
  <r>
    <x v="1"/>
    <s v="UNDP1-0009466482-21-MAY-2022-1223"/>
    <x v="25"/>
    <d v="2022-05-22T00:00:00"/>
    <s v="UNDP1"/>
    <x v="1"/>
    <s v="Facilities &amp; Admin - Implement"/>
    <s v="SSD"/>
    <n v="30000"/>
    <n v="47104"/>
    <n v="1981"/>
    <x v="0"/>
    <s v="SSD10"/>
    <x v="16"/>
    <x v="93"/>
    <s v="SFA"/>
    <m/>
    <m/>
    <m/>
    <m/>
    <x v="155"/>
    <x v="3"/>
    <m/>
    <n v="9466482"/>
    <n v="1223"/>
    <d v="2022-05-21T00:00:00"/>
    <n v="-1093.54"/>
    <s v="USD"/>
    <n v="-1093.54"/>
    <s v="PC"/>
    <n v="2022"/>
    <x v="1"/>
  </r>
  <r>
    <x v="1"/>
    <s v="UNDP1-0009497901-31-MAY-2022-5979"/>
    <x v="3"/>
    <d v="2022-06-14T00:00:00"/>
    <s v="UNDP1"/>
    <x v="1"/>
    <s v="Facilities &amp; Admin - Implement"/>
    <s v="SSD"/>
    <n v="30000"/>
    <n v="47104"/>
    <n v="1981"/>
    <x v="0"/>
    <s v="SSD10"/>
    <x v="16"/>
    <x v="95"/>
    <s v="SFA"/>
    <m/>
    <m/>
    <m/>
    <m/>
    <x v="92"/>
    <x v="3"/>
    <m/>
    <n v="9497901"/>
    <n v="5979"/>
    <d v="2022-05-31T00:00:00"/>
    <n v="11.2"/>
    <s v="USD"/>
    <n v="11.2"/>
    <s v="PC"/>
    <n v="2022"/>
    <x v="1"/>
  </r>
  <r>
    <x v="1"/>
    <s v="UNDP1-0009497901-31-MAY-2022-5980"/>
    <x v="3"/>
    <d v="2022-06-14T00:00:00"/>
    <s v="UNDP1"/>
    <x v="1"/>
    <s v="Facilities &amp; Admin - Implement"/>
    <s v="SSD"/>
    <n v="30000"/>
    <n v="47104"/>
    <n v="1981"/>
    <x v="0"/>
    <s v="SSD10"/>
    <x v="16"/>
    <x v="94"/>
    <s v="SFA"/>
    <m/>
    <m/>
    <m/>
    <m/>
    <x v="92"/>
    <x v="3"/>
    <m/>
    <n v="9497901"/>
    <n v="5980"/>
    <d v="2022-05-31T00:00:00"/>
    <n v="103.3"/>
    <s v="USD"/>
    <n v="103.3"/>
    <s v="PC"/>
    <n v="2022"/>
    <x v="1"/>
  </r>
  <r>
    <x v="1"/>
    <s v="UNDP1-0009497901-31-MAY-2022-5978"/>
    <x v="3"/>
    <d v="2022-06-14T00:00:00"/>
    <s v="UNDP1"/>
    <x v="1"/>
    <s v="Facilities &amp; Admin - Implement"/>
    <s v="SSD"/>
    <n v="30000"/>
    <n v="47103"/>
    <n v="1981"/>
    <x v="0"/>
    <s v="SSD10"/>
    <x v="16"/>
    <x v="97"/>
    <s v="SFA"/>
    <m/>
    <m/>
    <m/>
    <m/>
    <x v="92"/>
    <x v="3"/>
    <m/>
    <n v="9497901"/>
    <n v="5978"/>
    <d v="2022-05-31T00:00:00"/>
    <n v="1215.2"/>
    <s v="USD"/>
    <n v="1215.2"/>
    <s v="PC"/>
    <n v="2022"/>
    <x v="1"/>
  </r>
  <r>
    <x v="1"/>
    <s v="UNDP1-0009497910-12-JUN-2022-782"/>
    <x v="26"/>
    <d v="2022-06-14T00:00:00"/>
    <s v="UNDP1"/>
    <x v="1"/>
    <s v="Facilities &amp; Admin - Implement"/>
    <s v="SSD"/>
    <n v="30000"/>
    <n v="47104"/>
    <n v="1981"/>
    <x v="0"/>
    <s v="SSD10"/>
    <x v="16"/>
    <x v="94"/>
    <s v="SFA"/>
    <m/>
    <m/>
    <m/>
    <m/>
    <x v="157"/>
    <x v="3"/>
    <m/>
    <n v="9497910"/>
    <n v="782"/>
    <d v="2022-06-12T00:00:00"/>
    <n v="-103.3"/>
    <s v="USD"/>
    <n v="-103.3"/>
    <s v="PC"/>
    <n v="2022"/>
    <x v="2"/>
  </r>
  <r>
    <x v="1"/>
    <s v="UNDP1-0009514690-26-JUN-2022-1053"/>
    <x v="55"/>
    <d v="2022-06-27T00:00:00"/>
    <s v="UNDP1"/>
    <x v="1"/>
    <s v="Facilities &amp; Admin - Implement"/>
    <s v="SSD"/>
    <n v="30000"/>
    <n v="47104"/>
    <n v="1981"/>
    <x v="0"/>
    <s v="SSD10"/>
    <x v="16"/>
    <x v="99"/>
    <s v="SFA"/>
    <m/>
    <m/>
    <m/>
    <m/>
    <x v="158"/>
    <x v="3"/>
    <m/>
    <n v="9514690"/>
    <n v="1053"/>
    <d v="2022-06-26T00:00:00"/>
    <n v="92.4"/>
    <s v="USD"/>
    <n v="92.4"/>
    <s v="PC"/>
    <n v="2022"/>
    <x v="2"/>
  </r>
  <r>
    <x v="1"/>
    <s v="UNDP1-0009553150-30-JUN-2022-1635"/>
    <x v="4"/>
    <d v="2022-07-23T00:00:00"/>
    <s v="UNDP1"/>
    <x v="1"/>
    <s v="Facilities &amp; Admin - Implement"/>
    <s v="SSD"/>
    <n v="30000"/>
    <n v="47104"/>
    <n v="1981"/>
    <x v="0"/>
    <s v="SSD10"/>
    <x v="16"/>
    <x v="94"/>
    <s v="SFA"/>
    <m/>
    <m/>
    <m/>
    <m/>
    <x v="159"/>
    <x v="3"/>
    <m/>
    <n v="9553150"/>
    <n v="1635"/>
    <d v="2022-06-30T00:00:00"/>
    <n v="103.3"/>
    <s v="USD"/>
    <n v="103.3"/>
    <s v="PC"/>
    <n v="2022"/>
    <x v="2"/>
  </r>
  <r>
    <x v="0"/>
    <s v="UNDP1-PO09286934-01-JAN-2022-222"/>
    <x v="27"/>
    <d v="2022-01-02T00:00:00"/>
    <s v="UNDP1"/>
    <x v="15"/>
    <s v="Receipt Accrual Liability"/>
    <s v="SSD"/>
    <n v="30000"/>
    <n v="47104"/>
    <n v="1981"/>
    <x v="0"/>
    <s v="SSD10"/>
    <x v="16"/>
    <x v="94"/>
    <s v="COM"/>
    <m/>
    <m/>
    <m/>
    <m/>
    <x v="41"/>
    <x v="481"/>
    <m/>
    <s v="PO09286934"/>
    <n v="222"/>
    <d v="2022-01-01T00:00:00"/>
    <n v="147.79"/>
    <s v="USD"/>
    <n v="147.79"/>
    <s v="PO"/>
    <n v="2022"/>
    <x v="5"/>
  </r>
  <r>
    <x v="0"/>
    <s v="UNDP1-PO09286934-01-JAN-2022-221"/>
    <x v="27"/>
    <d v="2022-01-02T00:00:00"/>
    <s v="UNDP1"/>
    <x v="15"/>
    <s v="Receipt Accrual Liability"/>
    <s v="SSD"/>
    <n v="30000"/>
    <n v="47104"/>
    <n v="1981"/>
    <x v="0"/>
    <s v="SSD10"/>
    <x v="16"/>
    <x v="94"/>
    <s v="COM"/>
    <m/>
    <m/>
    <m/>
    <m/>
    <x v="41"/>
    <x v="481"/>
    <m/>
    <s v="PO09286934"/>
    <n v="221"/>
    <d v="2022-01-01T00:00:00"/>
    <n v="4.93"/>
    <s v="USD"/>
    <n v="4.93"/>
    <s v="PO"/>
    <n v="2022"/>
    <x v="5"/>
  </r>
  <r>
    <x v="0"/>
    <s v="UNDP1-PO09286934-01-JAN-2022-167"/>
    <x v="27"/>
    <d v="2022-01-02T00:00:00"/>
    <s v="UNDP1"/>
    <x v="15"/>
    <s v="Receipt Accrual Liability"/>
    <s v="SSD"/>
    <n v="30000"/>
    <n v="47104"/>
    <n v="1981"/>
    <x v="0"/>
    <s v="SSD10"/>
    <x v="16"/>
    <x v="94"/>
    <s v="COM"/>
    <m/>
    <m/>
    <m/>
    <m/>
    <x v="41"/>
    <x v="482"/>
    <m/>
    <s v="PO09286934"/>
    <n v="167"/>
    <d v="2022-01-01T00:00:00"/>
    <n v="0.65"/>
    <s v="USD"/>
    <n v="0.65"/>
    <s v="PO"/>
    <n v="2022"/>
    <x v="5"/>
  </r>
  <r>
    <x v="0"/>
    <s v="UNDP1-PO09286934-01-JAN-2022-166"/>
    <x v="27"/>
    <d v="2022-01-02T00:00:00"/>
    <s v="UNDP1"/>
    <x v="15"/>
    <s v="Receipt Accrual Liability"/>
    <s v="SSD"/>
    <n v="30000"/>
    <n v="47104"/>
    <n v="1981"/>
    <x v="0"/>
    <s v="SSD10"/>
    <x v="16"/>
    <x v="94"/>
    <s v="COM"/>
    <m/>
    <m/>
    <m/>
    <m/>
    <x v="41"/>
    <x v="481"/>
    <m/>
    <s v="PO09286934"/>
    <n v="166"/>
    <d v="2022-01-01T00:00:00"/>
    <n v="16.559999999999999"/>
    <s v="USD"/>
    <n v="16.559999999999999"/>
    <s v="PO"/>
    <n v="2022"/>
    <x v="5"/>
  </r>
  <r>
    <x v="0"/>
    <s v="UNDP1-PO09286934-01-JAN-2022-165"/>
    <x v="27"/>
    <d v="2022-01-02T00:00:00"/>
    <s v="UNDP1"/>
    <x v="15"/>
    <s v="Receipt Accrual Liability"/>
    <s v="SSD"/>
    <n v="30000"/>
    <n v="47104"/>
    <n v="1981"/>
    <x v="0"/>
    <s v="SSD10"/>
    <x v="16"/>
    <x v="94"/>
    <s v="COM"/>
    <m/>
    <m/>
    <m/>
    <m/>
    <x v="41"/>
    <x v="481"/>
    <m/>
    <s v="PO09286934"/>
    <n v="165"/>
    <d v="2022-01-01T00:00:00"/>
    <n v="164.25"/>
    <s v="USD"/>
    <n v="164.25"/>
    <s v="PO"/>
    <n v="2022"/>
    <x v="5"/>
  </r>
  <r>
    <x v="0"/>
    <s v="UNDP1-PO09286934-01-JAN-2022-164"/>
    <x v="27"/>
    <d v="2022-01-02T00:00:00"/>
    <s v="UNDP1"/>
    <x v="15"/>
    <s v="Receipt Accrual Liability"/>
    <s v="SSD"/>
    <n v="30000"/>
    <n v="47104"/>
    <n v="1981"/>
    <x v="0"/>
    <s v="SSD10"/>
    <x v="16"/>
    <x v="94"/>
    <s v="COM"/>
    <m/>
    <m/>
    <m/>
    <m/>
    <x v="41"/>
    <x v="481"/>
    <m/>
    <s v="PO09286934"/>
    <n v="164"/>
    <d v="2022-01-01T00:00:00"/>
    <n v="221.7"/>
    <s v="USD"/>
    <n v="221.7"/>
    <s v="PO"/>
    <n v="2022"/>
    <x v="5"/>
  </r>
  <r>
    <x v="0"/>
    <s v="UNDP1-PO09286934-01-JAN-2022-74"/>
    <x v="27"/>
    <d v="2022-01-02T00:00:00"/>
    <s v="UNDP1"/>
    <x v="15"/>
    <s v="Receipt Accrual Liability"/>
    <s v="SSD"/>
    <n v="30000"/>
    <n v="47104"/>
    <n v="1981"/>
    <x v="0"/>
    <s v="SSD10"/>
    <x v="16"/>
    <x v="94"/>
    <s v="COM"/>
    <m/>
    <m/>
    <m/>
    <m/>
    <x v="41"/>
    <x v="481"/>
    <m/>
    <s v="PO09286934"/>
    <n v="74"/>
    <d v="2022-01-01T00:00:00"/>
    <n v="328.5"/>
    <s v="USD"/>
    <n v="328.5"/>
    <s v="PO"/>
    <n v="2022"/>
    <x v="5"/>
  </r>
  <r>
    <x v="0"/>
    <s v="UNDP1-PO09286934-01-JAN-2022-72"/>
    <x v="27"/>
    <d v="2022-01-02T00:00:00"/>
    <s v="UNDP1"/>
    <x v="15"/>
    <s v="Receipt Accrual Liability"/>
    <s v="SSD"/>
    <n v="30000"/>
    <n v="47104"/>
    <n v="1981"/>
    <x v="0"/>
    <s v="SSD10"/>
    <x v="16"/>
    <x v="94"/>
    <s v="COM"/>
    <m/>
    <m/>
    <m/>
    <m/>
    <x v="41"/>
    <x v="481"/>
    <m/>
    <s v="PO09286934"/>
    <n v="72"/>
    <d v="2022-01-01T00:00:00"/>
    <n v="98.54"/>
    <s v="USD"/>
    <n v="98.54"/>
    <s v="PO"/>
    <n v="2022"/>
    <x v="5"/>
  </r>
  <r>
    <x v="0"/>
    <s v="UNDP1-PO09286934-01-JAN-2022-73"/>
    <x v="27"/>
    <d v="2022-01-02T00:00:00"/>
    <s v="UNDP1"/>
    <x v="15"/>
    <s v="Receipt Accrual Liability"/>
    <s v="SSD"/>
    <n v="30000"/>
    <n v="47104"/>
    <n v="1981"/>
    <x v="0"/>
    <s v="SSD10"/>
    <x v="16"/>
    <x v="94"/>
    <s v="COM"/>
    <m/>
    <m/>
    <m/>
    <m/>
    <x v="41"/>
    <x v="481"/>
    <m/>
    <s v="PO09286934"/>
    <n v="73"/>
    <d v="2022-01-01T00:00:00"/>
    <n v="492.75"/>
    <s v="USD"/>
    <n v="492.75"/>
    <s v="PO"/>
    <n v="2022"/>
    <x v="5"/>
  </r>
  <r>
    <x v="0"/>
    <s v="UNDP1-PO09286934-01-JAN-2022-10"/>
    <x v="27"/>
    <d v="2022-01-02T00:00:00"/>
    <s v="UNDP1"/>
    <x v="9"/>
    <s v="Learning costs"/>
    <s v="SSD"/>
    <n v="30000"/>
    <n v="47104"/>
    <n v="1981"/>
    <x v="0"/>
    <s v="SSD10"/>
    <x v="16"/>
    <x v="94"/>
    <s v="COM"/>
    <m/>
    <m/>
    <m/>
    <m/>
    <x v="41"/>
    <x v="482"/>
    <m/>
    <s v="PO09286934"/>
    <n v="10"/>
    <d v="2022-01-01T00:00:00"/>
    <n v="-0.65"/>
    <s v="USD"/>
    <n v="-0.65"/>
    <s v="PO"/>
    <n v="2022"/>
    <x v="5"/>
  </r>
  <r>
    <x v="0"/>
    <s v="UNDP1-PO09286934-01-JAN-2022-9"/>
    <x v="27"/>
    <d v="2022-01-02T00:00:00"/>
    <s v="UNDP1"/>
    <x v="9"/>
    <s v="Learning costs"/>
    <s v="SSD"/>
    <n v="30000"/>
    <n v="47104"/>
    <n v="1981"/>
    <x v="0"/>
    <s v="SSD10"/>
    <x v="16"/>
    <x v="94"/>
    <s v="COM"/>
    <m/>
    <m/>
    <m/>
    <m/>
    <x v="41"/>
    <x v="481"/>
    <m/>
    <s v="PO09286934"/>
    <n v="9"/>
    <d v="2022-01-01T00:00:00"/>
    <n v="-16.559999999999999"/>
    <s v="USD"/>
    <n v="-16.559999999999999"/>
    <s v="PO"/>
    <n v="2022"/>
    <x v="5"/>
  </r>
  <r>
    <x v="0"/>
    <s v="UNDP1-PO09286934-01-JAN-2022-8"/>
    <x v="27"/>
    <d v="2022-01-02T00:00:00"/>
    <s v="UNDP1"/>
    <x v="9"/>
    <s v="Learning costs"/>
    <s v="SSD"/>
    <n v="30000"/>
    <n v="47104"/>
    <n v="1981"/>
    <x v="0"/>
    <s v="SSD10"/>
    <x v="16"/>
    <x v="94"/>
    <s v="COM"/>
    <m/>
    <m/>
    <m/>
    <m/>
    <x v="41"/>
    <x v="481"/>
    <m/>
    <s v="PO09286934"/>
    <n v="8"/>
    <d v="2022-01-01T00:00:00"/>
    <n v="-164.25"/>
    <s v="USD"/>
    <n v="-164.25"/>
    <s v="PO"/>
    <n v="2022"/>
    <x v="5"/>
  </r>
  <r>
    <x v="0"/>
    <s v="UNDP1-PO09286934-01-JAN-2022-7"/>
    <x v="27"/>
    <d v="2022-01-02T00:00:00"/>
    <s v="UNDP1"/>
    <x v="9"/>
    <s v="Learning costs"/>
    <s v="SSD"/>
    <n v="30000"/>
    <n v="47104"/>
    <n v="1981"/>
    <x v="0"/>
    <s v="SSD10"/>
    <x v="16"/>
    <x v="94"/>
    <s v="COM"/>
    <m/>
    <m/>
    <m/>
    <m/>
    <x v="41"/>
    <x v="481"/>
    <m/>
    <s v="PO09286934"/>
    <n v="7"/>
    <d v="2022-01-01T00:00:00"/>
    <n v="-221.7"/>
    <s v="USD"/>
    <n v="-221.7"/>
    <s v="PO"/>
    <n v="2022"/>
    <x v="5"/>
  </r>
  <r>
    <x v="0"/>
    <s v="UNDP1-PO09286934-01-JAN-2022-6"/>
    <x v="27"/>
    <d v="2022-01-02T00:00:00"/>
    <s v="UNDP1"/>
    <x v="9"/>
    <s v="Learning costs"/>
    <s v="SSD"/>
    <n v="30000"/>
    <n v="47104"/>
    <n v="1981"/>
    <x v="0"/>
    <s v="SSD10"/>
    <x v="16"/>
    <x v="94"/>
    <s v="COM"/>
    <m/>
    <m/>
    <m/>
    <m/>
    <x v="41"/>
    <x v="481"/>
    <m/>
    <s v="PO09286934"/>
    <n v="6"/>
    <d v="2022-01-01T00:00:00"/>
    <n v="-147.79"/>
    <s v="USD"/>
    <n v="-147.79"/>
    <s v="PO"/>
    <n v="2022"/>
    <x v="5"/>
  </r>
  <r>
    <x v="0"/>
    <s v="UNDP1-PO09286934-01-JAN-2022-5"/>
    <x v="27"/>
    <d v="2022-01-02T00:00:00"/>
    <s v="UNDP1"/>
    <x v="9"/>
    <s v="Learning costs"/>
    <s v="SSD"/>
    <n v="30000"/>
    <n v="47104"/>
    <n v="1981"/>
    <x v="0"/>
    <s v="SSD10"/>
    <x v="16"/>
    <x v="94"/>
    <s v="COM"/>
    <m/>
    <m/>
    <m/>
    <m/>
    <x v="41"/>
    <x v="481"/>
    <m/>
    <s v="PO09286934"/>
    <n v="5"/>
    <d v="2022-01-01T00:00:00"/>
    <n v="-4.93"/>
    <s v="USD"/>
    <n v="-4.93"/>
    <s v="PO"/>
    <n v="2022"/>
    <x v="5"/>
  </r>
  <r>
    <x v="0"/>
    <s v="UNDP1-PO09286934-01-JAN-2022-4"/>
    <x v="27"/>
    <d v="2022-01-02T00:00:00"/>
    <s v="UNDP1"/>
    <x v="9"/>
    <s v="Learning costs"/>
    <s v="SSD"/>
    <n v="30000"/>
    <n v="47104"/>
    <n v="1981"/>
    <x v="0"/>
    <s v="SSD10"/>
    <x v="16"/>
    <x v="94"/>
    <s v="COM"/>
    <m/>
    <m/>
    <m/>
    <m/>
    <x v="41"/>
    <x v="481"/>
    <m/>
    <s v="PO09286934"/>
    <n v="4"/>
    <d v="2022-01-01T00:00:00"/>
    <n v="-328.5"/>
    <s v="USD"/>
    <n v="-328.5"/>
    <s v="PO"/>
    <n v="2022"/>
    <x v="5"/>
  </r>
  <r>
    <x v="0"/>
    <s v="UNDP1-PO09286934-01-JAN-2022-3"/>
    <x v="27"/>
    <d v="2022-01-02T00:00:00"/>
    <s v="UNDP1"/>
    <x v="9"/>
    <s v="Learning costs"/>
    <s v="SSD"/>
    <n v="30000"/>
    <n v="47104"/>
    <n v="1981"/>
    <x v="0"/>
    <s v="SSD10"/>
    <x v="16"/>
    <x v="94"/>
    <s v="COM"/>
    <m/>
    <m/>
    <m/>
    <m/>
    <x v="41"/>
    <x v="481"/>
    <m/>
    <s v="PO09286934"/>
    <n v="3"/>
    <d v="2022-01-01T00:00:00"/>
    <n v="-492.75"/>
    <s v="USD"/>
    <n v="-492.75"/>
    <s v="PO"/>
    <n v="2022"/>
    <x v="5"/>
  </r>
  <r>
    <x v="0"/>
    <s v="UNDP1-PO09286934-01-JAN-2022-2"/>
    <x v="27"/>
    <d v="2022-01-02T00:00:00"/>
    <s v="UNDP1"/>
    <x v="9"/>
    <s v="Learning costs"/>
    <s v="SSD"/>
    <n v="30000"/>
    <n v="47104"/>
    <n v="1981"/>
    <x v="0"/>
    <s v="SSD10"/>
    <x v="16"/>
    <x v="94"/>
    <s v="COM"/>
    <m/>
    <m/>
    <m/>
    <m/>
    <x v="41"/>
    <x v="481"/>
    <m/>
    <s v="PO09286934"/>
    <n v="2"/>
    <d v="2022-01-01T00:00:00"/>
    <n v="-98.54"/>
    <s v="USD"/>
    <n v="-98.54"/>
    <s v="PO"/>
    <n v="2022"/>
    <x v="5"/>
  </r>
  <r>
    <x v="0"/>
    <s v="UNDP1-PO09328449-31-JAN-2022-27"/>
    <x v="12"/>
    <d v="2022-02-01T00:00:00"/>
    <s v="UNDP1"/>
    <x v="9"/>
    <s v="Learning costs"/>
    <s v="SSD"/>
    <n v="30000"/>
    <n v="47104"/>
    <n v="1981"/>
    <x v="0"/>
    <s v="SSD10"/>
    <x v="16"/>
    <x v="94"/>
    <s v="COM"/>
    <m/>
    <m/>
    <m/>
    <m/>
    <x v="42"/>
    <x v="481"/>
    <m/>
    <s v="PO09328449"/>
    <n v="27"/>
    <d v="2022-01-31T00:00:00"/>
    <n v="16.559999999999999"/>
    <s v="USD"/>
    <n v="16.559999999999999"/>
    <s v="PO"/>
    <n v="2022"/>
    <x v="5"/>
  </r>
  <r>
    <x v="0"/>
    <s v="UNDP1-PO09328449-31-JAN-2022-105"/>
    <x v="12"/>
    <d v="2022-02-01T00:00:00"/>
    <s v="UNDP1"/>
    <x v="15"/>
    <s v="Receipt Accrual Liability"/>
    <s v="SSD"/>
    <n v="30000"/>
    <n v="47104"/>
    <n v="1981"/>
    <x v="0"/>
    <s v="SSD10"/>
    <x v="16"/>
    <x v="94"/>
    <s v="COM"/>
    <m/>
    <m/>
    <m/>
    <m/>
    <x v="42"/>
    <x v="482"/>
    <m/>
    <s v="PO09328449"/>
    <n v="105"/>
    <d v="2022-01-31T00:00:00"/>
    <n v="-0.65"/>
    <s v="USD"/>
    <n v="-0.65"/>
    <s v="PO"/>
    <n v="2022"/>
    <x v="5"/>
  </r>
  <r>
    <x v="0"/>
    <s v="UNDP1-PO09328449-31-JAN-2022-21"/>
    <x v="12"/>
    <d v="2022-02-01T00:00:00"/>
    <s v="UNDP1"/>
    <x v="9"/>
    <s v="Learning costs"/>
    <s v="SSD"/>
    <n v="30000"/>
    <n v="47104"/>
    <n v="1981"/>
    <x v="0"/>
    <s v="SSD10"/>
    <x v="16"/>
    <x v="94"/>
    <s v="COM"/>
    <m/>
    <m/>
    <m/>
    <m/>
    <x v="42"/>
    <x v="481"/>
    <m/>
    <s v="PO09328449"/>
    <n v="21"/>
    <d v="2022-01-31T00:00:00"/>
    <n v="492.75"/>
    <s v="USD"/>
    <n v="492.75"/>
    <s v="PO"/>
    <n v="2022"/>
    <x v="5"/>
  </r>
  <r>
    <x v="0"/>
    <s v="UNDP1-PO09328449-31-JAN-2022-22"/>
    <x v="12"/>
    <d v="2022-02-01T00:00:00"/>
    <s v="UNDP1"/>
    <x v="9"/>
    <s v="Learning costs"/>
    <s v="SSD"/>
    <n v="30000"/>
    <n v="47104"/>
    <n v="1981"/>
    <x v="0"/>
    <s v="SSD10"/>
    <x v="16"/>
    <x v="94"/>
    <s v="COM"/>
    <m/>
    <m/>
    <m/>
    <m/>
    <x v="42"/>
    <x v="481"/>
    <m/>
    <s v="PO09328449"/>
    <n v="22"/>
    <d v="2022-01-31T00:00:00"/>
    <n v="328.5"/>
    <s v="USD"/>
    <n v="328.5"/>
    <s v="PO"/>
    <n v="2022"/>
    <x v="5"/>
  </r>
  <r>
    <x v="0"/>
    <s v="UNDP1-PO09328449-31-JAN-2022-23"/>
    <x v="12"/>
    <d v="2022-02-01T00:00:00"/>
    <s v="UNDP1"/>
    <x v="9"/>
    <s v="Learning costs"/>
    <s v="SSD"/>
    <n v="30000"/>
    <n v="47104"/>
    <n v="1981"/>
    <x v="0"/>
    <s v="SSD10"/>
    <x v="16"/>
    <x v="94"/>
    <s v="COM"/>
    <m/>
    <m/>
    <m/>
    <m/>
    <x v="42"/>
    <x v="481"/>
    <m/>
    <s v="PO09328449"/>
    <n v="23"/>
    <d v="2022-01-31T00:00:00"/>
    <n v="4.93"/>
    <s v="USD"/>
    <n v="4.93"/>
    <s v="PO"/>
    <n v="2022"/>
    <x v="5"/>
  </r>
  <r>
    <x v="0"/>
    <s v="UNDP1-PO09328449-31-JAN-2022-24"/>
    <x v="12"/>
    <d v="2022-02-01T00:00:00"/>
    <s v="UNDP1"/>
    <x v="9"/>
    <s v="Learning costs"/>
    <s v="SSD"/>
    <n v="30000"/>
    <n v="47104"/>
    <n v="1981"/>
    <x v="0"/>
    <s v="SSD10"/>
    <x v="16"/>
    <x v="94"/>
    <s v="COM"/>
    <m/>
    <m/>
    <m/>
    <m/>
    <x v="42"/>
    <x v="481"/>
    <m/>
    <s v="PO09328449"/>
    <n v="24"/>
    <d v="2022-01-31T00:00:00"/>
    <n v="147.79"/>
    <s v="USD"/>
    <n v="147.79"/>
    <s v="PO"/>
    <n v="2022"/>
    <x v="5"/>
  </r>
  <r>
    <x v="0"/>
    <s v="UNDP1-PO09328449-31-JAN-2022-25"/>
    <x v="12"/>
    <d v="2022-02-01T00:00:00"/>
    <s v="UNDP1"/>
    <x v="9"/>
    <s v="Learning costs"/>
    <s v="SSD"/>
    <n v="30000"/>
    <n v="47104"/>
    <n v="1981"/>
    <x v="0"/>
    <s v="SSD10"/>
    <x v="16"/>
    <x v="94"/>
    <s v="COM"/>
    <m/>
    <m/>
    <m/>
    <m/>
    <x v="42"/>
    <x v="481"/>
    <m/>
    <s v="PO09328449"/>
    <n v="25"/>
    <d v="2022-01-31T00:00:00"/>
    <n v="221.7"/>
    <s v="USD"/>
    <n v="221.7"/>
    <s v="PO"/>
    <n v="2022"/>
    <x v="5"/>
  </r>
  <r>
    <x v="0"/>
    <s v="UNDP1-PO09328449-31-JAN-2022-26"/>
    <x v="12"/>
    <d v="2022-02-01T00:00:00"/>
    <s v="UNDP1"/>
    <x v="9"/>
    <s v="Learning costs"/>
    <s v="SSD"/>
    <n v="30000"/>
    <n v="47104"/>
    <n v="1981"/>
    <x v="0"/>
    <s v="SSD10"/>
    <x v="16"/>
    <x v="94"/>
    <s v="COM"/>
    <m/>
    <m/>
    <m/>
    <m/>
    <x v="42"/>
    <x v="481"/>
    <m/>
    <s v="PO09328449"/>
    <n v="26"/>
    <d v="2022-01-31T00:00:00"/>
    <n v="164.25"/>
    <s v="USD"/>
    <n v="164.25"/>
    <s v="PO"/>
    <n v="2022"/>
    <x v="5"/>
  </r>
  <r>
    <x v="0"/>
    <s v="UNDP1-PO09328449-31-JAN-2022-28"/>
    <x v="12"/>
    <d v="2022-02-01T00:00:00"/>
    <s v="UNDP1"/>
    <x v="9"/>
    <s v="Learning costs"/>
    <s v="SSD"/>
    <n v="30000"/>
    <n v="47104"/>
    <n v="1981"/>
    <x v="0"/>
    <s v="SSD10"/>
    <x v="16"/>
    <x v="94"/>
    <s v="COM"/>
    <m/>
    <m/>
    <m/>
    <m/>
    <x v="42"/>
    <x v="482"/>
    <m/>
    <s v="PO09328449"/>
    <n v="28"/>
    <d v="2022-01-31T00:00:00"/>
    <n v="0.65"/>
    <s v="USD"/>
    <n v="0.65"/>
    <s v="PO"/>
    <n v="2022"/>
    <x v="5"/>
  </r>
  <r>
    <x v="0"/>
    <s v="UNDP1-PO09328449-31-JAN-2022-97"/>
    <x v="12"/>
    <d v="2022-02-01T00:00:00"/>
    <s v="UNDP1"/>
    <x v="15"/>
    <s v="Receipt Accrual Liability"/>
    <s v="SSD"/>
    <n v="30000"/>
    <n v="47104"/>
    <n v="1981"/>
    <x v="0"/>
    <s v="SSD10"/>
    <x v="16"/>
    <x v="94"/>
    <s v="COM"/>
    <m/>
    <m/>
    <m/>
    <m/>
    <x v="42"/>
    <x v="481"/>
    <m/>
    <s v="PO09328449"/>
    <n v="97"/>
    <d v="2022-01-31T00:00:00"/>
    <n v="-98.54"/>
    <s v="USD"/>
    <n v="-98.54"/>
    <s v="PO"/>
    <n v="2022"/>
    <x v="5"/>
  </r>
  <r>
    <x v="0"/>
    <s v="UNDP1-PO09328449-31-JAN-2022-98"/>
    <x v="12"/>
    <d v="2022-02-01T00:00:00"/>
    <s v="UNDP1"/>
    <x v="15"/>
    <s v="Receipt Accrual Liability"/>
    <s v="SSD"/>
    <n v="30000"/>
    <n v="47104"/>
    <n v="1981"/>
    <x v="0"/>
    <s v="SSD10"/>
    <x v="16"/>
    <x v="94"/>
    <s v="COM"/>
    <m/>
    <m/>
    <m/>
    <m/>
    <x v="42"/>
    <x v="481"/>
    <m/>
    <s v="PO09328449"/>
    <n v="98"/>
    <d v="2022-01-31T00:00:00"/>
    <n v="-492.75"/>
    <s v="USD"/>
    <n v="-492.75"/>
    <s v="PO"/>
    <n v="2022"/>
    <x v="5"/>
  </r>
  <r>
    <x v="0"/>
    <s v="UNDP1-PO09328449-31-JAN-2022-99"/>
    <x v="12"/>
    <d v="2022-02-01T00:00:00"/>
    <s v="UNDP1"/>
    <x v="15"/>
    <s v="Receipt Accrual Liability"/>
    <s v="SSD"/>
    <n v="30000"/>
    <n v="47104"/>
    <n v="1981"/>
    <x v="0"/>
    <s v="SSD10"/>
    <x v="16"/>
    <x v="94"/>
    <s v="COM"/>
    <m/>
    <m/>
    <m/>
    <m/>
    <x v="42"/>
    <x v="481"/>
    <m/>
    <s v="PO09328449"/>
    <n v="99"/>
    <d v="2022-01-31T00:00:00"/>
    <n v="-328.5"/>
    <s v="USD"/>
    <n v="-328.5"/>
    <s v="PO"/>
    <n v="2022"/>
    <x v="5"/>
  </r>
  <r>
    <x v="0"/>
    <s v="UNDP1-PO09328449-31-JAN-2022-100"/>
    <x v="12"/>
    <d v="2022-02-01T00:00:00"/>
    <s v="UNDP1"/>
    <x v="15"/>
    <s v="Receipt Accrual Liability"/>
    <s v="SSD"/>
    <n v="30000"/>
    <n v="47104"/>
    <n v="1981"/>
    <x v="0"/>
    <s v="SSD10"/>
    <x v="16"/>
    <x v="94"/>
    <s v="COM"/>
    <m/>
    <m/>
    <m/>
    <m/>
    <x v="42"/>
    <x v="481"/>
    <m/>
    <s v="PO09328449"/>
    <n v="100"/>
    <d v="2022-01-31T00:00:00"/>
    <n v="-4.93"/>
    <s v="USD"/>
    <n v="-4.93"/>
    <s v="PO"/>
    <n v="2022"/>
    <x v="5"/>
  </r>
  <r>
    <x v="0"/>
    <s v="UNDP1-PO09328449-31-JAN-2022-101"/>
    <x v="12"/>
    <d v="2022-02-01T00:00:00"/>
    <s v="UNDP1"/>
    <x v="15"/>
    <s v="Receipt Accrual Liability"/>
    <s v="SSD"/>
    <n v="30000"/>
    <n v="47104"/>
    <n v="1981"/>
    <x v="0"/>
    <s v="SSD10"/>
    <x v="16"/>
    <x v="94"/>
    <s v="COM"/>
    <m/>
    <m/>
    <m/>
    <m/>
    <x v="42"/>
    <x v="481"/>
    <m/>
    <s v="PO09328449"/>
    <n v="101"/>
    <d v="2022-01-31T00:00:00"/>
    <n v="-147.79"/>
    <s v="USD"/>
    <n v="-147.79"/>
    <s v="PO"/>
    <n v="2022"/>
    <x v="5"/>
  </r>
  <r>
    <x v="0"/>
    <s v="UNDP1-PO09328449-31-JAN-2022-102"/>
    <x v="12"/>
    <d v="2022-02-01T00:00:00"/>
    <s v="UNDP1"/>
    <x v="15"/>
    <s v="Receipt Accrual Liability"/>
    <s v="SSD"/>
    <n v="30000"/>
    <n v="47104"/>
    <n v="1981"/>
    <x v="0"/>
    <s v="SSD10"/>
    <x v="16"/>
    <x v="94"/>
    <s v="COM"/>
    <m/>
    <m/>
    <m/>
    <m/>
    <x v="42"/>
    <x v="481"/>
    <m/>
    <s v="PO09328449"/>
    <n v="102"/>
    <d v="2022-01-31T00:00:00"/>
    <n v="-221.7"/>
    <s v="USD"/>
    <n v="-221.7"/>
    <s v="PO"/>
    <n v="2022"/>
    <x v="5"/>
  </r>
  <r>
    <x v="0"/>
    <s v="UNDP1-PO09328449-31-JAN-2022-103"/>
    <x v="12"/>
    <d v="2022-02-01T00:00:00"/>
    <s v="UNDP1"/>
    <x v="15"/>
    <s v="Receipt Accrual Liability"/>
    <s v="SSD"/>
    <n v="30000"/>
    <n v="47104"/>
    <n v="1981"/>
    <x v="0"/>
    <s v="SSD10"/>
    <x v="16"/>
    <x v="94"/>
    <s v="COM"/>
    <m/>
    <m/>
    <m/>
    <m/>
    <x v="42"/>
    <x v="481"/>
    <m/>
    <s v="PO09328449"/>
    <n v="103"/>
    <d v="2022-01-31T00:00:00"/>
    <n v="-164.25"/>
    <s v="USD"/>
    <n v="-164.25"/>
    <s v="PO"/>
    <n v="2022"/>
    <x v="5"/>
  </r>
  <r>
    <x v="0"/>
    <s v="UNDP1-PO09328449-31-JAN-2022-104"/>
    <x v="12"/>
    <d v="2022-02-01T00:00:00"/>
    <s v="UNDP1"/>
    <x v="15"/>
    <s v="Receipt Accrual Liability"/>
    <s v="SSD"/>
    <n v="30000"/>
    <n v="47104"/>
    <n v="1981"/>
    <x v="0"/>
    <s v="SSD10"/>
    <x v="16"/>
    <x v="94"/>
    <s v="COM"/>
    <m/>
    <m/>
    <m/>
    <m/>
    <x v="42"/>
    <x v="481"/>
    <m/>
    <s v="PO09328449"/>
    <n v="104"/>
    <d v="2022-01-31T00:00:00"/>
    <n v="-16.559999999999999"/>
    <s v="USD"/>
    <n v="-16.559999999999999"/>
    <s v="PO"/>
    <n v="2022"/>
    <x v="5"/>
  </r>
  <r>
    <x v="0"/>
    <s v="UNDP1-PO09328449-31-JAN-2022-20"/>
    <x v="12"/>
    <d v="2022-02-01T00:00:00"/>
    <s v="UNDP1"/>
    <x v="9"/>
    <s v="Learning costs"/>
    <s v="SSD"/>
    <n v="30000"/>
    <n v="47104"/>
    <n v="1981"/>
    <x v="0"/>
    <s v="SSD10"/>
    <x v="16"/>
    <x v="94"/>
    <s v="COM"/>
    <m/>
    <m/>
    <m/>
    <m/>
    <x v="42"/>
    <x v="481"/>
    <m/>
    <s v="PO09328449"/>
    <n v="20"/>
    <d v="2022-01-31T00:00:00"/>
    <n v="98.54"/>
    <s v="USD"/>
    <n v="98.54"/>
    <s v="PO"/>
    <n v="2022"/>
    <x v="5"/>
  </r>
  <r>
    <x v="0"/>
    <s v="UNDP1-PO09328596-01-FEB-2022-64"/>
    <x v="28"/>
    <d v="2022-02-01T00:00:00"/>
    <s v="UNDP1"/>
    <x v="15"/>
    <s v="Receipt Accrual Liability"/>
    <s v="SSD"/>
    <n v="30000"/>
    <n v="47104"/>
    <n v="1981"/>
    <x v="0"/>
    <s v="SSD10"/>
    <x v="16"/>
    <x v="94"/>
    <s v="COM"/>
    <m/>
    <m/>
    <m/>
    <m/>
    <x v="43"/>
    <x v="481"/>
    <m/>
    <s v="PO09328596"/>
    <n v="64"/>
    <d v="2022-02-01T00:00:00"/>
    <n v="4.93"/>
    <s v="USD"/>
    <n v="4.93"/>
    <s v="PO"/>
    <n v="2022"/>
    <x v="4"/>
  </r>
  <r>
    <x v="0"/>
    <s v="UNDP1-PO09328596-01-FEB-2022-70"/>
    <x v="28"/>
    <d v="2022-02-01T00:00:00"/>
    <s v="UNDP1"/>
    <x v="15"/>
    <s v="Receipt Accrual Liability"/>
    <s v="SSD"/>
    <n v="30000"/>
    <n v="47104"/>
    <n v="1981"/>
    <x v="0"/>
    <s v="SSD10"/>
    <x v="16"/>
    <x v="94"/>
    <s v="COM"/>
    <m/>
    <m/>
    <m/>
    <m/>
    <x v="43"/>
    <x v="481"/>
    <m/>
    <s v="PO09328596"/>
    <n v="70"/>
    <d v="2022-02-01T00:00:00"/>
    <n v="98.54"/>
    <s v="USD"/>
    <n v="98.54"/>
    <s v="PO"/>
    <n v="2022"/>
    <x v="4"/>
  </r>
  <r>
    <x v="0"/>
    <s v="UNDP1-PO09328596-01-FEB-2022-71"/>
    <x v="28"/>
    <d v="2022-02-01T00:00:00"/>
    <s v="UNDP1"/>
    <x v="15"/>
    <s v="Receipt Accrual Liability"/>
    <s v="SSD"/>
    <n v="30000"/>
    <n v="47104"/>
    <n v="1981"/>
    <x v="0"/>
    <s v="SSD10"/>
    <x v="16"/>
    <x v="94"/>
    <s v="COM"/>
    <m/>
    <m/>
    <m/>
    <m/>
    <x v="43"/>
    <x v="481"/>
    <m/>
    <s v="PO09328596"/>
    <n v="71"/>
    <d v="2022-02-01T00:00:00"/>
    <n v="492.75"/>
    <s v="USD"/>
    <n v="492.75"/>
    <s v="PO"/>
    <n v="2022"/>
    <x v="4"/>
  </r>
  <r>
    <x v="0"/>
    <s v="UNDP1-PO09328596-01-FEB-2022-72"/>
    <x v="28"/>
    <d v="2022-02-01T00:00:00"/>
    <s v="UNDP1"/>
    <x v="15"/>
    <s v="Receipt Accrual Liability"/>
    <s v="SSD"/>
    <n v="30000"/>
    <n v="47104"/>
    <n v="1981"/>
    <x v="0"/>
    <s v="SSD10"/>
    <x v="16"/>
    <x v="94"/>
    <s v="COM"/>
    <m/>
    <m/>
    <m/>
    <m/>
    <x v="43"/>
    <x v="481"/>
    <m/>
    <s v="PO09328596"/>
    <n v="72"/>
    <d v="2022-02-01T00:00:00"/>
    <n v="328.5"/>
    <s v="USD"/>
    <n v="328.5"/>
    <s v="PO"/>
    <n v="2022"/>
    <x v="4"/>
  </r>
  <r>
    <x v="0"/>
    <s v="UNDP1-PO09328596-01-FEB-2022-101"/>
    <x v="28"/>
    <d v="2022-02-01T00:00:00"/>
    <s v="UNDP1"/>
    <x v="15"/>
    <s v="Receipt Accrual Liability"/>
    <s v="SSD"/>
    <n v="30000"/>
    <n v="47104"/>
    <n v="1981"/>
    <x v="0"/>
    <s v="SSD10"/>
    <x v="16"/>
    <x v="94"/>
    <s v="COM"/>
    <m/>
    <m/>
    <m/>
    <m/>
    <x v="43"/>
    <x v="481"/>
    <m/>
    <s v="PO09328596"/>
    <n v="101"/>
    <d v="2022-02-01T00:00:00"/>
    <n v="147.79"/>
    <s v="USD"/>
    <n v="147.79"/>
    <s v="PO"/>
    <n v="2022"/>
    <x v="4"/>
  </r>
  <r>
    <x v="0"/>
    <s v="UNDP1-PO09328596-01-FEB-2022-102"/>
    <x v="28"/>
    <d v="2022-02-01T00:00:00"/>
    <s v="UNDP1"/>
    <x v="15"/>
    <s v="Receipt Accrual Liability"/>
    <s v="SSD"/>
    <n v="30000"/>
    <n v="47104"/>
    <n v="1981"/>
    <x v="0"/>
    <s v="SSD10"/>
    <x v="16"/>
    <x v="94"/>
    <s v="COM"/>
    <m/>
    <m/>
    <m/>
    <m/>
    <x v="43"/>
    <x v="481"/>
    <m/>
    <s v="PO09328596"/>
    <n v="102"/>
    <d v="2022-02-01T00:00:00"/>
    <n v="221.7"/>
    <s v="USD"/>
    <n v="221.7"/>
    <s v="PO"/>
    <n v="2022"/>
    <x v="4"/>
  </r>
  <r>
    <x v="0"/>
    <s v="UNDP1-PO09328596-01-FEB-2022-103"/>
    <x v="28"/>
    <d v="2022-02-01T00:00:00"/>
    <s v="UNDP1"/>
    <x v="15"/>
    <s v="Receipt Accrual Liability"/>
    <s v="SSD"/>
    <n v="30000"/>
    <n v="47104"/>
    <n v="1981"/>
    <x v="0"/>
    <s v="SSD10"/>
    <x v="16"/>
    <x v="94"/>
    <s v="COM"/>
    <m/>
    <m/>
    <m/>
    <m/>
    <x v="43"/>
    <x v="481"/>
    <m/>
    <s v="PO09328596"/>
    <n v="103"/>
    <d v="2022-02-01T00:00:00"/>
    <n v="164.25"/>
    <s v="USD"/>
    <n v="164.25"/>
    <s v="PO"/>
    <n v="2022"/>
    <x v="4"/>
  </r>
  <r>
    <x v="0"/>
    <s v="UNDP1-PO09328596-01-FEB-2022-104"/>
    <x v="28"/>
    <d v="2022-02-01T00:00:00"/>
    <s v="UNDP1"/>
    <x v="15"/>
    <s v="Receipt Accrual Liability"/>
    <s v="SSD"/>
    <n v="30000"/>
    <n v="47104"/>
    <n v="1981"/>
    <x v="0"/>
    <s v="SSD10"/>
    <x v="16"/>
    <x v="94"/>
    <s v="COM"/>
    <m/>
    <m/>
    <m/>
    <m/>
    <x v="43"/>
    <x v="481"/>
    <m/>
    <s v="PO09328596"/>
    <n v="104"/>
    <d v="2022-02-01T00:00:00"/>
    <n v="16.559999999999999"/>
    <s v="USD"/>
    <n v="16.559999999999999"/>
    <s v="PO"/>
    <n v="2022"/>
    <x v="4"/>
  </r>
  <r>
    <x v="0"/>
    <s v="UNDP1-PO09328596-01-FEB-2022-105"/>
    <x v="28"/>
    <d v="2022-02-01T00:00:00"/>
    <s v="UNDP1"/>
    <x v="15"/>
    <s v="Receipt Accrual Liability"/>
    <s v="SSD"/>
    <n v="30000"/>
    <n v="47104"/>
    <n v="1981"/>
    <x v="0"/>
    <s v="SSD10"/>
    <x v="16"/>
    <x v="94"/>
    <s v="COM"/>
    <m/>
    <m/>
    <m/>
    <m/>
    <x v="43"/>
    <x v="482"/>
    <m/>
    <s v="PO09328596"/>
    <n v="105"/>
    <d v="2022-02-01T00:00:00"/>
    <n v="0.65"/>
    <s v="USD"/>
    <n v="0.65"/>
    <s v="PO"/>
    <n v="2022"/>
    <x v="4"/>
  </r>
  <r>
    <x v="0"/>
    <s v="UNDP1-PO09328596-01-FEB-2022-30"/>
    <x v="28"/>
    <d v="2022-02-01T00:00:00"/>
    <s v="UNDP1"/>
    <x v="9"/>
    <s v="Learning costs"/>
    <s v="SSD"/>
    <n v="30000"/>
    <n v="47104"/>
    <n v="1981"/>
    <x v="0"/>
    <s v="SSD10"/>
    <x v="16"/>
    <x v="94"/>
    <s v="COM"/>
    <m/>
    <m/>
    <m/>
    <m/>
    <x v="43"/>
    <x v="481"/>
    <m/>
    <s v="PO09328596"/>
    <n v="30"/>
    <d v="2022-02-01T00:00:00"/>
    <n v="-328.5"/>
    <s v="USD"/>
    <n v="-328.5"/>
    <s v="PO"/>
    <n v="2022"/>
    <x v="4"/>
  </r>
  <r>
    <x v="0"/>
    <s v="UNDP1-PO09328596-01-FEB-2022-31"/>
    <x v="28"/>
    <d v="2022-02-01T00:00:00"/>
    <s v="UNDP1"/>
    <x v="9"/>
    <s v="Learning costs"/>
    <s v="SSD"/>
    <n v="30000"/>
    <n v="47104"/>
    <n v="1981"/>
    <x v="0"/>
    <s v="SSD10"/>
    <x v="16"/>
    <x v="94"/>
    <s v="COM"/>
    <m/>
    <m/>
    <m/>
    <m/>
    <x v="43"/>
    <x v="481"/>
    <m/>
    <s v="PO09328596"/>
    <n v="31"/>
    <d v="2022-02-01T00:00:00"/>
    <n v="-4.93"/>
    <s v="USD"/>
    <n v="-4.93"/>
    <s v="PO"/>
    <n v="2022"/>
    <x v="4"/>
  </r>
  <r>
    <x v="0"/>
    <s v="UNDP1-PO09328596-01-FEB-2022-32"/>
    <x v="28"/>
    <d v="2022-02-01T00:00:00"/>
    <s v="UNDP1"/>
    <x v="9"/>
    <s v="Learning costs"/>
    <s v="SSD"/>
    <n v="30000"/>
    <n v="47104"/>
    <n v="1981"/>
    <x v="0"/>
    <s v="SSD10"/>
    <x v="16"/>
    <x v="94"/>
    <s v="COM"/>
    <m/>
    <m/>
    <m/>
    <m/>
    <x v="43"/>
    <x v="481"/>
    <m/>
    <s v="PO09328596"/>
    <n v="32"/>
    <d v="2022-02-01T00:00:00"/>
    <n v="-147.79"/>
    <s v="USD"/>
    <n v="-147.79"/>
    <s v="PO"/>
    <n v="2022"/>
    <x v="4"/>
  </r>
  <r>
    <x v="0"/>
    <s v="UNDP1-PO09328596-01-FEB-2022-33"/>
    <x v="28"/>
    <d v="2022-02-01T00:00:00"/>
    <s v="UNDP1"/>
    <x v="9"/>
    <s v="Learning costs"/>
    <s v="SSD"/>
    <n v="30000"/>
    <n v="47104"/>
    <n v="1981"/>
    <x v="0"/>
    <s v="SSD10"/>
    <x v="16"/>
    <x v="94"/>
    <s v="COM"/>
    <m/>
    <m/>
    <m/>
    <m/>
    <x v="43"/>
    <x v="481"/>
    <m/>
    <s v="PO09328596"/>
    <n v="33"/>
    <d v="2022-02-01T00:00:00"/>
    <n v="-221.7"/>
    <s v="USD"/>
    <n v="-221.7"/>
    <s v="PO"/>
    <n v="2022"/>
    <x v="4"/>
  </r>
  <r>
    <x v="0"/>
    <s v="UNDP1-PO09328596-01-FEB-2022-34"/>
    <x v="28"/>
    <d v="2022-02-01T00:00:00"/>
    <s v="UNDP1"/>
    <x v="9"/>
    <s v="Learning costs"/>
    <s v="SSD"/>
    <n v="30000"/>
    <n v="47104"/>
    <n v="1981"/>
    <x v="0"/>
    <s v="SSD10"/>
    <x v="16"/>
    <x v="94"/>
    <s v="COM"/>
    <m/>
    <m/>
    <m/>
    <m/>
    <x v="43"/>
    <x v="481"/>
    <m/>
    <s v="PO09328596"/>
    <n v="34"/>
    <d v="2022-02-01T00:00:00"/>
    <n v="-164.25"/>
    <s v="USD"/>
    <n v="-164.25"/>
    <s v="PO"/>
    <n v="2022"/>
    <x v="4"/>
  </r>
  <r>
    <x v="0"/>
    <s v="UNDP1-PO09328596-01-FEB-2022-35"/>
    <x v="28"/>
    <d v="2022-02-01T00:00:00"/>
    <s v="UNDP1"/>
    <x v="9"/>
    <s v="Learning costs"/>
    <s v="SSD"/>
    <n v="30000"/>
    <n v="47104"/>
    <n v="1981"/>
    <x v="0"/>
    <s v="SSD10"/>
    <x v="16"/>
    <x v="94"/>
    <s v="COM"/>
    <m/>
    <m/>
    <m/>
    <m/>
    <x v="43"/>
    <x v="481"/>
    <m/>
    <s v="PO09328596"/>
    <n v="35"/>
    <d v="2022-02-01T00:00:00"/>
    <n v="-16.559999999999999"/>
    <s v="USD"/>
    <n v="-16.559999999999999"/>
    <s v="PO"/>
    <n v="2022"/>
    <x v="4"/>
  </r>
  <r>
    <x v="0"/>
    <s v="UNDP1-PO09328596-01-FEB-2022-36"/>
    <x v="28"/>
    <d v="2022-02-01T00:00:00"/>
    <s v="UNDP1"/>
    <x v="9"/>
    <s v="Learning costs"/>
    <s v="SSD"/>
    <n v="30000"/>
    <n v="47104"/>
    <n v="1981"/>
    <x v="0"/>
    <s v="SSD10"/>
    <x v="16"/>
    <x v="94"/>
    <s v="COM"/>
    <m/>
    <m/>
    <m/>
    <m/>
    <x v="43"/>
    <x v="482"/>
    <m/>
    <s v="PO09328596"/>
    <n v="36"/>
    <d v="2022-02-01T00:00:00"/>
    <n v="-0.65"/>
    <s v="USD"/>
    <n v="-0.65"/>
    <s v="PO"/>
    <n v="2022"/>
    <x v="4"/>
  </r>
  <r>
    <x v="0"/>
    <s v="UNDP1-PO09328596-01-FEB-2022-46"/>
    <x v="28"/>
    <d v="2022-02-01T00:00:00"/>
    <s v="UNDP1"/>
    <x v="9"/>
    <s v="Learning costs"/>
    <s v="SSD"/>
    <n v="30000"/>
    <n v="47104"/>
    <n v="1981"/>
    <x v="0"/>
    <s v="SSD10"/>
    <x v="16"/>
    <x v="94"/>
    <s v="COM"/>
    <m/>
    <m/>
    <m/>
    <m/>
    <x v="43"/>
    <x v="481"/>
    <m/>
    <s v="PO09328596"/>
    <n v="46"/>
    <d v="2022-02-01T00:00:00"/>
    <n v="-492.75"/>
    <s v="USD"/>
    <n v="-492.75"/>
    <s v="PO"/>
    <n v="2022"/>
    <x v="4"/>
  </r>
  <r>
    <x v="0"/>
    <s v="UNDP1-PO09328596-01-FEB-2022-63"/>
    <x v="28"/>
    <d v="2022-02-01T00:00:00"/>
    <s v="UNDP1"/>
    <x v="9"/>
    <s v="Learning costs"/>
    <s v="SSD"/>
    <n v="30000"/>
    <n v="47104"/>
    <n v="1981"/>
    <x v="0"/>
    <s v="SSD10"/>
    <x v="16"/>
    <x v="94"/>
    <s v="COM"/>
    <m/>
    <m/>
    <m/>
    <m/>
    <x v="43"/>
    <x v="481"/>
    <m/>
    <s v="PO09328596"/>
    <n v="63"/>
    <d v="2022-02-01T00:00:00"/>
    <n v="-98.54"/>
    <s v="USD"/>
    <n v="-98.54"/>
    <s v="PO"/>
    <n v="2022"/>
    <x v="4"/>
  </r>
  <r>
    <x v="0"/>
    <s v="UNDP1-PO09365157-28-FEB-2022-199"/>
    <x v="8"/>
    <d v="2022-03-03T00:00:00"/>
    <s v="UNDP1"/>
    <x v="15"/>
    <s v="Receipt Accrual Liability"/>
    <s v="SSD"/>
    <n v="30000"/>
    <n v="47104"/>
    <n v="1981"/>
    <x v="0"/>
    <s v="SSD10"/>
    <x v="16"/>
    <x v="94"/>
    <s v="COM"/>
    <m/>
    <m/>
    <m/>
    <m/>
    <x v="44"/>
    <x v="481"/>
    <m/>
    <s v="PO09365157"/>
    <n v="199"/>
    <d v="2022-02-28T00:00:00"/>
    <n v="-147.79"/>
    <s v="USD"/>
    <n v="-147.79"/>
    <s v="PO"/>
    <n v="2022"/>
    <x v="4"/>
  </r>
  <r>
    <x v="0"/>
    <s v="UNDP1-PO09365157-28-FEB-2022-200"/>
    <x v="8"/>
    <d v="2022-03-03T00:00:00"/>
    <s v="UNDP1"/>
    <x v="15"/>
    <s v="Receipt Accrual Liability"/>
    <s v="SSD"/>
    <n v="30000"/>
    <n v="47104"/>
    <n v="1981"/>
    <x v="0"/>
    <s v="SSD10"/>
    <x v="16"/>
    <x v="94"/>
    <s v="COM"/>
    <m/>
    <m/>
    <m/>
    <m/>
    <x v="44"/>
    <x v="481"/>
    <m/>
    <s v="PO09365157"/>
    <n v="200"/>
    <d v="2022-02-28T00:00:00"/>
    <n v="-221.7"/>
    <s v="USD"/>
    <n v="-221.7"/>
    <s v="PO"/>
    <n v="2022"/>
    <x v="4"/>
  </r>
  <r>
    <x v="0"/>
    <s v="UNDP1-PO09365157-28-FEB-2022-197"/>
    <x v="8"/>
    <d v="2022-03-03T00:00:00"/>
    <s v="UNDP1"/>
    <x v="15"/>
    <s v="Receipt Accrual Liability"/>
    <s v="SSD"/>
    <n v="30000"/>
    <n v="47104"/>
    <n v="1981"/>
    <x v="0"/>
    <s v="SSD10"/>
    <x v="16"/>
    <x v="94"/>
    <s v="COM"/>
    <m/>
    <m/>
    <m/>
    <m/>
    <x v="44"/>
    <x v="481"/>
    <m/>
    <s v="PO09365157"/>
    <n v="197"/>
    <d v="2022-02-28T00:00:00"/>
    <n v="-328.5"/>
    <s v="USD"/>
    <n v="-328.5"/>
    <s v="PO"/>
    <n v="2022"/>
    <x v="4"/>
  </r>
  <r>
    <x v="0"/>
    <s v="UNDP1-PO09365157-28-FEB-2022-47"/>
    <x v="8"/>
    <d v="2022-03-03T00:00:00"/>
    <s v="UNDP1"/>
    <x v="9"/>
    <s v="Learning costs"/>
    <s v="SSD"/>
    <n v="30000"/>
    <n v="47104"/>
    <n v="1981"/>
    <x v="0"/>
    <s v="SSD10"/>
    <x v="16"/>
    <x v="94"/>
    <s v="COM"/>
    <m/>
    <m/>
    <m/>
    <m/>
    <x v="44"/>
    <x v="481"/>
    <m/>
    <s v="PO09365157"/>
    <n v="47"/>
    <d v="2022-02-28T00:00:00"/>
    <n v="147.79"/>
    <s v="USD"/>
    <n v="147.79"/>
    <s v="PO"/>
    <n v="2022"/>
    <x v="4"/>
  </r>
  <r>
    <x v="0"/>
    <s v="UNDP1-PO09365157-28-FEB-2022-46"/>
    <x v="8"/>
    <d v="2022-03-03T00:00:00"/>
    <s v="UNDP1"/>
    <x v="9"/>
    <s v="Learning costs"/>
    <s v="SSD"/>
    <n v="30000"/>
    <n v="47104"/>
    <n v="1981"/>
    <x v="0"/>
    <s v="SSD10"/>
    <x v="16"/>
    <x v="94"/>
    <s v="COM"/>
    <m/>
    <m/>
    <m/>
    <m/>
    <x v="44"/>
    <x v="481"/>
    <m/>
    <s v="PO09365157"/>
    <n v="46"/>
    <d v="2022-02-28T00:00:00"/>
    <n v="4.93"/>
    <s v="USD"/>
    <n v="4.93"/>
    <s v="PO"/>
    <n v="2022"/>
    <x v="4"/>
  </r>
  <r>
    <x v="0"/>
    <s v="UNDP1-PO09365157-28-FEB-2022-45"/>
    <x v="8"/>
    <d v="2022-03-03T00:00:00"/>
    <s v="UNDP1"/>
    <x v="9"/>
    <s v="Learning costs"/>
    <s v="SSD"/>
    <n v="30000"/>
    <n v="47104"/>
    <n v="1981"/>
    <x v="0"/>
    <s v="SSD10"/>
    <x v="16"/>
    <x v="94"/>
    <s v="COM"/>
    <m/>
    <m/>
    <m/>
    <m/>
    <x v="44"/>
    <x v="481"/>
    <m/>
    <s v="PO09365157"/>
    <n v="45"/>
    <d v="2022-02-28T00:00:00"/>
    <n v="328.5"/>
    <s v="USD"/>
    <n v="328.5"/>
    <s v="PO"/>
    <n v="2022"/>
    <x v="4"/>
  </r>
  <r>
    <x v="0"/>
    <s v="UNDP1-PO09365157-28-FEB-2022-44"/>
    <x v="8"/>
    <d v="2022-03-03T00:00:00"/>
    <s v="UNDP1"/>
    <x v="9"/>
    <s v="Learning costs"/>
    <s v="SSD"/>
    <n v="30000"/>
    <n v="47104"/>
    <n v="1981"/>
    <x v="0"/>
    <s v="SSD10"/>
    <x v="16"/>
    <x v="94"/>
    <s v="COM"/>
    <m/>
    <m/>
    <m/>
    <m/>
    <x v="44"/>
    <x v="481"/>
    <m/>
    <s v="PO09365157"/>
    <n v="44"/>
    <d v="2022-02-28T00:00:00"/>
    <n v="492.75"/>
    <s v="USD"/>
    <n v="492.75"/>
    <s v="PO"/>
    <n v="2022"/>
    <x v="4"/>
  </r>
  <r>
    <x v="0"/>
    <s v="UNDP1-PO09365157-28-FEB-2022-43"/>
    <x v="8"/>
    <d v="2022-03-03T00:00:00"/>
    <s v="UNDP1"/>
    <x v="9"/>
    <s v="Learning costs"/>
    <s v="SSD"/>
    <n v="30000"/>
    <n v="47104"/>
    <n v="1981"/>
    <x v="0"/>
    <s v="SSD10"/>
    <x v="16"/>
    <x v="94"/>
    <s v="COM"/>
    <m/>
    <m/>
    <m/>
    <m/>
    <x v="44"/>
    <x v="481"/>
    <m/>
    <s v="PO09365157"/>
    <n v="43"/>
    <d v="2022-02-28T00:00:00"/>
    <n v="98.54"/>
    <s v="USD"/>
    <n v="98.54"/>
    <s v="PO"/>
    <n v="2022"/>
    <x v="4"/>
  </r>
  <r>
    <x v="0"/>
    <s v="UNDP1-PO09365157-28-FEB-2022-30"/>
    <x v="8"/>
    <d v="2022-03-03T00:00:00"/>
    <s v="UNDP1"/>
    <x v="9"/>
    <s v="Learning costs"/>
    <s v="SSD"/>
    <n v="30000"/>
    <n v="47104"/>
    <n v="1981"/>
    <x v="0"/>
    <s v="SSD10"/>
    <x v="16"/>
    <x v="94"/>
    <s v="COM"/>
    <m/>
    <m/>
    <m/>
    <m/>
    <x v="44"/>
    <x v="482"/>
    <m/>
    <s v="PO09365157"/>
    <n v="30"/>
    <d v="2022-02-28T00:00:00"/>
    <n v="0.65"/>
    <s v="USD"/>
    <n v="0.65"/>
    <s v="PO"/>
    <n v="2022"/>
    <x v="4"/>
  </r>
  <r>
    <x v="0"/>
    <s v="UNDP1-PO09365157-28-FEB-2022-29"/>
    <x v="8"/>
    <d v="2022-03-03T00:00:00"/>
    <s v="UNDP1"/>
    <x v="9"/>
    <s v="Learning costs"/>
    <s v="SSD"/>
    <n v="30000"/>
    <n v="47104"/>
    <n v="1981"/>
    <x v="0"/>
    <s v="SSD10"/>
    <x v="16"/>
    <x v="94"/>
    <s v="COM"/>
    <m/>
    <m/>
    <m/>
    <m/>
    <x v="44"/>
    <x v="481"/>
    <m/>
    <s v="PO09365157"/>
    <n v="29"/>
    <d v="2022-02-28T00:00:00"/>
    <n v="16.559999999999999"/>
    <s v="USD"/>
    <n v="16.559999999999999"/>
    <s v="PO"/>
    <n v="2022"/>
    <x v="4"/>
  </r>
  <r>
    <x v="0"/>
    <s v="UNDP1-PO09365157-28-FEB-2022-28"/>
    <x v="8"/>
    <d v="2022-03-03T00:00:00"/>
    <s v="UNDP1"/>
    <x v="9"/>
    <s v="Learning costs"/>
    <s v="SSD"/>
    <n v="30000"/>
    <n v="47104"/>
    <n v="1981"/>
    <x v="0"/>
    <s v="SSD10"/>
    <x v="16"/>
    <x v="94"/>
    <s v="COM"/>
    <m/>
    <m/>
    <m/>
    <m/>
    <x v="44"/>
    <x v="481"/>
    <m/>
    <s v="PO09365157"/>
    <n v="28"/>
    <d v="2022-02-28T00:00:00"/>
    <n v="164.25"/>
    <s v="USD"/>
    <n v="164.25"/>
    <s v="PO"/>
    <n v="2022"/>
    <x v="4"/>
  </r>
  <r>
    <x v="0"/>
    <s v="UNDP1-PO09365157-28-FEB-2022-27"/>
    <x v="8"/>
    <d v="2022-03-03T00:00:00"/>
    <s v="UNDP1"/>
    <x v="9"/>
    <s v="Learning costs"/>
    <s v="SSD"/>
    <n v="30000"/>
    <n v="47104"/>
    <n v="1981"/>
    <x v="0"/>
    <s v="SSD10"/>
    <x v="16"/>
    <x v="94"/>
    <s v="COM"/>
    <m/>
    <m/>
    <m/>
    <m/>
    <x v="44"/>
    <x v="481"/>
    <m/>
    <s v="PO09365157"/>
    <n v="27"/>
    <d v="2022-02-28T00:00:00"/>
    <n v="221.7"/>
    <s v="USD"/>
    <n v="221.7"/>
    <s v="PO"/>
    <n v="2022"/>
    <x v="4"/>
  </r>
  <r>
    <x v="0"/>
    <s v="UNDP1-PO09365157-28-FEB-2022-179"/>
    <x v="8"/>
    <d v="2022-03-03T00:00:00"/>
    <s v="UNDP1"/>
    <x v="15"/>
    <s v="Receipt Accrual Liability"/>
    <s v="SSD"/>
    <n v="30000"/>
    <n v="47104"/>
    <n v="1981"/>
    <x v="0"/>
    <s v="SSD10"/>
    <x v="16"/>
    <x v="94"/>
    <s v="COM"/>
    <m/>
    <m/>
    <m/>
    <m/>
    <x v="44"/>
    <x v="482"/>
    <m/>
    <s v="PO09365157"/>
    <n v="179"/>
    <d v="2022-02-28T00:00:00"/>
    <n v="-0.65"/>
    <s v="USD"/>
    <n v="-0.65"/>
    <s v="PO"/>
    <n v="2022"/>
    <x v="4"/>
  </r>
  <r>
    <x v="0"/>
    <s v="UNDP1-PO09365157-28-FEB-2022-178"/>
    <x v="8"/>
    <d v="2022-03-03T00:00:00"/>
    <s v="UNDP1"/>
    <x v="15"/>
    <s v="Receipt Accrual Liability"/>
    <s v="SSD"/>
    <n v="30000"/>
    <n v="47104"/>
    <n v="1981"/>
    <x v="0"/>
    <s v="SSD10"/>
    <x v="16"/>
    <x v="94"/>
    <s v="COM"/>
    <m/>
    <m/>
    <m/>
    <m/>
    <x v="44"/>
    <x v="481"/>
    <m/>
    <s v="PO09365157"/>
    <n v="178"/>
    <d v="2022-02-28T00:00:00"/>
    <n v="-16.559999999999999"/>
    <s v="USD"/>
    <n v="-16.559999999999999"/>
    <s v="PO"/>
    <n v="2022"/>
    <x v="4"/>
  </r>
  <r>
    <x v="0"/>
    <s v="UNDP1-PO09365157-28-FEB-2022-177"/>
    <x v="8"/>
    <d v="2022-03-03T00:00:00"/>
    <s v="UNDP1"/>
    <x v="15"/>
    <s v="Receipt Accrual Liability"/>
    <s v="SSD"/>
    <n v="30000"/>
    <n v="47104"/>
    <n v="1981"/>
    <x v="0"/>
    <s v="SSD10"/>
    <x v="16"/>
    <x v="94"/>
    <s v="COM"/>
    <m/>
    <m/>
    <m/>
    <m/>
    <x v="44"/>
    <x v="481"/>
    <m/>
    <s v="PO09365157"/>
    <n v="177"/>
    <d v="2022-02-28T00:00:00"/>
    <n v="-164.25"/>
    <s v="USD"/>
    <n v="-164.25"/>
    <s v="PO"/>
    <n v="2022"/>
    <x v="4"/>
  </r>
  <r>
    <x v="0"/>
    <s v="UNDP1-PO09365157-28-FEB-2022-176"/>
    <x v="8"/>
    <d v="2022-03-03T00:00:00"/>
    <s v="UNDP1"/>
    <x v="15"/>
    <s v="Receipt Accrual Liability"/>
    <s v="SSD"/>
    <n v="30000"/>
    <n v="47104"/>
    <n v="1981"/>
    <x v="0"/>
    <s v="SSD10"/>
    <x v="16"/>
    <x v="94"/>
    <s v="COM"/>
    <m/>
    <m/>
    <m/>
    <m/>
    <x v="44"/>
    <x v="481"/>
    <m/>
    <s v="PO09365157"/>
    <n v="176"/>
    <d v="2022-02-28T00:00:00"/>
    <n v="-492.75"/>
    <s v="USD"/>
    <n v="-492.75"/>
    <s v="PO"/>
    <n v="2022"/>
    <x v="4"/>
  </r>
  <r>
    <x v="0"/>
    <s v="UNDP1-PO09365157-28-FEB-2022-175"/>
    <x v="8"/>
    <d v="2022-03-03T00:00:00"/>
    <s v="UNDP1"/>
    <x v="15"/>
    <s v="Receipt Accrual Liability"/>
    <s v="SSD"/>
    <n v="30000"/>
    <n v="47104"/>
    <n v="1981"/>
    <x v="0"/>
    <s v="SSD10"/>
    <x v="16"/>
    <x v="94"/>
    <s v="COM"/>
    <m/>
    <m/>
    <m/>
    <m/>
    <x v="44"/>
    <x v="481"/>
    <m/>
    <s v="PO09365157"/>
    <n v="175"/>
    <d v="2022-02-28T00:00:00"/>
    <n v="-98.54"/>
    <s v="USD"/>
    <n v="-98.54"/>
    <s v="PO"/>
    <n v="2022"/>
    <x v="4"/>
  </r>
  <r>
    <x v="0"/>
    <s v="UNDP1-PO09365157-28-FEB-2022-198"/>
    <x v="8"/>
    <d v="2022-03-03T00:00:00"/>
    <s v="UNDP1"/>
    <x v="15"/>
    <s v="Receipt Accrual Liability"/>
    <s v="SSD"/>
    <n v="30000"/>
    <n v="47104"/>
    <n v="1981"/>
    <x v="0"/>
    <s v="SSD10"/>
    <x v="16"/>
    <x v="94"/>
    <s v="COM"/>
    <m/>
    <m/>
    <m/>
    <m/>
    <x v="44"/>
    <x v="481"/>
    <m/>
    <s v="PO09365157"/>
    <n v="198"/>
    <d v="2022-02-28T00:00:00"/>
    <n v="-4.93"/>
    <s v="USD"/>
    <n v="-4.93"/>
    <s v="PO"/>
    <n v="2022"/>
    <x v="4"/>
  </r>
  <r>
    <x v="0"/>
    <s v="UNDP1-PO09365290-01-MAR-2022-31"/>
    <x v="7"/>
    <d v="2022-03-03T00:00:00"/>
    <s v="UNDP1"/>
    <x v="9"/>
    <s v="Learning costs"/>
    <s v="SSD"/>
    <n v="30000"/>
    <n v="47104"/>
    <n v="1981"/>
    <x v="0"/>
    <s v="SSD10"/>
    <x v="16"/>
    <x v="94"/>
    <s v="COM"/>
    <m/>
    <m/>
    <m/>
    <m/>
    <x v="45"/>
    <x v="481"/>
    <m/>
    <s v="PO09365290"/>
    <n v="31"/>
    <d v="2022-03-01T00:00:00"/>
    <n v="-16.559999999999999"/>
    <s v="USD"/>
    <n v="-16.559999999999999"/>
    <s v="PO"/>
    <n v="2022"/>
    <x v="3"/>
  </r>
  <r>
    <x v="0"/>
    <s v="UNDP1-PO09365290-01-MAR-2022-30"/>
    <x v="7"/>
    <d v="2022-03-03T00:00:00"/>
    <s v="UNDP1"/>
    <x v="9"/>
    <s v="Learning costs"/>
    <s v="SSD"/>
    <n v="30000"/>
    <n v="47104"/>
    <n v="1981"/>
    <x v="0"/>
    <s v="SSD10"/>
    <x v="16"/>
    <x v="94"/>
    <s v="COM"/>
    <m/>
    <m/>
    <m/>
    <m/>
    <x v="45"/>
    <x v="481"/>
    <m/>
    <s v="PO09365290"/>
    <n v="30"/>
    <d v="2022-03-01T00:00:00"/>
    <n v="-164.25"/>
    <s v="USD"/>
    <n v="-164.25"/>
    <s v="PO"/>
    <n v="2022"/>
    <x v="3"/>
  </r>
  <r>
    <x v="0"/>
    <s v="UNDP1-PO09365290-01-MAR-2022-29"/>
    <x v="7"/>
    <d v="2022-03-03T00:00:00"/>
    <s v="UNDP1"/>
    <x v="9"/>
    <s v="Learning costs"/>
    <s v="SSD"/>
    <n v="30000"/>
    <n v="47104"/>
    <n v="1981"/>
    <x v="0"/>
    <s v="SSD10"/>
    <x v="16"/>
    <x v="94"/>
    <s v="COM"/>
    <m/>
    <m/>
    <m/>
    <m/>
    <x v="45"/>
    <x v="481"/>
    <m/>
    <s v="PO09365290"/>
    <n v="29"/>
    <d v="2022-03-01T00:00:00"/>
    <n v="-221.7"/>
    <s v="USD"/>
    <n v="-221.7"/>
    <s v="PO"/>
    <n v="2022"/>
    <x v="3"/>
  </r>
  <r>
    <x v="0"/>
    <s v="UNDP1-PO09365290-01-MAR-2022-245"/>
    <x v="7"/>
    <d v="2022-03-03T00:00:00"/>
    <s v="UNDP1"/>
    <x v="9"/>
    <s v="Learning costs"/>
    <s v="SSD"/>
    <n v="30000"/>
    <n v="47104"/>
    <n v="1981"/>
    <x v="0"/>
    <s v="SSD10"/>
    <x v="16"/>
    <x v="94"/>
    <s v="COM"/>
    <m/>
    <m/>
    <m/>
    <m/>
    <x v="45"/>
    <x v="481"/>
    <m/>
    <s v="PO09365290"/>
    <n v="245"/>
    <d v="2022-03-01T00:00:00"/>
    <n v="-147.79"/>
    <s v="USD"/>
    <n v="-147.79"/>
    <s v="PO"/>
    <n v="2022"/>
    <x v="3"/>
  </r>
  <r>
    <x v="0"/>
    <s v="UNDP1-PO09365290-01-MAR-2022-202"/>
    <x v="7"/>
    <d v="2022-03-03T00:00:00"/>
    <s v="UNDP1"/>
    <x v="9"/>
    <s v="Learning costs"/>
    <s v="SSD"/>
    <n v="30000"/>
    <n v="47104"/>
    <n v="1981"/>
    <x v="0"/>
    <s v="SSD10"/>
    <x v="16"/>
    <x v="94"/>
    <s v="COM"/>
    <m/>
    <m/>
    <m/>
    <m/>
    <x v="45"/>
    <x v="481"/>
    <m/>
    <s v="PO09365290"/>
    <n v="202"/>
    <d v="2022-03-01T00:00:00"/>
    <n v="-328.5"/>
    <s v="USD"/>
    <n v="-328.5"/>
    <s v="PO"/>
    <n v="2022"/>
    <x v="3"/>
  </r>
  <r>
    <x v="0"/>
    <s v="UNDP1-PO09365290-01-MAR-2022-201"/>
    <x v="7"/>
    <d v="2022-03-03T00:00:00"/>
    <s v="UNDP1"/>
    <x v="9"/>
    <s v="Learning costs"/>
    <s v="SSD"/>
    <n v="30000"/>
    <n v="47104"/>
    <n v="1981"/>
    <x v="0"/>
    <s v="SSD10"/>
    <x v="16"/>
    <x v="94"/>
    <s v="COM"/>
    <m/>
    <m/>
    <m/>
    <m/>
    <x v="45"/>
    <x v="481"/>
    <m/>
    <s v="PO09365290"/>
    <n v="201"/>
    <d v="2022-03-01T00:00:00"/>
    <n v="-492.75"/>
    <s v="USD"/>
    <n v="-492.75"/>
    <s v="PO"/>
    <n v="2022"/>
    <x v="3"/>
  </r>
  <r>
    <x v="0"/>
    <s v="UNDP1-PO09365290-01-MAR-2022-200"/>
    <x v="7"/>
    <d v="2022-03-03T00:00:00"/>
    <s v="UNDP1"/>
    <x v="9"/>
    <s v="Learning costs"/>
    <s v="SSD"/>
    <n v="30000"/>
    <n v="47104"/>
    <n v="1981"/>
    <x v="0"/>
    <s v="SSD10"/>
    <x v="16"/>
    <x v="94"/>
    <s v="COM"/>
    <m/>
    <m/>
    <m/>
    <m/>
    <x v="45"/>
    <x v="481"/>
    <m/>
    <s v="PO09365290"/>
    <n v="200"/>
    <d v="2022-03-01T00:00:00"/>
    <n v="-98.54"/>
    <s v="USD"/>
    <n v="-98.54"/>
    <s v="PO"/>
    <n v="2022"/>
    <x v="3"/>
  </r>
  <r>
    <x v="0"/>
    <s v="UNDP1-PO09365290-01-MAR-2022-193"/>
    <x v="7"/>
    <d v="2022-03-03T00:00:00"/>
    <s v="UNDP1"/>
    <x v="9"/>
    <s v="Learning costs"/>
    <s v="SSD"/>
    <n v="30000"/>
    <n v="47104"/>
    <n v="1981"/>
    <x v="0"/>
    <s v="SSD10"/>
    <x v="16"/>
    <x v="94"/>
    <s v="COM"/>
    <m/>
    <m/>
    <m/>
    <m/>
    <x v="45"/>
    <x v="481"/>
    <m/>
    <s v="PO09365290"/>
    <n v="193"/>
    <d v="2022-03-01T00:00:00"/>
    <n v="-4.93"/>
    <s v="USD"/>
    <n v="-4.93"/>
    <s v="PO"/>
    <n v="2022"/>
    <x v="3"/>
  </r>
  <r>
    <x v="0"/>
    <s v="UNDP1-PO09365290-01-MAR-2022-32"/>
    <x v="7"/>
    <d v="2022-03-03T00:00:00"/>
    <s v="UNDP1"/>
    <x v="9"/>
    <s v="Learning costs"/>
    <s v="SSD"/>
    <n v="30000"/>
    <n v="47104"/>
    <n v="1981"/>
    <x v="0"/>
    <s v="SSD10"/>
    <x v="16"/>
    <x v="94"/>
    <s v="COM"/>
    <m/>
    <m/>
    <m/>
    <m/>
    <x v="45"/>
    <x v="482"/>
    <m/>
    <s v="PO09365290"/>
    <n v="32"/>
    <d v="2022-03-01T00:00:00"/>
    <n v="-0.65"/>
    <s v="USD"/>
    <n v="-0.65"/>
    <s v="PO"/>
    <n v="2022"/>
    <x v="3"/>
  </r>
  <r>
    <x v="0"/>
    <s v="UNDP1-PO09365290-01-MAR-2022-195"/>
    <x v="7"/>
    <d v="2022-03-03T00:00:00"/>
    <s v="UNDP1"/>
    <x v="15"/>
    <s v="Receipt Accrual Liability"/>
    <s v="SSD"/>
    <n v="30000"/>
    <n v="47104"/>
    <n v="1981"/>
    <x v="0"/>
    <s v="SSD10"/>
    <x v="16"/>
    <x v="94"/>
    <s v="COM"/>
    <m/>
    <m/>
    <m/>
    <m/>
    <x v="45"/>
    <x v="481"/>
    <m/>
    <s v="PO09365290"/>
    <n v="195"/>
    <d v="2022-03-01T00:00:00"/>
    <n v="221.7"/>
    <s v="USD"/>
    <n v="221.7"/>
    <s v="PO"/>
    <n v="2022"/>
    <x v="3"/>
  </r>
  <r>
    <x v="0"/>
    <s v="UNDP1-PO09365290-01-MAR-2022-194"/>
    <x v="7"/>
    <d v="2022-03-03T00:00:00"/>
    <s v="UNDP1"/>
    <x v="15"/>
    <s v="Receipt Accrual Liability"/>
    <s v="SSD"/>
    <n v="30000"/>
    <n v="47104"/>
    <n v="1981"/>
    <x v="0"/>
    <s v="SSD10"/>
    <x v="16"/>
    <x v="94"/>
    <s v="COM"/>
    <m/>
    <m/>
    <m/>
    <m/>
    <x v="45"/>
    <x v="481"/>
    <m/>
    <s v="PO09365290"/>
    <n v="194"/>
    <d v="2022-03-01T00:00:00"/>
    <n v="147.79"/>
    <s v="USD"/>
    <n v="147.79"/>
    <s v="PO"/>
    <n v="2022"/>
    <x v="3"/>
  </r>
  <r>
    <x v="0"/>
    <s v="UNDP1-PO09365290-01-MAR-2022-157"/>
    <x v="7"/>
    <d v="2022-03-03T00:00:00"/>
    <s v="UNDP1"/>
    <x v="15"/>
    <s v="Receipt Accrual Liability"/>
    <s v="SSD"/>
    <n v="30000"/>
    <n v="47104"/>
    <n v="1981"/>
    <x v="0"/>
    <s v="SSD10"/>
    <x v="16"/>
    <x v="94"/>
    <s v="COM"/>
    <m/>
    <m/>
    <m/>
    <m/>
    <x v="45"/>
    <x v="481"/>
    <m/>
    <s v="PO09365290"/>
    <n v="157"/>
    <d v="2022-03-01T00:00:00"/>
    <n v="328.5"/>
    <s v="USD"/>
    <n v="328.5"/>
    <s v="PO"/>
    <n v="2022"/>
    <x v="3"/>
  </r>
  <r>
    <x v="0"/>
    <s v="UNDP1-PO09365290-01-MAR-2022-127"/>
    <x v="7"/>
    <d v="2022-03-03T00:00:00"/>
    <s v="UNDP1"/>
    <x v="15"/>
    <s v="Receipt Accrual Liability"/>
    <s v="SSD"/>
    <n v="30000"/>
    <n v="47104"/>
    <n v="1981"/>
    <x v="0"/>
    <s v="SSD10"/>
    <x v="16"/>
    <x v="94"/>
    <s v="COM"/>
    <m/>
    <m/>
    <m/>
    <m/>
    <x v="45"/>
    <x v="482"/>
    <m/>
    <s v="PO09365290"/>
    <n v="127"/>
    <d v="2022-03-01T00:00:00"/>
    <n v="0.65"/>
    <s v="USD"/>
    <n v="0.65"/>
    <s v="PO"/>
    <n v="2022"/>
    <x v="3"/>
  </r>
  <r>
    <x v="0"/>
    <s v="UNDP1-PO09365290-01-MAR-2022-126"/>
    <x v="7"/>
    <d v="2022-03-03T00:00:00"/>
    <s v="UNDP1"/>
    <x v="15"/>
    <s v="Receipt Accrual Liability"/>
    <s v="SSD"/>
    <n v="30000"/>
    <n v="47104"/>
    <n v="1981"/>
    <x v="0"/>
    <s v="SSD10"/>
    <x v="16"/>
    <x v="94"/>
    <s v="COM"/>
    <m/>
    <m/>
    <m/>
    <m/>
    <x v="45"/>
    <x v="481"/>
    <m/>
    <s v="PO09365290"/>
    <n v="126"/>
    <d v="2022-03-01T00:00:00"/>
    <n v="16.559999999999999"/>
    <s v="USD"/>
    <n v="16.559999999999999"/>
    <s v="PO"/>
    <n v="2022"/>
    <x v="3"/>
  </r>
  <r>
    <x v="0"/>
    <s v="UNDP1-PO09365290-01-MAR-2022-125"/>
    <x v="7"/>
    <d v="2022-03-03T00:00:00"/>
    <s v="UNDP1"/>
    <x v="15"/>
    <s v="Receipt Accrual Liability"/>
    <s v="SSD"/>
    <n v="30000"/>
    <n v="47104"/>
    <n v="1981"/>
    <x v="0"/>
    <s v="SSD10"/>
    <x v="16"/>
    <x v="94"/>
    <s v="COM"/>
    <m/>
    <m/>
    <m/>
    <m/>
    <x v="45"/>
    <x v="481"/>
    <m/>
    <s v="PO09365290"/>
    <n v="125"/>
    <d v="2022-03-01T00:00:00"/>
    <n v="164.25"/>
    <s v="USD"/>
    <n v="164.25"/>
    <s v="PO"/>
    <n v="2022"/>
    <x v="3"/>
  </r>
  <r>
    <x v="0"/>
    <s v="UNDP1-PO09365290-01-MAR-2022-84"/>
    <x v="7"/>
    <d v="2022-03-03T00:00:00"/>
    <s v="UNDP1"/>
    <x v="15"/>
    <s v="Receipt Accrual Liability"/>
    <s v="SSD"/>
    <n v="30000"/>
    <n v="47104"/>
    <n v="1981"/>
    <x v="0"/>
    <s v="SSD10"/>
    <x v="16"/>
    <x v="94"/>
    <s v="COM"/>
    <m/>
    <m/>
    <m/>
    <m/>
    <x v="45"/>
    <x v="481"/>
    <m/>
    <s v="PO09365290"/>
    <n v="84"/>
    <d v="2022-03-01T00:00:00"/>
    <n v="492.75"/>
    <s v="USD"/>
    <n v="492.75"/>
    <s v="PO"/>
    <n v="2022"/>
    <x v="3"/>
  </r>
  <r>
    <x v="0"/>
    <s v="UNDP1-PO09365290-01-MAR-2022-83"/>
    <x v="7"/>
    <d v="2022-03-03T00:00:00"/>
    <s v="UNDP1"/>
    <x v="15"/>
    <s v="Receipt Accrual Liability"/>
    <s v="SSD"/>
    <n v="30000"/>
    <n v="47104"/>
    <n v="1981"/>
    <x v="0"/>
    <s v="SSD10"/>
    <x v="16"/>
    <x v="94"/>
    <s v="COM"/>
    <m/>
    <m/>
    <m/>
    <m/>
    <x v="45"/>
    <x v="481"/>
    <m/>
    <s v="PO09365290"/>
    <n v="83"/>
    <d v="2022-03-01T00:00:00"/>
    <n v="98.54"/>
    <s v="USD"/>
    <n v="98.54"/>
    <s v="PO"/>
    <n v="2022"/>
    <x v="3"/>
  </r>
  <r>
    <x v="0"/>
    <s v="UNDP1-PO09365290-01-MAR-2022-203"/>
    <x v="7"/>
    <d v="2022-03-03T00:00:00"/>
    <s v="UNDP1"/>
    <x v="15"/>
    <s v="Receipt Accrual Liability"/>
    <s v="SSD"/>
    <n v="30000"/>
    <n v="47104"/>
    <n v="1981"/>
    <x v="0"/>
    <s v="SSD10"/>
    <x v="16"/>
    <x v="94"/>
    <s v="COM"/>
    <m/>
    <m/>
    <m/>
    <m/>
    <x v="45"/>
    <x v="481"/>
    <m/>
    <s v="PO09365290"/>
    <n v="203"/>
    <d v="2022-03-01T00:00:00"/>
    <n v="4.93"/>
    <s v="USD"/>
    <n v="4.93"/>
    <s v="PO"/>
    <n v="2022"/>
    <x v="3"/>
  </r>
  <r>
    <x v="0"/>
    <s v="UNDP1-PO09403049-31-MAR-2022-49"/>
    <x v="9"/>
    <d v="2022-04-06T00:00:00"/>
    <s v="UNDP1"/>
    <x v="15"/>
    <s v="Receipt Accrual Liability"/>
    <s v="SSD"/>
    <n v="30000"/>
    <n v="47104"/>
    <n v="1981"/>
    <x v="0"/>
    <s v="SSD10"/>
    <x v="16"/>
    <x v="94"/>
    <s v="COM"/>
    <m/>
    <m/>
    <m/>
    <m/>
    <x v="46"/>
    <x v="481"/>
    <m/>
    <s v="PO09403049"/>
    <n v="49"/>
    <d v="2022-03-31T00:00:00"/>
    <n v="-164.25"/>
    <s v="USD"/>
    <n v="-164.25"/>
    <s v="PO"/>
    <n v="2022"/>
    <x v="3"/>
  </r>
  <r>
    <x v="0"/>
    <s v="UNDP1-PO09403049-31-MAR-2022-178"/>
    <x v="9"/>
    <d v="2022-04-06T00:00:00"/>
    <s v="UNDP1"/>
    <x v="9"/>
    <s v="Learning costs"/>
    <s v="SSD"/>
    <n v="30000"/>
    <n v="47104"/>
    <n v="1981"/>
    <x v="0"/>
    <s v="SSD10"/>
    <x v="16"/>
    <x v="94"/>
    <s v="COM"/>
    <m/>
    <m/>
    <m/>
    <m/>
    <x v="46"/>
    <x v="482"/>
    <m/>
    <s v="PO09403049"/>
    <n v="178"/>
    <d v="2022-03-31T00:00:00"/>
    <n v="0.65"/>
    <s v="USD"/>
    <n v="0.65"/>
    <s v="PO"/>
    <n v="2022"/>
    <x v="3"/>
  </r>
  <r>
    <x v="0"/>
    <s v="UNDP1-PO09403049-31-MAR-2022-47"/>
    <x v="9"/>
    <d v="2022-04-06T00:00:00"/>
    <s v="UNDP1"/>
    <x v="15"/>
    <s v="Receipt Accrual Liability"/>
    <s v="SSD"/>
    <n v="30000"/>
    <n v="47104"/>
    <n v="1981"/>
    <x v="0"/>
    <s v="SSD10"/>
    <x v="16"/>
    <x v="94"/>
    <s v="COM"/>
    <m/>
    <m/>
    <m/>
    <m/>
    <x v="46"/>
    <x v="481"/>
    <m/>
    <s v="PO09403049"/>
    <n v="47"/>
    <d v="2022-03-31T00:00:00"/>
    <n v="-147.79"/>
    <s v="USD"/>
    <n v="-147.79"/>
    <s v="PO"/>
    <n v="2022"/>
    <x v="3"/>
  </r>
  <r>
    <x v="0"/>
    <s v="UNDP1-PO09403049-31-MAR-2022-48"/>
    <x v="9"/>
    <d v="2022-04-06T00:00:00"/>
    <s v="UNDP1"/>
    <x v="15"/>
    <s v="Receipt Accrual Liability"/>
    <s v="SSD"/>
    <n v="30000"/>
    <n v="47104"/>
    <n v="1981"/>
    <x v="0"/>
    <s v="SSD10"/>
    <x v="16"/>
    <x v="94"/>
    <s v="COM"/>
    <m/>
    <m/>
    <m/>
    <m/>
    <x v="46"/>
    <x v="481"/>
    <m/>
    <s v="PO09403049"/>
    <n v="48"/>
    <d v="2022-03-31T00:00:00"/>
    <n v="-221.7"/>
    <s v="USD"/>
    <n v="-221.7"/>
    <s v="PO"/>
    <n v="2022"/>
    <x v="3"/>
  </r>
  <r>
    <x v="0"/>
    <s v="UNDP1-PO09403049-31-MAR-2022-51"/>
    <x v="9"/>
    <d v="2022-04-06T00:00:00"/>
    <s v="UNDP1"/>
    <x v="15"/>
    <s v="Receipt Accrual Liability"/>
    <s v="SSD"/>
    <n v="30000"/>
    <n v="47104"/>
    <n v="1981"/>
    <x v="0"/>
    <s v="SSD10"/>
    <x v="16"/>
    <x v="94"/>
    <s v="COM"/>
    <m/>
    <m/>
    <m/>
    <m/>
    <x v="46"/>
    <x v="482"/>
    <m/>
    <s v="PO09403049"/>
    <n v="51"/>
    <d v="2022-03-31T00:00:00"/>
    <n v="-0.65"/>
    <s v="USD"/>
    <n v="-0.65"/>
    <s v="PO"/>
    <n v="2022"/>
    <x v="3"/>
  </r>
  <r>
    <x v="0"/>
    <s v="UNDP1-PO09403049-31-MAR-2022-70"/>
    <x v="9"/>
    <d v="2022-04-06T00:00:00"/>
    <s v="UNDP1"/>
    <x v="15"/>
    <s v="Receipt Accrual Liability"/>
    <s v="SSD"/>
    <n v="30000"/>
    <n v="47104"/>
    <n v="1981"/>
    <x v="0"/>
    <s v="SSD10"/>
    <x v="16"/>
    <x v="94"/>
    <s v="COM"/>
    <m/>
    <m/>
    <m/>
    <m/>
    <x v="46"/>
    <x v="481"/>
    <m/>
    <s v="PO09403049"/>
    <n v="70"/>
    <d v="2022-03-31T00:00:00"/>
    <n v="-98.54"/>
    <s v="USD"/>
    <n v="-98.54"/>
    <s v="PO"/>
    <n v="2022"/>
    <x v="3"/>
  </r>
  <r>
    <x v="0"/>
    <s v="UNDP1-PO09403049-31-MAR-2022-71"/>
    <x v="9"/>
    <d v="2022-04-06T00:00:00"/>
    <s v="UNDP1"/>
    <x v="15"/>
    <s v="Receipt Accrual Liability"/>
    <s v="SSD"/>
    <n v="30000"/>
    <n v="47104"/>
    <n v="1981"/>
    <x v="0"/>
    <s v="SSD10"/>
    <x v="16"/>
    <x v="94"/>
    <s v="COM"/>
    <m/>
    <m/>
    <m/>
    <m/>
    <x v="46"/>
    <x v="481"/>
    <m/>
    <s v="PO09403049"/>
    <n v="71"/>
    <d v="2022-03-31T00:00:00"/>
    <n v="-492.75"/>
    <s v="USD"/>
    <n v="-492.75"/>
    <s v="PO"/>
    <n v="2022"/>
    <x v="3"/>
  </r>
  <r>
    <x v="0"/>
    <s v="UNDP1-PO09403049-31-MAR-2022-72"/>
    <x v="9"/>
    <d v="2022-04-06T00:00:00"/>
    <s v="UNDP1"/>
    <x v="15"/>
    <s v="Receipt Accrual Liability"/>
    <s v="SSD"/>
    <n v="30000"/>
    <n v="47104"/>
    <n v="1981"/>
    <x v="0"/>
    <s v="SSD10"/>
    <x v="16"/>
    <x v="94"/>
    <s v="COM"/>
    <m/>
    <m/>
    <m/>
    <m/>
    <x v="46"/>
    <x v="481"/>
    <m/>
    <s v="PO09403049"/>
    <n v="72"/>
    <d v="2022-03-31T00:00:00"/>
    <n v="-328.5"/>
    <s v="USD"/>
    <n v="-328.5"/>
    <s v="PO"/>
    <n v="2022"/>
    <x v="3"/>
  </r>
  <r>
    <x v="0"/>
    <s v="UNDP1-PO09403049-31-MAR-2022-73"/>
    <x v="9"/>
    <d v="2022-04-06T00:00:00"/>
    <s v="UNDP1"/>
    <x v="15"/>
    <s v="Receipt Accrual Liability"/>
    <s v="SSD"/>
    <n v="30000"/>
    <n v="47104"/>
    <n v="1981"/>
    <x v="0"/>
    <s v="SSD10"/>
    <x v="16"/>
    <x v="94"/>
    <s v="COM"/>
    <m/>
    <m/>
    <m/>
    <m/>
    <x v="46"/>
    <x v="481"/>
    <m/>
    <s v="PO09403049"/>
    <n v="73"/>
    <d v="2022-03-31T00:00:00"/>
    <n v="-4.93"/>
    <s v="USD"/>
    <n v="-4.93"/>
    <s v="PO"/>
    <n v="2022"/>
    <x v="3"/>
  </r>
  <r>
    <x v="0"/>
    <s v="UNDP1-PO09403049-31-MAR-2022-149"/>
    <x v="9"/>
    <d v="2022-04-06T00:00:00"/>
    <s v="UNDP1"/>
    <x v="9"/>
    <s v="Learning costs"/>
    <s v="SSD"/>
    <n v="30000"/>
    <n v="47104"/>
    <n v="1981"/>
    <x v="0"/>
    <s v="SSD10"/>
    <x v="16"/>
    <x v="94"/>
    <s v="COM"/>
    <m/>
    <m/>
    <m/>
    <m/>
    <x v="46"/>
    <x v="481"/>
    <m/>
    <s v="PO09403049"/>
    <n v="149"/>
    <d v="2022-03-31T00:00:00"/>
    <n v="98.54"/>
    <s v="USD"/>
    <n v="98.54"/>
    <s v="PO"/>
    <n v="2022"/>
    <x v="3"/>
  </r>
  <r>
    <x v="0"/>
    <s v="UNDP1-PO09403049-31-MAR-2022-150"/>
    <x v="9"/>
    <d v="2022-04-06T00:00:00"/>
    <s v="UNDP1"/>
    <x v="9"/>
    <s v="Learning costs"/>
    <s v="SSD"/>
    <n v="30000"/>
    <n v="47104"/>
    <n v="1981"/>
    <x v="0"/>
    <s v="SSD10"/>
    <x v="16"/>
    <x v="94"/>
    <s v="COM"/>
    <m/>
    <m/>
    <m/>
    <m/>
    <x v="46"/>
    <x v="481"/>
    <m/>
    <s v="PO09403049"/>
    <n v="150"/>
    <d v="2022-03-31T00:00:00"/>
    <n v="492.75"/>
    <s v="USD"/>
    <n v="492.75"/>
    <s v="PO"/>
    <n v="2022"/>
    <x v="3"/>
  </r>
  <r>
    <x v="0"/>
    <s v="UNDP1-PO09403049-31-MAR-2022-151"/>
    <x v="9"/>
    <d v="2022-04-06T00:00:00"/>
    <s v="UNDP1"/>
    <x v="9"/>
    <s v="Learning costs"/>
    <s v="SSD"/>
    <n v="30000"/>
    <n v="47104"/>
    <n v="1981"/>
    <x v="0"/>
    <s v="SSD10"/>
    <x v="16"/>
    <x v="94"/>
    <s v="COM"/>
    <m/>
    <m/>
    <m/>
    <m/>
    <x v="46"/>
    <x v="481"/>
    <m/>
    <s v="PO09403049"/>
    <n v="151"/>
    <d v="2022-03-31T00:00:00"/>
    <n v="328.5"/>
    <s v="USD"/>
    <n v="328.5"/>
    <s v="PO"/>
    <n v="2022"/>
    <x v="3"/>
  </r>
  <r>
    <x v="0"/>
    <s v="UNDP1-PO09403049-31-MAR-2022-173"/>
    <x v="9"/>
    <d v="2022-04-06T00:00:00"/>
    <s v="UNDP1"/>
    <x v="9"/>
    <s v="Learning costs"/>
    <s v="SSD"/>
    <n v="30000"/>
    <n v="47104"/>
    <n v="1981"/>
    <x v="0"/>
    <s v="SSD10"/>
    <x v="16"/>
    <x v="94"/>
    <s v="COM"/>
    <m/>
    <m/>
    <m/>
    <m/>
    <x v="46"/>
    <x v="481"/>
    <m/>
    <s v="PO09403049"/>
    <n v="173"/>
    <d v="2022-03-31T00:00:00"/>
    <n v="4.93"/>
    <s v="USD"/>
    <n v="4.93"/>
    <s v="PO"/>
    <n v="2022"/>
    <x v="3"/>
  </r>
  <r>
    <x v="0"/>
    <s v="UNDP1-PO09403049-31-MAR-2022-174"/>
    <x v="9"/>
    <d v="2022-04-06T00:00:00"/>
    <s v="UNDP1"/>
    <x v="9"/>
    <s v="Learning costs"/>
    <s v="SSD"/>
    <n v="30000"/>
    <n v="47104"/>
    <n v="1981"/>
    <x v="0"/>
    <s v="SSD10"/>
    <x v="16"/>
    <x v="94"/>
    <s v="COM"/>
    <m/>
    <m/>
    <m/>
    <m/>
    <x v="46"/>
    <x v="481"/>
    <m/>
    <s v="PO09403049"/>
    <n v="174"/>
    <d v="2022-03-31T00:00:00"/>
    <n v="147.79"/>
    <s v="USD"/>
    <n v="147.79"/>
    <s v="PO"/>
    <n v="2022"/>
    <x v="3"/>
  </r>
  <r>
    <x v="0"/>
    <s v="UNDP1-PO09403049-31-MAR-2022-175"/>
    <x v="9"/>
    <d v="2022-04-06T00:00:00"/>
    <s v="UNDP1"/>
    <x v="9"/>
    <s v="Learning costs"/>
    <s v="SSD"/>
    <n v="30000"/>
    <n v="47104"/>
    <n v="1981"/>
    <x v="0"/>
    <s v="SSD10"/>
    <x v="16"/>
    <x v="94"/>
    <s v="COM"/>
    <m/>
    <m/>
    <m/>
    <m/>
    <x v="46"/>
    <x v="481"/>
    <m/>
    <s v="PO09403049"/>
    <n v="175"/>
    <d v="2022-03-31T00:00:00"/>
    <n v="221.7"/>
    <s v="USD"/>
    <n v="221.7"/>
    <s v="PO"/>
    <n v="2022"/>
    <x v="3"/>
  </r>
  <r>
    <x v="0"/>
    <s v="UNDP1-PO09403049-31-MAR-2022-176"/>
    <x v="9"/>
    <d v="2022-04-06T00:00:00"/>
    <s v="UNDP1"/>
    <x v="9"/>
    <s v="Learning costs"/>
    <s v="SSD"/>
    <n v="30000"/>
    <n v="47104"/>
    <n v="1981"/>
    <x v="0"/>
    <s v="SSD10"/>
    <x v="16"/>
    <x v="94"/>
    <s v="COM"/>
    <m/>
    <m/>
    <m/>
    <m/>
    <x v="46"/>
    <x v="481"/>
    <m/>
    <s v="PO09403049"/>
    <n v="176"/>
    <d v="2022-03-31T00:00:00"/>
    <n v="164.25"/>
    <s v="USD"/>
    <n v="164.25"/>
    <s v="PO"/>
    <n v="2022"/>
    <x v="3"/>
  </r>
  <r>
    <x v="0"/>
    <s v="UNDP1-PO09403049-31-MAR-2022-177"/>
    <x v="9"/>
    <d v="2022-04-06T00:00:00"/>
    <s v="UNDP1"/>
    <x v="9"/>
    <s v="Learning costs"/>
    <s v="SSD"/>
    <n v="30000"/>
    <n v="47104"/>
    <n v="1981"/>
    <x v="0"/>
    <s v="SSD10"/>
    <x v="16"/>
    <x v="94"/>
    <s v="COM"/>
    <m/>
    <m/>
    <m/>
    <m/>
    <x v="46"/>
    <x v="481"/>
    <m/>
    <s v="PO09403049"/>
    <n v="177"/>
    <d v="2022-03-31T00:00:00"/>
    <n v="16.559999999999999"/>
    <s v="USD"/>
    <n v="16.559999999999999"/>
    <s v="PO"/>
    <n v="2022"/>
    <x v="3"/>
  </r>
  <r>
    <x v="0"/>
    <s v="UNDP1-PO09403049-31-MAR-2022-50"/>
    <x v="9"/>
    <d v="2022-04-06T00:00:00"/>
    <s v="UNDP1"/>
    <x v="15"/>
    <s v="Receipt Accrual Liability"/>
    <s v="SSD"/>
    <n v="30000"/>
    <n v="47104"/>
    <n v="1981"/>
    <x v="0"/>
    <s v="SSD10"/>
    <x v="16"/>
    <x v="94"/>
    <s v="COM"/>
    <m/>
    <m/>
    <m/>
    <m/>
    <x v="46"/>
    <x v="481"/>
    <m/>
    <s v="PO09403049"/>
    <n v="50"/>
    <d v="2022-03-31T00:00:00"/>
    <n v="-16.559999999999999"/>
    <s v="USD"/>
    <n v="-16.559999999999999"/>
    <s v="PO"/>
    <n v="2022"/>
    <x v="3"/>
  </r>
  <r>
    <x v="0"/>
    <s v="UNDP1-PO09403185-01-APR-2022-36"/>
    <x v="14"/>
    <d v="2022-04-06T00:00:00"/>
    <s v="UNDP1"/>
    <x v="9"/>
    <s v="Learning costs"/>
    <s v="SSD"/>
    <n v="30000"/>
    <n v="47104"/>
    <n v="1981"/>
    <x v="0"/>
    <s v="SSD10"/>
    <x v="16"/>
    <x v="94"/>
    <s v="COM"/>
    <m/>
    <m/>
    <m/>
    <m/>
    <x v="47"/>
    <x v="481"/>
    <m/>
    <s v="PO09403185"/>
    <n v="36"/>
    <d v="2022-04-01T00:00:00"/>
    <n v="-328.5"/>
    <s v="USD"/>
    <n v="-328.5"/>
    <s v="PO"/>
    <n v="2022"/>
    <x v="0"/>
  </r>
  <r>
    <x v="0"/>
    <s v="UNDP1-PO09403185-01-APR-2022-37"/>
    <x v="14"/>
    <d v="2022-04-06T00:00:00"/>
    <s v="UNDP1"/>
    <x v="9"/>
    <s v="Learning costs"/>
    <s v="SSD"/>
    <n v="30000"/>
    <n v="47104"/>
    <n v="1981"/>
    <x v="0"/>
    <s v="SSD10"/>
    <x v="16"/>
    <x v="94"/>
    <s v="COM"/>
    <m/>
    <m/>
    <m/>
    <m/>
    <x v="47"/>
    <x v="481"/>
    <m/>
    <s v="PO09403185"/>
    <n v="37"/>
    <d v="2022-04-01T00:00:00"/>
    <n v="-4.93"/>
    <s v="USD"/>
    <n v="-4.93"/>
    <s v="PO"/>
    <n v="2022"/>
    <x v="0"/>
  </r>
  <r>
    <x v="0"/>
    <s v="UNDP1-PO09403185-01-APR-2022-38"/>
    <x v="14"/>
    <d v="2022-04-06T00:00:00"/>
    <s v="UNDP1"/>
    <x v="9"/>
    <s v="Learning costs"/>
    <s v="SSD"/>
    <n v="30000"/>
    <n v="47104"/>
    <n v="1981"/>
    <x v="0"/>
    <s v="SSD10"/>
    <x v="16"/>
    <x v="94"/>
    <s v="COM"/>
    <m/>
    <m/>
    <m/>
    <m/>
    <x v="47"/>
    <x v="481"/>
    <m/>
    <s v="PO09403185"/>
    <n v="38"/>
    <d v="2022-04-01T00:00:00"/>
    <n v="-147.79"/>
    <s v="USD"/>
    <n v="-147.79"/>
    <s v="PO"/>
    <n v="2022"/>
    <x v="0"/>
  </r>
  <r>
    <x v="0"/>
    <s v="UNDP1-PO09403185-01-APR-2022-41"/>
    <x v="14"/>
    <d v="2022-04-06T00:00:00"/>
    <s v="UNDP1"/>
    <x v="9"/>
    <s v="Learning costs"/>
    <s v="SSD"/>
    <n v="30000"/>
    <n v="47104"/>
    <n v="1981"/>
    <x v="0"/>
    <s v="SSD10"/>
    <x v="16"/>
    <x v="94"/>
    <s v="COM"/>
    <m/>
    <m/>
    <m/>
    <m/>
    <x v="47"/>
    <x v="481"/>
    <m/>
    <s v="PO09403185"/>
    <n v="41"/>
    <d v="2022-04-01T00:00:00"/>
    <n v="-98.54"/>
    <s v="USD"/>
    <n v="-98.54"/>
    <s v="PO"/>
    <n v="2022"/>
    <x v="0"/>
  </r>
  <r>
    <x v="0"/>
    <s v="UNDP1-PO09403185-01-APR-2022-137"/>
    <x v="14"/>
    <d v="2022-04-06T00:00:00"/>
    <s v="UNDP1"/>
    <x v="9"/>
    <s v="Learning costs"/>
    <s v="SSD"/>
    <n v="30000"/>
    <n v="47104"/>
    <n v="1981"/>
    <x v="0"/>
    <s v="SSD10"/>
    <x v="16"/>
    <x v="94"/>
    <s v="COM"/>
    <m/>
    <m/>
    <m/>
    <m/>
    <x v="47"/>
    <x v="481"/>
    <m/>
    <s v="PO09403185"/>
    <n v="137"/>
    <d v="2022-04-01T00:00:00"/>
    <n v="-16.559999999999999"/>
    <s v="USD"/>
    <n v="-16.559999999999999"/>
    <s v="PO"/>
    <n v="2022"/>
    <x v="0"/>
  </r>
  <r>
    <x v="0"/>
    <s v="UNDP1-PO09403185-01-APR-2022-138"/>
    <x v="14"/>
    <d v="2022-04-06T00:00:00"/>
    <s v="UNDP1"/>
    <x v="9"/>
    <s v="Learning costs"/>
    <s v="SSD"/>
    <n v="30000"/>
    <n v="47104"/>
    <n v="1981"/>
    <x v="0"/>
    <s v="SSD10"/>
    <x v="16"/>
    <x v="94"/>
    <s v="COM"/>
    <m/>
    <m/>
    <m/>
    <m/>
    <x v="47"/>
    <x v="482"/>
    <m/>
    <s v="PO09403185"/>
    <n v="138"/>
    <d v="2022-04-01T00:00:00"/>
    <n v="-0.65"/>
    <s v="USD"/>
    <n v="-0.65"/>
    <s v="PO"/>
    <n v="2022"/>
    <x v="0"/>
  </r>
  <r>
    <x v="0"/>
    <s v="UNDP1-PO09403185-01-APR-2022-154"/>
    <x v="14"/>
    <d v="2022-04-06T00:00:00"/>
    <s v="UNDP1"/>
    <x v="9"/>
    <s v="Learning costs"/>
    <s v="SSD"/>
    <n v="30000"/>
    <n v="47104"/>
    <n v="1981"/>
    <x v="0"/>
    <s v="SSD10"/>
    <x v="16"/>
    <x v="94"/>
    <s v="COM"/>
    <m/>
    <m/>
    <m/>
    <m/>
    <x v="47"/>
    <x v="481"/>
    <m/>
    <s v="PO09403185"/>
    <n v="154"/>
    <d v="2022-04-01T00:00:00"/>
    <n v="-221.7"/>
    <s v="USD"/>
    <n v="-221.7"/>
    <s v="PO"/>
    <n v="2022"/>
    <x v="0"/>
  </r>
  <r>
    <x v="0"/>
    <s v="UNDP1-PO09403185-01-APR-2022-155"/>
    <x v="14"/>
    <d v="2022-04-06T00:00:00"/>
    <s v="UNDP1"/>
    <x v="9"/>
    <s v="Learning costs"/>
    <s v="SSD"/>
    <n v="30000"/>
    <n v="47104"/>
    <n v="1981"/>
    <x v="0"/>
    <s v="SSD10"/>
    <x v="16"/>
    <x v="94"/>
    <s v="COM"/>
    <m/>
    <m/>
    <m/>
    <m/>
    <x v="47"/>
    <x v="481"/>
    <m/>
    <s v="PO09403185"/>
    <n v="155"/>
    <d v="2022-04-01T00:00:00"/>
    <n v="-164.25"/>
    <s v="USD"/>
    <n v="-164.25"/>
    <s v="PO"/>
    <n v="2022"/>
    <x v="0"/>
  </r>
  <r>
    <x v="0"/>
    <s v="UNDP1-PO09403185-01-APR-2022-66"/>
    <x v="14"/>
    <d v="2022-04-06T00:00:00"/>
    <s v="UNDP1"/>
    <x v="15"/>
    <s v="Receipt Accrual Liability"/>
    <s v="SSD"/>
    <n v="30000"/>
    <n v="47104"/>
    <n v="1981"/>
    <x v="0"/>
    <s v="SSD10"/>
    <x v="16"/>
    <x v="94"/>
    <s v="COM"/>
    <m/>
    <m/>
    <m/>
    <m/>
    <x v="47"/>
    <x v="481"/>
    <m/>
    <s v="PO09403185"/>
    <n v="66"/>
    <d v="2022-04-01T00:00:00"/>
    <n v="16.559999999999999"/>
    <s v="USD"/>
    <n v="16.559999999999999"/>
    <s v="PO"/>
    <n v="2022"/>
    <x v="0"/>
  </r>
  <r>
    <x v="0"/>
    <s v="UNDP1-PO09403185-01-APR-2022-63"/>
    <x v="14"/>
    <d v="2022-04-06T00:00:00"/>
    <s v="UNDP1"/>
    <x v="15"/>
    <s v="Receipt Accrual Liability"/>
    <s v="SSD"/>
    <n v="30000"/>
    <n v="47104"/>
    <n v="1981"/>
    <x v="0"/>
    <s v="SSD10"/>
    <x v="16"/>
    <x v="94"/>
    <s v="COM"/>
    <m/>
    <m/>
    <m/>
    <m/>
    <x v="47"/>
    <x v="481"/>
    <m/>
    <s v="PO09403185"/>
    <n v="63"/>
    <d v="2022-04-01T00:00:00"/>
    <n v="147.79"/>
    <s v="USD"/>
    <n v="147.79"/>
    <s v="PO"/>
    <n v="2022"/>
    <x v="0"/>
  </r>
  <r>
    <x v="0"/>
    <s v="UNDP1-PO09403185-01-APR-2022-64"/>
    <x v="14"/>
    <d v="2022-04-06T00:00:00"/>
    <s v="UNDP1"/>
    <x v="15"/>
    <s v="Receipt Accrual Liability"/>
    <s v="SSD"/>
    <n v="30000"/>
    <n v="47104"/>
    <n v="1981"/>
    <x v="0"/>
    <s v="SSD10"/>
    <x v="16"/>
    <x v="94"/>
    <s v="COM"/>
    <m/>
    <m/>
    <m/>
    <m/>
    <x v="47"/>
    <x v="481"/>
    <m/>
    <s v="PO09403185"/>
    <n v="64"/>
    <d v="2022-04-01T00:00:00"/>
    <n v="221.7"/>
    <s v="USD"/>
    <n v="221.7"/>
    <s v="PO"/>
    <n v="2022"/>
    <x v="0"/>
  </r>
  <r>
    <x v="0"/>
    <s v="UNDP1-PO09403185-01-APR-2022-65"/>
    <x v="14"/>
    <d v="2022-04-06T00:00:00"/>
    <s v="UNDP1"/>
    <x v="15"/>
    <s v="Receipt Accrual Liability"/>
    <s v="SSD"/>
    <n v="30000"/>
    <n v="47104"/>
    <n v="1981"/>
    <x v="0"/>
    <s v="SSD10"/>
    <x v="16"/>
    <x v="94"/>
    <s v="COM"/>
    <m/>
    <m/>
    <m/>
    <m/>
    <x v="47"/>
    <x v="481"/>
    <m/>
    <s v="PO09403185"/>
    <n v="65"/>
    <d v="2022-04-01T00:00:00"/>
    <n v="164.25"/>
    <s v="USD"/>
    <n v="164.25"/>
    <s v="PO"/>
    <n v="2022"/>
    <x v="0"/>
  </r>
  <r>
    <x v="0"/>
    <s v="UNDP1-PO09403185-01-APR-2022-67"/>
    <x v="14"/>
    <d v="2022-04-06T00:00:00"/>
    <s v="UNDP1"/>
    <x v="15"/>
    <s v="Receipt Accrual Liability"/>
    <s v="SSD"/>
    <n v="30000"/>
    <n v="47104"/>
    <n v="1981"/>
    <x v="0"/>
    <s v="SSD10"/>
    <x v="16"/>
    <x v="94"/>
    <s v="COM"/>
    <m/>
    <m/>
    <m/>
    <m/>
    <x v="47"/>
    <x v="482"/>
    <m/>
    <s v="PO09403185"/>
    <n v="67"/>
    <d v="2022-04-01T00:00:00"/>
    <n v="0.65"/>
    <s v="USD"/>
    <n v="0.65"/>
    <s v="PO"/>
    <n v="2022"/>
    <x v="0"/>
  </r>
  <r>
    <x v="0"/>
    <s v="UNDP1-PO09403185-01-APR-2022-133"/>
    <x v="14"/>
    <d v="2022-04-06T00:00:00"/>
    <s v="UNDP1"/>
    <x v="15"/>
    <s v="Receipt Accrual Liability"/>
    <s v="SSD"/>
    <n v="30000"/>
    <n v="47104"/>
    <n v="1981"/>
    <x v="0"/>
    <s v="SSD10"/>
    <x v="16"/>
    <x v="94"/>
    <s v="COM"/>
    <m/>
    <m/>
    <m/>
    <m/>
    <x v="47"/>
    <x v="481"/>
    <m/>
    <s v="PO09403185"/>
    <n v="133"/>
    <d v="2022-04-01T00:00:00"/>
    <n v="98.54"/>
    <s v="USD"/>
    <n v="98.54"/>
    <s v="PO"/>
    <n v="2022"/>
    <x v="0"/>
  </r>
  <r>
    <x v="0"/>
    <s v="UNDP1-PO09403185-01-APR-2022-134"/>
    <x v="14"/>
    <d v="2022-04-06T00:00:00"/>
    <s v="UNDP1"/>
    <x v="15"/>
    <s v="Receipt Accrual Liability"/>
    <s v="SSD"/>
    <n v="30000"/>
    <n v="47104"/>
    <n v="1981"/>
    <x v="0"/>
    <s v="SSD10"/>
    <x v="16"/>
    <x v="94"/>
    <s v="COM"/>
    <m/>
    <m/>
    <m/>
    <m/>
    <x v="47"/>
    <x v="481"/>
    <m/>
    <s v="PO09403185"/>
    <n v="134"/>
    <d v="2022-04-01T00:00:00"/>
    <n v="492.75"/>
    <s v="USD"/>
    <n v="492.75"/>
    <s v="PO"/>
    <n v="2022"/>
    <x v="0"/>
  </r>
  <r>
    <x v="0"/>
    <s v="UNDP1-PO09403185-01-APR-2022-135"/>
    <x v="14"/>
    <d v="2022-04-06T00:00:00"/>
    <s v="UNDP1"/>
    <x v="15"/>
    <s v="Receipt Accrual Liability"/>
    <s v="SSD"/>
    <n v="30000"/>
    <n v="47104"/>
    <n v="1981"/>
    <x v="0"/>
    <s v="SSD10"/>
    <x v="16"/>
    <x v="94"/>
    <s v="COM"/>
    <m/>
    <m/>
    <m/>
    <m/>
    <x v="47"/>
    <x v="481"/>
    <m/>
    <s v="PO09403185"/>
    <n v="135"/>
    <d v="2022-04-01T00:00:00"/>
    <n v="328.5"/>
    <s v="USD"/>
    <n v="328.5"/>
    <s v="PO"/>
    <n v="2022"/>
    <x v="0"/>
  </r>
  <r>
    <x v="0"/>
    <s v="UNDP1-PO09403185-01-APR-2022-136"/>
    <x v="14"/>
    <d v="2022-04-06T00:00:00"/>
    <s v="UNDP1"/>
    <x v="15"/>
    <s v="Receipt Accrual Liability"/>
    <s v="SSD"/>
    <n v="30000"/>
    <n v="47104"/>
    <n v="1981"/>
    <x v="0"/>
    <s v="SSD10"/>
    <x v="16"/>
    <x v="94"/>
    <s v="COM"/>
    <m/>
    <m/>
    <m/>
    <m/>
    <x v="47"/>
    <x v="481"/>
    <m/>
    <s v="PO09403185"/>
    <n v="136"/>
    <d v="2022-04-01T00:00:00"/>
    <n v="4.93"/>
    <s v="USD"/>
    <n v="4.93"/>
    <s v="PO"/>
    <n v="2022"/>
    <x v="0"/>
  </r>
  <r>
    <x v="0"/>
    <s v="UNDP1-PO09403185-01-APR-2022-35"/>
    <x v="14"/>
    <d v="2022-04-06T00:00:00"/>
    <s v="UNDP1"/>
    <x v="9"/>
    <s v="Learning costs"/>
    <s v="SSD"/>
    <n v="30000"/>
    <n v="47104"/>
    <n v="1981"/>
    <x v="0"/>
    <s v="SSD10"/>
    <x v="16"/>
    <x v="94"/>
    <s v="COM"/>
    <m/>
    <m/>
    <m/>
    <m/>
    <x v="47"/>
    <x v="481"/>
    <m/>
    <s v="PO09403185"/>
    <n v="35"/>
    <d v="2022-04-01T00:00:00"/>
    <n v="-492.75"/>
    <s v="USD"/>
    <n v="-492.75"/>
    <s v="PO"/>
    <n v="2022"/>
    <x v="0"/>
  </r>
  <r>
    <x v="0"/>
    <s v="UNDP1-PO09440563-30-APR-2022-111"/>
    <x v="0"/>
    <d v="2022-05-02T00:00:00"/>
    <s v="UNDP1"/>
    <x v="9"/>
    <s v="Learning costs"/>
    <s v="SSD"/>
    <n v="30000"/>
    <n v="47104"/>
    <n v="1981"/>
    <x v="0"/>
    <s v="SSD10"/>
    <x v="16"/>
    <x v="94"/>
    <s v="COM"/>
    <m/>
    <m/>
    <m/>
    <m/>
    <x v="48"/>
    <x v="481"/>
    <m/>
    <s v="PO09440563"/>
    <n v="111"/>
    <d v="2022-04-30T00:00:00"/>
    <n v="492.75"/>
    <s v="USD"/>
    <n v="492.75"/>
    <s v="PO"/>
    <n v="2022"/>
    <x v="0"/>
  </r>
  <r>
    <x v="0"/>
    <s v="UNDP1-PO09440563-30-APR-2022-112"/>
    <x v="0"/>
    <d v="2022-05-02T00:00:00"/>
    <s v="UNDP1"/>
    <x v="9"/>
    <s v="Learning costs"/>
    <s v="SSD"/>
    <n v="30000"/>
    <n v="47104"/>
    <n v="1981"/>
    <x v="0"/>
    <s v="SSD10"/>
    <x v="16"/>
    <x v="94"/>
    <s v="COM"/>
    <m/>
    <m/>
    <m/>
    <m/>
    <x v="48"/>
    <x v="481"/>
    <m/>
    <s v="PO09440563"/>
    <n v="112"/>
    <d v="2022-04-30T00:00:00"/>
    <n v="328.5"/>
    <s v="USD"/>
    <n v="328.5"/>
    <s v="PO"/>
    <n v="2022"/>
    <x v="0"/>
  </r>
  <r>
    <x v="0"/>
    <s v="UNDP1-PO09440563-30-APR-2022-246"/>
    <x v="0"/>
    <d v="2022-05-02T00:00:00"/>
    <s v="UNDP1"/>
    <x v="15"/>
    <s v="Receipt Accrual Liability"/>
    <s v="SSD"/>
    <n v="30000"/>
    <n v="47104"/>
    <n v="1981"/>
    <x v="0"/>
    <s v="SSD10"/>
    <x v="16"/>
    <x v="94"/>
    <s v="COM"/>
    <m/>
    <m/>
    <m/>
    <m/>
    <x v="48"/>
    <x v="482"/>
    <m/>
    <s v="PO09440563"/>
    <n v="246"/>
    <d v="2022-04-30T00:00:00"/>
    <n v="-0.65"/>
    <s v="USD"/>
    <n v="-0.65"/>
    <s v="PO"/>
    <n v="2022"/>
    <x v="0"/>
  </r>
  <r>
    <x v="0"/>
    <s v="UNDP1-PO09440563-30-APR-2022-245"/>
    <x v="0"/>
    <d v="2022-05-02T00:00:00"/>
    <s v="UNDP1"/>
    <x v="15"/>
    <s v="Receipt Accrual Liability"/>
    <s v="SSD"/>
    <n v="30000"/>
    <n v="47104"/>
    <n v="1981"/>
    <x v="0"/>
    <s v="SSD10"/>
    <x v="16"/>
    <x v="94"/>
    <s v="COM"/>
    <m/>
    <m/>
    <m/>
    <m/>
    <x v="48"/>
    <x v="481"/>
    <m/>
    <s v="PO09440563"/>
    <n v="245"/>
    <d v="2022-04-30T00:00:00"/>
    <n v="-16.559999999999999"/>
    <s v="USD"/>
    <n v="-16.559999999999999"/>
    <s v="PO"/>
    <n v="2022"/>
    <x v="0"/>
  </r>
  <r>
    <x v="0"/>
    <s v="UNDP1-PO09440563-30-APR-2022-244"/>
    <x v="0"/>
    <d v="2022-05-02T00:00:00"/>
    <s v="UNDP1"/>
    <x v="15"/>
    <s v="Receipt Accrual Liability"/>
    <s v="SSD"/>
    <n v="30000"/>
    <n v="47104"/>
    <n v="1981"/>
    <x v="0"/>
    <s v="SSD10"/>
    <x v="16"/>
    <x v="94"/>
    <s v="COM"/>
    <m/>
    <m/>
    <m/>
    <m/>
    <x v="48"/>
    <x v="481"/>
    <m/>
    <s v="PO09440563"/>
    <n v="244"/>
    <d v="2022-04-30T00:00:00"/>
    <n v="-164.25"/>
    <s v="USD"/>
    <n v="-164.25"/>
    <s v="PO"/>
    <n v="2022"/>
    <x v="0"/>
  </r>
  <r>
    <x v="0"/>
    <s v="UNDP1-PO09440563-30-APR-2022-243"/>
    <x v="0"/>
    <d v="2022-05-02T00:00:00"/>
    <s v="UNDP1"/>
    <x v="15"/>
    <s v="Receipt Accrual Liability"/>
    <s v="SSD"/>
    <n v="30000"/>
    <n v="47104"/>
    <n v="1981"/>
    <x v="0"/>
    <s v="SSD10"/>
    <x v="16"/>
    <x v="94"/>
    <s v="COM"/>
    <m/>
    <m/>
    <m/>
    <m/>
    <x v="48"/>
    <x v="481"/>
    <m/>
    <s v="PO09440563"/>
    <n v="243"/>
    <d v="2022-04-30T00:00:00"/>
    <n v="-221.7"/>
    <s v="USD"/>
    <n v="-221.7"/>
    <s v="PO"/>
    <n v="2022"/>
    <x v="0"/>
  </r>
  <r>
    <x v="0"/>
    <s v="UNDP1-PO09440563-30-APR-2022-242"/>
    <x v="0"/>
    <d v="2022-05-02T00:00:00"/>
    <s v="UNDP1"/>
    <x v="15"/>
    <s v="Receipt Accrual Liability"/>
    <s v="SSD"/>
    <n v="30000"/>
    <n v="47104"/>
    <n v="1981"/>
    <x v="0"/>
    <s v="SSD10"/>
    <x v="16"/>
    <x v="94"/>
    <s v="COM"/>
    <m/>
    <m/>
    <m/>
    <m/>
    <x v="48"/>
    <x v="481"/>
    <m/>
    <s v="PO09440563"/>
    <n v="242"/>
    <d v="2022-04-30T00:00:00"/>
    <n v="-147.79"/>
    <s v="USD"/>
    <n v="-147.79"/>
    <s v="PO"/>
    <n v="2022"/>
    <x v="0"/>
  </r>
  <r>
    <x v="0"/>
    <s v="UNDP1-PO09440563-30-APR-2022-239"/>
    <x v="0"/>
    <d v="2022-05-02T00:00:00"/>
    <s v="UNDP1"/>
    <x v="15"/>
    <s v="Receipt Accrual Liability"/>
    <s v="SSD"/>
    <n v="30000"/>
    <n v="47104"/>
    <n v="1981"/>
    <x v="0"/>
    <s v="SSD10"/>
    <x v="16"/>
    <x v="94"/>
    <s v="COM"/>
    <m/>
    <m/>
    <m/>
    <m/>
    <x v="48"/>
    <x v="481"/>
    <m/>
    <s v="PO09440563"/>
    <n v="239"/>
    <d v="2022-04-30T00:00:00"/>
    <n v="-492.75"/>
    <s v="USD"/>
    <n v="-492.75"/>
    <s v="PO"/>
    <n v="2022"/>
    <x v="0"/>
  </r>
  <r>
    <x v="0"/>
    <s v="UNDP1-PO09440563-30-APR-2022-238"/>
    <x v="0"/>
    <d v="2022-05-02T00:00:00"/>
    <s v="UNDP1"/>
    <x v="15"/>
    <s v="Receipt Accrual Liability"/>
    <s v="SSD"/>
    <n v="30000"/>
    <n v="47104"/>
    <n v="1981"/>
    <x v="0"/>
    <s v="SSD10"/>
    <x v="16"/>
    <x v="94"/>
    <s v="COM"/>
    <m/>
    <m/>
    <m/>
    <m/>
    <x v="48"/>
    <x v="481"/>
    <m/>
    <s v="PO09440563"/>
    <n v="238"/>
    <d v="2022-04-30T00:00:00"/>
    <n v="-98.54"/>
    <s v="USD"/>
    <n v="-98.54"/>
    <s v="PO"/>
    <n v="2022"/>
    <x v="0"/>
  </r>
  <r>
    <x v="0"/>
    <s v="UNDP1-PO09440563-30-APR-2022-241"/>
    <x v="0"/>
    <d v="2022-05-02T00:00:00"/>
    <s v="UNDP1"/>
    <x v="15"/>
    <s v="Receipt Accrual Liability"/>
    <s v="SSD"/>
    <n v="30000"/>
    <n v="47104"/>
    <n v="1981"/>
    <x v="0"/>
    <s v="SSD10"/>
    <x v="16"/>
    <x v="94"/>
    <s v="COM"/>
    <m/>
    <m/>
    <m/>
    <m/>
    <x v="48"/>
    <x v="481"/>
    <m/>
    <s v="PO09440563"/>
    <n v="241"/>
    <d v="2022-04-30T00:00:00"/>
    <n v="-4.93"/>
    <s v="USD"/>
    <n v="-4.93"/>
    <s v="PO"/>
    <n v="2022"/>
    <x v="0"/>
  </r>
  <r>
    <x v="0"/>
    <s v="UNDP1-PO09440563-30-APR-2022-240"/>
    <x v="0"/>
    <d v="2022-05-02T00:00:00"/>
    <s v="UNDP1"/>
    <x v="15"/>
    <s v="Receipt Accrual Liability"/>
    <s v="SSD"/>
    <n v="30000"/>
    <n v="47104"/>
    <n v="1981"/>
    <x v="0"/>
    <s v="SSD10"/>
    <x v="16"/>
    <x v="94"/>
    <s v="COM"/>
    <m/>
    <m/>
    <m/>
    <m/>
    <x v="48"/>
    <x v="481"/>
    <m/>
    <s v="PO09440563"/>
    <n v="240"/>
    <d v="2022-04-30T00:00:00"/>
    <n v="-328.5"/>
    <s v="USD"/>
    <n v="-328.5"/>
    <s v="PO"/>
    <n v="2022"/>
    <x v="0"/>
  </r>
  <r>
    <x v="0"/>
    <s v="UNDP1-PO09440563-30-APR-2022-65"/>
    <x v="0"/>
    <d v="2022-05-02T00:00:00"/>
    <s v="UNDP1"/>
    <x v="9"/>
    <s v="Learning costs"/>
    <s v="SSD"/>
    <n v="30000"/>
    <n v="47104"/>
    <n v="1981"/>
    <x v="0"/>
    <s v="SSD10"/>
    <x v="16"/>
    <x v="94"/>
    <s v="COM"/>
    <m/>
    <m/>
    <m/>
    <m/>
    <x v="48"/>
    <x v="481"/>
    <m/>
    <s v="PO09440563"/>
    <n v="65"/>
    <d v="2022-04-30T00:00:00"/>
    <n v="98.54"/>
    <s v="USD"/>
    <n v="98.54"/>
    <s v="PO"/>
    <n v="2022"/>
    <x v="0"/>
  </r>
  <r>
    <x v="0"/>
    <s v="UNDP1-PO09440563-30-APR-2022-118"/>
    <x v="0"/>
    <d v="2022-05-02T00:00:00"/>
    <s v="UNDP1"/>
    <x v="9"/>
    <s v="Learning costs"/>
    <s v="SSD"/>
    <n v="30000"/>
    <n v="47104"/>
    <n v="1981"/>
    <x v="0"/>
    <s v="SSD10"/>
    <x v="16"/>
    <x v="94"/>
    <s v="COM"/>
    <m/>
    <m/>
    <m/>
    <m/>
    <x v="48"/>
    <x v="482"/>
    <m/>
    <s v="PO09440563"/>
    <n v="118"/>
    <d v="2022-04-30T00:00:00"/>
    <n v="0.65"/>
    <s v="USD"/>
    <n v="0.65"/>
    <s v="PO"/>
    <n v="2022"/>
    <x v="0"/>
  </r>
  <r>
    <x v="0"/>
    <s v="UNDP1-PO09440563-30-APR-2022-117"/>
    <x v="0"/>
    <d v="2022-05-02T00:00:00"/>
    <s v="UNDP1"/>
    <x v="9"/>
    <s v="Learning costs"/>
    <s v="SSD"/>
    <n v="30000"/>
    <n v="47104"/>
    <n v="1981"/>
    <x v="0"/>
    <s v="SSD10"/>
    <x v="16"/>
    <x v="94"/>
    <s v="COM"/>
    <m/>
    <m/>
    <m/>
    <m/>
    <x v="48"/>
    <x v="481"/>
    <m/>
    <s v="PO09440563"/>
    <n v="117"/>
    <d v="2022-04-30T00:00:00"/>
    <n v="16.559999999999999"/>
    <s v="USD"/>
    <n v="16.559999999999999"/>
    <s v="PO"/>
    <n v="2022"/>
    <x v="0"/>
  </r>
  <r>
    <x v="0"/>
    <s v="UNDP1-PO09440563-30-APR-2022-116"/>
    <x v="0"/>
    <d v="2022-05-02T00:00:00"/>
    <s v="UNDP1"/>
    <x v="9"/>
    <s v="Learning costs"/>
    <s v="SSD"/>
    <n v="30000"/>
    <n v="47104"/>
    <n v="1981"/>
    <x v="0"/>
    <s v="SSD10"/>
    <x v="16"/>
    <x v="94"/>
    <s v="COM"/>
    <m/>
    <m/>
    <m/>
    <m/>
    <x v="48"/>
    <x v="481"/>
    <m/>
    <s v="PO09440563"/>
    <n v="116"/>
    <d v="2022-04-30T00:00:00"/>
    <n v="164.25"/>
    <s v="USD"/>
    <n v="164.25"/>
    <s v="PO"/>
    <n v="2022"/>
    <x v="0"/>
  </r>
  <r>
    <x v="0"/>
    <s v="UNDP1-PO09440563-30-APR-2022-115"/>
    <x v="0"/>
    <d v="2022-05-02T00:00:00"/>
    <s v="UNDP1"/>
    <x v="9"/>
    <s v="Learning costs"/>
    <s v="SSD"/>
    <n v="30000"/>
    <n v="47104"/>
    <n v="1981"/>
    <x v="0"/>
    <s v="SSD10"/>
    <x v="16"/>
    <x v="94"/>
    <s v="COM"/>
    <m/>
    <m/>
    <m/>
    <m/>
    <x v="48"/>
    <x v="481"/>
    <m/>
    <s v="PO09440563"/>
    <n v="115"/>
    <d v="2022-04-30T00:00:00"/>
    <n v="221.7"/>
    <s v="USD"/>
    <n v="221.7"/>
    <s v="PO"/>
    <n v="2022"/>
    <x v="0"/>
  </r>
  <r>
    <x v="0"/>
    <s v="UNDP1-PO09440563-30-APR-2022-114"/>
    <x v="0"/>
    <d v="2022-05-02T00:00:00"/>
    <s v="UNDP1"/>
    <x v="9"/>
    <s v="Learning costs"/>
    <s v="SSD"/>
    <n v="30000"/>
    <n v="47104"/>
    <n v="1981"/>
    <x v="0"/>
    <s v="SSD10"/>
    <x v="16"/>
    <x v="94"/>
    <s v="COM"/>
    <m/>
    <m/>
    <m/>
    <m/>
    <x v="48"/>
    <x v="481"/>
    <m/>
    <s v="PO09440563"/>
    <n v="114"/>
    <d v="2022-04-30T00:00:00"/>
    <n v="147.79"/>
    <s v="USD"/>
    <n v="147.79"/>
    <s v="PO"/>
    <n v="2022"/>
    <x v="0"/>
  </r>
  <r>
    <x v="0"/>
    <s v="UNDP1-PO09440563-30-APR-2022-113"/>
    <x v="0"/>
    <d v="2022-05-02T00:00:00"/>
    <s v="UNDP1"/>
    <x v="9"/>
    <s v="Learning costs"/>
    <s v="SSD"/>
    <n v="30000"/>
    <n v="47104"/>
    <n v="1981"/>
    <x v="0"/>
    <s v="SSD10"/>
    <x v="16"/>
    <x v="94"/>
    <s v="COM"/>
    <m/>
    <m/>
    <m/>
    <m/>
    <x v="48"/>
    <x v="481"/>
    <m/>
    <s v="PO09440563"/>
    <n v="113"/>
    <d v="2022-04-30T00:00:00"/>
    <n v="4.93"/>
    <s v="USD"/>
    <n v="4.93"/>
    <s v="PO"/>
    <n v="2022"/>
    <x v="0"/>
  </r>
  <r>
    <x v="0"/>
    <s v="UNDP1-PO09440698-01-MAY-2022-129"/>
    <x v="10"/>
    <d v="2022-05-02T00:00:00"/>
    <s v="UNDP1"/>
    <x v="15"/>
    <s v="Receipt Accrual Liability"/>
    <s v="SSD"/>
    <n v="30000"/>
    <n v="47104"/>
    <n v="1981"/>
    <x v="0"/>
    <s v="SSD10"/>
    <x v="16"/>
    <x v="94"/>
    <s v="COM"/>
    <m/>
    <m/>
    <m/>
    <m/>
    <x v="49"/>
    <x v="481"/>
    <m/>
    <s v="PO09440698"/>
    <n v="129"/>
    <d v="2022-05-01T00:00:00"/>
    <n v="16.559999999999999"/>
    <s v="USD"/>
    <n v="16.559999999999999"/>
    <s v="PO"/>
    <n v="2022"/>
    <x v="1"/>
  </r>
  <r>
    <x v="0"/>
    <s v="UNDP1-PO09440698-01-MAY-2022-130"/>
    <x v="10"/>
    <d v="2022-05-02T00:00:00"/>
    <s v="UNDP1"/>
    <x v="15"/>
    <s v="Receipt Accrual Liability"/>
    <s v="SSD"/>
    <n v="30000"/>
    <n v="47104"/>
    <n v="1981"/>
    <x v="0"/>
    <s v="SSD10"/>
    <x v="16"/>
    <x v="94"/>
    <s v="COM"/>
    <m/>
    <m/>
    <m/>
    <m/>
    <x v="49"/>
    <x v="482"/>
    <m/>
    <s v="PO09440698"/>
    <n v="130"/>
    <d v="2022-05-01T00:00:00"/>
    <n v="0.65"/>
    <s v="USD"/>
    <n v="0.65"/>
    <s v="PO"/>
    <n v="2022"/>
    <x v="1"/>
  </r>
  <r>
    <x v="0"/>
    <s v="UNDP1-PO09440698-01-MAY-2022-167"/>
    <x v="10"/>
    <d v="2022-05-02T00:00:00"/>
    <s v="UNDP1"/>
    <x v="9"/>
    <s v="Learning costs"/>
    <s v="SSD"/>
    <n v="30000"/>
    <n v="47104"/>
    <n v="1981"/>
    <x v="0"/>
    <s v="SSD10"/>
    <x v="16"/>
    <x v="94"/>
    <s v="COM"/>
    <m/>
    <m/>
    <m/>
    <m/>
    <x v="49"/>
    <x v="481"/>
    <m/>
    <s v="PO09440698"/>
    <n v="167"/>
    <d v="2022-05-01T00:00:00"/>
    <n v="-16.559999999999999"/>
    <s v="USD"/>
    <n v="-16.559999999999999"/>
    <s v="PO"/>
    <n v="2022"/>
    <x v="1"/>
  </r>
  <r>
    <x v="0"/>
    <s v="UNDP1-PO09440698-01-MAY-2022-166"/>
    <x v="10"/>
    <d v="2022-05-02T00:00:00"/>
    <s v="UNDP1"/>
    <x v="9"/>
    <s v="Learning costs"/>
    <s v="SSD"/>
    <n v="30000"/>
    <n v="47104"/>
    <n v="1981"/>
    <x v="0"/>
    <s v="SSD10"/>
    <x v="16"/>
    <x v="94"/>
    <s v="COM"/>
    <m/>
    <m/>
    <m/>
    <m/>
    <x v="49"/>
    <x v="481"/>
    <m/>
    <s v="PO09440698"/>
    <n v="166"/>
    <d v="2022-05-01T00:00:00"/>
    <n v="-164.25"/>
    <s v="USD"/>
    <n v="-164.25"/>
    <s v="PO"/>
    <n v="2022"/>
    <x v="1"/>
  </r>
  <r>
    <x v="0"/>
    <s v="UNDP1-PO09440698-01-MAY-2022-165"/>
    <x v="10"/>
    <d v="2022-05-02T00:00:00"/>
    <s v="UNDP1"/>
    <x v="9"/>
    <s v="Learning costs"/>
    <s v="SSD"/>
    <n v="30000"/>
    <n v="47104"/>
    <n v="1981"/>
    <x v="0"/>
    <s v="SSD10"/>
    <x v="16"/>
    <x v="94"/>
    <s v="COM"/>
    <m/>
    <m/>
    <m/>
    <m/>
    <x v="49"/>
    <x v="481"/>
    <m/>
    <s v="PO09440698"/>
    <n v="165"/>
    <d v="2022-05-01T00:00:00"/>
    <n v="-221.7"/>
    <s v="USD"/>
    <n v="-221.7"/>
    <s v="PO"/>
    <n v="2022"/>
    <x v="1"/>
  </r>
  <r>
    <x v="0"/>
    <s v="UNDP1-PO09440698-01-MAY-2022-164"/>
    <x v="10"/>
    <d v="2022-05-02T00:00:00"/>
    <s v="UNDP1"/>
    <x v="9"/>
    <s v="Learning costs"/>
    <s v="SSD"/>
    <n v="30000"/>
    <n v="47104"/>
    <n v="1981"/>
    <x v="0"/>
    <s v="SSD10"/>
    <x v="16"/>
    <x v="94"/>
    <s v="COM"/>
    <m/>
    <m/>
    <m/>
    <m/>
    <x v="49"/>
    <x v="481"/>
    <m/>
    <s v="PO09440698"/>
    <n v="164"/>
    <d v="2022-05-01T00:00:00"/>
    <n v="-147.79"/>
    <s v="USD"/>
    <n v="-147.79"/>
    <s v="PO"/>
    <n v="2022"/>
    <x v="1"/>
  </r>
  <r>
    <x v="0"/>
    <s v="UNDP1-PO09440698-01-MAY-2022-163"/>
    <x v="10"/>
    <d v="2022-05-02T00:00:00"/>
    <s v="UNDP1"/>
    <x v="9"/>
    <s v="Learning costs"/>
    <s v="SSD"/>
    <n v="30000"/>
    <n v="47104"/>
    <n v="1981"/>
    <x v="0"/>
    <s v="SSD10"/>
    <x v="16"/>
    <x v="94"/>
    <s v="COM"/>
    <m/>
    <m/>
    <m/>
    <m/>
    <x v="49"/>
    <x v="481"/>
    <m/>
    <s v="PO09440698"/>
    <n v="163"/>
    <d v="2022-05-01T00:00:00"/>
    <n v="-4.93"/>
    <s v="USD"/>
    <n v="-4.93"/>
    <s v="PO"/>
    <n v="2022"/>
    <x v="1"/>
  </r>
  <r>
    <x v="0"/>
    <s v="UNDP1-PO09440698-01-MAY-2022-162"/>
    <x v="10"/>
    <d v="2022-05-02T00:00:00"/>
    <s v="UNDP1"/>
    <x v="9"/>
    <s v="Learning costs"/>
    <s v="SSD"/>
    <n v="30000"/>
    <n v="47104"/>
    <n v="1981"/>
    <x v="0"/>
    <s v="SSD10"/>
    <x v="16"/>
    <x v="94"/>
    <s v="COM"/>
    <m/>
    <m/>
    <m/>
    <m/>
    <x v="49"/>
    <x v="481"/>
    <m/>
    <s v="PO09440698"/>
    <n v="162"/>
    <d v="2022-05-01T00:00:00"/>
    <n v="-328.5"/>
    <s v="USD"/>
    <n v="-328.5"/>
    <s v="PO"/>
    <n v="2022"/>
    <x v="1"/>
  </r>
  <r>
    <x v="0"/>
    <s v="UNDP1-PO09440698-01-MAY-2022-161"/>
    <x v="10"/>
    <d v="2022-05-02T00:00:00"/>
    <s v="UNDP1"/>
    <x v="9"/>
    <s v="Learning costs"/>
    <s v="SSD"/>
    <n v="30000"/>
    <n v="47104"/>
    <n v="1981"/>
    <x v="0"/>
    <s v="SSD10"/>
    <x v="16"/>
    <x v="94"/>
    <s v="COM"/>
    <m/>
    <m/>
    <m/>
    <m/>
    <x v="49"/>
    <x v="481"/>
    <m/>
    <s v="PO09440698"/>
    <n v="161"/>
    <d v="2022-05-01T00:00:00"/>
    <n v="-492.75"/>
    <s v="USD"/>
    <n v="-492.75"/>
    <s v="PO"/>
    <n v="2022"/>
    <x v="1"/>
  </r>
  <r>
    <x v="0"/>
    <s v="UNDP1-PO09440698-01-MAY-2022-158"/>
    <x v="10"/>
    <d v="2022-05-02T00:00:00"/>
    <s v="UNDP1"/>
    <x v="9"/>
    <s v="Learning costs"/>
    <s v="SSD"/>
    <n v="30000"/>
    <n v="47104"/>
    <n v="1981"/>
    <x v="0"/>
    <s v="SSD10"/>
    <x v="16"/>
    <x v="94"/>
    <s v="COM"/>
    <m/>
    <m/>
    <m/>
    <m/>
    <x v="49"/>
    <x v="482"/>
    <m/>
    <s v="PO09440698"/>
    <n v="158"/>
    <d v="2022-05-01T00:00:00"/>
    <n v="-0.65"/>
    <s v="USD"/>
    <n v="-0.65"/>
    <s v="PO"/>
    <n v="2022"/>
    <x v="1"/>
  </r>
  <r>
    <x v="0"/>
    <s v="UNDP1-PO09440698-01-MAY-2022-100"/>
    <x v="10"/>
    <d v="2022-05-02T00:00:00"/>
    <s v="UNDP1"/>
    <x v="9"/>
    <s v="Learning costs"/>
    <s v="SSD"/>
    <n v="30000"/>
    <n v="47104"/>
    <n v="1981"/>
    <x v="0"/>
    <s v="SSD10"/>
    <x v="16"/>
    <x v="94"/>
    <s v="COM"/>
    <m/>
    <m/>
    <m/>
    <m/>
    <x v="49"/>
    <x v="481"/>
    <m/>
    <s v="PO09440698"/>
    <n v="100"/>
    <d v="2022-05-01T00:00:00"/>
    <n v="-98.54"/>
    <s v="USD"/>
    <n v="-98.54"/>
    <s v="PO"/>
    <n v="2022"/>
    <x v="1"/>
  </r>
  <r>
    <x v="0"/>
    <s v="UNDP1-PO09440698-01-MAY-2022-127"/>
    <x v="10"/>
    <d v="2022-05-02T00:00:00"/>
    <s v="UNDP1"/>
    <x v="15"/>
    <s v="Receipt Accrual Liability"/>
    <s v="SSD"/>
    <n v="30000"/>
    <n v="47104"/>
    <n v="1981"/>
    <x v="0"/>
    <s v="SSD10"/>
    <x v="16"/>
    <x v="94"/>
    <s v="COM"/>
    <m/>
    <m/>
    <m/>
    <m/>
    <x v="49"/>
    <x v="481"/>
    <m/>
    <s v="PO09440698"/>
    <n v="127"/>
    <d v="2022-05-01T00:00:00"/>
    <n v="221.7"/>
    <s v="USD"/>
    <n v="221.7"/>
    <s v="PO"/>
    <n v="2022"/>
    <x v="1"/>
  </r>
  <r>
    <x v="0"/>
    <s v="UNDP1-PO09440698-01-MAY-2022-126"/>
    <x v="10"/>
    <d v="2022-05-02T00:00:00"/>
    <s v="UNDP1"/>
    <x v="15"/>
    <s v="Receipt Accrual Liability"/>
    <s v="SSD"/>
    <n v="30000"/>
    <n v="47104"/>
    <n v="1981"/>
    <x v="0"/>
    <s v="SSD10"/>
    <x v="16"/>
    <x v="94"/>
    <s v="COM"/>
    <m/>
    <m/>
    <m/>
    <m/>
    <x v="49"/>
    <x v="481"/>
    <m/>
    <s v="PO09440698"/>
    <n v="126"/>
    <d v="2022-05-01T00:00:00"/>
    <n v="147.79"/>
    <s v="USD"/>
    <n v="147.79"/>
    <s v="PO"/>
    <n v="2022"/>
    <x v="1"/>
  </r>
  <r>
    <x v="0"/>
    <s v="UNDP1-PO09440698-01-MAY-2022-123"/>
    <x v="10"/>
    <d v="2022-05-02T00:00:00"/>
    <s v="UNDP1"/>
    <x v="15"/>
    <s v="Receipt Accrual Liability"/>
    <s v="SSD"/>
    <n v="30000"/>
    <n v="47104"/>
    <n v="1981"/>
    <x v="0"/>
    <s v="SSD10"/>
    <x v="16"/>
    <x v="94"/>
    <s v="COM"/>
    <m/>
    <m/>
    <m/>
    <m/>
    <x v="49"/>
    <x v="481"/>
    <m/>
    <s v="PO09440698"/>
    <n v="123"/>
    <d v="2022-05-01T00:00:00"/>
    <n v="492.75"/>
    <s v="USD"/>
    <n v="492.75"/>
    <s v="PO"/>
    <n v="2022"/>
    <x v="1"/>
  </r>
  <r>
    <x v="0"/>
    <s v="UNDP1-PO09440698-01-MAY-2022-122"/>
    <x v="10"/>
    <d v="2022-05-02T00:00:00"/>
    <s v="UNDP1"/>
    <x v="15"/>
    <s v="Receipt Accrual Liability"/>
    <s v="SSD"/>
    <n v="30000"/>
    <n v="47104"/>
    <n v="1981"/>
    <x v="0"/>
    <s v="SSD10"/>
    <x v="16"/>
    <x v="94"/>
    <s v="COM"/>
    <m/>
    <m/>
    <m/>
    <m/>
    <x v="49"/>
    <x v="481"/>
    <m/>
    <s v="PO09440698"/>
    <n v="122"/>
    <d v="2022-05-01T00:00:00"/>
    <n v="98.54"/>
    <s v="USD"/>
    <n v="98.54"/>
    <s v="PO"/>
    <n v="2022"/>
    <x v="1"/>
  </r>
  <r>
    <x v="0"/>
    <s v="UNDP1-PO09440698-01-MAY-2022-125"/>
    <x v="10"/>
    <d v="2022-05-02T00:00:00"/>
    <s v="UNDP1"/>
    <x v="15"/>
    <s v="Receipt Accrual Liability"/>
    <s v="SSD"/>
    <n v="30000"/>
    <n v="47104"/>
    <n v="1981"/>
    <x v="0"/>
    <s v="SSD10"/>
    <x v="16"/>
    <x v="94"/>
    <s v="COM"/>
    <m/>
    <m/>
    <m/>
    <m/>
    <x v="49"/>
    <x v="481"/>
    <m/>
    <s v="PO09440698"/>
    <n v="125"/>
    <d v="2022-05-01T00:00:00"/>
    <n v="4.93"/>
    <s v="USD"/>
    <n v="4.93"/>
    <s v="PO"/>
    <n v="2022"/>
    <x v="1"/>
  </r>
  <r>
    <x v="0"/>
    <s v="UNDP1-PO09440698-01-MAY-2022-124"/>
    <x v="10"/>
    <d v="2022-05-02T00:00:00"/>
    <s v="UNDP1"/>
    <x v="15"/>
    <s v="Receipt Accrual Liability"/>
    <s v="SSD"/>
    <n v="30000"/>
    <n v="47104"/>
    <n v="1981"/>
    <x v="0"/>
    <s v="SSD10"/>
    <x v="16"/>
    <x v="94"/>
    <s v="COM"/>
    <m/>
    <m/>
    <m/>
    <m/>
    <x v="49"/>
    <x v="481"/>
    <m/>
    <s v="PO09440698"/>
    <n v="124"/>
    <d v="2022-05-01T00:00:00"/>
    <n v="328.5"/>
    <s v="USD"/>
    <n v="328.5"/>
    <s v="PO"/>
    <n v="2022"/>
    <x v="1"/>
  </r>
  <r>
    <x v="0"/>
    <s v="UNDP1-PO09440698-01-MAY-2022-128"/>
    <x v="10"/>
    <d v="2022-05-02T00:00:00"/>
    <s v="UNDP1"/>
    <x v="15"/>
    <s v="Receipt Accrual Liability"/>
    <s v="SSD"/>
    <n v="30000"/>
    <n v="47104"/>
    <n v="1981"/>
    <x v="0"/>
    <s v="SSD10"/>
    <x v="16"/>
    <x v="94"/>
    <s v="COM"/>
    <m/>
    <m/>
    <m/>
    <m/>
    <x v="49"/>
    <x v="481"/>
    <m/>
    <s v="PO09440698"/>
    <n v="128"/>
    <d v="2022-05-01T00:00:00"/>
    <n v="164.25"/>
    <s v="USD"/>
    <n v="164.25"/>
    <s v="PO"/>
    <n v="2022"/>
    <x v="1"/>
  </r>
  <r>
    <x v="0"/>
    <s v="UNDP1-PO09480272-31-MAY-2022-135"/>
    <x v="3"/>
    <d v="2022-06-01T00:00:00"/>
    <s v="UNDP1"/>
    <x v="9"/>
    <s v="Learning costs"/>
    <s v="SSD"/>
    <n v="30000"/>
    <n v="47104"/>
    <n v="1981"/>
    <x v="0"/>
    <s v="SSD10"/>
    <x v="16"/>
    <x v="94"/>
    <s v="COM"/>
    <m/>
    <m/>
    <m/>
    <m/>
    <x v="50"/>
    <x v="481"/>
    <m/>
    <s v="PO09480272"/>
    <n v="135"/>
    <d v="2022-05-31T00:00:00"/>
    <n v="98.54"/>
    <s v="USD"/>
    <n v="98.54"/>
    <s v="PO"/>
    <n v="2022"/>
    <x v="1"/>
  </r>
  <r>
    <x v="0"/>
    <s v="UNDP1-PO09480272-31-MAY-2022-136"/>
    <x v="3"/>
    <d v="2022-06-01T00:00:00"/>
    <s v="UNDP1"/>
    <x v="9"/>
    <s v="Learning costs"/>
    <s v="SSD"/>
    <n v="30000"/>
    <n v="47104"/>
    <n v="1981"/>
    <x v="0"/>
    <s v="SSD10"/>
    <x v="16"/>
    <x v="94"/>
    <s v="COM"/>
    <m/>
    <m/>
    <m/>
    <m/>
    <x v="50"/>
    <x v="481"/>
    <m/>
    <s v="PO09480272"/>
    <n v="136"/>
    <d v="2022-05-31T00:00:00"/>
    <n v="492.75"/>
    <s v="USD"/>
    <n v="492.75"/>
    <s v="PO"/>
    <n v="2022"/>
    <x v="1"/>
  </r>
  <r>
    <x v="0"/>
    <s v="UNDP1-PO09480272-31-MAY-2022-61"/>
    <x v="3"/>
    <d v="2022-06-01T00:00:00"/>
    <s v="UNDP1"/>
    <x v="15"/>
    <s v="Receipt Accrual Liability"/>
    <s v="SSD"/>
    <n v="30000"/>
    <n v="47104"/>
    <n v="1981"/>
    <x v="0"/>
    <s v="SSD10"/>
    <x v="16"/>
    <x v="94"/>
    <s v="COM"/>
    <m/>
    <m/>
    <m/>
    <m/>
    <x v="50"/>
    <x v="481"/>
    <m/>
    <s v="PO09480272"/>
    <n v="61"/>
    <d v="2022-05-31T00:00:00"/>
    <n v="-492.75"/>
    <s v="USD"/>
    <n v="-492.75"/>
    <s v="PO"/>
    <n v="2022"/>
    <x v="1"/>
  </r>
  <r>
    <x v="0"/>
    <s v="UNDP1-PO09480272-31-MAY-2022-60"/>
    <x v="3"/>
    <d v="2022-06-01T00:00:00"/>
    <s v="UNDP1"/>
    <x v="15"/>
    <s v="Receipt Accrual Liability"/>
    <s v="SSD"/>
    <n v="30000"/>
    <n v="47104"/>
    <n v="1981"/>
    <x v="0"/>
    <s v="SSD10"/>
    <x v="16"/>
    <x v="94"/>
    <s v="COM"/>
    <m/>
    <m/>
    <m/>
    <m/>
    <x v="50"/>
    <x v="481"/>
    <m/>
    <s v="PO09480272"/>
    <n v="60"/>
    <d v="2022-05-31T00:00:00"/>
    <n v="-98.54"/>
    <s v="USD"/>
    <n v="-98.54"/>
    <s v="PO"/>
    <n v="2022"/>
    <x v="1"/>
  </r>
  <r>
    <x v="0"/>
    <s v="UNDP1-PO09480272-31-MAY-2022-48"/>
    <x v="3"/>
    <d v="2022-06-01T00:00:00"/>
    <s v="UNDP1"/>
    <x v="15"/>
    <s v="Receipt Accrual Liability"/>
    <s v="SSD"/>
    <n v="30000"/>
    <n v="47104"/>
    <n v="1981"/>
    <x v="0"/>
    <s v="SSD10"/>
    <x v="16"/>
    <x v="94"/>
    <s v="COM"/>
    <m/>
    <m/>
    <m/>
    <m/>
    <x v="50"/>
    <x v="481"/>
    <m/>
    <s v="PO09480272"/>
    <n v="48"/>
    <d v="2022-05-31T00:00:00"/>
    <n v="-328.5"/>
    <s v="USD"/>
    <n v="-328.5"/>
    <s v="PO"/>
    <n v="2022"/>
    <x v="1"/>
  </r>
  <r>
    <x v="0"/>
    <s v="UNDP1-PO09480272-31-MAY-2022-33"/>
    <x v="3"/>
    <d v="2022-06-01T00:00:00"/>
    <s v="UNDP1"/>
    <x v="15"/>
    <s v="Receipt Accrual Liability"/>
    <s v="SSD"/>
    <n v="30000"/>
    <n v="47104"/>
    <n v="1981"/>
    <x v="0"/>
    <s v="SSD10"/>
    <x v="16"/>
    <x v="94"/>
    <s v="COM"/>
    <m/>
    <m/>
    <m/>
    <m/>
    <x v="50"/>
    <x v="482"/>
    <m/>
    <s v="PO09480272"/>
    <n v="33"/>
    <d v="2022-05-31T00:00:00"/>
    <n v="-0.65"/>
    <s v="USD"/>
    <n v="-0.65"/>
    <s v="PO"/>
    <n v="2022"/>
    <x v="1"/>
  </r>
  <r>
    <x v="0"/>
    <s v="UNDP1-PO09480272-31-MAY-2022-32"/>
    <x v="3"/>
    <d v="2022-06-01T00:00:00"/>
    <s v="UNDP1"/>
    <x v="15"/>
    <s v="Receipt Accrual Liability"/>
    <s v="SSD"/>
    <n v="30000"/>
    <n v="47104"/>
    <n v="1981"/>
    <x v="0"/>
    <s v="SSD10"/>
    <x v="16"/>
    <x v="94"/>
    <s v="COM"/>
    <m/>
    <m/>
    <m/>
    <m/>
    <x v="50"/>
    <x v="481"/>
    <m/>
    <s v="PO09480272"/>
    <n v="32"/>
    <d v="2022-05-31T00:00:00"/>
    <n v="-16.559999999999999"/>
    <s v="USD"/>
    <n v="-16.559999999999999"/>
    <s v="PO"/>
    <n v="2022"/>
    <x v="1"/>
  </r>
  <r>
    <x v="0"/>
    <s v="UNDP1-PO09480272-31-MAY-2022-29"/>
    <x v="3"/>
    <d v="2022-06-01T00:00:00"/>
    <s v="UNDP1"/>
    <x v="15"/>
    <s v="Receipt Accrual Liability"/>
    <s v="SSD"/>
    <n v="30000"/>
    <n v="47104"/>
    <n v="1981"/>
    <x v="0"/>
    <s v="SSD10"/>
    <x v="16"/>
    <x v="94"/>
    <s v="COM"/>
    <m/>
    <m/>
    <m/>
    <m/>
    <x v="50"/>
    <x v="481"/>
    <m/>
    <s v="PO09480272"/>
    <n v="29"/>
    <d v="2022-05-31T00:00:00"/>
    <n v="-147.79"/>
    <s v="USD"/>
    <n v="-147.79"/>
    <s v="PO"/>
    <n v="2022"/>
    <x v="1"/>
  </r>
  <r>
    <x v="0"/>
    <s v="UNDP1-PO09480272-31-MAY-2022-28"/>
    <x v="3"/>
    <d v="2022-06-01T00:00:00"/>
    <s v="UNDP1"/>
    <x v="15"/>
    <s v="Receipt Accrual Liability"/>
    <s v="SSD"/>
    <n v="30000"/>
    <n v="47104"/>
    <n v="1981"/>
    <x v="0"/>
    <s v="SSD10"/>
    <x v="16"/>
    <x v="94"/>
    <s v="COM"/>
    <m/>
    <m/>
    <m/>
    <m/>
    <x v="50"/>
    <x v="481"/>
    <m/>
    <s v="PO09480272"/>
    <n v="28"/>
    <d v="2022-05-31T00:00:00"/>
    <n v="-4.93"/>
    <s v="USD"/>
    <n v="-4.93"/>
    <s v="PO"/>
    <n v="2022"/>
    <x v="1"/>
  </r>
  <r>
    <x v="0"/>
    <s v="UNDP1-PO09480272-31-MAY-2022-31"/>
    <x v="3"/>
    <d v="2022-06-01T00:00:00"/>
    <s v="UNDP1"/>
    <x v="15"/>
    <s v="Receipt Accrual Liability"/>
    <s v="SSD"/>
    <n v="30000"/>
    <n v="47104"/>
    <n v="1981"/>
    <x v="0"/>
    <s v="SSD10"/>
    <x v="16"/>
    <x v="94"/>
    <s v="COM"/>
    <m/>
    <m/>
    <m/>
    <m/>
    <x v="50"/>
    <x v="481"/>
    <m/>
    <s v="PO09480272"/>
    <n v="31"/>
    <d v="2022-05-31T00:00:00"/>
    <n v="-164.25"/>
    <s v="USD"/>
    <n v="-164.25"/>
    <s v="PO"/>
    <n v="2022"/>
    <x v="1"/>
  </r>
  <r>
    <x v="0"/>
    <s v="UNDP1-PO09480272-31-MAY-2022-30"/>
    <x v="3"/>
    <d v="2022-06-01T00:00:00"/>
    <s v="UNDP1"/>
    <x v="15"/>
    <s v="Receipt Accrual Liability"/>
    <s v="SSD"/>
    <n v="30000"/>
    <n v="47104"/>
    <n v="1981"/>
    <x v="0"/>
    <s v="SSD10"/>
    <x v="16"/>
    <x v="94"/>
    <s v="COM"/>
    <m/>
    <m/>
    <m/>
    <m/>
    <x v="50"/>
    <x v="481"/>
    <m/>
    <s v="PO09480272"/>
    <n v="30"/>
    <d v="2022-05-31T00:00:00"/>
    <n v="-221.7"/>
    <s v="USD"/>
    <n v="-221.7"/>
    <s v="PO"/>
    <n v="2022"/>
    <x v="1"/>
  </r>
  <r>
    <x v="0"/>
    <s v="UNDP1-PO09480272-31-MAY-2022-143"/>
    <x v="3"/>
    <d v="2022-06-01T00:00:00"/>
    <s v="UNDP1"/>
    <x v="9"/>
    <s v="Learning costs"/>
    <s v="SSD"/>
    <n v="30000"/>
    <n v="47104"/>
    <n v="1981"/>
    <x v="0"/>
    <s v="SSD10"/>
    <x v="16"/>
    <x v="94"/>
    <s v="COM"/>
    <m/>
    <m/>
    <m/>
    <m/>
    <x v="50"/>
    <x v="482"/>
    <m/>
    <s v="PO09480272"/>
    <n v="143"/>
    <d v="2022-05-31T00:00:00"/>
    <n v="0.65"/>
    <s v="USD"/>
    <n v="0.65"/>
    <s v="PO"/>
    <n v="2022"/>
    <x v="1"/>
  </r>
  <r>
    <x v="0"/>
    <s v="UNDP1-PO09480272-31-MAY-2022-142"/>
    <x v="3"/>
    <d v="2022-06-01T00:00:00"/>
    <s v="UNDP1"/>
    <x v="9"/>
    <s v="Learning costs"/>
    <s v="SSD"/>
    <n v="30000"/>
    <n v="47104"/>
    <n v="1981"/>
    <x v="0"/>
    <s v="SSD10"/>
    <x v="16"/>
    <x v="94"/>
    <s v="COM"/>
    <m/>
    <m/>
    <m/>
    <m/>
    <x v="50"/>
    <x v="481"/>
    <m/>
    <s v="PO09480272"/>
    <n v="142"/>
    <d v="2022-05-31T00:00:00"/>
    <n v="16.559999999999999"/>
    <s v="USD"/>
    <n v="16.559999999999999"/>
    <s v="PO"/>
    <n v="2022"/>
    <x v="1"/>
  </r>
  <r>
    <x v="0"/>
    <s v="UNDP1-PO09480272-31-MAY-2022-141"/>
    <x v="3"/>
    <d v="2022-06-01T00:00:00"/>
    <s v="UNDP1"/>
    <x v="9"/>
    <s v="Learning costs"/>
    <s v="SSD"/>
    <n v="30000"/>
    <n v="47104"/>
    <n v="1981"/>
    <x v="0"/>
    <s v="SSD10"/>
    <x v="16"/>
    <x v="94"/>
    <s v="COM"/>
    <m/>
    <m/>
    <m/>
    <m/>
    <x v="50"/>
    <x v="481"/>
    <m/>
    <s v="PO09480272"/>
    <n v="141"/>
    <d v="2022-05-31T00:00:00"/>
    <n v="164.25"/>
    <s v="USD"/>
    <n v="164.25"/>
    <s v="PO"/>
    <n v="2022"/>
    <x v="1"/>
  </r>
  <r>
    <x v="0"/>
    <s v="UNDP1-PO09480272-31-MAY-2022-140"/>
    <x v="3"/>
    <d v="2022-06-01T00:00:00"/>
    <s v="UNDP1"/>
    <x v="9"/>
    <s v="Learning costs"/>
    <s v="SSD"/>
    <n v="30000"/>
    <n v="47104"/>
    <n v="1981"/>
    <x v="0"/>
    <s v="SSD10"/>
    <x v="16"/>
    <x v="94"/>
    <s v="COM"/>
    <m/>
    <m/>
    <m/>
    <m/>
    <x v="50"/>
    <x v="481"/>
    <m/>
    <s v="PO09480272"/>
    <n v="140"/>
    <d v="2022-05-31T00:00:00"/>
    <n v="221.7"/>
    <s v="USD"/>
    <n v="221.7"/>
    <s v="PO"/>
    <n v="2022"/>
    <x v="1"/>
  </r>
  <r>
    <x v="0"/>
    <s v="UNDP1-PO09480272-31-MAY-2022-139"/>
    <x v="3"/>
    <d v="2022-06-01T00:00:00"/>
    <s v="UNDP1"/>
    <x v="9"/>
    <s v="Learning costs"/>
    <s v="SSD"/>
    <n v="30000"/>
    <n v="47104"/>
    <n v="1981"/>
    <x v="0"/>
    <s v="SSD10"/>
    <x v="16"/>
    <x v="94"/>
    <s v="COM"/>
    <m/>
    <m/>
    <m/>
    <m/>
    <x v="50"/>
    <x v="481"/>
    <m/>
    <s v="PO09480272"/>
    <n v="139"/>
    <d v="2022-05-31T00:00:00"/>
    <n v="147.79"/>
    <s v="USD"/>
    <n v="147.79"/>
    <s v="PO"/>
    <n v="2022"/>
    <x v="1"/>
  </r>
  <r>
    <x v="0"/>
    <s v="UNDP1-PO09480272-31-MAY-2022-138"/>
    <x v="3"/>
    <d v="2022-06-01T00:00:00"/>
    <s v="UNDP1"/>
    <x v="9"/>
    <s v="Learning costs"/>
    <s v="SSD"/>
    <n v="30000"/>
    <n v="47104"/>
    <n v="1981"/>
    <x v="0"/>
    <s v="SSD10"/>
    <x v="16"/>
    <x v="94"/>
    <s v="COM"/>
    <m/>
    <m/>
    <m/>
    <m/>
    <x v="50"/>
    <x v="481"/>
    <m/>
    <s v="PO09480272"/>
    <n v="138"/>
    <d v="2022-05-31T00:00:00"/>
    <n v="4.93"/>
    <s v="USD"/>
    <n v="4.93"/>
    <s v="PO"/>
    <n v="2022"/>
    <x v="1"/>
  </r>
  <r>
    <x v="0"/>
    <s v="UNDP1-PO09480272-31-MAY-2022-137"/>
    <x v="3"/>
    <d v="2022-06-01T00:00:00"/>
    <s v="UNDP1"/>
    <x v="9"/>
    <s v="Learning costs"/>
    <s v="SSD"/>
    <n v="30000"/>
    <n v="47104"/>
    <n v="1981"/>
    <x v="0"/>
    <s v="SSD10"/>
    <x v="16"/>
    <x v="94"/>
    <s v="COM"/>
    <m/>
    <m/>
    <m/>
    <m/>
    <x v="50"/>
    <x v="481"/>
    <m/>
    <s v="PO09480272"/>
    <n v="137"/>
    <d v="2022-05-31T00:00:00"/>
    <n v="328.5"/>
    <s v="USD"/>
    <n v="328.5"/>
    <s v="PO"/>
    <n v="2022"/>
    <x v="1"/>
  </r>
  <r>
    <x v="0"/>
    <s v="UNDP1-PO09480506-01-JUN-2022-100"/>
    <x v="6"/>
    <d v="2022-06-01T00:00:00"/>
    <s v="UNDP1"/>
    <x v="15"/>
    <s v="Receipt Accrual Liability"/>
    <s v="SSD"/>
    <n v="30000"/>
    <n v="47104"/>
    <n v="1981"/>
    <x v="0"/>
    <s v="SSD10"/>
    <x v="16"/>
    <x v="94"/>
    <s v="COM"/>
    <m/>
    <m/>
    <m/>
    <m/>
    <x v="51"/>
    <x v="481"/>
    <m/>
    <s v="PO09480506"/>
    <n v="100"/>
    <d v="2022-06-01T00:00:00"/>
    <n v="492.75"/>
    <s v="USD"/>
    <n v="492.75"/>
    <s v="PO"/>
    <n v="2022"/>
    <x v="2"/>
  </r>
  <r>
    <x v="0"/>
    <s v="UNDP1-PO09480506-01-JUN-2022-176"/>
    <x v="6"/>
    <d v="2022-06-01T00:00:00"/>
    <s v="UNDP1"/>
    <x v="15"/>
    <s v="Receipt Accrual Liability"/>
    <s v="SSD"/>
    <n v="30000"/>
    <n v="47104"/>
    <n v="1981"/>
    <x v="0"/>
    <s v="SSD10"/>
    <x v="16"/>
    <x v="94"/>
    <s v="COM"/>
    <m/>
    <m/>
    <m/>
    <m/>
    <x v="51"/>
    <x v="481"/>
    <m/>
    <s v="PO09480506"/>
    <n v="176"/>
    <d v="2022-06-01T00:00:00"/>
    <n v="328.5"/>
    <s v="USD"/>
    <n v="328.5"/>
    <s v="PO"/>
    <n v="2022"/>
    <x v="2"/>
  </r>
  <r>
    <x v="0"/>
    <s v="UNDP1-PO09480506-01-JUN-2022-97"/>
    <x v="6"/>
    <d v="2022-06-01T00:00:00"/>
    <s v="UNDP1"/>
    <x v="15"/>
    <s v="Receipt Accrual Liability"/>
    <s v="SSD"/>
    <n v="30000"/>
    <n v="47104"/>
    <n v="1981"/>
    <x v="0"/>
    <s v="SSD10"/>
    <x v="16"/>
    <x v="94"/>
    <s v="COM"/>
    <m/>
    <m/>
    <m/>
    <m/>
    <x v="51"/>
    <x v="481"/>
    <m/>
    <s v="PO09480506"/>
    <n v="97"/>
    <d v="2022-06-01T00:00:00"/>
    <n v="147.79"/>
    <s v="USD"/>
    <n v="147.79"/>
    <s v="PO"/>
    <n v="2022"/>
    <x v="2"/>
  </r>
  <r>
    <x v="0"/>
    <s v="UNDP1-PO09480506-01-JUN-2022-96"/>
    <x v="6"/>
    <d v="2022-06-01T00:00:00"/>
    <s v="UNDP1"/>
    <x v="15"/>
    <s v="Receipt Accrual Liability"/>
    <s v="SSD"/>
    <n v="30000"/>
    <n v="47104"/>
    <n v="1981"/>
    <x v="0"/>
    <s v="SSD10"/>
    <x v="16"/>
    <x v="94"/>
    <s v="COM"/>
    <m/>
    <m/>
    <m/>
    <m/>
    <x v="51"/>
    <x v="481"/>
    <m/>
    <s v="PO09480506"/>
    <n v="96"/>
    <d v="2022-06-01T00:00:00"/>
    <n v="4.93"/>
    <s v="USD"/>
    <n v="4.93"/>
    <s v="PO"/>
    <n v="2022"/>
    <x v="2"/>
  </r>
  <r>
    <x v="0"/>
    <s v="UNDP1-PO09480506-01-JUN-2022-15"/>
    <x v="6"/>
    <d v="2022-06-01T00:00:00"/>
    <s v="UNDP1"/>
    <x v="9"/>
    <s v="Learning costs"/>
    <s v="SSD"/>
    <n v="30000"/>
    <n v="47104"/>
    <n v="1981"/>
    <x v="0"/>
    <s v="SSD10"/>
    <x v="16"/>
    <x v="94"/>
    <s v="COM"/>
    <m/>
    <m/>
    <m/>
    <m/>
    <x v="51"/>
    <x v="481"/>
    <m/>
    <s v="PO09480506"/>
    <n v="15"/>
    <d v="2022-06-01T00:00:00"/>
    <n v="-98.54"/>
    <s v="USD"/>
    <n v="-98.54"/>
    <s v="PO"/>
    <n v="2022"/>
    <x v="2"/>
  </r>
  <r>
    <x v="0"/>
    <s v="UNDP1-PO09480506-01-JUN-2022-8"/>
    <x v="6"/>
    <d v="2022-06-01T00:00:00"/>
    <s v="UNDP1"/>
    <x v="9"/>
    <s v="Learning costs"/>
    <s v="SSD"/>
    <n v="30000"/>
    <n v="47104"/>
    <n v="1981"/>
    <x v="0"/>
    <s v="SSD10"/>
    <x v="16"/>
    <x v="94"/>
    <s v="COM"/>
    <m/>
    <m/>
    <m/>
    <m/>
    <x v="51"/>
    <x v="482"/>
    <m/>
    <s v="PO09480506"/>
    <n v="8"/>
    <d v="2022-06-01T00:00:00"/>
    <n v="-0.65"/>
    <s v="USD"/>
    <n v="-0.65"/>
    <s v="PO"/>
    <n v="2022"/>
    <x v="2"/>
  </r>
  <r>
    <x v="0"/>
    <s v="UNDP1-PO09480506-01-JUN-2022-7"/>
    <x v="6"/>
    <d v="2022-06-01T00:00:00"/>
    <s v="UNDP1"/>
    <x v="9"/>
    <s v="Learning costs"/>
    <s v="SSD"/>
    <n v="30000"/>
    <n v="47104"/>
    <n v="1981"/>
    <x v="0"/>
    <s v="SSD10"/>
    <x v="16"/>
    <x v="94"/>
    <s v="COM"/>
    <m/>
    <m/>
    <m/>
    <m/>
    <x v="51"/>
    <x v="481"/>
    <m/>
    <s v="PO09480506"/>
    <n v="7"/>
    <d v="2022-06-01T00:00:00"/>
    <n v="-16.559999999999999"/>
    <s v="USD"/>
    <n v="-16.559999999999999"/>
    <s v="PO"/>
    <n v="2022"/>
    <x v="2"/>
  </r>
  <r>
    <x v="0"/>
    <s v="UNDP1-PO09480506-01-JUN-2022-6"/>
    <x v="6"/>
    <d v="2022-06-01T00:00:00"/>
    <s v="UNDP1"/>
    <x v="9"/>
    <s v="Learning costs"/>
    <s v="SSD"/>
    <n v="30000"/>
    <n v="47104"/>
    <n v="1981"/>
    <x v="0"/>
    <s v="SSD10"/>
    <x v="16"/>
    <x v="94"/>
    <s v="COM"/>
    <m/>
    <m/>
    <m/>
    <m/>
    <x v="51"/>
    <x v="481"/>
    <m/>
    <s v="PO09480506"/>
    <n v="6"/>
    <d v="2022-06-01T00:00:00"/>
    <n v="-164.25"/>
    <s v="USD"/>
    <n v="-164.25"/>
    <s v="PO"/>
    <n v="2022"/>
    <x v="2"/>
  </r>
  <r>
    <x v="0"/>
    <s v="UNDP1-PO09480506-01-JUN-2022-5"/>
    <x v="6"/>
    <d v="2022-06-01T00:00:00"/>
    <s v="UNDP1"/>
    <x v="9"/>
    <s v="Learning costs"/>
    <s v="SSD"/>
    <n v="30000"/>
    <n v="47104"/>
    <n v="1981"/>
    <x v="0"/>
    <s v="SSD10"/>
    <x v="16"/>
    <x v="94"/>
    <s v="COM"/>
    <m/>
    <m/>
    <m/>
    <m/>
    <x v="51"/>
    <x v="481"/>
    <m/>
    <s v="PO09480506"/>
    <n v="5"/>
    <d v="2022-06-01T00:00:00"/>
    <n v="-221.7"/>
    <s v="USD"/>
    <n v="-221.7"/>
    <s v="PO"/>
    <n v="2022"/>
    <x v="2"/>
  </r>
  <r>
    <x v="0"/>
    <s v="UNDP1-PO09480506-01-JUN-2022-4"/>
    <x v="6"/>
    <d v="2022-06-01T00:00:00"/>
    <s v="UNDP1"/>
    <x v="9"/>
    <s v="Learning costs"/>
    <s v="SSD"/>
    <n v="30000"/>
    <n v="47104"/>
    <n v="1981"/>
    <x v="0"/>
    <s v="SSD10"/>
    <x v="16"/>
    <x v="94"/>
    <s v="COM"/>
    <m/>
    <m/>
    <m/>
    <m/>
    <x v="51"/>
    <x v="481"/>
    <m/>
    <s v="PO09480506"/>
    <n v="4"/>
    <d v="2022-06-01T00:00:00"/>
    <n v="-147.79"/>
    <s v="USD"/>
    <n v="-147.79"/>
    <s v="PO"/>
    <n v="2022"/>
    <x v="2"/>
  </r>
  <r>
    <x v="0"/>
    <s v="UNDP1-PO09480506-01-JUN-2022-3"/>
    <x v="6"/>
    <d v="2022-06-01T00:00:00"/>
    <s v="UNDP1"/>
    <x v="9"/>
    <s v="Learning costs"/>
    <s v="SSD"/>
    <n v="30000"/>
    <n v="47104"/>
    <n v="1981"/>
    <x v="0"/>
    <s v="SSD10"/>
    <x v="16"/>
    <x v="94"/>
    <s v="COM"/>
    <m/>
    <m/>
    <m/>
    <m/>
    <x v="51"/>
    <x v="481"/>
    <m/>
    <s v="PO09480506"/>
    <n v="3"/>
    <d v="2022-06-01T00:00:00"/>
    <n v="-4.93"/>
    <s v="USD"/>
    <n v="-4.93"/>
    <s v="PO"/>
    <n v="2022"/>
    <x v="2"/>
  </r>
  <r>
    <x v="0"/>
    <s v="UNDP1-PO09480506-01-JUN-2022-2"/>
    <x v="6"/>
    <d v="2022-06-01T00:00:00"/>
    <s v="UNDP1"/>
    <x v="9"/>
    <s v="Learning costs"/>
    <s v="SSD"/>
    <n v="30000"/>
    <n v="47104"/>
    <n v="1981"/>
    <x v="0"/>
    <s v="SSD10"/>
    <x v="16"/>
    <x v="94"/>
    <s v="COM"/>
    <m/>
    <m/>
    <m/>
    <m/>
    <x v="51"/>
    <x v="481"/>
    <m/>
    <s v="PO09480506"/>
    <n v="2"/>
    <d v="2022-06-01T00:00:00"/>
    <n v="-328.5"/>
    <s v="USD"/>
    <n v="-328.5"/>
    <s v="PO"/>
    <n v="2022"/>
    <x v="2"/>
  </r>
  <r>
    <x v="0"/>
    <s v="UNDP1-PO09480506-01-JUN-2022-1"/>
    <x v="6"/>
    <d v="2022-06-01T00:00:00"/>
    <s v="UNDP1"/>
    <x v="9"/>
    <s v="Learning costs"/>
    <s v="SSD"/>
    <n v="30000"/>
    <n v="47104"/>
    <n v="1981"/>
    <x v="0"/>
    <s v="SSD10"/>
    <x v="16"/>
    <x v="94"/>
    <s v="COM"/>
    <m/>
    <m/>
    <m/>
    <m/>
    <x v="51"/>
    <x v="481"/>
    <m/>
    <s v="PO09480506"/>
    <n v="1"/>
    <d v="2022-06-01T00:00:00"/>
    <n v="-492.75"/>
    <s v="USD"/>
    <n v="-492.75"/>
    <s v="PO"/>
    <n v="2022"/>
    <x v="2"/>
  </r>
  <r>
    <x v="0"/>
    <s v="UNDP1-PO09480506-01-JUN-2022-66"/>
    <x v="6"/>
    <d v="2022-06-01T00:00:00"/>
    <s v="UNDP1"/>
    <x v="15"/>
    <s v="Receipt Accrual Liability"/>
    <s v="SSD"/>
    <n v="30000"/>
    <n v="47104"/>
    <n v="1981"/>
    <x v="0"/>
    <s v="SSD10"/>
    <x v="16"/>
    <x v="94"/>
    <s v="COM"/>
    <m/>
    <m/>
    <m/>
    <m/>
    <x v="51"/>
    <x v="481"/>
    <m/>
    <s v="PO09480506"/>
    <n v="66"/>
    <d v="2022-06-01T00:00:00"/>
    <n v="164.25"/>
    <s v="USD"/>
    <n v="164.25"/>
    <s v="PO"/>
    <n v="2022"/>
    <x v="2"/>
  </r>
  <r>
    <x v="0"/>
    <s v="UNDP1-PO09480506-01-JUN-2022-65"/>
    <x v="6"/>
    <d v="2022-06-01T00:00:00"/>
    <s v="UNDP1"/>
    <x v="15"/>
    <s v="Receipt Accrual Liability"/>
    <s v="SSD"/>
    <n v="30000"/>
    <n v="47104"/>
    <n v="1981"/>
    <x v="0"/>
    <s v="SSD10"/>
    <x v="16"/>
    <x v="94"/>
    <s v="COM"/>
    <m/>
    <m/>
    <m/>
    <m/>
    <x v="51"/>
    <x v="481"/>
    <m/>
    <s v="PO09480506"/>
    <n v="65"/>
    <d v="2022-06-01T00:00:00"/>
    <n v="221.7"/>
    <s v="USD"/>
    <n v="221.7"/>
    <s v="PO"/>
    <n v="2022"/>
    <x v="2"/>
  </r>
  <r>
    <x v="0"/>
    <s v="UNDP1-PO09480506-01-JUN-2022-68"/>
    <x v="6"/>
    <d v="2022-06-01T00:00:00"/>
    <s v="UNDP1"/>
    <x v="15"/>
    <s v="Receipt Accrual Liability"/>
    <s v="SSD"/>
    <n v="30000"/>
    <n v="47104"/>
    <n v="1981"/>
    <x v="0"/>
    <s v="SSD10"/>
    <x v="16"/>
    <x v="94"/>
    <s v="COM"/>
    <m/>
    <m/>
    <m/>
    <m/>
    <x v="51"/>
    <x v="482"/>
    <m/>
    <s v="PO09480506"/>
    <n v="68"/>
    <d v="2022-06-01T00:00:00"/>
    <n v="0.65"/>
    <s v="USD"/>
    <n v="0.65"/>
    <s v="PO"/>
    <n v="2022"/>
    <x v="2"/>
  </r>
  <r>
    <x v="0"/>
    <s v="UNDP1-PO09480506-01-JUN-2022-67"/>
    <x v="6"/>
    <d v="2022-06-01T00:00:00"/>
    <s v="UNDP1"/>
    <x v="15"/>
    <s v="Receipt Accrual Liability"/>
    <s v="SSD"/>
    <n v="30000"/>
    <n v="47104"/>
    <n v="1981"/>
    <x v="0"/>
    <s v="SSD10"/>
    <x v="16"/>
    <x v="94"/>
    <s v="COM"/>
    <m/>
    <m/>
    <m/>
    <m/>
    <x v="51"/>
    <x v="481"/>
    <m/>
    <s v="PO09480506"/>
    <n v="67"/>
    <d v="2022-06-01T00:00:00"/>
    <n v="16.559999999999999"/>
    <s v="USD"/>
    <n v="16.559999999999999"/>
    <s v="PO"/>
    <n v="2022"/>
    <x v="2"/>
  </r>
  <r>
    <x v="0"/>
    <s v="UNDP1-PO09480506-01-JUN-2022-99"/>
    <x v="6"/>
    <d v="2022-06-01T00:00:00"/>
    <s v="UNDP1"/>
    <x v="15"/>
    <s v="Receipt Accrual Liability"/>
    <s v="SSD"/>
    <n v="30000"/>
    <n v="47104"/>
    <n v="1981"/>
    <x v="0"/>
    <s v="SSD10"/>
    <x v="16"/>
    <x v="94"/>
    <s v="COM"/>
    <m/>
    <m/>
    <m/>
    <m/>
    <x v="51"/>
    <x v="481"/>
    <m/>
    <s v="PO09480506"/>
    <n v="99"/>
    <d v="2022-06-01T00:00:00"/>
    <n v="98.54"/>
    <s v="USD"/>
    <n v="98.54"/>
    <s v="PO"/>
    <n v="2022"/>
    <x v="2"/>
  </r>
  <r>
    <x v="0"/>
    <s v="UNDP1-PO09523480-30-JUN-2022-281"/>
    <x v="4"/>
    <d v="2022-07-01T00:00:00"/>
    <s v="UNDP1"/>
    <x v="15"/>
    <s v="Receipt Accrual Liability"/>
    <s v="SSD"/>
    <n v="30000"/>
    <n v="47104"/>
    <n v="1981"/>
    <x v="0"/>
    <s v="SSD10"/>
    <x v="16"/>
    <x v="94"/>
    <s v="COM"/>
    <m/>
    <m/>
    <m/>
    <m/>
    <x v="52"/>
    <x v="481"/>
    <m/>
    <s v="PO09523480"/>
    <n v="281"/>
    <d v="2022-06-30T00:00:00"/>
    <n v="-98.54"/>
    <s v="USD"/>
    <n v="-98.54"/>
    <s v="PO"/>
    <n v="2022"/>
    <x v="2"/>
  </r>
  <r>
    <x v="0"/>
    <s v="UNDP1-PO09523480-30-JUN-2022-138"/>
    <x v="4"/>
    <d v="2022-07-01T00:00:00"/>
    <s v="UNDP1"/>
    <x v="9"/>
    <s v="Learning costs"/>
    <s v="SSD"/>
    <n v="30000"/>
    <n v="47104"/>
    <n v="1981"/>
    <x v="0"/>
    <s v="SSD10"/>
    <x v="16"/>
    <x v="94"/>
    <s v="COM"/>
    <m/>
    <m/>
    <m/>
    <m/>
    <x v="52"/>
    <x v="482"/>
    <m/>
    <s v="PO09523480"/>
    <n v="138"/>
    <d v="2022-06-30T00:00:00"/>
    <n v="0.65"/>
    <s v="USD"/>
    <n v="0.65"/>
    <s v="PO"/>
    <n v="2022"/>
    <x v="2"/>
  </r>
  <r>
    <x v="0"/>
    <s v="UNDP1-PO09523480-30-JUN-2022-283"/>
    <x v="4"/>
    <d v="2022-07-01T00:00:00"/>
    <s v="UNDP1"/>
    <x v="15"/>
    <s v="Receipt Accrual Liability"/>
    <s v="SSD"/>
    <n v="30000"/>
    <n v="47104"/>
    <n v="1981"/>
    <x v="0"/>
    <s v="SSD10"/>
    <x v="16"/>
    <x v="94"/>
    <s v="COM"/>
    <m/>
    <m/>
    <m/>
    <m/>
    <x v="52"/>
    <x v="481"/>
    <m/>
    <s v="PO09523480"/>
    <n v="283"/>
    <d v="2022-06-30T00:00:00"/>
    <n v="-328.5"/>
    <s v="USD"/>
    <n v="-328.5"/>
    <s v="PO"/>
    <n v="2022"/>
    <x v="2"/>
  </r>
  <r>
    <x v="0"/>
    <s v="UNDP1-PO09523480-30-JUN-2022-284"/>
    <x v="4"/>
    <d v="2022-07-01T00:00:00"/>
    <s v="UNDP1"/>
    <x v="15"/>
    <s v="Receipt Accrual Liability"/>
    <s v="SSD"/>
    <n v="30000"/>
    <n v="47104"/>
    <n v="1981"/>
    <x v="0"/>
    <s v="SSD10"/>
    <x v="16"/>
    <x v="94"/>
    <s v="COM"/>
    <m/>
    <m/>
    <m/>
    <m/>
    <x v="52"/>
    <x v="481"/>
    <m/>
    <s v="PO09523480"/>
    <n v="284"/>
    <d v="2022-06-30T00:00:00"/>
    <n v="-4.93"/>
    <s v="USD"/>
    <n v="-4.93"/>
    <s v="PO"/>
    <n v="2022"/>
    <x v="2"/>
  </r>
  <r>
    <x v="0"/>
    <s v="UNDP1-PO09523480-30-JUN-2022-285"/>
    <x v="4"/>
    <d v="2022-07-01T00:00:00"/>
    <s v="UNDP1"/>
    <x v="15"/>
    <s v="Receipt Accrual Liability"/>
    <s v="SSD"/>
    <n v="30000"/>
    <n v="47104"/>
    <n v="1981"/>
    <x v="0"/>
    <s v="SSD10"/>
    <x v="16"/>
    <x v="94"/>
    <s v="COM"/>
    <m/>
    <m/>
    <m/>
    <m/>
    <x v="52"/>
    <x v="481"/>
    <m/>
    <s v="PO09523480"/>
    <n v="285"/>
    <d v="2022-06-30T00:00:00"/>
    <n v="-147.79"/>
    <s v="USD"/>
    <n v="-147.79"/>
    <s v="PO"/>
    <n v="2022"/>
    <x v="2"/>
  </r>
  <r>
    <x v="0"/>
    <s v="UNDP1-PO09523480-30-JUN-2022-286"/>
    <x v="4"/>
    <d v="2022-07-01T00:00:00"/>
    <s v="UNDP1"/>
    <x v="15"/>
    <s v="Receipt Accrual Liability"/>
    <s v="SSD"/>
    <n v="30000"/>
    <n v="47104"/>
    <n v="1981"/>
    <x v="0"/>
    <s v="SSD10"/>
    <x v="16"/>
    <x v="94"/>
    <s v="COM"/>
    <m/>
    <m/>
    <m/>
    <m/>
    <x v="52"/>
    <x v="481"/>
    <m/>
    <s v="PO09523480"/>
    <n v="286"/>
    <d v="2022-06-30T00:00:00"/>
    <n v="-221.7"/>
    <s v="USD"/>
    <n v="-221.7"/>
    <s v="PO"/>
    <n v="2022"/>
    <x v="2"/>
  </r>
  <r>
    <x v="0"/>
    <s v="UNDP1-PO09523480-30-JUN-2022-287"/>
    <x v="4"/>
    <d v="2022-07-01T00:00:00"/>
    <s v="UNDP1"/>
    <x v="15"/>
    <s v="Receipt Accrual Liability"/>
    <s v="SSD"/>
    <n v="30000"/>
    <n v="47104"/>
    <n v="1981"/>
    <x v="0"/>
    <s v="SSD10"/>
    <x v="16"/>
    <x v="94"/>
    <s v="COM"/>
    <m/>
    <m/>
    <m/>
    <m/>
    <x v="52"/>
    <x v="481"/>
    <m/>
    <s v="PO09523480"/>
    <n v="287"/>
    <d v="2022-06-30T00:00:00"/>
    <n v="-164.25"/>
    <s v="USD"/>
    <n v="-164.25"/>
    <s v="PO"/>
    <n v="2022"/>
    <x v="2"/>
  </r>
  <r>
    <x v="0"/>
    <s v="UNDP1-PO09523480-30-JUN-2022-288"/>
    <x v="4"/>
    <d v="2022-07-01T00:00:00"/>
    <s v="UNDP1"/>
    <x v="15"/>
    <s v="Receipt Accrual Liability"/>
    <s v="SSD"/>
    <n v="30000"/>
    <n v="47104"/>
    <n v="1981"/>
    <x v="0"/>
    <s v="SSD10"/>
    <x v="16"/>
    <x v="94"/>
    <s v="COM"/>
    <m/>
    <m/>
    <m/>
    <m/>
    <x v="52"/>
    <x v="481"/>
    <m/>
    <s v="PO09523480"/>
    <n v="288"/>
    <d v="2022-06-30T00:00:00"/>
    <n v="-16.559999999999999"/>
    <s v="USD"/>
    <n v="-16.559999999999999"/>
    <s v="PO"/>
    <n v="2022"/>
    <x v="2"/>
  </r>
  <r>
    <x v="0"/>
    <s v="UNDP1-PO09523480-30-JUN-2022-289"/>
    <x v="4"/>
    <d v="2022-07-01T00:00:00"/>
    <s v="UNDP1"/>
    <x v="15"/>
    <s v="Receipt Accrual Liability"/>
    <s v="SSD"/>
    <n v="30000"/>
    <n v="47104"/>
    <n v="1981"/>
    <x v="0"/>
    <s v="SSD10"/>
    <x v="16"/>
    <x v="94"/>
    <s v="COM"/>
    <m/>
    <m/>
    <m/>
    <m/>
    <x v="52"/>
    <x v="482"/>
    <m/>
    <s v="PO09523480"/>
    <n v="289"/>
    <d v="2022-06-30T00:00:00"/>
    <n v="-0.65"/>
    <s v="USD"/>
    <n v="-0.65"/>
    <s v="PO"/>
    <n v="2022"/>
    <x v="2"/>
  </r>
  <r>
    <x v="0"/>
    <s v="UNDP1-PO09523480-30-JUN-2022-48"/>
    <x v="4"/>
    <d v="2022-07-01T00:00:00"/>
    <s v="UNDP1"/>
    <x v="9"/>
    <s v="Learning costs"/>
    <s v="SSD"/>
    <n v="30000"/>
    <n v="47104"/>
    <n v="1981"/>
    <x v="0"/>
    <s v="SSD10"/>
    <x v="16"/>
    <x v="94"/>
    <s v="COM"/>
    <m/>
    <m/>
    <m/>
    <m/>
    <x v="52"/>
    <x v="481"/>
    <m/>
    <s v="PO09523480"/>
    <n v="48"/>
    <d v="2022-06-30T00:00:00"/>
    <n v="98.54"/>
    <s v="USD"/>
    <n v="98.54"/>
    <s v="PO"/>
    <n v="2022"/>
    <x v="2"/>
  </r>
  <r>
    <x v="0"/>
    <s v="UNDP1-PO09523480-30-JUN-2022-49"/>
    <x v="4"/>
    <d v="2022-07-01T00:00:00"/>
    <s v="UNDP1"/>
    <x v="9"/>
    <s v="Learning costs"/>
    <s v="SSD"/>
    <n v="30000"/>
    <n v="47104"/>
    <n v="1981"/>
    <x v="0"/>
    <s v="SSD10"/>
    <x v="16"/>
    <x v="94"/>
    <s v="COM"/>
    <m/>
    <m/>
    <m/>
    <m/>
    <x v="52"/>
    <x v="481"/>
    <m/>
    <s v="PO09523480"/>
    <n v="49"/>
    <d v="2022-06-30T00:00:00"/>
    <n v="492.75"/>
    <s v="USD"/>
    <n v="492.75"/>
    <s v="PO"/>
    <n v="2022"/>
    <x v="2"/>
  </r>
  <r>
    <x v="0"/>
    <s v="UNDP1-PO09523480-30-JUN-2022-50"/>
    <x v="4"/>
    <d v="2022-07-01T00:00:00"/>
    <s v="UNDP1"/>
    <x v="9"/>
    <s v="Learning costs"/>
    <s v="SSD"/>
    <n v="30000"/>
    <n v="47104"/>
    <n v="1981"/>
    <x v="0"/>
    <s v="SSD10"/>
    <x v="16"/>
    <x v="94"/>
    <s v="COM"/>
    <m/>
    <m/>
    <m/>
    <m/>
    <x v="52"/>
    <x v="481"/>
    <m/>
    <s v="PO09523480"/>
    <n v="50"/>
    <d v="2022-06-30T00:00:00"/>
    <n v="328.5"/>
    <s v="USD"/>
    <n v="328.5"/>
    <s v="PO"/>
    <n v="2022"/>
    <x v="2"/>
  </r>
  <r>
    <x v="0"/>
    <s v="UNDP1-PO09523480-30-JUN-2022-51"/>
    <x v="4"/>
    <d v="2022-07-01T00:00:00"/>
    <s v="UNDP1"/>
    <x v="9"/>
    <s v="Learning costs"/>
    <s v="SSD"/>
    <n v="30000"/>
    <n v="47104"/>
    <n v="1981"/>
    <x v="0"/>
    <s v="SSD10"/>
    <x v="16"/>
    <x v="94"/>
    <s v="COM"/>
    <m/>
    <m/>
    <m/>
    <m/>
    <x v="52"/>
    <x v="481"/>
    <m/>
    <s v="PO09523480"/>
    <n v="51"/>
    <d v="2022-06-30T00:00:00"/>
    <n v="4.93"/>
    <s v="USD"/>
    <n v="4.93"/>
    <s v="PO"/>
    <n v="2022"/>
    <x v="2"/>
  </r>
  <r>
    <x v="0"/>
    <s v="UNDP1-PO09523480-30-JUN-2022-134"/>
    <x v="4"/>
    <d v="2022-07-01T00:00:00"/>
    <s v="UNDP1"/>
    <x v="9"/>
    <s v="Learning costs"/>
    <s v="SSD"/>
    <n v="30000"/>
    <n v="47104"/>
    <n v="1981"/>
    <x v="0"/>
    <s v="SSD10"/>
    <x v="16"/>
    <x v="94"/>
    <s v="COM"/>
    <m/>
    <m/>
    <m/>
    <m/>
    <x v="52"/>
    <x v="481"/>
    <m/>
    <s v="PO09523480"/>
    <n v="134"/>
    <d v="2022-06-30T00:00:00"/>
    <n v="147.79"/>
    <s v="USD"/>
    <n v="147.79"/>
    <s v="PO"/>
    <n v="2022"/>
    <x v="2"/>
  </r>
  <r>
    <x v="0"/>
    <s v="UNDP1-PO09523480-30-JUN-2022-135"/>
    <x v="4"/>
    <d v="2022-07-01T00:00:00"/>
    <s v="UNDP1"/>
    <x v="9"/>
    <s v="Learning costs"/>
    <s v="SSD"/>
    <n v="30000"/>
    <n v="47104"/>
    <n v="1981"/>
    <x v="0"/>
    <s v="SSD10"/>
    <x v="16"/>
    <x v="94"/>
    <s v="COM"/>
    <m/>
    <m/>
    <m/>
    <m/>
    <x v="52"/>
    <x v="481"/>
    <m/>
    <s v="PO09523480"/>
    <n v="135"/>
    <d v="2022-06-30T00:00:00"/>
    <n v="221.7"/>
    <s v="USD"/>
    <n v="221.7"/>
    <s v="PO"/>
    <n v="2022"/>
    <x v="2"/>
  </r>
  <r>
    <x v="0"/>
    <s v="UNDP1-PO09523480-30-JUN-2022-136"/>
    <x v="4"/>
    <d v="2022-07-01T00:00:00"/>
    <s v="UNDP1"/>
    <x v="9"/>
    <s v="Learning costs"/>
    <s v="SSD"/>
    <n v="30000"/>
    <n v="47104"/>
    <n v="1981"/>
    <x v="0"/>
    <s v="SSD10"/>
    <x v="16"/>
    <x v="94"/>
    <s v="COM"/>
    <m/>
    <m/>
    <m/>
    <m/>
    <x v="52"/>
    <x v="481"/>
    <m/>
    <s v="PO09523480"/>
    <n v="136"/>
    <d v="2022-06-30T00:00:00"/>
    <n v="164.25"/>
    <s v="USD"/>
    <n v="164.25"/>
    <s v="PO"/>
    <n v="2022"/>
    <x v="2"/>
  </r>
  <r>
    <x v="0"/>
    <s v="UNDP1-PO09523480-30-JUN-2022-137"/>
    <x v="4"/>
    <d v="2022-07-01T00:00:00"/>
    <s v="UNDP1"/>
    <x v="9"/>
    <s v="Learning costs"/>
    <s v="SSD"/>
    <n v="30000"/>
    <n v="47104"/>
    <n v="1981"/>
    <x v="0"/>
    <s v="SSD10"/>
    <x v="16"/>
    <x v="94"/>
    <s v="COM"/>
    <m/>
    <m/>
    <m/>
    <m/>
    <x v="52"/>
    <x v="481"/>
    <m/>
    <s v="PO09523480"/>
    <n v="137"/>
    <d v="2022-06-30T00:00:00"/>
    <n v="16.559999999999999"/>
    <s v="USD"/>
    <n v="16.559999999999999"/>
    <s v="PO"/>
    <n v="2022"/>
    <x v="2"/>
  </r>
  <r>
    <x v="0"/>
    <s v="UNDP1-PO09523480-30-JUN-2022-282"/>
    <x v="4"/>
    <d v="2022-07-01T00:00:00"/>
    <s v="UNDP1"/>
    <x v="15"/>
    <s v="Receipt Accrual Liability"/>
    <s v="SSD"/>
    <n v="30000"/>
    <n v="47104"/>
    <n v="1981"/>
    <x v="0"/>
    <s v="SSD10"/>
    <x v="16"/>
    <x v="94"/>
    <s v="COM"/>
    <m/>
    <m/>
    <m/>
    <m/>
    <x v="52"/>
    <x v="481"/>
    <m/>
    <s v="PO09523480"/>
    <n v="282"/>
    <d v="2022-06-30T00:00:00"/>
    <n v="-492.75"/>
    <s v="USD"/>
    <n v="-492.75"/>
    <s v="PO"/>
    <n v="2022"/>
    <x v="2"/>
  </r>
  <r>
    <x v="7"/>
    <s v="SSD10-11363-166168-1-2"/>
    <x v="7"/>
    <d v="2022-03-04T00:00:00"/>
    <s v="UNDP1"/>
    <x v="90"/>
    <s v="Contributions Receivable"/>
    <s v="SSD"/>
    <n v="30000"/>
    <n v="47103"/>
    <n v="1981"/>
    <x v="0"/>
    <s v="SSD10"/>
    <x v="16"/>
    <x v="6"/>
    <s v="REV"/>
    <s v=" "/>
    <m/>
    <m/>
    <m/>
    <x v="181"/>
    <x v="219"/>
    <m/>
    <s v="AR09367429"/>
    <n v="2"/>
    <d v="2022-03-01T00:00:00"/>
    <n v="-510000"/>
    <s v="USD"/>
    <n v="-510000"/>
    <s v="AR"/>
    <n v="2022"/>
    <x v="3"/>
  </r>
  <r>
    <x v="8"/>
    <s v="SSD10-166168-1-1"/>
    <x v="7"/>
    <d v="2022-03-04T00:00:00"/>
    <s v="UNDP1"/>
    <x v="88"/>
    <s v="Unbilled AR Contracts"/>
    <s v="SSD"/>
    <n v="30000"/>
    <n v="47103"/>
    <n v="1981"/>
    <x v="0"/>
    <s v="SSD10"/>
    <x v="16"/>
    <x v="6"/>
    <s v=" "/>
    <s v=" "/>
    <s v="Project Level Co-Financing"/>
    <m/>
    <m/>
    <x v="181"/>
    <x v="248"/>
    <m/>
    <s v="BI09366560"/>
    <n v="2"/>
    <d v="2022-03-01T00:00:00"/>
    <n v="-510000"/>
    <s v="USD"/>
    <n v="-510000"/>
    <s v="BI"/>
    <n v="2022"/>
    <x v="3"/>
  </r>
  <r>
    <x v="8"/>
    <s v="SSD10-166168-1-1"/>
    <x v="7"/>
    <d v="2022-03-04T00:00:00"/>
    <s v="UNDP1"/>
    <x v="90"/>
    <s v="Contributions Receivable"/>
    <s v="SSD"/>
    <n v="30000"/>
    <n v="47103"/>
    <n v="1981"/>
    <x v="0"/>
    <s v="SSD10"/>
    <x v="16"/>
    <x v="6"/>
    <s v=" "/>
    <s v=" "/>
    <s v="Project Level Co-Financing"/>
    <m/>
    <m/>
    <x v="181"/>
    <x v="248"/>
    <m/>
    <s v="BI09366560"/>
    <n v="1"/>
    <d v="2022-03-01T00:00:00"/>
    <n v="510000"/>
    <s v="USD"/>
    <n v="510000"/>
    <s v="BI"/>
    <n v="2022"/>
    <x v="3"/>
  </r>
  <r>
    <x v="2"/>
    <s v="SSD10-00096744-1-5-CANC-RXL"/>
    <x v="30"/>
    <d v="2022-03-17T00:00:00"/>
    <s v="UNDP1"/>
    <x v="17"/>
    <s v="REALIZED LOSS"/>
    <s v="SSD"/>
    <n v="32045"/>
    <n v="47104"/>
    <n v="1981"/>
    <x v="1"/>
    <s v="SSD10"/>
    <x v="17"/>
    <x v="19"/>
    <s v="ACT"/>
    <s v=" "/>
    <n v="12033"/>
    <s v="NEW SUDAN INSURANCE CO. LTD"/>
    <s v=" "/>
    <x v="54"/>
    <x v="36"/>
    <m/>
    <s v="AP09382868"/>
    <n v="124"/>
    <d v="2022-03-06T00:00:00"/>
    <n v="0"/>
    <s v="SSP"/>
    <n v="-0.72"/>
    <s v="AP"/>
    <n v="2022"/>
    <x v="3"/>
  </r>
  <r>
    <x v="2"/>
    <s v="SSD10-00096744-1-5-PYMN-RXG"/>
    <x v="31"/>
    <d v="2022-03-19T00:00:00"/>
    <s v="UNDP1"/>
    <x v="18"/>
    <s v="REALIZED GAIN"/>
    <s v="SSD"/>
    <n v="32045"/>
    <n v="47104"/>
    <n v="1981"/>
    <x v="1"/>
    <s v="SSD10"/>
    <x v="17"/>
    <x v="19"/>
    <s v="ACT"/>
    <s v=" "/>
    <n v="12033"/>
    <s v="NEW SUDAN INSURANCE CO. LTD"/>
    <s v=" "/>
    <x v="55"/>
    <x v="36"/>
    <m/>
    <s v="AP09386211"/>
    <n v="448"/>
    <d v="2022-03-18T00:00:00"/>
    <n v="0"/>
    <s v="SSP"/>
    <n v="-11.21"/>
    <s v="AP"/>
    <n v="2022"/>
    <x v="3"/>
  </r>
  <r>
    <x v="2"/>
    <s v="SSD10-00096789-1-4-ACCR-DST"/>
    <x v="27"/>
    <d v="2022-01-18T00:00:00"/>
    <s v="UNDP1"/>
    <x v="19"/>
    <s v="FUEL, PETROLEUM AND OTHER OILS"/>
    <s v="SSD"/>
    <n v="32045"/>
    <n v="47104"/>
    <n v="1981"/>
    <x v="1"/>
    <s v="SSD10"/>
    <x v="17"/>
    <x v="19"/>
    <s v="ACT"/>
    <s v=" "/>
    <n v="1698"/>
    <s v="UNITED NATIONS MISSION IN SOUTH SUDAN"/>
    <s v=" "/>
    <x v="56"/>
    <x v="37"/>
    <m/>
    <s v="AP09308065"/>
    <n v="21"/>
    <d v="2022-01-01T00:00:00"/>
    <n v="316.75"/>
    <s v="USD"/>
    <n v="316.75"/>
    <s v="AP"/>
    <n v="2022"/>
    <x v="5"/>
  </r>
  <r>
    <x v="2"/>
    <s v="SSD10-00096843-1-1-PYMN-RXG"/>
    <x v="36"/>
    <d v="2022-01-07T00:00:00"/>
    <s v="UNDP1"/>
    <x v="18"/>
    <s v="REALIZED GAIN"/>
    <s v="SSD"/>
    <n v="32045"/>
    <n v="47104"/>
    <n v="1981"/>
    <x v="1"/>
    <s v="SSD10"/>
    <x v="17"/>
    <x v="100"/>
    <s v=" "/>
    <s v=" "/>
    <n v="5492"/>
    <s v="ERNEST YEBOAH"/>
    <s v=" "/>
    <x v="55"/>
    <x v="483"/>
    <m/>
    <s v="AP09294279"/>
    <n v="507"/>
    <d v="2022-01-07T00:00:00"/>
    <n v="0"/>
    <s v="SSP"/>
    <n v="-7.56"/>
    <s v="AP"/>
    <n v="2022"/>
    <x v="5"/>
  </r>
  <r>
    <x v="2"/>
    <s v="SSD10-00096975-1-1-ACCR-DST"/>
    <x v="122"/>
    <d v="2022-01-26T00:00:00"/>
    <s v="UNDP1"/>
    <x v="81"/>
    <s v="BANK CHARGES"/>
    <s v="SSD"/>
    <n v="32045"/>
    <n v="47104"/>
    <n v="1981"/>
    <x v="1"/>
    <s v="SSD10"/>
    <x v="17"/>
    <x v="10"/>
    <s v=" "/>
    <s v=" "/>
    <n v="4828"/>
    <s v="ECOBANK SOUTH SUDAN LIMITED"/>
    <s v=" "/>
    <x v="331"/>
    <x v="484"/>
    <m/>
    <s v="AP09319681"/>
    <n v="8"/>
    <d v="2022-01-24T00:00:00"/>
    <n v="2000"/>
    <s v="USD"/>
    <n v="2000"/>
    <s v="AP"/>
    <n v="2022"/>
    <x v="5"/>
  </r>
  <r>
    <x v="2"/>
    <s v="SSD10-00096976-1-1-ACCR-DST"/>
    <x v="16"/>
    <d v="2022-01-26T00:00:00"/>
    <s v="UNDP1"/>
    <x v="81"/>
    <s v="BANK CHARGES"/>
    <s v="SSD"/>
    <n v="32045"/>
    <n v="47104"/>
    <n v="1981"/>
    <x v="1"/>
    <s v="SSD10"/>
    <x v="17"/>
    <x v="100"/>
    <s v=" "/>
    <s v=" "/>
    <n v="4828"/>
    <s v="ECOBANK SOUTH SUDAN LIMITED"/>
    <s v=" "/>
    <x v="197"/>
    <x v="485"/>
    <m/>
    <s v="AP09319683"/>
    <n v="34"/>
    <d v="2022-01-26T00:00:00"/>
    <n v="280"/>
    <s v="USD"/>
    <n v="280"/>
    <s v="AP"/>
    <n v="2022"/>
    <x v="5"/>
  </r>
  <r>
    <x v="2"/>
    <s v="SSD10-00096978-1-1-ACCR-DST"/>
    <x v="122"/>
    <d v="2022-01-26T00:00:00"/>
    <s v="UNDP1"/>
    <x v="81"/>
    <s v="BANK CHARGES"/>
    <s v="SSD"/>
    <n v="32045"/>
    <n v="47104"/>
    <n v="1981"/>
    <x v="1"/>
    <s v="SSD10"/>
    <x v="17"/>
    <x v="10"/>
    <s v=" "/>
    <s v=" "/>
    <n v="4828"/>
    <s v="ECOBANK SOUTH SUDAN LIMITED"/>
    <s v=" "/>
    <x v="332"/>
    <x v="486"/>
    <m/>
    <s v="AP09319681"/>
    <n v="9"/>
    <d v="2022-01-24T00:00:00"/>
    <n v="280"/>
    <s v="USD"/>
    <n v="280"/>
    <s v="AP"/>
    <n v="2022"/>
    <x v="5"/>
  </r>
  <r>
    <x v="2"/>
    <s v="SSD10-00096979-1-1-ACCR-DST"/>
    <x v="122"/>
    <d v="2022-01-26T00:00:00"/>
    <s v="UNDP1"/>
    <x v="81"/>
    <s v="BANK CHARGES"/>
    <s v="SSD"/>
    <n v="32045"/>
    <n v="47104"/>
    <n v="1981"/>
    <x v="1"/>
    <s v="SSD10"/>
    <x v="17"/>
    <x v="10"/>
    <s v=" "/>
    <s v=" "/>
    <n v="4828"/>
    <s v="ECOBANK SOUTH SUDAN LIMITED"/>
    <s v=" "/>
    <x v="103"/>
    <x v="487"/>
    <m/>
    <s v="AP09319681"/>
    <n v="10"/>
    <d v="2022-01-24T00:00:00"/>
    <n v="280"/>
    <s v="USD"/>
    <n v="280"/>
    <s v="AP"/>
    <n v="2022"/>
    <x v="5"/>
  </r>
  <r>
    <x v="2"/>
    <s v="SSD10-00096989-1-1-ACCR-DST"/>
    <x v="101"/>
    <d v="2022-01-26T00:00:00"/>
    <s v="UNDP1"/>
    <x v="81"/>
    <s v="BANK CHARGES"/>
    <s v="SSD"/>
    <n v="32045"/>
    <n v="47104"/>
    <n v="1981"/>
    <x v="1"/>
    <s v="SSD10"/>
    <x v="17"/>
    <x v="10"/>
    <s v=" "/>
    <s v=" "/>
    <n v="4828"/>
    <s v="ECOBANK SOUTH SUDAN LIMITED"/>
    <s v=" "/>
    <x v="103"/>
    <x v="488"/>
    <m/>
    <s v="AP09319682"/>
    <n v="13"/>
    <d v="2022-01-25T00:00:00"/>
    <n v="2000"/>
    <s v="USD"/>
    <n v="2000"/>
    <s v="AP"/>
    <n v="2022"/>
    <x v="5"/>
  </r>
  <r>
    <x v="2"/>
    <s v="SSD10-00096995-1-1-ACCR-DST"/>
    <x v="16"/>
    <d v="2022-01-26T00:00:00"/>
    <s v="UNDP1"/>
    <x v="81"/>
    <s v="BANK CHARGES"/>
    <s v="SSD"/>
    <n v="32045"/>
    <n v="47104"/>
    <n v="1981"/>
    <x v="1"/>
    <s v="SSD10"/>
    <x v="17"/>
    <x v="100"/>
    <s v=" "/>
    <s v=" "/>
    <n v="4828"/>
    <s v="ECOBANK SOUTH SUDAN LIMITED"/>
    <s v=" "/>
    <x v="333"/>
    <x v="489"/>
    <m/>
    <s v="AP09319683"/>
    <n v="33"/>
    <d v="2022-01-26T00:00:00"/>
    <n v="2000"/>
    <s v="USD"/>
    <n v="2000"/>
    <s v="AP"/>
    <n v="2022"/>
    <x v="5"/>
  </r>
  <r>
    <x v="2"/>
    <s v="SSD10-00097001-1-1-ACCR-DST"/>
    <x v="16"/>
    <d v="2022-01-26T00:00:00"/>
    <s v="UNDP1"/>
    <x v="9"/>
    <s v="LEARNING COSTS"/>
    <s v="SSD"/>
    <n v="32045"/>
    <n v="47104"/>
    <n v="1981"/>
    <x v="1"/>
    <s v="SSD10"/>
    <x v="17"/>
    <x v="19"/>
    <s v="ACT"/>
    <s v=" "/>
    <n v="4181"/>
    <s v="DYNAMICS INVESTMENT CO. LTD"/>
    <s v=" "/>
    <x v="334"/>
    <x v="490"/>
    <m/>
    <s v="AP09319683"/>
    <n v="48"/>
    <d v="2022-01-26T00:00:00"/>
    <n v="1500"/>
    <s v="USD"/>
    <n v="1500"/>
    <s v="AP"/>
    <n v="2022"/>
    <x v="5"/>
  </r>
  <r>
    <x v="2"/>
    <s v="SSD10-00097001-2-1-ACCR-DST"/>
    <x v="16"/>
    <d v="2022-01-26T00:00:00"/>
    <s v="UNDP1"/>
    <x v="9"/>
    <s v="LEARNING COSTS"/>
    <s v="SSD"/>
    <n v="32045"/>
    <n v="47104"/>
    <n v="1981"/>
    <x v="1"/>
    <s v="SSD10"/>
    <x v="17"/>
    <x v="19"/>
    <s v="ACT"/>
    <s v=" "/>
    <n v="4181"/>
    <s v="DYNAMICS INVESTMENT CO. LTD"/>
    <s v=" "/>
    <x v="335"/>
    <x v="490"/>
    <m/>
    <s v="AP09319683"/>
    <n v="49"/>
    <d v="2022-01-26T00:00:00"/>
    <n v="3000"/>
    <s v="USD"/>
    <n v="3000"/>
    <s v="AP"/>
    <n v="2022"/>
    <x v="5"/>
  </r>
  <r>
    <x v="2"/>
    <s v="SSD10-00097001-3-1-ACCR-DST"/>
    <x v="16"/>
    <d v="2022-01-26T00:00:00"/>
    <s v="UNDP1"/>
    <x v="9"/>
    <s v="LEARNING COSTS"/>
    <s v="SSD"/>
    <n v="32045"/>
    <n v="47104"/>
    <n v="1981"/>
    <x v="1"/>
    <s v="SSD10"/>
    <x v="17"/>
    <x v="19"/>
    <s v="ACT"/>
    <s v=" "/>
    <n v="4181"/>
    <s v="DYNAMICS INVESTMENT CO. LTD"/>
    <s v=" "/>
    <x v="336"/>
    <x v="490"/>
    <m/>
    <s v="AP09319683"/>
    <n v="45"/>
    <d v="2022-01-26T00:00:00"/>
    <n v="750"/>
    <s v="USD"/>
    <n v="750"/>
    <s v="AP"/>
    <n v="2022"/>
    <x v="5"/>
  </r>
  <r>
    <x v="2"/>
    <s v="SSD10-00097001-4-1-ACCR-DST"/>
    <x v="16"/>
    <d v="2022-01-26T00:00:00"/>
    <s v="UNDP1"/>
    <x v="9"/>
    <s v="LEARNING COSTS"/>
    <s v="SSD"/>
    <n v="32045"/>
    <n v="47104"/>
    <n v="1981"/>
    <x v="1"/>
    <s v="SSD10"/>
    <x v="17"/>
    <x v="19"/>
    <s v="ACT"/>
    <s v=" "/>
    <n v="4181"/>
    <s v="DYNAMICS INVESTMENT CO. LTD"/>
    <s v=" "/>
    <x v="337"/>
    <x v="490"/>
    <m/>
    <s v="AP09319683"/>
    <n v="46"/>
    <d v="2022-01-26T00:00:00"/>
    <n v="500"/>
    <s v="USD"/>
    <n v="500"/>
    <s v="AP"/>
    <n v="2022"/>
    <x v="5"/>
  </r>
  <r>
    <x v="2"/>
    <s v="SSD10-00097001-5-1-ACCR-DST"/>
    <x v="16"/>
    <d v="2022-01-26T00:00:00"/>
    <s v="UNDP1"/>
    <x v="9"/>
    <s v="LEARNING COSTS"/>
    <s v="SSD"/>
    <n v="32045"/>
    <n v="47104"/>
    <n v="1981"/>
    <x v="1"/>
    <s v="SSD10"/>
    <x v="17"/>
    <x v="19"/>
    <s v="ACT"/>
    <s v=" "/>
    <n v="4181"/>
    <s v="DYNAMICS INVESTMENT CO. LTD"/>
    <s v=" "/>
    <x v="338"/>
    <x v="490"/>
    <m/>
    <s v="AP09319683"/>
    <n v="47"/>
    <d v="2022-01-26T00:00:00"/>
    <n v="4000"/>
    <s v="USD"/>
    <n v="4000"/>
    <s v="AP"/>
    <n v="2022"/>
    <x v="5"/>
  </r>
  <r>
    <x v="2"/>
    <s v="SSD10-00097001-6-1-ACCR-DST"/>
    <x v="16"/>
    <d v="2022-01-26T00:00:00"/>
    <s v="UNDP1"/>
    <x v="13"/>
    <s v="STATIONERY   OTHER OFFICE SUPP"/>
    <s v="SSD"/>
    <n v="32045"/>
    <n v="47104"/>
    <n v="1981"/>
    <x v="1"/>
    <s v="SSD10"/>
    <x v="17"/>
    <x v="19"/>
    <s v="ACT"/>
    <s v=" "/>
    <n v="4181"/>
    <s v="DYNAMICS INVESTMENT CO. LTD"/>
    <s v=" "/>
    <x v="339"/>
    <x v="490"/>
    <m/>
    <s v="AP09319683"/>
    <n v="29"/>
    <d v="2022-01-26T00:00:00"/>
    <n v="200"/>
    <s v="USD"/>
    <n v="200"/>
    <s v="AP"/>
    <n v="2022"/>
    <x v="5"/>
  </r>
  <r>
    <x v="2"/>
    <s v="SSD10-00097017-1-1-ACCR-DST"/>
    <x v="105"/>
    <d v="2022-01-28T00:00:00"/>
    <s v="UNDP1"/>
    <x v="9"/>
    <s v="LEARNING COSTS"/>
    <s v="SSD"/>
    <n v="32045"/>
    <n v="47104"/>
    <n v="1981"/>
    <x v="1"/>
    <s v="SSD10"/>
    <x v="17"/>
    <x v="100"/>
    <s v="ACT"/>
    <s v=" "/>
    <n v="6181"/>
    <s v="ARIOP COMPANY LTD"/>
    <s v=" "/>
    <x v="27"/>
    <x v="491"/>
    <m/>
    <s v="AP09323196"/>
    <n v="16"/>
    <d v="2022-01-27T00:00:00"/>
    <n v="360"/>
    <s v="USD"/>
    <n v="360"/>
    <s v="AP"/>
    <n v="2022"/>
    <x v="5"/>
  </r>
  <r>
    <x v="2"/>
    <s v="SSD10-00097017-2-1-ACCR-DST"/>
    <x v="105"/>
    <d v="2022-01-28T00:00:00"/>
    <s v="UNDP1"/>
    <x v="9"/>
    <s v="LEARNING COSTS"/>
    <s v="SSD"/>
    <n v="32045"/>
    <n v="47104"/>
    <n v="1981"/>
    <x v="1"/>
    <s v="SSD10"/>
    <x v="17"/>
    <x v="100"/>
    <s v="ACT"/>
    <s v=" "/>
    <n v="6181"/>
    <s v="ARIOP COMPANY LTD"/>
    <s v=" "/>
    <x v="27"/>
    <x v="491"/>
    <m/>
    <s v="AP09323196"/>
    <n v="17"/>
    <d v="2022-01-27T00:00:00"/>
    <n v="1800"/>
    <s v="USD"/>
    <n v="1800"/>
    <s v="AP"/>
    <n v="2022"/>
    <x v="5"/>
  </r>
  <r>
    <x v="2"/>
    <s v="SSD10-00097017-3-1-ACCR-DST"/>
    <x v="105"/>
    <d v="2022-01-28T00:00:00"/>
    <s v="UNDP1"/>
    <x v="9"/>
    <s v="LEARNING COSTS"/>
    <s v="SSD"/>
    <n v="32045"/>
    <n v="47104"/>
    <n v="1981"/>
    <x v="1"/>
    <s v="SSD10"/>
    <x v="17"/>
    <x v="100"/>
    <s v="ACT"/>
    <s v=" "/>
    <n v="6181"/>
    <s v="ARIOP COMPANY LTD"/>
    <s v=" "/>
    <x v="27"/>
    <x v="491"/>
    <m/>
    <s v="AP09323196"/>
    <n v="18"/>
    <d v="2022-01-27T00:00:00"/>
    <n v="1800"/>
    <s v="USD"/>
    <n v="1800"/>
    <s v="AP"/>
    <n v="2022"/>
    <x v="5"/>
  </r>
  <r>
    <x v="2"/>
    <s v="SSD10-00097017-4-1-ACCR-DST"/>
    <x v="105"/>
    <d v="2022-01-28T00:00:00"/>
    <s v="UNDP1"/>
    <x v="9"/>
    <s v="LEARNING COSTS"/>
    <s v="SSD"/>
    <n v="32045"/>
    <n v="47104"/>
    <n v="1981"/>
    <x v="1"/>
    <s v="SSD10"/>
    <x v="17"/>
    <x v="100"/>
    <s v="ACT"/>
    <s v=" "/>
    <n v="6181"/>
    <s v="ARIOP COMPANY LTD"/>
    <s v=" "/>
    <x v="27"/>
    <x v="491"/>
    <m/>
    <s v="AP09323196"/>
    <n v="19"/>
    <d v="2022-01-27T00:00:00"/>
    <n v="360"/>
    <s v="USD"/>
    <n v="360"/>
    <s v="AP"/>
    <n v="2022"/>
    <x v="5"/>
  </r>
  <r>
    <x v="2"/>
    <s v="SSD10-00097017-5-1-ACCR-DST"/>
    <x v="105"/>
    <d v="2022-01-28T00:00:00"/>
    <s v="UNDP1"/>
    <x v="9"/>
    <s v="LEARNING COSTS"/>
    <s v="SSD"/>
    <n v="32045"/>
    <n v="47104"/>
    <n v="1981"/>
    <x v="1"/>
    <s v="SSD10"/>
    <x v="17"/>
    <x v="100"/>
    <s v="ACT"/>
    <s v=" "/>
    <n v="6181"/>
    <s v="ARIOP COMPANY LTD"/>
    <s v=" "/>
    <x v="27"/>
    <x v="491"/>
    <m/>
    <s v="AP09323196"/>
    <n v="20"/>
    <d v="2022-01-27T00:00:00"/>
    <n v="540"/>
    <s v="USD"/>
    <n v="540"/>
    <s v="AP"/>
    <n v="2022"/>
    <x v="5"/>
  </r>
  <r>
    <x v="2"/>
    <s v="SSD10-00097017-6-1-ACCR-DST"/>
    <x v="105"/>
    <d v="2022-01-28T00:00:00"/>
    <s v="UNDP1"/>
    <x v="13"/>
    <s v="STATIONERY   OTHER OFFICE SUPP"/>
    <s v="SSD"/>
    <n v="32045"/>
    <n v="47104"/>
    <n v="1981"/>
    <x v="1"/>
    <s v="SSD10"/>
    <x v="17"/>
    <x v="100"/>
    <s v="ACT"/>
    <s v=" "/>
    <n v="6181"/>
    <s v="ARIOP COMPANY LTD"/>
    <s v=" "/>
    <x v="232"/>
    <x v="491"/>
    <m/>
    <s v="AP09323196"/>
    <n v="13"/>
    <d v="2022-01-27T00:00:00"/>
    <n v="450"/>
    <s v="USD"/>
    <n v="450"/>
    <s v="AP"/>
    <n v="2022"/>
    <x v="5"/>
  </r>
  <r>
    <x v="2"/>
    <s v="SSD10-00097022-1-1-ACCR-DST"/>
    <x v="105"/>
    <d v="2022-01-28T00:00:00"/>
    <s v="UNDP1"/>
    <x v="81"/>
    <s v="BANK CHARGES"/>
    <s v="SSD"/>
    <n v="32045"/>
    <n v="47104"/>
    <n v="1981"/>
    <x v="1"/>
    <s v="SSD10"/>
    <x v="17"/>
    <x v="19"/>
    <s v="ACT"/>
    <s v=" "/>
    <n v="4828"/>
    <s v="ECOBANK SOUTH SUDAN LIMITED"/>
    <s v=" "/>
    <x v="103"/>
    <x v="492"/>
    <m/>
    <s v="AP09324211"/>
    <n v="25"/>
    <d v="2022-01-27T00:00:00"/>
    <n v="280"/>
    <s v="USD"/>
    <n v="280"/>
    <s v="AP"/>
    <n v="2022"/>
    <x v="5"/>
  </r>
  <r>
    <x v="2"/>
    <s v="SSD10-00097110-1-1-ACCR-DST"/>
    <x v="28"/>
    <d v="2022-02-11T00:00:00"/>
    <s v="UNDP1"/>
    <x v="23"/>
    <s v="HAZARD DUTY STATION ALLOW-IP"/>
    <s v="SSD"/>
    <n v="32045"/>
    <n v="47104"/>
    <n v="1981"/>
    <x v="1"/>
    <s v="SSD10"/>
    <x v="17"/>
    <x v="100"/>
    <s v="ACT"/>
    <s v=" "/>
    <n v="5492"/>
    <s v="ERNEST YEBOAH"/>
    <s v=" "/>
    <x v="103"/>
    <x v="493"/>
    <m/>
    <s v="AP09341688"/>
    <n v="9"/>
    <d v="2022-02-01T00:00:00"/>
    <n v="1645"/>
    <s v="USD"/>
    <n v="1645"/>
    <s v="AP"/>
    <n v="2022"/>
    <x v="4"/>
  </r>
  <r>
    <x v="2"/>
    <s v="SSD10-00097110-1-3-ACCR-DST"/>
    <x v="28"/>
    <d v="2022-02-11T00:00:00"/>
    <s v="UNDP1"/>
    <x v="81"/>
    <s v="BANK CHARGES"/>
    <s v="SSD"/>
    <n v="32045"/>
    <n v="47104"/>
    <n v="1981"/>
    <x v="1"/>
    <s v="SSD10"/>
    <x v="17"/>
    <x v="100"/>
    <s v="ACT"/>
    <s v=" "/>
    <n v="5492"/>
    <s v="ERNEST YEBOAH"/>
    <s v=" "/>
    <x v="103"/>
    <x v="493"/>
    <m/>
    <s v="AP09341688"/>
    <n v="14"/>
    <d v="2022-02-01T00:00:00"/>
    <n v="10"/>
    <s v="USD"/>
    <n v="10"/>
    <s v="AP"/>
    <n v="2022"/>
    <x v="4"/>
  </r>
  <r>
    <x v="2"/>
    <s v="SSD10-00097145-1-2-ACCR-DST"/>
    <x v="61"/>
    <d v="2022-02-11T00:00:00"/>
    <s v="UNDP1"/>
    <x v="95"/>
    <s v="CONNECTIVITY CHARGES"/>
    <s v="SSD"/>
    <n v="32045"/>
    <n v="47101"/>
    <n v="1981"/>
    <x v="1"/>
    <s v="SSD10"/>
    <x v="17"/>
    <x v="19"/>
    <s v=" "/>
    <s v=" "/>
    <n v="3667"/>
    <s v="MTN SOUTH SUDAN"/>
    <s v=" "/>
    <x v="103"/>
    <x v="494"/>
    <m/>
    <s v="AP09342613"/>
    <n v="25"/>
    <d v="2022-02-07T00:00:00"/>
    <n v="22447"/>
    <s v="SSP"/>
    <n v="51.68"/>
    <s v="AP"/>
    <n v="2022"/>
    <x v="4"/>
  </r>
  <r>
    <x v="2"/>
    <s v="SSD10-00097145-1-9-ACCR-DST"/>
    <x v="61"/>
    <d v="2022-02-11T00:00:00"/>
    <s v="UNDP1"/>
    <x v="95"/>
    <s v="CONNECTIVITY CHARGES"/>
    <s v="SSD"/>
    <n v="32045"/>
    <n v="47104"/>
    <n v="1981"/>
    <x v="1"/>
    <s v="SSD10"/>
    <x v="17"/>
    <x v="100"/>
    <s v=" "/>
    <s v=" "/>
    <n v="3667"/>
    <s v="MTN SOUTH SUDAN"/>
    <s v=" "/>
    <x v="103"/>
    <x v="494"/>
    <m/>
    <s v="AP09342613"/>
    <n v="37"/>
    <d v="2022-02-07T00:00:00"/>
    <n v="56766"/>
    <s v="SSP"/>
    <n v="130.69"/>
    <s v="AP"/>
    <n v="2022"/>
    <x v="4"/>
  </r>
  <r>
    <x v="2"/>
    <s v="SSD10-00097146-1-4-ACCR-DST"/>
    <x v="61"/>
    <d v="2022-02-11T00:00:00"/>
    <s v="UNDP1"/>
    <x v="95"/>
    <s v="CONNECTIVITY CHARGES"/>
    <s v="SSD"/>
    <n v="32045"/>
    <n v="47104"/>
    <n v="1981"/>
    <x v="1"/>
    <s v="SSD10"/>
    <x v="17"/>
    <x v="100"/>
    <s v=" "/>
    <s v=" "/>
    <n v="3665"/>
    <s v="THE SOUTH SUDANESE MOBILE TEL (ZAIN) LTD"/>
    <s v=" "/>
    <x v="103"/>
    <x v="495"/>
    <m/>
    <s v="AP09342613"/>
    <n v="30"/>
    <d v="2022-02-07T00:00:00"/>
    <n v="5002"/>
    <s v="SSP"/>
    <n v="11.52"/>
    <s v="AP"/>
    <n v="2022"/>
    <x v="4"/>
  </r>
  <r>
    <x v="2"/>
    <s v="SSD10-00097224-1-14-ACCR-DST"/>
    <x v="114"/>
    <d v="2022-03-15T00:00:00"/>
    <s v="UNDP1"/>
    <x v="19"/>
    <s v="FUEL, PETROLEUM AND OTHER OILS"/>
    <s v="SSD"/>
    <n v="32045"/>
    <n v="47104"/>
    <n v="1981"/>
    <x v="1"/>
    <s v="SSD10"/>
    <x v="17"/>
    <x v="19"/>
    <s v="ACT"/>
    <s v=" "/>
    <n v="1698"/>
    <s v="UNITED NATIONS MISSION IN SOUTH SUDAN"/>
    <s v=" "/>
    <x v="250"/>
    <x v="352"/>
    <m/>
    <s v="AP09379066"/>
    <n v="16"/>
    <d v="2022-03-13T00:00:00"/>
    <n v="929.81"/>
    <s v="USD"/>
    <n v="929.81"/>
    <s v="AP"/>
    <n v="2022"/>
    <x v="3"/>
  </r>
  <r>
    <x v="2"/>
    <s v="SSD10-00097244-1-1-ACCR-DST"/>
    <x v="70"/>
    <d v="2022-02-16T00:00:00"/>
    <s v="UNDP1"/>
    <x v="10"/>
    <s v="INTL CONSULTANTS-SHT TERM-TECH"/>
    <s v="SSD"/>
    <n v="32045"/>
    <n v="47104"/>
    <n v="1981"/>
    <x v="1"/>
    <s v="SSD10"/>
    <x v="17"/>
    <x v="101"/>
    <s v="ACT"/>
    <s v=" "/>
    <n v="7489"/>
    <s v="LAKSHMANAN LAKSHMI NARAYANAN LAKSHMANAN"/>
    <s v=" "/>
    <x v="25"/>
    <x v="496"/>
    <m/>
    <s v="AP09346196"/>
    <n v="13"/>
    <d v="2022-02-15T00:00:00"/>
    <n v="4555.5"/>
    <s v="USD"/>
    <n v="4555.5"/>
    <s v="AP"/>
    <n v="2022"/>
    <x v="4"/>
  </r>
  <r>
    <x v="2"/>
    <s v="SSD10-00097283-1-1-ACCR-DST"/>
    <x v="71"/>
    <d v="2022-02-18T00:00:00"/>
    <s v="UNDP1"/>
    <x v="22"/>
    <s v="LOCAL CONSULT.-SHT TERM-TECH"/>
    <s v="SSD"/>
    <n v="32045"/>
    <n v="47104"/>
    <n v="1981"/>
    <x v="1"/>
    <s v="SSD10"/>
    <x v="17"/>
    <x v="19"/>
    <s v="ACT"/>
    <s v=" "/>
    <n v="7414"/>
    <s v="ANYANG JOHNSTONE MABIOR"/>
    <s v=" "/>
    <x v="125"/>
    <x v="497"/>
    <m/>
    <s v="AP09350300"/>
    <n v="8"/>
    <d v="2022-02-18T00:00:00"/>
    <n v="4400"/>
    <s v="USD"/>
    <n v="4400"/>
    <s v="AP"/>
    <n v="2022"/>
    <x v="4"/>
  </r>
  <r>
    <x v="2"/>
    <s v="SSD10-00097390-1-3-ACCR-DST"/>
    <x v="8"/>
    <d v="2022-03-02T00:00:00"/>
    <s v="UNDP1"/>
    <x v="94"/>
    <s v="LEASE HEAVY EQUIP/OTHER EQUIP"/>
    <s v="SSD"/>
    <n v="32045"/>
    <n v="47104"/>
    <n v="1981"/>
    <x v="1"/>
    <s v="SSD10"/>
    <x v="17"/>
    <x v="100"/>
    <s v=" "/>
    <s v=" "/>
    <n v="3667"/>
    <s v="MTN SOUTH SUDAN"/>
    <s v=" "/>
    <x v="340"/>
    <x v="498"/>
    <m/>
    <s v="AP09363880"/>
    <n v="68"/>
    <d v="2022-02-28T00:00:00"/>
    <n v="56766"/>
    <s v="SSP"/>
    <n v="131.09"/>
    <s v="AP"/>
    <n v="2022"/>
    <x v="4"/>
  </r>
  <r>
    <x v="2"/>
    <s v="SSD10-00097390-1-3-PYMN-RXL"/>
    <x v="123"/>
    <d v="2022-03-03T00:00:00"/>
    <s v="UNDP1"/>
    <x v="17"/>
    <s v="REALIZED LOSS"/>
    <s v="SSD"/>
    <n v="32045"/>
    <n v="47104"/>
    <n v="1981"/>
    <x v="1"/>
    <s v="SSD10"/>
    <x v="17"/>
    <x v="100"/>
    <s v=" "/>
    <s v=" "/>
    <n v="3667"/>
    <s v="MTN SOUTH SUDAN"/>
    <s v=" "/>
    <x v="54"/>
    <x v="498"/>
    <m/>
    <s v="AP09364434"/>
    <n v="243"/>
    <d v="2022-03-02T00:00:00"/>
    <n v="0"/>
    <s v="SSP"/>
    <n v="0.12"/>
    <s v="AP"/>
    <n v="2022"/>
    <x v="3"/>
  </r>
  <r>
    <x v="2"/>
    <s v="SSD10-00097390-1-10-ACCR-DST"/>
    <x v="8"/>
    <d v="2022-03-02T00:00:00"/>
    <s v="UNDP1"/>
    <x v="94"/>
    <s v="LEASE HEAVY EQUIP/OTHER EQUIP"/>
    <s v="SSD"/>
    <n v="32045"/>
    <n v="47108"/>
    <n v="1981"/>
    <x v="1"/>
    <s v="SSD10"/>
    <x v="17"/>
    <x v="19"/>
    <s v=" "/>
    <s v=" "/>
    <n v="3667"/>
    <s v="MTN SOUTH SUDAN"/>
    <s v=" "/>
    <x v="340"/>
    <x v="498"/>
    <m/>
    <s v="AP09363880"/>
    <n v="63"/>
    <d v="2022-02-28T00:00:00"/>
    <n v="22447"/>
    <s v="SSP"/>
    <n v="51.84"/>
    <s v="AP"/>
    <n v="2022"/>
    <x v="4"/>
  </r>
  <r>
    <x v="2"/>
    <s v="SSD10-00097390-1-10-PYMN-RXL"/>
    <x v="123"/>
    <d v="2022-03-03T00:00:00"/>
    <s v="UNDP1"/>
    <x v="17"/>
    <s v="REALIZED LOSS"/>
    <s v="SSD"/>
    <n v="32045"/>
    <n v="47108"/>
    <n v="1981"/>
    <x v="1"/>
    <s v="SSD10"/>
    <x v="17"/>
    <x v="19"/>
    <s v=" "/>
    <s v=" "/>
    <n v="3667"/>
    <s v="MTN SOUTH SUDAN"/>
    <s v=" "/>
    <x v="54"/>
    <x v="498"/>
    <m/>
    <s v="AP09364434"/>
    <n v="240"/>
    <d v="2022-03-02T00:00:00"/>
    <n v="0"/>
    <s v="SSP"/>
    <n v="0.05"/>
    <s v="AP"/>
    <n v="2022"/>
    <x v="3"/>
  </r>
  <r>
    <x v="2"/>
    <s v="SSD10-00097404-2-1-ACCR-DST"/>
    <x v="123"/>
    <d v="2022-03-02T00:00:00"/>
    <s v="UNDP1"/>
    <x v="95"/>
    <s v="CONNECTIVITY CHARGES"/>
    <s v="SSD"/>
    <n v="32045"/>
    <n v="47104"/>
    <n v="1981"/>
    <x v="1"/>
    <s v="SSD10"/>
    <x v="17"/>
    <x v="11"/>
    <s v="ACT"/>
    <s v=" "/>
    <n v="7362"/>
    <s v="4G TELECOM LTD"/>
    <s v=" "/>
    <x v="341"/>
    <x v="499"/>
    <m/>
    <s v="AP09363882"/>
    <n v="4"/>
    <d v="2022-03-02T00:00:00"/>
    <n v="5800"/>
    <s v="USD"/>
    <n v="5800"/>
    <s v="AP"/>
    <n v="2022"/>
    <x v="3"/>
  </r>
  <r>
    <x v="2"/>
    <s v="SSD10-00097438-1-1-ACCR-DST"/>
    <x v="63"/>
    <d v="2022-03-03T00:00:00"/>
    <s v="UNDP1"/>
    <x v="95"/>
    <s v="CONNECTIVITY CHARGES"/>
    <s v="SSD"/>
    <n v="32045"/>
    <n v="47104"/>
    <n v="1981"/>
    <x v="1"/>
    <s v="SSD10"/>
    <x v="17"/>
    <x v="11"/>
    <s v="ACT"/>
    <s v=" "/>
    <n v="7362"/>
    <s v="4G TELECOM LTD"/>
    <s v=" "/>
    <x v="341"/>
    <x v="500"/>
    <m/>
    <s v="AP09366213"/>
    <n v="10"/>
    <d v="2022-03-03T00:00:00"/>
    <n v="3090"/>
    <s v="USD"/>
    <n v="3090"/>
    <s v="AP"/>
    <n v="2022"/>
    <x v="3"/>
  </r>
  <r>
    <x v="2"/>
    <s v="SSD10-00097438-2-1-ACCR-DST"/>
    <x v="63"/>
    <d v="2022-03-03T00:00:00"/>
    <s v="UNDP1"/>
    <x v="95"/>
    <s v="CONNECTIVITY CHARGES"/>
    <s v="SSD"/>
    <n v="32045"/>
    <n v="47104"/>
    <n v="1981"/>
    <x v="1"/>
    <s v="SSD10"/>
    <x v="17"/>
    <x v="11"/>
    <s v="ACT"/>
    <s v=" "/>
    <n v="7362"/>
    <s v="4G TELECOM LTD"/>
    <s v=" "/>
    <x v="341"/>
    <x v="500"/>
    <m/>
    <s v="AP09366213"/>
    <n v="11"/>
    <d v="2022-03-03T00:00:00"/>
    <n v="1800"/>
    <s v="USD"/>
    <n v="1800"/>
    <s v="AP"/>
    <n v="2022"/>
    <x v="3"/>
  </r>
  <r>
    <x v="2"/>
    <s v="SSD10-00097521-1-1-ACCR-DST"/>
    <x v="112"/>
    <d v="2022-03-08T00:00:00"/>
    <s v="UNDP1"/>
    <x v="22"/>
    <s v="LOCAL CONSULT.-SHT TERM-TECH"/>
    <s v="SSD"/>
    <n v="32045"/>
    <n v="47104"/>
    <n v="1981"/>
    <x v="1"/>
    <s v="SSD10"/>
    <x v="17"/>
    <x v="102"/>
    <s v="ACT"/>
    <s v=" "/>
    <n v="2126"/>
    <s v="MILTON MELINGASUK LADO MOGGA"/>
    <s v=" "/>
    <x v="342"/>
    <x v="501"/>
    <m/>
    <s v="AP09370997"/>
    <n v="5"/>
    <d v="2022-03-07T00:00:00"/>
    <n v="4100"/>
    <s v="USD"/>
    <n v="4100"/>
    <s v="AP"/>
    <n v="2022"/>
    <x v="3"/>
  </r>
  <r>
    <x v="2"/>
    <s v="SSD10-00097546-1-1-ACCR-DST"/>
    <x v="108"/>
    <d v="2022-03-08T00:00:00"/>
    <s v="UNDP1"/>
    <x v="81"/>
    <s v="BANK CHARGES"/>
    <s v="SSD"/>
    <n v="32045"/>
    <n v="47104"/>
    <n v="1981"/>
    <x v="1"/>
    <s v="SSD10"/>
    <x v="17"/>
    <x v="100"/>
    <s v=" "/>
    <s v=" "/>
    <n v="4828"/>
    <s v="ECOBANK SOUTH SUDAN LIMITED"/>
    <s v=" "/>
    <x v="103"/>
    <x v="502"/>
    <m/>
    <s v="AP09371979"/>
    <n v="24"/>
    <d v="2022-03-05T00:00:00"/>
    <n v="280"/>
    <s v="USD"/>
    <n v="280"/>
    <s v="AP"/>
    <n v="2022"/>
    <x v="3"/>
  </r>
  <r>
    <x v="2"/>
    <s v="SSD10-00097558-1-1-ACCR-DST"/>
    <x v="124"/>
    <d v="2022-03-08T00:00:00"/>
    <s v="UNDP1"/>
    <x v="11"/>
    <s v="RENT - MEETING ROOMS"/>
    <s v="SSD"/>
    <n v="32045"/>
    <n v="47104"/>
    <n v="1981"/>
    <x v="1"/>
    <s v="SSD10"/>
    <x v="17"/>
    <x v="10"/>
    <s v="ACT"/>
    <s v=" "/>
    <n v="6631"/>
    <s v="PALM AFRICA HOTEL"/>
    <s v=" "/>
    <x v="343"/>
    <x v="503"/>
    <m/>
    <s v="AP09371981"/>
    <n v="12"/>
    <d v="2022-03-08T00:00:00"/>
    <n v="2000"/>
    <s v="USD"/>
    <n v="2000"/>
    <s v="AP"/>
    <n v="2022"/>
    <x v="3"/>
  </r>
  <r>
    <x v="2"/>
    <s v="SSD10-00097558-2-1-ACCR-DST"/>
    <x v="124"/>
    <d v="2022-03-08T00:00:00"/>
    <s v="UNDP1"/>
    <x v="9"/>
    <s v="LEARNING COSTS"/>
    <s v="SSD"/>
    <n v="32045"/>
    <n v="47104"/>
    <n v="1981"/>
    <x v="1"/>
    <s v="SSD10"/>
    <x v="17"/>
    <x v="10"/>
    <s v="ACT"/>
    <s v=" "/>
    <n v="6631"/>
    <s v="PALM AFRICA HOTEL"/>
    <s v=" "/>
    <x v="344"/>
    <x v="503"/>
    <m/>
    <s v="AP09371981"/>
    <n v="17"/>
    <d v="2022-03-08T00:00:00"/>
    <n v="7150"/>
    <s v="USD"/>
    <n v="7150"/>
    <s v="AP"/>
    <n v="2022"/>
    <x v="3"/>
  </r>
  <r>
    <x v="2"/>
    <s v="SSD10-00097558-3-1-ACCR-DST"/>
    <x v="124"/>
    <d v="2022-03-08T00:00:00"/>
    <s v="UNDP1"/>
    <x v="9"/>
    <s v="LEARNING COSTS"/>
    <s v="SSD"/>
    <n v="32045"/>
    <n v="47104"/>
    <n v="1981"/>
    <x v="1"/>
    <s v="SSD10"/>
    <x v="17"/>
    <x v="10"/>
    <s v="ACT"/>
    <s v=" "/>
    <n v="6631"/>
    <s v="PALM AFRICA HOTEL"/>
    <s v=" "/>
    <x v="345"/>
    <x v="503"/>
    <m/>
    <s v="AP09371981"/>
    <n v="18"/>
    <d v="2022-03-08T00:00:00"/>
    <n v="8525"/>
    <s v="USD"/>
    <n v="8525"/>
    <s v="AP"/>
    <n v="2022"/>
    <x v="3"/>
  </r>
  <r>
    <x v="2"/>
    <s v="SSD10-00097558-4-1-ACCR-DST"/>
    <x v="124"/>
    <d v="2022-03-08T00:00:00"/>
    <s v="UNDP1"/>
    <x v="9"/>
    <s v="LEARNING COSTS"/>
    <s v="SSD"/>
    <n v="32045"/>
    <n v="47104"/>
    <n v="1981"/>
    <x v="1"/>
    <s v="SSD10"/>
    <x v="17"/>
    <x v="10"/>
    <s v="ACT"/>
    <s v=" "/>
    <n v="6631"/>
    <s v="PALM AFRICA HOTEL"/>
    <s v=" "/>
    <x v="346"/>
    <x v="503"/>
    <m/>
    <s v="AP09371981"/>
    <n v="16"/>
    <d v="2022-03-08T00:00:00"/>
    <n v="1100"/>
    <s v="USD"/>
    <n v="1100"/>
    <s v="AP"/>
    <n v="2022"/>
    <x v="3"/>
  </r>
  <r>
    <x v="2"/>
    <s v="SSD10-00097585-1-1-ACCR-DST"/>
    <x v="108"/>
    <d v="2022-03-09T00:00:00"/>
    <s v="UNDP1"/>
    <x v="81"/>
    <s v="BANK CHARGES"/>
    <s v="SSD"/>
    <n v="32045"/>
    <n v="47104"/>
    <n v="1981"/>
    <x v="1"/>
    <s v="SSD10"/>
    <x v="17"/>
    <x v="19"/>
    <s v=" "/>
    <s v=" "/>
    <n v="4828"/>
    <s v="ECOBANK SOUTH SUDAN LIMITED"/>
    <s v=" "/>
    <x v="103"/>
    <x v="504"/>
    <m/>
    <s v="AP09373766"/>
    <n v="12"/>
    <d v="2022-03-05T00:00:00"/>
    <n v="280"/>
    <s v="USD"/>
    <n v="280"/>
    <s v="AP"/>
    <n v="2022"/>
    <x v="3"/>
  </r>
  <r>
    <x v="2"/>
    <s v="SSD10-00097590-1-1-ACCR-DST"/>
    <x v="94"/>
    <d v="2022-03-10T00:00:00"/>
    <s v="UNDP1"/>
    <x v="9"/>
    <s v="LEARNING COSTS"/>
    <s v="SSD"/>
    <n v="32045"/>
    <n v="47104"/>
    <n v="1981"/>
    <x v="1"/>
    <s v="SSD10"/>
    <x v="17"/>
    <x v="19"/>
    <s v="ACT"/>
    <s v=" "/>
    <n v="7454"/>
    <s v="VOLCANO INVESTMENT COMPANY LIMITED"/>
    <s v=" "/>
    <x v="27"/>
    <x v="505"/>
    <m/>
    <s v="AP09375611"/>
    <n v="6"/>
    <d v="2022-03-10T00:00:00"/>
    <n v="13980"/>
    <s v="USD"/>
    <n v="13980"/>
    <s v="AP"/>
    <n v="2022"/>
    <x v="3"/>
  </r>
  <r>
    <x v="2"/>
    <s v="SSD10-00097597-1-1-ACCR-DST"/>
    <x v="94"/>
    <d v="2022-03-11T00:00:00"/>
    <s v="UNDP1"/>
    <x v="22"/>
    <s v="LOCAL CONSULT.-SHT TERM-TECH"/>
    <s v="SSD"/>
    <n v="32045"/>
    <n v="47104"/>
    <n v="1981"/>
    <x v="1"/>
    <s v="SSD10"/>
    <x v="17"/>
    <x v="102"/>
    <s v="ACT"/>
    <s v=" "/>
    <n v="4357"/>
    <s v="LEBEN NELSON MORO"/>
    <s v=" "/>
    <x v="347"/>
    <x v="506"/>
    <m/>
    <s v="AP09377093"/>
    <n v="2"/>
    <d v="2022-03-10T00:00:00"/>
    <n v="800"/>
    <s v="USD"/>
    <n v="800"/>
    <s v="AP"/>
    <n v="2022"/>
    <x v="3"/>
  </r>
  <r>
    <x v="2"/>
    <s v="SSD10-00097597-1-1-ACCR-DST"/>
    <x v="94"/>
    <d v="2022-03-11T00:00:00"/>
    <s v="UNDP1"/>
    <x v="22"/>
    <s v="LOCAL CONSULT.-SHT TERM-TECH"/>
    <s v="SSD"/>
    <n v="32045"/>
    <n v="47104"/>
    <n v="1981"/>
    <x v="1"/>
    <s v="SSD10"/>
    <x v="17"/>
    <x v="102"/>
    <s v="ACT"/>
    <s v=" "/>
    <n v="4357"/>
    <s v="LEBEN NELSON MORO"/>
    <s v=" "/>
    <x v="347"/>
    <x v="506"/>
    <m/>
    <s v="AP09376371"/>
    <n v="5"/>
    <d v="2022-03-10T00:00:00"/>
    <n v="800"/>
    <s v="USD"/>
    <n v="800"/>
    <s v="AP"/>
    <n v="2022"/>
    <x v="3"/>
  </r>
  <r>
    <x v="2"/>
    <s v="SSD10-00097597-1-1-ACCR-DST"/>
    <x v="94"/>
    <d v="2022-03-11T00:00:00"/>
    <s v="UNDP1"/>
    <x v="22"/>
    <s v="LOCAL CONSULT.-SHT TERM-TECH"/>
    <s v="SSD"/>
    <n v="32045"/>
    <n v="47104"/>
    <n v="1981"/>
    <x v="1"/>
    <s v="SSD10"/>
    <x v="17"/>
    <x v="102"/>
    <s v="ACT"/>
    <s v=" "/>
    <n v="4357"/>
    <s v="LEBEN NELSON MORO"/>
    <s v=" "/>
    <x v="347"/>
    <x v="506"/>
    <m/>
    <s v="AP09376642"/>
    <n v="2"/>
    <d v="2022-03-10T00:00:00"/>
    <n v="-800"/>
    <s v="USD"/>
    <n v="-800"/>
    <s v="AP"/>
    <n v="2022"/>
    <x v="3"/>
  </r>
  <r>
    <x v="2"/>
    <s v="SSD10-00097612-1-1-ACCR-DST"/>
    <x v="74"/>
    <d v="2022-03-11T00:00:00"/>
    <s v="UNDP1"/>
    <x v="110"/>
    <s v="SVC CO-CONSTRUCTION   ENGINEER"/>
    <s v="SSD"/>
    <n v="32045"/>
    <n v="47104"/>
    <n v="1981"/>
    <x v="1"/>
    <s v="SSD10"/>
    <x v="17"/>
    <x v="103"/>
    <s v="ACT"/>
    <s v=" "/>
    <n v="7465"/>
    <s v="AFRONTIER CONSULTING LIMITED"/>
    <s v=" "/>
    <x v="348"/>
    <x v="507"/>
    <m/>
    <s v="AP09377094"/>
    <n v="48"/>
    <d v="2022-03-11T00:00:00"/>
    <n v="21996.799999999999"/>
    <s v="USD"/>
    <n v="21996.799999999999"/>
    <s v="AP"/>
    <n v="2022"/>
    <x v="3"/>
  </r>
  <r>
    <x v="2"/>
    <s v="SSD10-00097625-1-1-ACCR-DST"/>
    <x v="75"/>
    <d v="2022-03-15T00:00:00"/>
    <s v="UNDP1"/>
    <x v="82"/>
    <s v="LEARNING - TRAINING OF COUNTER"/>
    <s v="SSD"/>
    <n v="32045"/>
    <n v="47104"/>
    <n v="1981"/>
    <x v="1"/>
    <s v="SSD10"/>
    <x v="17"/>
    <x v="19"/>
    <s v="ACT"/>
    <s v=" "/>
    <n v="6901"/>
    <s v="PYRAMID  CONTINENTAL HOTEL-JUBA"/>
    <s v=" "/>
    <x v="349"/>
    <x v="508"/>
    <m/>
    <s v="AP09379067"/>
    <n v="18"/>
    <d v="2022-03-14T00:00:00"/>
    <n v="5430"/>
    <s v="USD"/>
    <n v="5430"/>
    <s v="AP"/>
    <n v="2022"/>
    <x v="3"/>
  </r>
  <r>
    <x v="2"/>
    <s v="SSD10-00097700-1-1-ACCR-DST"/>
    <x v="46"/>
    <d v="2022-03-21T00:00:00"/>
    <s v="UNDP1"/>
    <x v="23"/>
    <s v="HAZARD DUTY STATION ALLOW-IP"/>
    <s v="SSD"/>
    <n v="32045"/>
    <n v="47104"/>
    <n v="1981"/>
    <x v="1"/>
    <s v="SSD10"/>
    <x v="17"/>
    <x v="100"/>
    <s v=" "/>
    <s v=" "/>
    <n v="5492"/>
    <s v="ERNEST YEBOAH"/>
    <s v=" "/>
    <x v="103"/>
    <x v="509"/>
    <m/>
    <s v="AP09387502"/>
    <n v="22"/>
    <d v="2022-03-16T00:00:00"/>
    <n v="1645"/>
    <s v="USD"/>
    <n v="1645"/>
    <s v="AP"/>
    <n v="2022"/>
    <x v="3"/>
  </r>
  <r>
    <x v="2"/>
    <s v="SSD10-00097700-1-4-ACCR-DST"/>
    <x v="46"/>
    <d v="2022-03-21T00:00:00"/>
    <s v="UNDP1"/>
    <x v="81"/>
    <s v="BANK CHARGES"/>
    <s v="SSD"/>
    <n v="32045"/>
    <n v="47104"/>
    <n v="1981"/>
    <x v="1"/>
    <s v="SSD10"/>
    <x v="17"/>
    <x v="100"/>
    <s v=" "/>
    <s v=" "/>
    <n v="5492"/>
    <s v="ERNEST YEBOAH"/>
    <s v=" "/>
    <x v="103"/>
    <x v="509"/>
    <m/>
    <s v="AP09387502"/>
    <n v="28"/>
    <d v="2022-03-16T00:00:00"/>
    <n v="5.83"/>
    <s v="USD"/>
    <n v="5.83"/>
    <s v="AP"/>
    <n v="2022"/>
    <x v="3"/>
  </r>
  <r>
    <x v="2"/>
    <s v="SSD10-00097773-1-9-ACCR-DST"/>
    <x v="76"/>
    <d v="2022-03-29T00:00:00"/>
    <s v="UNDP1"/>
    <x v="95"/>
    <s v="CONNECTIVITY CHARGES"/>
    <s v="SSD"/>
    <n v="32045"/>
    <n v="47104"/>
    <n v="1981"/>
    <x v="1"/>
    <s v="SSD10"/>
    <x v="17"/>
    <x v="19"/>
    <s v=" "/>
    <s v=" "/>
    <n v="3667"/>
    <s v="MTN SOUTH SUDAN"/>
    <s v=" "/>
    <x v="103"/>
    <x v="369"/>
    <m/>
    <s v="AP09397387"/>
    <n v="15"/>
    <d v="2022-03-24T00:00:00"/>
    <n v="22447"/>
    <s v="SSP"/>
    <n v="52.09"/>
    <s v="AP"/>
    <n v="2022"/>
    <x v="3"/>
  </r>
  <r>
    <x v="2"/>
    <s v="SSD10-00097781-1-1-ACCR-DST"/>
    <x v="66"/>
    <d v="2022-03-25T00:00:00"/>
    <s v="UNDP1"/>
    <x v="49"/>
    <s v="PRINTING AND PUBLICATIONS"/>
    <s v="SSD"/>
    <n v="32045"/>
    <n v="47104"/>
    <n v="1981"/>
    <x v="1"/>
    <s v="SSD10"/>
    <x v="17"/>
    <x v="102"/>
    <s v=" "/>
    <s v=" "/>
    <n v="4357"/>
    <s v="LEBEN NELSON MORO"/>
    <s v=" "/>
    <x v="103"/>
    <x v="510"/>
    <m/>
    <s v="AP09393969"/>
    <n v="8"/>
    <d v="2022-03-23T00:00:00"/>
    <n v="1100"/>
    <s v="USD"/>
    <n v="1100"/>
    <s v="AP"/>
    <n v="2022"/>
    <x v="3"/>
  </r>
  <r>
    <x v="2"/>
    <s v="SSD10-00097801-1-1-ACCR-DST"/>
    <x v="125"/>
    <d v="2022-03-25T00:00:00"/>
    <s v="UNDP1"/>
    <x v="111"/>
    <s v="ACQUISITION OF COMMUNIC EQUIP"/>
    <s v="SSD"/>
    <n v="32045"/>
    <n v="47104"/>
    <n v="1981"/>
    <x v="1"/>
    <s v="SSD10"/>
    <x v="17"/>
    <x v="11"/>
    <s v="ACT"/>
    <s v=" "/>
    <n v="9600"/>
    <s v="RCS RADIO   SATELLITE COMMUNICATION LTD"/>
    <s v=" "/>
    <x v="350"/>
    <x v="511"/>
    <m/>
    <s v="AP09393971"/>
    <n v="15"/>
    <d v="2022-03-25T00:00:00"/>
    <n v="10590"/>
    <s v="USD"/>
    <n v="10590"/>
    <s v="AP"/>
    <n v="2022"/>
    <x v="3"/>
  </r>
  <r>
    <x v="2"/>
    <s v="SSD10-00097814-1-1-ACCR-DST"/>
    <x v="10"/>
    <d v="2022-06-08T00:00:00"/>
    <s v="UNDP1"/>
    <x v="97"/>
    <s v="MAINTENANCE OF EQUIPMENT"/>
    <s v="SSD"/>
    <n v="32045"/>
    <n v="47104"/>
    <n v="1981"/>
    <x v="1"/>
    <s v="SSD10"/>
    <x v="17"/>
    <x v="10"/>
    <s v=" "/>
    <s v=" "/>
    <n v="810"/>
    <s v="WORLD FOOD PROGRAMME"/>
    <s v=" "/>
    <x v="259"/>
    <x v="372"/>
    <m/>
    <s v="AP09490338"/>
    <n v="16"/>
    <d v="2022-05-01T00:00:00"/>
    <n v="5910.71"/>
    <s v="USD"/>
    <n v="5910.71"/>
    <s v="AP"/>
    <n v="2022"/>
    <x v="1"/>
  </r>
  <r>
    <x v="2"/>
    <s v="SSD10-00097820-1-3-ACCR-DST"/>
    <x v="126"/>
    <d v="2022-04-22T00:00:00"/>
    <s v="UNDP1"/>
    <x v="97"/>
    <s v="MAINTENANCE OF EQUIPMENT"/>
    <s v="SSD"/>
    <n v="32045"/>
    <n v="47104"/>
    <n v="1981"/>
    <x v="1"/>
    <s v="SSD10"/>
    <x v="17"/>
    <x v="10"/>
    <s v=" "/>
    <s v=" "/>
    <n v="810"/>
    <s v="WORLD FOOD PROGRAMME"/>
    <s v=" "/>
    <x v="103"/>
    <x v="512"/>
    <m/>
    <s v="AP09429834"/>
    <n v="6"/>
    <d v="2022-04-09T00:00:00"/>
    <n v="224.67"/>
    <s v="USD"/>
    <n v="224.67"/>
    <s v="AP"/>
    <n v="2022"/>
    <x v="0"/>
  </r>
  <r>
    <x v="2"/>
    <s v="SSD10-00098020-1-1-ACCR-DST"/>
    <x v="35"/>
    <d v="2022-04-07T00:00:00"/>
    <s v="UNDP1"/>
    <x v="7"/>
    <s v="TRAVEL TICKETS-LOCAL"/>
    <s v="SSD"/>
    <n v="32045"/>
    <n v="47104"/>
    <n v="1981"/>
    <x v="1"/>
    <s v="SSD10"/>
    <x v="17"/>
    <x v="100"/>
    <s v="ACT"/>
    <s v=" "/>
    <n v="810"/>
    <s v="WORLD FOOD PROGRAMME"/>
    <s v=" "/>
    <x v="351"/>
    <x v="513"/>
    <m/>
    <s v="AP09411245"/>
    <n v="8"/>
    <d v="2022-04-07T00:00:00"/>
    <n v="24789"/>
    <s v="USD"/>
    <n v="24789"/>
    <s v="AP"/>
    <n v="2022"/>
    <x v="0"/>
  </r>
  <r>
    <x v="2"/>
    <s v="SSD10-00098020-1-1-PPAY-DST"/>
    <x v="35"/>
    <d v="2022-04-08T00:00:00"/>
    <s v="UNDP1"/>
    <x v="8"/>
    <s v="PREPAID VOUCHER MODALITY"/>
    <s v="SSD"/>
    <n v="32045"/>
    <n v="47104"/>
    <n v="1981"/>
    <x v="1"/>
    <s v="SSD10"/>
    <x v="17"/>
    <x v="100"/>
    <s v=" "/>
    <s v=" "/>
    <n v="810"/>
    <s v="WORLD FOOD PROGRAMME"/>
    <s v=" "/>
    <x v="352"/>
    <x v="513"/>
    <m/>
    <s v="AP09413060"/>
    <n v="3"/>
    <d v="2022-04-07T00:00:00"/>
    <n v="-24789"/>
    <s v="USD"/>
    <n v="-24789"/>
    <s v="AP"/>
    <n v="2022"/>
    <x v="0"/>
  </r>
  <r>
    <x v="2"/>
    <s v="SSD10-00098021-1-1-PPAY-DST"/>
    <x v="35"/>
    <d v="2022-04-12T00:00:00"/>
    <s v="UNDP1"/>
    <x v="8"/>
    <s v="PREPAID VOUCHER MODALITY"/>
    <s v="SSD"/>
    <n v="32045"/>
    <n v="47104"/>
    <n v="1981"/>
    <x v="1"/>
    <s v="SSD10"/>
    <x v="17"/>
    <x v="100"/>
    <s v=" "/>
    <s v=" "/>
    <n v="810"/>
    <s v="WORLD FOOD PROGRAMME"/>
    <s v=" "/>
    <x v="353"/>
    <x v="380"/>
    <m/>
    <s v="AP09417213"/>
    <n v="3"/>
    <d v="2022-04-07T00:00:00"/>
    <n v="-10000"/>
    <s v="USD"/>
    <n v="-10000"/>
    <s v="AP"/>
    <n v="2022"/>
    <x v="0"/>
  </r>
  <r>
    <x v="2"/>
    <s v="SSD10-00098086-1-1-ACCR-DST"/>
    <x v="117"/>
    <d v="2022-04-14T00:00:00"/>
    <s v="UNDP1"/>
    <x v="23"/>
    <s v="HAZARD DUTY STATION ALLOW-IP"/>
    <s v="SSD"/>
    <n v="32045"/>
    <n v="47104"/>
    <n v="1981"/>
    <x v="1"/>
    <s v="SSD10"/>
    <x v="17"/>
    <x v="100"/>
    <s v=" "/>
    <s v=" "/>
    <n v="5492"/>
    <s v="ERNEST YEBOAH"/>
    <s v=" "/>
    <x v="103"/>
    <x v="514"/>
    <m/>
    <s v="AP09420644"/>
    <n v="26"/>
    <d v="2022-04-13T00:00:00"/>
    <n v="1645"/>
    <s v="USD"/>
    <n v="1645"/>
    <s v="AP"/>
    <n v="2022"/>
    <x v="0"/>
  </r>
  <r>
    <x v="2"/>
    <s v="SSD10-00098086-1-4-ACCR-DST"/>
    <x v="117"/>
    <d v="2022-04-14T00:00:00"/>
    <s v="UNDP1"/>
    <x v="81"/>
    <s v="BANK CHARGES"/>
    <s v="SSD"/>
    <n v="32045"/>
    <n v="47104"/>
    <n v="1981"/>
    <x v="1"/>
    <s v="SSD10"/>
    <x v="17"/>
    <x v="100"/>
    <s v=" "/>
    <s v=" "/>
    <n v="5492"/>
    <s v="ERNEST YEBOAH"/>
    <s v=" "/>
    <x v="103"/>
    <x v="514"/>
    <m/>
    <s v="AP09420644"/>
    <n v="32"/>
    <d v="2022-04-13T00:00:00"/>
    <n v="5.83"/>
    <s v="USD"/>
    <n v="5.83"/>
    <s v="AP"/>
    <n v="2022"/>
    <x v="0"/>
  </r>
  <r>
    <x v="2"/>
    <s v="SSD10-00098363-1-1-ACCR-DST"/>
    <x v="18"/>
    <d v="2022-05-11T00:00:00"/>
    <s v="UNDP1"/>
    <x v="80"/>
    <s v="GRANTS TO INSTIT   OTHER BENEF"/>
    <s v="SSD"/>
    <n v="32045"/>
    <n v="47104"/>
    <n v="1981"/>
    <x v="1"/>
    <s v="SSD10"/>
    <x v="17"/>
    <x v="39"/>
    <s v=" "/>
    <s v=" "/>
    <n v="5884"/>
    <s v="CIVIL SOCIETY HUMAN RIGHTS ORGANIZATION"/>
    <s v=" "/>
    <x v="354"/>
    <x v="515"/>
    <m/>
    <s v="AP09452354"/>
    <n v="30"/>
    <d v="2022-05-11T00:00:00"/>
    <n v="25000"/>
    <s v="USD"/>
    <n v="25000"/>
    <s v="AP"/>
    <n v="2022"/>
    <x v="1"/>
  </r>
  <r>
    <x v="2"/>
    <s v="SSD10-00098394-1-4-ACCR-DST"/>
    <x v="82"/>
    <d v="2022-05-12T00:00:00"/>
    <s v="UNDP1"/>
    <x v="95"/>
    <s v="CONNECTIVITY CHARGES"/>
    <s v="SSD"/>
    <n v="32045"/>
    <n v="47104"/>
    <n v="1981"/>
    <x v="1"/>
    <s v="SSD10"/>
    <x v="17"/>
    <x v="19"/>
    <s v=" "/>
    <s v=" "/>
    <n v="3667"/>
    <s v="MTN SOUTH SUDAN"/>
    <s v=" "/>
    <x v="287"/>
    <x v="408"/>
    <m/>
    <s v="AP09454883"/>
    <n v="62"/>
    <d v="2022-05-12T00:00:00"/>
    <n v="27444"/>
    <s v="SSP"/>
    <n v="63.81"/>
    <s v="AP"/>
    <n v="2022"/>
    <x v="1"/>
  </r>
  <r>
    <x v="2"/>
    <s v="SSD10-00098394-1-4-PYMN-RXG"/>
    <x v="99"/>
    <d v="2022-05-14T00:00:00"/>
    <s v="UNDP1"/>
    <x v="18"/>
    <s v="REALIZED GAIN"/>
    <s v="SSD"/>
    <n v="32045"/>
    <n v="47104"/>
    <n v="1981"/>
    <x v="1"/>
    <s v="SSD10"/>
    <x v="17"/>
    <x v="19"/>
    <s v=" "/>
    <s v=" "/>
    <n v="3667"/>
    <s v="MTN SOUTH SUDAN"/>
    <s v=" "/>
    <x v="55"/>
    <x v="408"/>
    <m/>
    <s v="AP09457045"/>
    <n v="559"/>
    <d v="2022-05-13T00:00:00"/>
    <n v="0"/>
    <s v="SSP"/>
    <n v="-0.22"/>
    <s v="AP"/>
    <n v="2022"/>
    <x v="1"/>
  </r>
  <r>
    <x v="2"/>
    <s v="SSD10-00098405-1-4-ACCR-DST"/>
    <x v="18"/>
    <d v="2022-05-12T00:00:00"/>
    <s v="UNDP1"/>
    <x v="95"/>
    <s v="CONNECTIVITY CHARGES"/>
    <s v="SSD"/>
    <n v="32045"/>
    <n v="47104"/>
    <n v="1981"/>
    <x v="1"/>
    <s v="SSD10"/>
    <x v="17"/>
    <x v="19"/>
    <s v=" "/>
    <s v=" "/>
    <n v="3667"/>
    <s v="MTN SOUTH SUDAN"/>
    <s v=" "/>
    <x v="103"/>
    <x v="410"/>
    <m/>
    <s v="AP09454882"/>
    <n v="40"/>
    <d v="2022-05-11T00:00:00"/>
    <n v="27444"/>
    <s v="SSP"/>
    <n v="63.81"/>
    <s v="AP"/>
    <n v="2022"/>
    <x v="1"/>
  </r>
  <r>
    <x v="2"/>
    <s v="SSD10-00098405-1-4-PYMN-RXG"/>
    <x v="99"/>
    <d v="2022-05-14T00:00:00"/>
    <s v="UNDP1"/>
    <x v="18"/>
    <s v="REALIZED GAIN"/>
    <s v="SSD"/>
    <n v="32045"/>
    <n v="47104"/>
    <n v="1981"/>
    <x v="1"/>
    <s v="SSD10"/>
    <x v="17"/>
    <x v="19"/>
    <s v=" "/>
    <s v=" "/>
    <n v="3667"/>
    <s v="MTN SOUTH SUDAN"/>
    <s v=" "/>
    <x v="55"/>
    <x v="410"/>
    <m/>
    <s v="AP09457045"/>
    <n v="568"/>
    <d v="2022-05-13T00:00:00"/>
    <n v="0"/>
    <s v="SSP"/>
    <n v="-0.22"/>
    <s v="AP"/>
    <n v="2022"/>
    <x v="1"/>
  </r>
  <r>
    <x v="2"/>
    <s v="SSD10-00098447-1-1-ACCR-DST"/>
    <x v="83"/>
    <d v="2022-05-16T00:00:00"/>
    <s v="UNDP1"/>
    <x v="80"/>
    <s v="GRANTS TO INSTIT   OTHER BENEF"/>
    <s v="SSD"/>
    <n v="32045"/>
    <n v="47104"/>
    <n v="1981"/>
    <x v="1"/>
    <s v="SSD10"/>
    <x v="17"/>
    <x v="39"/>
    <s v=" "/>
    <s v=" "/>
    <n v="2358"/>
    <s v="JONGLEI RADIO FM 95.9"/>
    <s v=" "/>
    <x v="355"/>
    <x v="516"/>
    <m/>
    <s v="AP09458428"/>
    <n v="22"/>
    <d v="2022-05-16T00:00:00"/>
    <n v="25000"/>
    <s v="USD"/>
    <n v="25000"/>
    <s v="AP"/>
    <n v="2022"/>
    <x v="1"/>
  </r>
  <r>
    <x v="2"/>
    <s v="SSD10-00098458-1-1-ACCR-DST"/>
    <x v="83"/>
    <d v="2022-05-16T00:00:00"/>
    <s v="UNDP1"/>
    <x v="80"/>
    <s v="GRANTS TO INSTIT   OTHER BENEF"/>
    <s v="SSD"/>
    <n v="32045"/>
    <n v="47104"/>
    <n v="1981"/>
    <x v="1"/>
    <s v="SSD10"/>
    <x v="17"/>
    <x v="39"/>
    <s v=" "/>
    <s v=" "/>
    <n v="7548"/>
    <s v="CATHOLIC RADIO NETWORK"/>
    <s v=" "/>
    <x v="356"/>
    <x v="517"/>
    <m/>
    <s v="AP09458428"/>
    <n v="26"/>
    <d v="2022-05-16T00:00:00"/>
    <n v="25000"/>
    <s v="USD"/>
    <n v="25000"/>
    <s v="AP"/>
    <n v="2022"/>
    <x v="1"/>
  </r>
  <r>
    <x v="2"/>
    <s v="SSD10-00098462-1-1-ACCR-DST"/>
    <x v="83"/>
    <d v="2022-05-17T00:00:00"/>
    <s v="UNDP1"/>
    <x v="80"/>
    <s v="GRANTS TO INSTIT   OTHER BENEF"/>
    <s v="SSD"/>
    <n v="32045"/>
    <n v="47104"/>
    <n v="1981"/>
    <x v="1"/>
    <s v="SSD10"/>
    <x v="17"/>
    <x v="39"/>
    <s v=" "/>
    <s v=" "/>
    <n v="7551"/>
    <s v="NARRATIVE HUB"/>
    <s v=" "/>
    <x v="356"/>
    <x v="517"/>
    <m/>
    <s v="AP09460347"/>
    <n v="28"/>
    <d v="2022-05-16T00:00:00"/>
    <n v="24500"/>
    <s v="USD"/>
    <n v="24500"/>
    <s v="AP"/>
    <n v="2022"/>
    <x v="1"/>
  </r>
  <r>
    <x v="2"/>
    <s v="SSD10-00098516-1-1-ACCR-DST"/>
    <x v="50"/>
    <d v="2022-05-31T00:00:00"/>
    <s v="UNDP1"/>
    <x v="82"/>
    <s v="LEARNING - TRAINING OF COUNTER"/>
    <s v="SSD"/>
    <n v="32045"/>
    <n v="47104"/>
    <n v="1981"/>
    <x v="1"/>
    <s v="SSD10"/>
    <x v="17"/>
    <x v="104"/>
    <s v="ACT"/>
    <s v=" "/>
    <n v="4828"/>
    <s v="ECOBANK SOUTH SUDAN LIMITED"/>
    <s v=" "/>
    <x v="103"/>
    <x v="518"/>
    <m/>
    <s v="AP09477881"/>
    <n v="2"/>
    <d v="2022-05-19T00:00:00"/>
    <n v="20950"/>
    <s v="USD"/>
    <n v="20950"/>
    <s v="AP"/>
    <n v="2022"/>
    <x v="1"/>
  </r>
  <r>
    <x v="2"/>
    <s v="SSD10-00098532-1-1-ACCR-DST"/>
    <x v="127"/>
    <d v="2022-05-23T00:00:00"/>
    <s v="UNDP1"/>
    <x v="7"/>
    <s v="TRAVEL TICKETS-LOCAL"/>
    <s v="SSD"/>
    <n v="32045"/>
    <n v="47108"/>
    <n v="1981"/>
    <x v="1"/>
    <s v="SSD10"/>
    <x v="17"/>
    <x v="101"/>
    <s v="ACT"/>
    <s v=" "/>
    <n v="810"/>
    <s v="WORLD FOOD PROGRAMME"/>
    <s v=" "/>
    <x v="357"/>
    <x v="519"/>
    <m/>
    <s v="AP09466711"/>
    <n v="4"/>
    <d v="2022-05-22T00:00:00"/>
    <n v="30000"/>
    <s v="USD"/>
    <n v="30000"/>
    <s v="AP"/>
    <n v="2022"/>
    <x v="1"/>
  </r>
  <r>
    <x v="2"/>
    <s v="SSD10-00098562-1-7-ACCR-DST"/>
    <x v="84"/>
    <d v="2022-05-24T00:00:00"/>
    <s v="UNDP1"/>
    <x v="95"/>
    <s v="CONNECTIVITY CHARGES"/>
    <s v="SSD"/>
    <n v="32045"/>
    <n v="47104"/>
    <n v="1981"/>
    <x v="1"/>
    <s v="SSD10"/>
    <x v="17"/>
    <x v="19"/>
    <s v=" "/>
    <s v=" "/>
    <n v="3667"/>
    <s v="MTN SOUTH SUDAN"/>
    <s v=" "/>
    <x v="103"/>
    <x v="419"/>
    <m/>
    <s v="AP09469029"/>
    <n v="33"/>
    <d v="2022-05-23T00:00:00"/>
    <n v="27443"/>
    <s v="SSP"/>
    <n v="63.59"/>
    <s v="AP"/>
    <n v="2022"/>
    <x v="1"/>
  </r>
  <r>
    <x v="2"/>
    <s v="SSD10-00098594-1-1-ACCR-DST"/>
    <x v="54"/>
    <d v="2022-05-26T00:00:00"/>
    <s v="UNDP1"/>
    <x v="10"/>
    <s v="INTL CONSULTANTS-SHT TERM-TECH"/>
    <s v="SSD"/>
    <n v="32045"/>
    <n v="47104"/>
    <n v="1981"/>
    <x v="1"/>
    <s v="SSD10"/>
    <x v="17"/>
    <x v="101"/>
    <s v="ACT"/>
    <s v=" "/>
    <n v="7489"/>
    <s v="LAKSHMANAN LAKSHMI NARAYANAN LAKSHMANAN"/>
    <s v=" "/>
    <x v="25"/>
    <x v="520"/>
    <m/>
    <s v="AP09471699"/>
    <n v="11"/>
    <d v="2022-05-25T00:00:00"/>
    <n v="3600"/>
    <s v="USD"/>
    <n v="3600"/>
    <s v="AP"/>
    <n v="2022"/>
    <x v="1"/>
  </r>
  <r>
    <x v="2"/>
    <s v="SSD10-00098594-2-1-ACCR-DST"/>
    <x v="54"/>
    <d v="2022-05-26T00:00:00"/>
    <s v="UNDP1"/>
    <x v="10"/>
    <s v="INTL CONSULTANTS-SHT TERM-TECH"/>
    <s v="SSD"/>
    <n v="32045"/>
    <n v="47104"/>
    <n v="1981"/>
    <x v="1"/>
    <s v="SSD10"/>
    <x v="17"/>
    <x v="101"/>
    <s v="ACT"/>
    <s v=" "/>
    <n v="7489"/>
    <s v="LAKSHMANAN LAKSHMI NARAYANAN LAKSHMANAN"/>
    <s v=" "/>
    <x v="25"/>
    <x v="520"/>
    <m/>
    <s v="AP09471699"/>
    <n v="12"/>
    <d v="2022-05-25T00:00:00"/>
    <n v="5400"/>
    <s v="USD"/>
    <n v="5400"/>
    <s v="AP"/>
    <n v="2022"/>
    <x v="1"/>
  </r>
  <r>
    <x v="2"/>
    <s v="SSD10-00098594-3-1-ACCR-DST"/>
    <x v="54"/>
    <d v="2022-05-26T00:00:00"/>
    <s v="UNDP1"/>
    <x v="10"/>
    <s v="INTL CONSULTANTS-SHT TERM-TECH"/>
    <s v="SSD"/>
    <n v="32045"/>
    <n v="47104"/>
    <n v="1981"/>
    <x v="1"/>
    <s v="SSD10"/>
    <x v="17"/>
    <x v="101"/>
    <s v="ACT"/>
    <s v=" "/>
    <n v="7489"/>
    <s v="LAKSHMANAN LAKSHMI NARAYANAN LAKSHMANAN"/>
    <s v=" "/>
    <x v="25"/>
    <x v="520"/>
    <m/>
    <s v="AP09471699"/>
    <n v="13"/>
    <d v="2022-05-25T00:00:00"/>
    <n v="1280"/>
    <s v="USD"/>
    <n v="1280"/>
    <s v="AP"/>
    <n v="2022"/>
    <x v="1"/>
  </r>
  <r>
    <x v="2"/>
    <s v="SSD10-00098825-1-1-ACCR-DST"/>
    <x v="52"/>
    <d v="2022-06-08T00:00:00"/>
    <s v="UNDP1"/>
    <x v="22"/>
    <s v="LOCAL CONSULT.-SHT TERM-TECH"/>
    <s v="SSD"/>
    <n v="32045"/>
    <n v="47104"/>
    <n v="1981"/>
    <x v="1"/>
    <s v="SSD10"/>
    <x v="17"/>
    <x v="104"/>
    <s v="ACT"/>
    <s v=" "/>
    <n v="7137"/>
    <s v="EDWARD UGO BASSA RENZI"/>
    <s v=" "/>
    <x v="62"/>
    <x v="521"/>
    <m/>
    <s v="AP09490342"/>
    <n v="17"/>
    <d v="2022-06-08T00:00:00"/>
    <n v="3600"/>
    <s v="USD"/>
    <n v="3600"/>
    <s v="AP"/>
    <n v="2022"/>
    <x v="2"/>
  </r>
  <r>
    <x v="2"/>
    <s v="SSD10-00098848-1-1-ACCR-DST"/>
    <x v="51"/>
    <d v="2022-06-09T00:00:00"/>
    <s v="UNDP1"/>
    <x v="49"/>
    <s v="PRINTING AND PUBLICATIONS"/>
    <s v="SSD"/>
    <n v="32045"/>
    <n v="47104"/>
    <n v="1981"/>
    <x v="1"/>
    <s v="SSD10"/>
    <x v="17"/>
    <x v="8"/>
    <s v=" "/>
    <s v=" "/>
    <n v="4595"/>
    <s v="GANESH PRINTERS CO LTD"/>
    <s v=" "/>
    <x v="103"/>
    <x v="522"/>
    <m/>
    <s v="AP09492176"/>
    <n v="2"/>
    <d v="2022-06-03T00:00:00"/>
    <n v="360"/>
    <s v="USD"/>
    <n v="360"/>
    <s v="AP"/>
    <n v="2022"/>
    <x v="2"/>
  </r>
  <r>
    <x v="2"/>
    <s v="SSD10-00098887-1-1-ACCR-DST"/>
    <x v="88"/>
    <d v="2022-06-14T00:00:00"/>
    <s v="UNDP1"/>
    <x v="10"/>
    <s v="INTL CONSULTANTS-SHT TERM-TECH"/>
    <s v="SSD"/>
    <n v="32045"/>
    <n v="47104"/>
    <n v="1981"/>
    <x v="1"/>
    <s v="SSD10"/>
    <x v="17"/>
    <x v="8"/>
    <s v="ACT"/>
    <s v=" "/>
    <n v="7035"/>
    <s v="SOUTH SUDAN DEMOCRATIC ENGAGEMENT MONIT"/>
    <s v=" "/>
    <x v="358"/>
    <x v="523"/>
    <m/>
    <s v="AP09498543"/>
    <n v="19"/>
    <d v="2022-06-14T00:00:00"/>
    <n v="4136.2"/>
    <s v="USD"/>
    <n v="4136.2"/>
    <s v="AP"/>
    <n v="2022"/>
    <x v="2"/>
  </r>
  <r>
    <x v="2"/>
    <s v="SSD10-00098890-1-1-ACCR-DST"/>
    <x v="88"/>
    <d v="2022-06-14T00:00:00"/>
    <s v="UNDP1"/>
    <x v="78"/>
    <s v="TRAVEL - OTHER"/>
    <s v="SSD"/>
    <n v="32045"/>
    <n v="47104"/>
    <n v="1981"/>
    <x v="1"/>
    <s v="SSD10"/>
    <x v="17"/>
    <x v="8"/>
    <s v=" "/>
    <s v=" "/>
    <n v="4828"/>
    <s v="ECOBANK SOUTH SUDAN LIMITED"/>
    <s v=" "/>
    <x v="359"/>
    <x v="524"/>
    <m/>
    <s v="AP09498543"/>
    <n v="21"/>
    <d v="2022-06-14T00:00:00"/>
    <n v="6022"/>
    <s v="USD"/>
    <n v="6022"/>
    <s v="AP"/>
    <n v="2022"/>
    <x v="2"/>
  </r>
  <r>
    <x v="2"/>
    <s v="SSD10-00098912-1-1-ACCR-DST"/>
    <x v="88"/>
    <d v="2022-06-16T00:00:00"/>
    <s v="UNDP1"/>
    <x v="81"/>
    <s v="BANK CHARGES"/>
    <s v="SSD"/>
    <n v="32045"/>
    <n v="47104"/>
    <n v="1981"/>
    <x v="1"/>
    <s v="SSD10"/>
    <x v="17"/>
    <x v="104"/>
    <s v=" "/>
    <s v=" "/>
    <n v="4828"/>
    <s v="ECOBANK SOUTH SUDAN LIMITED"/>
    <s v=" "/>
    <x v="103"/>
    <x v="525"/>
    <m/>
    <s v="AP09502398"/>
    <n v="27"/>
    <d v="2022-06-14T00:00:00"/>
    <n v="2000"/>
    <s v="USD"/>
    <n v="2000"/>
    <s v="AP"/>
    <n v="2022"/>
    <x v="2"/>
  </r>
  <r>
    <x v="2"/>
    <s v="SSD10-00098972-1-1-ACCR-DST"/>
    <x v="128"/>
    <d v="2022-06-21T00:00:00"/>
    <s v="UNDP1"/>
    <x v="13"/>
    <s v="STATIONERY   OTHER OFFICE SUPP"/>
    <s v="SSD"/>
    <n v="32045"/>
    <n v="47104"/>
    <n v="1981"/>
    <x v="1"/>
    <s v="SSD10"/>
    <x v="17"/>
    <x v="8"/>
    <s v="ACT"/>
    <s v=" "/>
    <n v="2693"/>
    <s v="JUBA STATIONERY AND PRINTING CO.LTD"/>
    <s v=" "/>
    <x v="360"/>
    <x v="526"/>
    <m/>
    <s v="AP09506539"/>
    <n v="15"/>
    <d v="2022-06-20T00:00:00"/>
    <n v="704.5"/>
    <s v="USD"/>
    <n v="704.5"/>
    <s v="AP"/>
    <n v="2022"/>
    <x v="2"/>
  </r>
  <r>
    <x v="2"/>
    <s v="SSD10-00099008-1-1-ACCR-DST"/>
    <x v="89"/>
    <d v="2022-06-22T00:00:00"/>
    <s v="UNDP1"/>
    <x v="49"/>
    <s v="PRINTING AND PUBLICATIONS"/>
    <s v="SSD"/>
    <n v="32045"/>
    <n v="47104"/>
    <n v="1981"/>
    <x v="1"/>
    <s v="SSD10"/>
    <x v="17"/>
    <x v="8"/>
    <s v=" "/>
    <s v=" "/>
    <n v="4595"/>
    <s v="GANESH PRINTERS CO LTD"/>
    <s v=" "/>
    <x v="103"/>
    <x v="527"/>
    <m/>
    <s v="AP09508357"/>
    <n v="40"/>
    <d v="2022-06-21T00:00:00"/>
    <n v="975"/>
    <s v="USD"/>
    <n v="975"/>
    <s v="AP"/>
    <n v="2022"/>
    <x v="2"/>
  </r>
  <r>
    <x v="2"/>
    <s v="SSD10-00099070-1-4-ACCR-DST"/>
    <x v="91"/>
    <d v="2022-06-27T00:00:00"/>
    <s v="UNDP1"/>
    <x v="95"/>
    <s v="CONNECTIVITY CHARGES"/>
    <s v="SSD"/>
    <n v="32045"/>
    <n v="47104"/>
    <n v="1981"/>
    <x v="1"/>
    <s v="SSD10"/>
    <x v="17"/>
    <x v="19"/>
    <s v=" "/>
    <s v=" "/>
    <n v="3667"/>
    <s v="MTN SOUTH SUDAN"/>
    <s v=" "/>
    <x v="103"/>
    <x v="444"/>
    <m/>
    <s v="AP09515272"/>
    <n v="16"/>
    <d v="2022-06-24T00:00:00"/>
    <n v="27443"/>
    <s v="SSP"/>
    <n v="56.77"/>
    <s v="AP"/>
    <n v="2022"/>
    <x v="2"/>
  </r>
  <r>
    <x v="2"/>
    <s v="SSD10-00099152-1-1-ACCR-DST"/>
    <x v="98"/>
    <d v="2022-06-30T00:00:00"/>
    <s v="UNDP1"/>
    <x v="78"/>
    <s v="TRAVEL - OTHER"/>
    <s v="SSD"/>
    <n v="32045"/>
    <n v="47104"/>
    <n v="1981"/>
    <x v="1"/>
    <s v="SSD10"/>
    <x v="17"/>
    <x v="8"/>
    <s v=" "/>
    <s v=" "/>
    <n v="4828"/>
    <s v="ECOBANK SOUTH SUDAN LIMITED"/>
    <s v=" "/>
    <x v="103"/>
    <x v="528"/>
    <m/>
    <s v="AP09521029"/>
    <n v="30"/>
    <d v="2022-06-29T00:00:00"/>
    <n v="3372"/>
    <s v="USD"/>
    <n v="3372"/>
    <s v="AP"/>
    <n v="2022"/>
    <x v="2"/>
  </r>
  <r>
    <x v="2"/>
    <s v="SSD10-00099187-1-1-ACCR-DST"/>
    <x v="98"/>
    <d v="2022-07-04T00:00:00"/>
    <s v="UNDP1"/>
    <x v="97"/>
    <s v="MAINTENANCE OF EQUIPMENT"/>
    <s v="SSD"/>
    <n v="32045"/>
    <n v="47104"/>
    <n v="1981"/>
    <x v="1"/>
    <s v="SSD10"/>
    <x v="17"/>
    <x v="10"/>
    <s v=" "/>
    <s v=" "/>
    <n v="810"/>
    <s v="WORLD FOOD PROGRAMME"/>
    <s v=" "/>
    <x v="103"/>
    <x v="529"/>
    <m/>
    <s v="AP09526185"/>
    <n v="30"/>
    <d v="2022-06-29T00:00:00"/>
    <n v="1608.3"/>
    <s v="USD"/>
    <n v="1608.3"/>
    <s v="AP"/>
    <n v="2022"/>
    <x v="2"/>
  </r>
  <r>
    <x v="2"/>
    <s v="UNV10-00150799-1-1-ACCR-DST"/>
    <x v="27"/>
    <d v="2022-01-27T00:00:00"/>
    <s v="UNDP1"/>
    <x v="78"/>
    <s v="TRAVEL - OTHER"/>
    <s v="SSD"/>
    <n v="32045"/>
    <n v="47104"/>
    <n v="1981"/>
    <x v="1"/>
    <s v="SSD10"/>
    <x v="17"/>
    <x v="10"/>
    <s v=" "/>
    <s v=" "/>
    <n v="29781"/>
    <s v="PYRY SALOMO PAULASAARI"/>
    <s v=" "/>
    <x v="103"/>
    <x v="530"/>
    <m/>
    <s v="AP09322425"/>
    <n v="2"/>
    <d v="2022-01-01T00:00:00"/>
    <n v="247"/>
    <s v="USD"/>
    <n v="247"/>
    <s v="AP"/>
    <n v="2022"/>
    <x v="5"/>
  </r>
  <r>
    <x v="2"/>
    <s v="UNV10-00150799-1-1-ACCR-DST"/>
    <x v="27"/>
    <d v="2022-01-27T00:00:00"/>
    <s v="UNDP1"/>
    <x v="78"/>
    <s v="TRAVEL - OTHER"/>
    <s v="SSD"/>
    <n v="32045"/>
    <n v="47104"/>
    <n v="1981"/>
    <x v="1"/>
    <s v="SSD10"/>
    <x v="17"/>
    <x v="10"/>
    <s v=" "/>
    <s v=" "/>
    <n v="29781"/>
    <s v="PYRY SALOMO PAULASAARI"/>
    <s v=" "/>
    <x v="103"/>
    <x v="530"/>
    <m/>
    <s v="AP09321727"/>
    <n v="2"/>
    <d v="2022-01-01T00:00:00"/>
    <n v="-247"/>
    <s v="SSP"/>
    <n v="-0.6"/>
    <s v="AP"/>
    <n v="2022"/>
    <x v="5"/>
  </r>
  <r>
    <x v="1"/>
    <s v="UNDP1-0009315255-23-JAN-2022-2747"/>
    <x v="20"/>
    <d v="2022-01-23T00:00:00"/>
    <s v="UNDP1"/>
    <x v="1"/>
    <s v="Facilities &amp; Admin - Implement"/>
    <s v="SSD"/>
    <n v="32045"/>
    <n v="47104"/>
    <n v="1981"/>
    <x v="1"/>
    <s v="SSD10"/>
    <x v="17"/>
    <x v="19"/>
    <s v="SFA"/>
    <m/>
    <m/>
    <m/>
    <m/>
    <x v="30"/>
    <x v="3"/>
    <m/>
    <n v="9315255"/>
    <n v="2747"/>
    <d v="2022-01-23T00:00:00"/>
    <n v="-770.66"/>
    <s v="USD"/>
    <n v="-770.66"/>
    <s v="PC"/>
    <n v="2022"/>
    <x v="5"/>
  </r>
  <r>
    <x v="0"/>
    <s v="UNDP1-0009315495-24-JAN-2022-33"/>
    <x v="122"/>
    <d v="2022-01-24T00:00:00"/>
    <s v="UNDP1"/>
    <x v="112"/>
    <s v="Expert Advisory Serv-HQ Staff"/>
    <s v="SSD"/>
    <n v="32045"/>
    <n v="47104"/>
    <n v="1981"/>
    <x v="1"/>
    <s v="SSD10"/>
    <x v="17"/>
    <x v="29"/>
    <s v="GLE"/>
    <m/>
    <m/>
    <m/>
    <m/>
    <x v="361"/>
    <x v="531"/>
    <m/>
    <n v="9315495"/>
    <n v="33"/>
    <d v="2022-01-24T00:00:00"/>
    <n v="11911"/>
    <s v="USD"/>
    <n v="11911"/>
    <s v="ONL"/>
    <n v="2022"/>
    <x v="5"/>
  </r>
  <r>
    <x v="1"/>
    <s v="UNDP1-0009325543-29-JAN-2022-1349"/>
    <x v="21"/>
    <d v="2022-01-29T00:00:00"/>
    <s v="UNDP1"/>
    <x v="1"/>
    <s v="Facilities &amp; Admin - Implement"/>
    <s v="SSD"/>
    <n v="32045"/>
    <n v="47104"/>
    <n v="1981"/>
    <x v="1"/>
    <s v="SSD10"/>
    <x v="17"/>
    <x v="10"/>
    <s v="SFA"/>
    <m/>
    <m/>
    <m/>
    <m/>
    <x v="31"/>
    <x v="3"/>
    <m/>
    <n v="9325543"/>
    <n v="1349"/>
    <d v="2022-01-29T00:00:00"/>
    <n v="22.4"/>
    <s v="USD"/>
    <n v="22.4"/>
    <s v="PC"/>
    <n v="2022"/>
    <x v="5"/>
  </r>
  <r>
    <x v="1"/>
    <s v="UNDP1-0009325543-29-JAN-2022-1350"/>
    <x v="21"/>
    <d v="2022-01-29T00:00:00"/>
    <s v="UNDP1"/>
    <x v="1"/>
    <s v="Facilities &amp; Admin - Implement"/>
    <s v="SSD"/>
    <n v="32045"/>
    <n v="47104"/>
    <n v="1981"/>
    <x v="1"/>
    <s v="SSD10"/>
    <x v="17"/>
    <x v="29"/>
    <s v="SFA"/>
    <m/>
    <m/>
    <m/>
    <m/>
    <x v="31"/>
    <x v="3"/>
    <m/>
    <n v="9325543"/>
    <n v="1350"/>
    <d v="2022-01-29T00:00:00"/>
    <n v="952.88"/>
    <s v="USD"/>
    <n v="952.88"/>
    <s v="PC"/>
    <n v="2022"/>
    <x v="5"/>
  </r>
  <r>
    <x v="1"/>
    <s v="UNDP1-0009325543-29-JAN-2022-1348"/>
    <x v="21"/>
    <d v="2022-01-29T00:00:00"/>
    <s v="UNDP1"/>
    <x v="1"/>
    <s v="Facilities &amp; Admin - Implement"/>
    <s v="SSD"/>
    <n v="32045"/>
    <n v="47104"/>
    <n v="1981"/>
    <x v="1"/>
    <s v="SSD10"/>
    <x v="17"/>
    <x v="10"/>
    <s v="SFA"/>
    <m/>
    <m/>
    <m/>
    <m/>
    <x v="31"/>
    <x v="3"/>
    <m/>
    <n v="9325543"/>
    <n v="1348"/>
    <d v="2022-01-29T00:00:00"/>
    <n v="362.11"/>
    <s v="USD"/>
    <n v="362.11"/>
    <s v="PC"/>
    <n v="2022"/>
    <x v="5"/>
  </r>
  <r>
    <x v="1"/>
    <s v="UNDP1-0009325543-29-JAN-2022-1346"/>
    <x v="21"/>
    <d v="2022-01-29T00:00:00"/>
    <s v="UNDP1"/>
    <x v="1"/>
    <s v="Facilities &amp; Admin - Implement"/>
    <s v="SSD"/>
    <n v="32045"/>
    <n v="47104"/>
    <n v="1981"/>
    <x v="1"/>
    <s v="SSD10"/>
    <x v="17"/>
    <x v="19"/>
    <s v="SFA"/>
    <m/>
    <m/>
    <m/>
    <m/>
    <x v="31"/>
    <x v="3"/>
    <m/>
    <n v="9325543"/>
    <n v="1346"/>
    <d v="2022-01-29T00:00:00"/>
    <n v="22.4"/>
    <s v="USD"/>
    <n v="22.4"/>
    <s v="PC"/>
    <n v="2022"/>
    <x v="5"/>
  </r>
  <r>
    <x v="1"/>
    <s v="UNDP1-0009325543-29-JAN-2022-1345"/>
    <x v="21"/>
    <d v="2022-01-29T00:00:00"/>
    <s v="UNDP1"/>
    <x v="1"/>
    <s v="Facilities &amp; Admin - Implement"/>
    <s v="SSD"/>
    <n v="32045"/>
    <n v="47104"/>
    <n v="1981"/>
    <x v="1"/>
    <s v="SSD10"/>
    <x v="17"/>
    <x v="100"/>
    <s v="SFA"/>
    <m/>
    <m/>
    <m/>
    <m/>
    <x v="31"/>
    <x v="3"/>
    <m/>
    <n v="9325543"/>
    <n v="1345"/>
    <d v="2022-01-29T00:00:00"/>
    <n v="424.8"/>
    <s v="USD"/>
    <n v="424.8"/>
    <s v="PC"/>
    <n v="2022"/>
    <x v="5"/>
  </r>
  <r>
    <x v="1"/>
    <s v="UNDP1-0009325543-29-JAN-2022-1344"/>
    <x v="21"/>
    <d v="2022-01-29T00:00:00"/>
    <s v="UNDP1"/>
    <x v="1"/>
    <s v="Facilities &amp; Admin - Implement"/>
    <s v="SSD"/>
    <n v="32045"/>
    <n v="47104"/>
    <n v="1981"/>
    <x v="1"/>
    <s v="SSD10"/>
    <x v="17"/>
    <x v="100"/>
    <s v="SFA"/>
    <m/>
    <m/>
    <m/>
    <m/>
    <x v="31"/>
    <x v="3"/>
    <m/>
    <n v="9325543"/>
    <n v="1344"/>
    <d v="2022-01-29T00:00:00"/>
    <n v="182.4"/>
    <s v="USD"/>
    <n v="182.4"/>
    <s v="PC"/>
    <n v="2022"/>
    <x v="5"/>
  </r>
  <r>
    <x v="1"/>
    <s v="UNDP1-0009325543-29-JAN-2022-1347"/>
    <x v="21"/>
    <d v="2022-01-29T00:00:00"/>
    <s v="UNDP1"/>
    <x v="1"/>
    <s v="Facilities &amp; Admin - Implement"/>
    <s v="SSD"/>
    <n v="32045"/>
    <n v="47104"/>
    <n v="1981"/>
    <x v="1"/>
    <s v="SSD10"/>
    <x v="17"/>
    <x v="19"/>
    <s v="SFA"/>
    <m/>
    <m/>
    <m/>
    <m/>
    <x v="31"/>
    <x v="3"/>
    <m/>
    <n v="9325543"/>
    <n v="1347"/>
    <d v="2022-01-29T00:00:00"/>
    <n v="796"/>
    <s v="USD"/>
    <n v="796"/>
    <s v="PC"/>
    <n v="2022"/>
    <x v="5"/>
  </r>
  <r>
    <x v="1"/>
    <s v="UNDP1-0009346617-31-JAN-2022-2391"/>
    <x v="12"/>
    <d v="2022-02-16T00:00:00"/>
    <s v="UNDP1"/>
    <x v="1"/>
    <s v="Facilities &amp; Admin - Implement"/>
    <s v="SSD"/>
    <n v="32045"/>
    <n v="47104"/>
    <n v="1981"/>
    <x v="1"/>
    <s v="SSD10"/>
    <x v="17"/>
    <x v="100"/>
    <s v="SFA"/>
    <m/>
    <m/>
    <m/>
    <m/>
    <x v="32"/>
    <x v="3"/>
    <m/>
    <n v="9346617"/>
    <n v="2391"/>
    <d v="2022-01-31T00:00:00"/>
    <n v="-132"/>
    <s v="USD"/>
    <n v="-132"/>
    <s v="PC"/>
    <n v="2022"/>
    <x v="5"/>
  </r>
  <r>
    <x v="1"/>
    <s v="UNDP1-0009353248-21-FEB-2022-4573"/>
    <x v="22"/>
    <d v="2022-02-22T00:00:00"/>
    <s v="UNDP1"/>
    <x v="1"/>
    <s v="Facilities &amp; Admin - Implement"/>
    <s v="SSD"/>
    <n v="32045"/>
    <n v="47101"/>
    <n v="1981"/>
    <x v="1"/>
    <s v="SSD10"/>
    <x v="17"/>
    <x v="19"/>
    <s v="SFA"/>
    <m/>
    <m/>
    <m/>
    <m/>
    <x v="115"/>
    <x v="3"/>
    <m/>
    <n v="9353248"/>
    <n v="4573"/>
    <d v="2022-02-21T00:00:00"/>
    <n v="4.13"/>
    <s v="USD"/>
    <n v="4.13"/>
    <s v="PC"/>
    <n v="2022"/>
    <x v="4"/>
  </r>
  <r>
    <x v="1"/>
    <s v="UNDP1-0009353248-21-FEB-2022-4574"/>
    <x v="22"/>
    <d v="2022-02-22T00:00:00"/>
    <s v="UNDP1"/>
    <x v="1"/>
    <s v="Facilities &amp; Admin - Implement"/>
    <s v="SSD"/>
    <n v="32045"/>
    <n v="47104"/>
    <n v="1981"/>
    <x v="1"/>
    <s v="SSD10"/>
    <x v="17"/>
    <x v="101"/>
    <s v="SFA"/>
    <m/>
    <m/>
    <m/>
    <m/>
    <x v="115"/>
    <x v="3"/>
    <m/>
    <n v="9353248"/>
    <n v="4574"/>
    <d v="2022-02-21T00:00:00"/>
    <n v="364.44"/>
    <s v="USD"/>
    <n v="364.44"/>
    <s v="PC"/>
    <n v="2022"/>
    <x v="4"/>
  </r>
  <r>
    <x v="1"/>
    <s v="UNDP1-0009353248-21-FEB-2022-4575"/>
    <x v="22"/>
    <d v="2022-02-22T00:00:00"/>
    <s v="UNDP1"/>
    <x v="1"/>
    <s v="Facilities &amp; Admin - Implement"/>
    <s v="SSD"/>
    <n v="32045"/>
    <n v="47104"/>
    <n v="1981"/>
    <x v="1"/>
    <s v="SSD10"/>
    <x v="17"/>
    <x v="100"/>
    <s v="SFA"/>
    <m/>
    <m/>
    <m/>
    <m/>
    <x v="115"/>
    <x v="3"/>
    <m/>
    <n v="9353248"/>
    <n v="4575"/>
    <d v="2022-02-21T00:00:00"/>
    <n v="143.78"/>
    <s v="USD"/>
    <n v="143.78"/>
    <s v="PC"/>
    <n v="2022"/>
    <x v="4"/>
  </r>
  <r>
    <x v="1"/>
    <s v="UNDP1-0009353248-21-FEB-2022-4576"/>
    <x v="22"/>
    <d v="2022-02-22T00:00:00"/>
    <s v="UNDP1"/>
    <x v="1"/>
    <s v="Facilities &amp; Admin - Implement"/>
    <s v="SSD"/>
    <n v="32045"/>
    <n v="47104"/>
    <n v="1981"/>
    <x v="1"/>
    <s v="SSD10"/>
    <x v="17"/>
    <x v="19"/>
    <s v="SFA"/>
    <m/>
    <m/>
    <m/>
    <m/>
    <x v="115"/>
    <x v="3"/>
    <m/>
    <n v="9353248"/>
    <n v="4576"/>
    <d v="2022-02-21T00:00:00"/>
    <n v="352"/>
    <s v="USD"/>
    <n v="352"/>
    <s v="PC"/>
    <n v="2022"/>
    <x v="4"/>
  </r>
  <r>
    <x v="1"/>
    <s v="UNDP1-0009386889-20-MAR-2022-4289"/>
    <x v="23"/>
    <d v="2022-03-21T00:00:00"/>
    <s v="UNDP1"/>
    <x v="1"/>
    <s v="Facilities &amp; Admin - Implement"/>
    <s v="SSD"/>
    <n v="32045"/>
    <n v="47104"/>
    <n v="1981"/>
    <x v="1"/>
    <s v="SSD10"/>
    <x v="17"/>
    <x v="19"/>
    <s v="SFA"/>
    <m/>
    <m/>
    <m/>
    <m/>
    <x v="116"/>
    <x v="3"/>
    <m/>
    <n v="9386889"/>
    <n v="4289"/>
    <d v="2022-03-20T00:00:00"/>
    <n v="1552.8"/>
    <s v="USD"/>
    <n v="1552.8"/>
    <s v="PC"/>
    <n v="2022"/>
    <x v="3"/>
  </r>
  <r>
    <x v="1"/>
    <s v="UNDP1-0009386889-20-MAR-2022-4291"/>
    <x v="23"/>
    <d v="2022-03-21T00:00:00"/>
    <s v="UNDP1"/>
    <x v="1"/>
    <s v="Facilities &amp; Admin - Implement"/>
    <s v="SSD"/>
    <n v="32045"/>
    <n v="47104"/>
    <n v="1981"/>
    <x v="1"/>
    <s v="SSD10"/>
    <x v="17"/>
    <x v="10"/>
    <s v="SFA"/>
    <m/>
    <m/>
    <m/>
    <m/>
    <x v="116"/>
    <x v="3"/>
    <m/>
    <n v="9386889"/>
    <n v="4291"/>
    <d v="2022-03-20T00:00:00"/>
    <n v="1502"/>
    <s v="USD"/>
    <n v="1502"/>
    <s v="PC"/>
    <n v="2022"/>
    <x v="3"/>
  </r>
  <r>
    <x v="1"/>
    <s v="UNDP1-0009386889-20-MAR-2022-4290"/>
    <x v="23"/>
    <d v="2022-03-21T00:00:00"/>
    <s v="UNDP1"/>
    <x v="1"/>
    <s v="Facilities &amp; Admin - Implement"/>
    <s v="SSD"/>
    <n v="32045"/>
    <n v="47104"/>
    <n v="1981"/>
    <x v="1"/>
    <s v="SSD10"/>
    <x v="17"/>
    <x v="102"/>
    <s v="SFA"/>
    <m/>
    <m/>
    <m/>
    <m/>
    <x v="116"/>
    <x v="3"/>
    <m/>
    <n v="9386889"/>
    <n v="4290"/>
    <d v="2022-03-20T00:00:00"/>
    <n v="392"/>
    <s v="USD"/>
    <n v="392"/>
    <s v="PC"/>
    <n v="2022"/>
    <x v="3"/>
  </r>
  <r>
    <x v="1"/>
    <s v="UNDP1-0009386889-20-MAR-2022-4288"/>
    <x v="23"/>
    <d v="2022-03-21T00:00:00"/>
    <s v="UNDP1"/>
    <x v="1"/>
    <s v="Facilities &amp; Admin - Implement"/>
    <s v="SSD"/>
    <n v="32045"/>
    <n v="47104"/>
    <n v="1981"/>
    <x v="1"/>
    <s v="SSD10"/>
    <x v="17"/>
    <x v="19"/>
    <s v="SFA"/>
    <m/>
    <m/>
    <m/>
    <m/>
    <x v="116"/>
    <x v="3"/>
    <m/>
    <n v="9386889"/>
    <n v="4288"/>
    <d v="2022-03-20T00:00:00"/>
    <n v="96.78"/>
    <s v="USD"/>
    <n v="96.78"/>
    <s v="PC"/>
    <n v="2022"/>
    <x v="3"/>
  </r>
  <r>
    <x v="1"/>
    <s v="UNDP1-0009386889-20-MAR-2022-4287"/>
    <x v="23"/>
    <d v="2022-03-21T00:00:00"/>
    <s v="UNDP1"/>
    <x v="1"/>
    <s v="Facilities &amp; Admin - Implement"/>
    <s v="SSD"/>
    <n v="32045"/>
    <n v="47104"/>
    <n v="1981"/>
    <x v="1"/>
    <s v="SSD10"/>
    <x v="17"/>
    <x v="103"/>
    <s v="SFA"/>
    <m/>
    <m/>
    <m/>
    <m/>
    <x v="116"/>
    <x v="3"/>
    <m/>
    <n v="9386889"/>
    <n v="4287"/>
    <d v="2022-03-20T00:00:00"/>
    <n v="1759.74"/>
    <s v="USD"/>
    <n v="1759.74"/>
    <s v="PC"/>
    <n v="2022"/>
    <x v="3"/>
  </r>
  <r>
    <x v="1"/>
    <s v="UNDP1-0009386889-20-MAR-2022-4286"/>
    <x v="23"/>
    <d v="2022-03-21T00:00:00"/>
    <s v="UNDP1"/>
    <x v="1"/>
    <s v="Facilities &amp; Admin - Implement"/>
    <s v="SSD"/>
    <n v="32045"/>
    <n v="47104"/>
    <n v="1981"/>
    <x v="1"/>
    <s v="SSD10"/>
    <x v="17"/>
    <x v="103"/>
    <s v="SFA"/>
    <m/>
    <m/>
    <m/>
    <m/>
    <x v="116"/>
    <x v="3"/>
    <m/>
    <n v="9386889"/>
    <n v="4286"/>
    <d v="2022-03-20T00:00:00"/>
    <n v="-1759.74"/>
    <s v="USD"/>
    <n v="-1759.74"/>
    <s v="PC"/>
    <n v="2022"/>
    <x v="3"/>
  </r>
  <r>
    <x v="1"/>
    <s v="UNDP1-0009386889-20-MAR-2022-4285"/>
    <x v="23"/>
    <d v="2022-03-21T00:00:00"/>
    <s v="UNDP1"/>
    <x v="1"/>
    <s v="Facilities &amp; Admin - Implement"/>
    <s v="SSD"/>
    <n v="32045"/>
    <n v="47104"/>
    <n v="1981"/>
    <x v="1"/>
    <s v="SSD10"/>
    <x v="17"/>
    <x v="11"/>
    <s v="SFA"/>
    <m/>
    <m/>
    <m/>
    <m/>
    <x v="116"/>
    <x v="3"/>
    <m/>
    <n v="9386889"/>
    <n v="4285"/>
    <d v="2022-03-20T00:00:00"/>
    <n v="391.2"/>
    <s v="USD"/>
    <n v="391.2"/>
    <s v="PC"/>
    <n v="2022"/>
    <x v="3"/>
  </r>
  <r>
    <x v="1"/>
    <s v="UNDP1-0009386889-20-MAR-2022-4284"/>
    <x v="23"/>
    <d v="2022-03-21T00:00:00"/>
    <s v="UNDP1"/>
    <x v="1"/>
    <s v="Facilities &amp; Admin - Implement"/>
    <s v="SSD"/>
    <n v="32045"/>
    <n v="47104"/>
    <n v="1981"/>
    <x v="1"/>
    <s v="SSD10"/>
    <x v="17"/>
    <x v="11"/>
    <s v="SFA"/>
    <m/>
    <m/>
    <m/>
    <m/>
    <x v="116"/>
    <x v="3"/>
    <m/>
    <n v="9386889"/>
    <n v="4284"/>
    <d v="2022-03-20T00:00:00"/>
    <n v="-391.2"/>
    <s v="USD"/>
    <n v="-391.2"/>
    <s v="PC"/>
    <n v="2022"/>
    <x v="3"/>
  </r>
  <r>
    <x v="1"/>
    <s v="UNDP1-0009386889-20-MAR-2022-4283"/>
    <x v="23"/>
    <d v="2022-03-21T00:00:00"/>
    <s v="UNDP1"/>
    <x v="1"/>
    <s v="Facilities &amp; Admin - Implement"/>
    <s v="SSD"/>
    <n v="32045"/>
    <n v="47104"/>
    <n v="1981"/>
    <x v="1"/>
    <s v="SSD10"/>
    <x v="17"/>
    <x v="100"/>
    <s v="SFA"/>
    <m/>
    <m/>
    <m/>
    <m/>
    <x v="116"/>
    <x v="3"/>
    <m/>
    <n v="9386889"/>
    <n v="4283"/>
    <d v="2022-03-20T00:00:00"/>
    <n v="22.4"/>
    <s v="USD"/>
    <n v="22.4"/>
    <s v="PC"/>
    <n v="2022"/>
    <x v="3"/>
  </r>
  <r>
    <x v="1"/>
    <s v="UNDP1-0009386890-28-FEB-2022-2991"/>
    <x v="8"/>
    <d v="2022-03-21T00:00:00"/>
    <s v="UNDP1"/>
    <x v="1"/>
    <s v="Facilities &amp; Admin - Implement"/>
    <s v="SSD"/>
    <n v="32045"/>
    <n v="47108"/>
    <n v="1981"/>
    <x v="1"/>
    <s v="SSD10"/>
    <x v="17"/>
    <x v="19"/>
    <s v="SFA"/>
    <m/>
    <m/>
    <m/>
    <m/>
    <x v="362"/>
    <x v="3"/>
    <m/>
    <n v="9386890"/>
    <n v="2991"/>
    <d v="2022-02-28T00:00:00"/>
    <n v="4.1500000000000004"/>
    <s v="USD"/>
    <n v="4.1500000000000004"/>
    <s v="PC"/>
    <n v="2022"/>
    <x v="4"/>
  </r>
  <r>
    <x v="1"/>
    <s v="UNDP1-0009386890-28-FEB-2022-2990"/>
    <x v="8"/>
    <d v="2022-03-21T00:00:00"/>
    <s v="UNDP1"/>
    <x v="1"/>
    <s v="Facilities &amp; Admin - Implement"/>
    <s v="SSD"/>
    <n v="32045"/>
    <n v="47104"/>
    <n v="1981"/>
    <x v="1"/>
    <s v="SSD10"/>
    <x v="17"/>
    <x v="103"/>
    <s v="SFA"/>
    <m/>
    <m/>
    <m/>
    <m/>
    <x v="362"/>
    <x v="3"/>
    <m/>
    <n v="9386890"/>
    <n v="2990"/>
    <d v="2022-02-28T00:00:00"/>
    <n v="1759.74"/>
    <s v="USD"/>
    <n v="1759.74"/>
    <s v="PC"/>
    <n v="2022"/>
    <x v="4"/>
  </r>
  <r>
    <x v="1"/>
    <s v="UNDP1-0009386890-28-FEB-2022-2988"/>
    <x v="8"/>
    <d v="2022-03-21T00:00:00"/>
    <s v="UNDP1"/>
    <x v="1"/>
    <s v="Facilities &amp; Admin - Implement"/>
    <s v="SSD"/>
    <n v="32045"/>
    <n v="47104"/>
    <n v="1981"/>
    <x v="1"/>
    <s v="SSD10"/>
    <x v="17"/>
    <x v="100"/>
    <s v="SFA"/>
    <m/>
    <m/>
    <m/>
    <m/>
    <x v="362"/>
    <x v="3"/>
    <m/>
    <n v="9386890"/>
    <n v="2988"/>
    <d v="2022-02-28T00:00:00"/>
    <n v="10.49"/>
    <s v="USD"/>
    <n v="10.49"/>
    <s v="PC"/>
    <n v="2022"/>
    <x v="4"/>
  </r>
  <r>
    <x v="1"/>
    <s v="UNDP1-0009386890-28-FEB-2022-2989"/>
    <x v="8"/>
    <d v="2022-03-21T00:00:00"/>
    <s v="UNDP1"/>
    <x v="1"/>
    <s v="Facilities &amp; Admin - Implement"/>
    <s v="SSD"/>
    <n v="32045"/>
    <n v="47104"/>
    <n v="1981"/>
    <x v="1"/>
    <s v="SSD10"/>
    <x v="17"/>
    <x v="11"/>
    <s v="SFA"/>
    <m/>
    <m/>
    <m/>
    <m/>
    <x v="362"/>
    <x v="3"/>
    <m/>
    <n v="9386890"/>
    <n v="2989"/>
    <d v="2022-02-28T00:00:00"/>
    <n v="855.2"/>
    <s v="USD"/>
    <n v="855.2"/>
    <s v="PC"/>
    <n v="2022"/>
    <x v="4"/>
  </r>
  <r>
    <x v="1"/>
    <s v="UNDP1-0009430881-31-MAR-2022-2163"/>
    <x v="9"/>
    <d v="2022-04-24T00:00:00"/>
    <s v="UNDP1"/>
    <x v="1"/>
    <s v="Facilities &amp; Admin - Implement"/>
    <s v="SSD"/>
    <n v="32045"/>
    <n v="47104"/>
    <n v="1981"/>
    <x v="1"/>
    <s v="SSD10"/>
    <x v="17"/>
    <x v="102"/>
    <s v="SFA"/>
    <m/>
    <m/>
    <m/>
    <m/>
    <x v="363"/>
    <x v="3"/>
    <m/>
    <n v="9430881"/>
    <n v="2163"/>
    <d v="2022-03-31T00:00:00"/>
    <n v="88"/>
    <s v="USD"/>
    <n v="88"/>
    <s v="PC"/>
    <n v="2022"/>
    <x v="3"/>
  </r>
  <r>
    <x v="1"/>
    <s v="UNDP1-0009430881-31-MAR-2022-2160"/>
    <x v="9"/>
    <d v="2022-04-24T00:00:00"/>
    <s v="UNDP1"/>
    <x v="1"/>
    <s v="Facilities &amp; Admin - Implement"/>
    <s v="SSD"/>
    <n v="32045"/>
    <n v="47104"/>
    <n v="1981"/>
    <x v="1"/>
    <s v="SSD10"/>
    <x v="17"/>
    <x v="100"/>
    <s v="SFA"/>
    <m/>
    <m/>
    <m/>
    <m/>
    <x v="363"/>
    <x v="3"/>
    <m/>
    <n v="9430881"/>
    <n v="2160"/>
    <d v="2022-03-31T00:00:00"/>
    <n v="132.07"/>
    <s v="USD"/>
    <n v="132.07"/>
    <s v="PC"/>
    <n v="2022"/>
    <x v="3"/>
  </r>
  <r>
    <x v="1"/>
    <s v="UNDP1-0009430881-31-MAR-2022-2162"/>
    <x v="9"/>
    <d v="2022-04-24T00:00:00"/>
    <s v="UNDP1"/>
    <x v="1"/>
    <s v="Facilities &amp; Admin - Implement"/>
    <s v="SSD"/>
    <n v="32045"/>
    <n v="47104"/>
    <n v="1981"/>
    <x v="1"/>
    <s v="SSD10"/>
    <x v="17"/>
    <x v="19"/>
    <s v="SFA"/>
    <m/>
    <m/>
    <m/>
    <m/>
    <x v="363"/>
    <x v="3"/>
    <m/>
    <n v="9430881"/>
    <n v="2162"/>
    <d v="2022-03-31T00:00:00"/>
    <n v="4.17"/>
    <s v="USD"/>
    <n v="4.17"/>
    <s v="PC"/>
    <n v="2022"/>
    <x v="3"/>
  </r>
  <r>
    <x v="1"/>
    <s v="UNDP1-0009430881-31-MAR-2022-2161"/>
    <x v="9"/>
    <d v="2022-04-24T00:00:00"/>
    <s v="UNDP1"/>
    <x v="1"/>
    <s v="Facilities &amp; Admin - Implement"/>
    <s v="SSD"/>
    <n v="32045"/>
    <n v="47104"/>
    <n v="1981"/>
    <x v="1"/>
    <s v="SSD10"/>
    <x v="17"/>
    <x v="11"/>
    <s v="SFA"/>
    <m/>
    <m/>
    <m/>
    <m/>
    <x v="363"/>
    <x v="3"/>
    <m/>
    <n v="9430881"/>
    <n v="2161"/>
    <d v="2022-03-31T00:00:00"/>
    <n v="847.2"/>
    <s v="USD"/>
    <n v="847.2"/>
    <s v="PC"/>
    <n v="2022"/>
    <x v="3"/>
  </r>
  <r>
    <x v="1"/>
    <s v="UNDP1-0009430890-23-APR-2022-2501"/>
    <x v="24"/>
    <d v="2022-04-24T00:00:00"/>
    <s v="UNDP1"/>
    <x v="1"/>
    <s v="Facilities &amp; Admin - Implement"/>
    <s v="SSD"/>
    <n v="32045"/>
    <n v="47104"/>
    <n v="1981"/>
    <x v="1"/>
    <s v="SSD10"/>
    <x v="17"/>
    <x v="10"/>
    <s v="SFA"/>
    <m/>
    <m/>
    <m/>
    <m/>
    <x v="364"/>
    <x v="3"/>
    <m/>
    <n v="9430890"/>
    <n v="2501"/>
    <d v="2022-04-23T00:00:00"/>
    <n v="17.97"/>
    <s v="USD"/>
    <n v="17.97"/>
    <s v="PC"/>
    <n v="2022"/>
    <x v="0"/>
  </r>
  <r>
    <x v="1"/>
    <s v="UNDP1-0009430890-23-APR-2022-2500"/>
    <x v="24"/>
    <d v="2022-04-24T00:00:00"/>
    <s v="UNDP1"/>
    <x v="1"/>
    <s v="Facilities &amp; Admin - Implement"/>
    <s v="SSD"/>
    <n v="32045"/>
    <n v="47104"/>
    <n v="1981"/>
    <x v="1"/>
    <s v="SSD10"/>
    <x v="17"/>
    <x v="100"/>
    <s v="SFA"/>
    <m/>
    <m/>
    <m/>
    <m/>
    <x v="364"/>
    <x v="3"/>
    <m/>
    <n v="9430890"/>
    <n v="2500"/>
    <d v="2022-04-23T00:00:00"/>
    <n v="1983.12"/>
    <s v="USD"/>
    <n v="1983.12"/>
    <s v="PC"/>
    <n v="2022"/>
    <x v="0"/>
  </r>
  <r>
    <x v="1"/>
    <s v="UNDP1-0009430890-23-APR-2022-2499"/>
    <x v="24"/>
    <d v="2022-04-24T00:00:00"/>
    <s v="UNDP1"/>
    <x v="1"/>
    <s v="Facilities &amp; Admin - Implement"/>
    <s v="SSD"/>
    <n v="32045"/>
    <n v="47104"/>
    <n v="1981"/>
    <x v="1"/>
    <s v="SSD10"/>
    <x v="17"/>
    <x v="100"/>
    <s v="SFA"/>
    <m/>
    <m/>
    <m/>
    <m/>
    <x v="364"/>
    <x v="3"/>
    <m/>
    <n v="9430890"/>
    <n v="2499"/>
    <d v="2022-04-23T00:00:00"/>
    <n v="132.07"/>
    <s v="USD"/>
    <n v="132.07"/>
    <s v="PC"/>
    <n v="2022"/>
    <x v="0"/>
  </r>
  <r>
    <x v="0"/>
    <s v="UNDP1-0009461288-18-MAY-2022-3"/>
    <x v="5"/>
    <d v="2022-05-18T00:00:00"/>
    <s v="UNDP1"/>
    <x v="23"/>
    <s v="Hazard Duty Station Allow-IP"/>
    <s v="SSD"/>
    <n v="32045"/>
    <n v="47104"/>
    <n v="1981"/>
    <x v="1"/>
    <s v="SSD10"/>
    <x v="17"/>
    <x v="100"/>
    <s v="GLE"/>
    <m/>
    <m/>
    <m/>
    <m/>
    <x v="320"/>
    <x v="465"/>
    <m/>
    <n v="9461288"/>
    <n v="3"/>
    <d v="2022-05-18T00:00:00"/>
    <n v="-1645"/>
    <s v="USD"/>
    <n v="-1645"/>
    <s v="ONL"/>
    <n v="2022"/>
    <x v="1"/>
  </r>
  <r>
    <x v="0"/>
    <s v="UNDP1-0009461288-18-MAY-2022-4"/>
    <x v="5"/>
    <d v="2022-05-18T00:00:00"/>
    <s v="UNDP1"/>
    <x v="23"/>
    <s v="Hazard Duty Station Allow-IP"/>
    <s v="SSD"/>
    <n v="32045"/>
    <n v="47104"/>
    <n v="1981"/>
    <x v="1"/>
    <s v="SSD10"/>
    <x v="17"/>
    <x v="100"/>
    <s v="GLE"/>
    <m/>
    <m/>
    <m/>
    <m/>
    <x v="320"/>
    <x v="465"/>
    <m/>
    <n v="9461288"/>
    <n v="4"/>
    <d v="2022-05-18T00:00:00"/>
    <n v="-1645"/>
    <s v="USD"/>
    <n v="-1645"/>
    <s v="ONL"/>
    <n v="2022"/>
    <x v="1"/>
  </r>
  <r>
    <x v="0"/>
    <s v="UNDP1-0009461288-18-MAY-2022-5"/>
    <x v="5"/>
    <d v="2022-05-18T00:00:00"/>
    <s v="UNDP1"/>
    <x v="23"/>
    <s v="Hazard Duty Station Allow-IP"/>
    <s v="SSD"/>
    <n v="32045"/>
    <n v="47104"/>
    <n v="1981"/>
    <x v="1"/>
    <s v="SSD10"/>
    <x v="17"/>
    <x v="100"/>
    <s v="GLE"/>
    <m/>
    <m/>
    <m/>
    <m/>
    <x v="320"/>
    <x v="465"/>
    <m/>
    <n v="9461288"/>
    <n v="5"/>
    <d v="2022-05-18T00:00:00"/>
    <n v="-1645"/>
    <s v="USD"/>
    <n v="-1645"/>
    <s v="ONL"/>
    <n v="2022"/>
    <x v="1"/>
  </r>
  <r>
    <x v="0"/>
    <s v="UNDP1-0009461288-18-MAY-2022-1"/>
    <x v="5"/>
    <d v="2022-05-18T00:00:00"/>
    <s v="UNDP1"/>
    <x v="7"/>
    <s v="Travel Tickets-Local"/>
    <s v="SSD"/>
    <n v="32045"/>
    <n v="47104"/>
    <n v="1981"/>
    <x v="1"/>
    <s v="SSD10"/>
    <x v="17"/>
    <x v="8"/>
    <s v="GLE"/>
    <m/>
    <m/>
    <m/>
    <m/>
    <x v="320"/>
    <x v="463"/>
    <m/>
    <n v="9461288"/>
    <n v="1"/>
    <d v="2022-05-18T00:00:00"/>
    <n v="-10000"/>
    <s v="USD"/>
    <n v="-10000"/>
    <s v="ONL"/>
    <n v="2022"/>
    <x v="1"/>
  </r>
  <r>
    <x v="0"/>
    <s v="UNDP1-0009461288-18-MAY-2022-7"/>
    <x v="5"/>
    <d v="2022-05-18T00:00:00"/>
    <s v="UNDP1"/>
    <x v="21"/>
    <s v="Daily Subsistence Allow-Intl"/>
    <s v="SSD"/>
    <n v="32045"/>
    <n v="47104"/>
    <n v="1981"/>
    <x v="1"/>
    <s v="SSD10"/>
    <x v="17"/>
    <x v="100"/>
    <s v="GLE"/>
    <m/>
    <m/>
    <m/>
    <m/>
    <x v="320"/>
    <x v="464"/>
    <m/>
    <n v="9461288"/>
    <n v="7"/>
    <d v="2022-05-18T00:00:00"/>
    <n v="-1700"/>
    <s v="USD"/>
    <n v="-1700"/>
    <s v="ONL"/>
    <n v="2022"/>
    <x v="1"/>
  </r>
  <r>
    <x v="0"/>
    <s v="UNDP1-0009461288-18-MAY-2022-8"/>
    <x v="5"/>
    <d v="2022-05-18T00:00:00"/>
    <s v="UNDP1"/>
    <x v="21"/>
    <s v="Daily Subsistence Allow-Intl"/>
    <s v="SSD"/>
    <n v="32045"/>
    <n v="47104"/>
    <n v="1981"/>
    <x v="1"/>
    <s v="SSD10"/>
    <x v="17"/>
    <x v="100"/>
    <s v="GLE"/>
    <m/>
    <m/>
    <m/>
    <m/>
    <x v="320"/>
    <x v="464"/>
    <m/>
    <n v="9461288"/>
    <n v="8"/>
    <d v="2022-05-18T00:00:00"/>
    <n v="-1700"/>
    <s v="USD"/>
    <n v="-1700"/>
    <s v="ONL"/>
    <n v="2022"/>
    <x v="1"/>
  </r>
  <r>
    <x v="0"/>
    <s v="UNDP1-0009461288-18-MAY-2022-9"/>
    <x v="5"/>
    <d v="2022-05-18T00:00:00"/>
    <s v="UNDP1"/>
    <x v="21"/>
    <s v="Daily Subsistence Allow-Intl"/>
    <s v="SSD"/>
    <n v="32045"/>
    <n v="47104"/>
    <n v="1981"/>
    <x v="1"/>
    <s v="SSD10"/>
    <x v="17"/>
    <x v="100"/>
    <s v="GLE"/>
    <m/>
    <m/>
    <m/>
    <m/>
    <x v="320"/>
    <x v="464"/>
    <m/>
    <n v="9461288"/>
    <n v="9"/>
    <d v="2022-05-18T00:00:00"/>
    <n v="-1700"/>
    <s v="USD"/>
    <n v="-1700"/>
    <s v="ONL"/>
    <n v="2022"/>
    <x v="1"/>
  </r>
  <r>
    <x v="0"/>
    <s v="UNDP1-0009461288-18-MAY-2022-10"/>
    <x v="5"/>
    <d v="2022-05-18T00:00:00"/>
    <s v="UNDP1"/>
    <x v="21"/>
    <s v="Daily Subsistence Allow-Intl"/>
    <s v="SSD"/>
    <n v="32045"/>
    <n v="47104"/>
    <n v="1981"/>
    <x v="1"/>
    <s v="SSD10"/>
    <x v="17"/>
    <x v="100"/>
    <s v="GLE"/>
    <m/>
    <m/>
    <m/>
    <m/>
    <x v="320"/>
    <x v="464"/>
    <m/>
    <n v="9461288"/>
    <n v="10"/>
    <d v="2022-05-18T00:00:00"/>
    <n v="-835"/>
    <s v="USD"/>
    <n v="-835"/>
    <s v="ONL"/>
    <n v="2022"/>
    <x v="1"/>
  </r>
  <r>
    <x v="0"/>
    <s v="UNDP1-0009461288-18-MAY-2022-12"/>
    <x v="5"/>
    <d v="2022-05-18T00:00:00"/>
    <s v="UNDP1"/>
    <x v="77"/>
    <s v="Daily Subsistence Allow-Local"/>
    <s v="SSD"/>
    <n v="32045"/>
    <n v="47104"/>
    <n v="1981"/>
    <x v="1"/>
    <s v="SSD10"/>
    <x v="17"/>
    <x v="100"/>
    <s v="GLE"/>
    <m/>
    <m/>
    <m/>
    <m/>
    <x v="320"/>
    <x v="462"/>
    <m/>
    <n v="9461288"/>
    <n v="12"/>
    <d v="2022-05-18T00:00:00"/>
    <n v="-3536"/>
    <s v="USD"/>
    <n v="-3536"/>
    <s v="ONL"/>
    <n v="2022"/>
    <x v="1"/>
  </r>
  <r>
    <x v="0"/>
    <s v="UNDP1-0009461288-18-MAY-2022-14"/>
    <x v="5"/>
    <d v="2022-05-18T00:00:00"/>
    <s v="UNDP1"/>
    <x v="78"/>
    <s v="Travel - Other"/>
    <s v="SSD"/>
    <n v="32045"/>
    <n v="47104"/>
    <n v="1981"/>
    <x v="1"/>
    <s v="SSD10"/>
    <x v="17"/>
    <x v="100"/>
    <s v="GLE"/>
    <m/>
    <m/>
    <m/>
    <m/>
    <x v="320"/>
    <x v="461"/>
    <m/>
    <n v="9461288"/>
    <n v="14"/>
    <d v="2022-05-18T00:00:00"/>
    <n v="-2640"/>
    <s v="USD"/>
    <n v="-2640"/>
    <s v="ONL"/>
    <n v="2022"/>
    <x v="1"/>
  </r>
  <r>
    <x v="0"/>
    <s v="UNDP1-0009461288-18-MAY-2022-16"/>
    <x v="5"/>
    <d v="2022-05-18T00:00:00"/>
    <s v="UNDP1"/>
    <x v="95"/>
    <s v="Connectivity Charges"/>
    <s v="SSD"/>
    <n v="32045"/>
    <n v="47104"/>
    <n v="1981"/>
    <x v="1"/>
    <s v="SSD10"/>
    <x v="17"/>
    <x v="100"/>
    <s v="GLE"/>
    <m/>
    <m/>
    <m/>
    <m/>
    <x v="320"/>
    <x v="460"/>
    <m/>
    <n v="9461288"/>
    <n v="16"/>
    <d v="2022-05-18T00:00:00"/>
    <n v="-142"/>
    <s v="USD"/>
    <n v="-142"/>
    <s v="ONL"/>
    <n v="2022"/>
    <x v="1"/>
  </r>
  <r>
    <x v="0"/>
    <s v="UNDP1-0009461288-18-MAY-2022-18"/>
    <x v="5"/>
    <d v="2022-05-18T00:00:00"/>
    <s v="UNDP1"/>
    <x v="13"/>
    <s v="Stationery &amp; other Office Supp"/>
    <s v="SSD"/>
    <n v="32045"/>
    <n v="47104"/>
    <n v="1981"/>
    <x v="1"/>
    <s v="SSD10"/>
    <x v="17"/>
    <x v="100"/>
    <s v="GLE"/>
    <m/>
    <m/>
    <m/>
    <m/>
    <x v="320"/>
    <x v="82"/>
    <m/>
    <n v="9461288"/>
    <n v="18"/>
    <d v="2022-05-18T00:00:00"/>
    <n v="-450"/>
    <s v="USD"/>
    <n v="-450"/>
    <s v="ONL"/>
    <n v="2022"/>
    <x v="1"/>
  </r>
  <r>
    <x v="0"/>
    <s v="UNDP1-0009461288-18-MAY-2022-20"/>
    <x v="5"/>
    <d v="2022-05-18T00:00:00"/>
    <s v="UNDP1"/>
    <x v="11"/>
    <s v="Rent - Meeting Rooms"/>
    <s v="SSD"/>
    <n v="32045"/>
    <n v="47104"/>
    <n v="1981"/>
    <x v="1"/>
    <s v="SSD10"/>
    <x v="17"/>
    <x v="100"/>
    <s v="GLE"/>
    <m/>
    <m/>
    <m/>
    <m/>
    <x v="320"/>
    <x v="459"/>
    <m/>
    <n v="9461288"/>
    <n v="20"/>
    <d v="2022-05-18T00:00:00"/>
    <n v="-1810"/>
    <s v="USD"/>
    <n v="-1810"/>
    <s v="ONL"/>
    <n v="2022"/>
    <x v="1"/>
  </r>
  <r>
    <x v="0"/>
    <s v="UNDP1-0009461288-18-MAY-2022-22"/>
    <x v="5"/>
    <d v="2022-05-18T00:00:00"/>
    <s v="UNDP1"/>
    <x v="81"/>
    <s v="Bank Charges"/>
    <s v="SSD"/>
    <n v="32045"/>
    <n v="47104"/>
    <n v="1981"/>
    <x v="1"/>
    <s v="SSD10"/>
    <x v="17"/>
    <x v="100"/>
    <s v="GLE"/>
    <m/>
    <m/>
    <m/>
    <m/>
    <x v="320"/>
    <x v="210"/>
    <m/>
    <n v="9461288"/>
    <n v="22"/>
    <d v="2022-05-18T00:00:00"/>
    <n v="-18870"/>
    <s v="USD"/>
    <n v="-18870"/>
    <s v="ONL"/>
    <n v="2022"/>
    <x v="1"/>
  </r>
  <r>
    <x v="0"/>
    <s v="UNDP1-0009461288-18-MAY-2022-24"/>
    <x v="5"/>
    <d v="2022-05-18T00:00:00"/>
    <s v="UNDP1"/>
    <x v="84"/>
    <s v="Sundry"/>
    <s v="SSD"/>
    <n v="32045"/>
    <n v="47104"/>
    <n v="1981"/>
    <x v="1"/>
    <s v="SSD10"/>
    <x v="17"/>
    <x v="100"/>
    <s v="GLE"/>
    <m/>
    <m/>
    <m/>
    <m/>
    <x v="320"/>
    <x v="458"/>
    <m/>
    <n v="9461288"/>
    <n v="24"/>
    <d v="2022-05-18T00:00:00"/>
    <n v="-280"/>
    <s v="USD"/>
    <n v="-280"/>
    <s v="ONL"/>
    <n v="2022"/>
    <x v="1"/>
  </r>
  <r>
    <x v="0"/>
    <s v="UNDP1-0009461288-18-MAY-2022-26"/>
    <x v="5"/>
    <d v="2022-05-18T00:00:00"/>
    <s v="UNDP1"/>
    <x v="9"/>
    <s v="Learning costs"/>
    <s v="SSD"/>
    <n v="32045"/>
    <n v="47104"/>
    <n v="1981"/>
    <x v="1"/>
    <s v="SSD10"/>
    <x v="17"/>
    <x v="100"/>
    <s v="GLE"/>
    <m/>
    <m/>
    <m/>
    <m/>
    <x v="320"/>
    <x v="466"/>
    <m/>
    <n v="9461288"/>
    <n v="26"/>
    <d v="2022-05-18T00:00:00"/>
    <n v="-1800"/>
    <s v="USD"/>
    <n v="-1800"/>
    <s v="ONL"/>
    <n v="2022"/>
    <x v="1"/>
  </r>
  <r>
    <x v="0"/>
    <s v="UNDP1-0009461288-18-MAY-2022-27"/>
    <x v="5"/>
    <d v="2022-05-18T00:00:00"/>
    <s v="UNDP1"/>
    <x v="9"/>
    <s v="Learning costs"/>
    <s v="SSD"/>
    <n v="32045"/>
    <n v="47104"/>
    <n v="1981"/>
    <x v="1"/>
    <s v="SSD10"/>
    <x v="17"/>
    <x v="100"/>
    <s v="GLE"/>
    <m/>
    <m/>
    <m/>
    <m/>
    <x v="320"/>
    <x v="466"/>
    <m/>
    <n v="9461288"/>
    <n v="27"/>
    <d v="2022-05-18T00:00:00"/>
    <n v="-1800"/>
    <s v="USD"/>
    <n v="-1800"/>
    <s v="ONL"/>
    <n v="2022"/>
    <x v="1"/>
  </r>
  <r>
    <x v="0"/>
    <s v="UNDP1-0009461288-18-MAY-2022-29"/>
    <x v="5"/>
    <d v="2022-05-18T00:00:00"/>
    <s v="UNDP1"/>
    <x v="9"/>
    <s v="Learning costs"/>
    <s v="SSD"/>
    <n v="32045"/>
    <n v="47104"/>
    <n v="1981"/>
    <x v="1"/>
    <s v="SSD10"/>
    <x v="17"/>
    <x v="39"/>
    <s v="GLE"/>
    <m/>
    <m/>
    <m/>
    <m/>
    <x v="320"/>
    <x v="466"/>
    <m/>
    <n v="9461288"/>
    <n v="29"/>
    <d v="2022-05-18T00:00:00"/>
    <n v="-1385"/>
    <s v="USD"/>
    <n v="-1385"/>
    <s v="ONL"/>
    <n v="2022"/>
    <x v="1"/>
  </r>
  <r>
    <x v="1"/>
    <s v="UNDP1-0009466482-21-MAY-2022-4418"/>
    <x v="25"/>
    <d v="2022-05-22T00:00:00"/>
    <s v="UNDP1"/>
    <x v="1"/>
    <s v="Facilities &amp; Admin - Implement"/>
    <s v="SSD"/>
    <n v="32045"/>
    <n v="47104"/>
    <n v="1981"/>
    <x v="1"/>
    <s v="SSD10"/>
    <x v="17"/>
    <x v="8"/>
    <s v="SFA"/>
    <m/>
    <m/>
    <m/>
    <m/>
    <x v="155"/>
    <x v="3"/>
    <m/>
    <n v="9466482"/>
    <n v="4418"/>
    <d v="2022-05-21T00:00:00"/>
    <n v="-800"/>
    <s v="USD"/>
    <n v="-800"/>
    <s v="PC"/>
    <n v="2022"/>
    <x v="1"/>
  </r>
  <r>
    <x v="1"/>
    <s v="UNDP1-0009466482-21-MAY-2022-4422"/>
    <x v="25"/>
    <d v="2022-05-22T00:00:00"/>
    <s v="UNDP1"/>
    <x v="1"/>
    <s v="Facilities &amp; Admin - Implement"/>
    <s v="SSD"/>
    <n v="32045"/>
    <n v="47104"/>
    <n v="1981"/>
    <x v="1"/>
    <s v="SSD10"/>
    <x v="17"/>
    <x v="39"/>
    <s v="SFA"/>
    <m/>
    <m/>
    <m/>
    <m/>
    <x v="155"/>
    <x v="3"/>
    <m/>
    <n v="9466482"/>
    <n v="4422"/>
    <d v="2022-05-21T00:00:00"/>
    <n v="3960"/>
    <s v="USD"/>
    <n v="3960"/>
    <s v="PC"/>
    <n v="2022"/>
    <x v="1"/>
  </r>
  <r>
    <x v="1"/>
    <s v="UNDP1-0009466482-21-MAY-2022-4421"/>
    <x v="25"/>
    <d v="2022-05-22T00:00:00"/>
    <s v="UNDP1"/>
    <x v="1"/>
    <s v="Facilities &amp; Admin - Implement"/>
    <s v="SSD"/>
    <n v="32045"/>
    <n v="47104"/>
    <n v="1981"/>
    <x v="1"/>
    <s v="SSD10"/>
    <x v="17"/>
    <x v="39"/>
    <s v="SFA"/>
    <m/>
    <m/>
    <m/>
    <m/>
    <x v="155"/>
    <x v="3"/>
    <m/>
    <n v="9466482"/>
    <n v="4421"/>
    <d v="2022-05-21T00:00:00"/>
    <n v="4000"/>
    <s v="USD"/>
    <n v="4000"/>
    <s v="PC"/>
    <n v="2022"/>
    <x v="1"/>
  </r>
  <r>
    <x v="1"/>
    <s v="UNDP1-0009466482-21-MAY-2022-4420"/>
    <x v="25"/>
    <d v="2022-05-22T00:00:00"/>
    <s v="UNDP1"/>
    <x v="1"/>
    <s v="Facilities &amp; Admin - Implement"/>
    <s v="SSD"/>
    <n v="32045"/>
    <n v="47104"/>
    <n v="1981"/>
    <x v="1"/>
    <s v="SSD10"/>
    <x v="17"/>
    <x v="39"/>
    <s v="SFA"/>
    <m/>
    <m/>
    <m/>
    <m/>
    <x v="155"/>
    <x v="3"/>
    <m/>
    <n v="9466482"/>
    <n v="4420"/>
    <d v="2022-05-21T00:00:00"/>
    <n v="-110.8"/>
    <s v="USD"/>
    <n v="-110.8"/>
    <s v="PC"/>
    <n v="2022"/>
    <x v="1"/>
  </r>
  <r>
    <x v="1"/>
    <s v="UNDP1-0009466482-21-MAY-2022-4419"/>
    <x v="25"/>
    <d v="2022-05-22T00:00:00"/>
    <s v="UNDP1"/>
    <x v="1"/>
    <s v="Facilities &amp; Admin - Implement"/>
    <s v="SSD"/>
    <n v="32045"/>
    <n v="47104"/>
    <n v="1981"/>
    <x v="1"/>
    <s v="SSD10"/>
    <x v="17"/>
    <x v="100"/>
    <s v="SFA"/>
    <m/>
    <m/>
    <m/>
    <m/>
    <x v="155"/>
    <x v="3"/>
    <m/>
    <n v="9466482"/>
    <n v="4419"/>
    <d v="2022-05-21T00:00:00"/>
    <n v="-3375.84"/>
    <s v="USD"/>
    <n v="-3375.84"/>
    <s v="PC"/>
    <n v="2022"/>
    <x v="1"/>
  </r>
  <r>
    <x v="1"/>
    <s v="UNDP1-0009466482-21-MAY-2022-4423"/>
    <x v="25"/>
    <d v="2022-05-22T00:00:00"/>
    <s v="UNDP1"/>
    <x v="1"/>
    <s v="Facilities &amp; Admin - Implement"/>
    <s v="SSD"/>
    <n v="32045"/>
    <n v="47104"/>
    <n v="1981"/>
    <x v="1"/>
    <s v="SSD10"/>
    <x v="17"/>
    <x v="19"/>
    <s v="SFA"/>
    <m/>
    <m/>
    <m/>
    <m/>
    <x v="155"/>
    <x v="3"/>
    <m/>
    <n v="9466482"/>
    <n v="4423"/>
    <d v="2022-05-21T00:00:00"/>
    <n v="10.210000000000001"/>
    <s v="USD"/>
    <n v="10.210000000000001"/>
    <s v="PC"/>
    <n v="2022"/>
    <x v="1"/>
  </r>
  <r>
    <x v="0"/>
    <s v="UNDP1-0009491452-01-MAY-2022-4831"/>
    <x v="10"/>
    <d v="2022-06-10T00:00:00"/>
    <s v="UNDP1"/>
    <x v="62"/>
    <s v="Intl Consult Security Charge"/>
    <s v="SSD"/>
    <n v="32045"/>
    <n v="47104"/>
    <n v="1981"/>
    <x v="1"/>
    <s v="SSD10"/>
    <x v="17"/>
    <x v="101"/>
    <s v="GLE"/>
    <m/>
    <m/>
    <m/>
    <m/>
    <x v="90"/>
    <x v="90"/>
    <m/>
    <n v="9491452"/>
    <n v="4831"/>
    <d v="2022-05-01T00:00:00"/>
    <n v="227.78"/>
    <s v="USD"/>
    <n v="227.78"/>
    <s v="ONL"/>
    <n v="2022"/>
    <x v="1"/>
  </r>
  <r>
    <x v="0"/>
    <s v="UNDP1-0009491477-01-MAY-2022-4863"/>
    <x v="10"/>
    <d v="2022-06-10T00:00:00"/>
    <s v="UNDP1"/>
    <x v="29"/>
    <s v="Local Consult-Security"/>
    <s v="SSD"/>
    <n v="32045"/>
    <n v="47104"/>
    <n v="1981"/>
    <x v="1"/>
    <s v="SSD10"/>
    <x v="17"/>
    <x v="102"/>
    <s v="GLE"/>
    <m/>
    <m/>
    <m/>
    <m/>
    <x v="156"/>
    <x v="211"/>
    <m/>
    <n v="9491477"/>
    <n v="4863"/>
    <d v="2022-05-01T00:00:00"/>
    <n v="40"/>
    <s v="USD"/>
    <n v="40"/>
    <s v="ONL"/>
    <n v="2022"/>
    <x v="1"/>
  </r>
  <r>
    <x v="0"/>
    <s v="UNDP1-0009492500-01-MAY-2022-6946"/>
    <x v="10"/>
    <d v="2022-06-10T00:00:00"/>
    <s v="UNDP1"/>
    <x v="62"/>
    <s v="Intl Consult Security Charge"/>
    <s v="SSD"/>
    <n v="32045"/>
    <n v="47104"/>
    <n v="1981"/>
    <x v="1"/>
    <s v="SSD10"/>
    <x v="17"/>
    <x v="101"/>
    <s v="GLE"/>
    <m/>
    <m/>
    <m/>
    <m/>
    <x v="179"/>
    <x v="245"/>
    <m/>
    <n v="9492500"/>
    <n v="6946"/>
    <d v="2022-05-01T00:00:00"/>
    <n v="270"/>
    <s v="USD"/>
    <n v="270"/>
    <s v="ONL"/>
    <n v="2022"/>
    <x v="1"/>
  </r>
  <r>
    <x v="0"/>
    <s v="UNDP1-0009492500-01-MAY-2022-6945"/>
    <x v="10"/>
    <d v="2022-06-10T00:00:00"/>
    <s v="UNDP1"/>
    <x v="62"/>
    <s v="Intl Consult Security Charge"/>
    <s v="SSD"/>
    <n v="32045"/>
    <n v="47104"/>
    <n v="1981"/>
    <x v="1"/>
    <s v="SSD10"/>
    <x v="17"/>
    <x v="101"/>
    <s v="GLE"/>
    <m/>
    <m/>
    <m/>
    <m/>
    <x v="179"/>
    <x v="245"/>
    <m/>
    <n v="9492500"/>
    <n v="6945"/>
    <d v="2022-05-01T00:00:00"/>
    <n v="180"/>
    <s v="USD"/>
    <n v="180"/>
    <s v="ONL"/>
    <n v="2022"/>
    <x v="1"/>
  </r>
  <r>
    <x v="0"/>
    <s v="UNDP1-0009492500-01-MAY-2022-6947"/>
    <x v="10"/>
    <d v="2022-06-10T00:00:00"/>
    <s v="UNDP1"/>
    <x v="62"/>
    <s v="Intl Consult Security Charge"/>
    <s v="SSD"/>
    <n v="32045"/>
    <n v="47104"/>
    <n v="1981"/>
    <x v="1"/>
    <s v="SSD10"/>
    <x v="17"/>
    <x v="101"/>
    <s v="GLE"/>
    <m/>
    <m/>
    <m/>
    <m/>
    <x v="179"/>
    <x v="245"/>
    <m/>
    <n v="9492500"/>
    <n v="6947"/>
    <d v="2022-05-01T00:00:00"/>
    <n v="64"/>
    <s v="USD"/>
    <n v="64"/>
    <s v="ONL"/>
    <n v="2022"/>
    <x v="1"/>
  </r>
  <r>
    <x v="1"/>
    <s v="UNDP1-0009497902-31-MAY-2022-3343"/>
    <x v="3"/>
    <d v="2022-06-14T00:00:00"/>
    <s v="UNDP1"/>
    <x v="1"/>
    <s v="Facilities &amp; Admin - Implement"/>
    <s v="SSD"/>
    <n v="32045"/>
    <n v="47108"/>
    <n v="1981"/>
    <x v="1"/>
    <s v="SSD10"/>
    <x v="17"/>
    <x v="101"/>
    <s v="SFA"/>
    <m/>
    <m/>
    <m/>
    <m/>
    <x v="365"/>
    <x v="3"/>
    <m/>
    <n v="9497902"/>
    <n v="3343"/>
    <d v="2022-05-31T00:00:00"/>
    <n v="2400"/>
    <s v="USD"/>
    <n v="2400"/>
    <s v="PC"/>
    <n v="2022"/>
    <x v="1"/>
  </r>
  <r>
    <x v="1"/>
    <s v="UNDP1-0009497902-31-MAY-2022-3340"/>
    <x v="3"/>
    <d v="2022-06-14T00:00:00"/>
    <s v="UNDP1"/>
    <x v="1"/>
    <s v="Facilities &amp; Admin - Implement"/>
    <s v="SSD"/>
    <n v="32045"/>
    <n v="47104"/>
    <n v="1981"/>
    <x v="1"/>
    <s v="SSD10"/>
    <x v="17"/>
    <x v="102"/>
    <s v="SFA"/>
    <m/>
    <m/>
    <m/>
    <m/>
    <x v="365"/>
    <x v="3"/>
    <m/>
    <n v="9497902"/>
    <n v="3340"/>
    <d v="2022-05-31T00:00:00"/>
    <n v="3.2"/>
    <s v="USD"/>
    <n v="3.2"/>
    <s v="PC"/>
    <n v="2022"/>
    <x v="1"/>
  </r>
  <r>
    <x v="1"/>
    <s v="UNDP1-0009497902-31-MAY-2022-3339"/>
    <x v="3"/>
    <d v="2022-06-14T00:00:00"/>
    <s v="UNDP1"/>
    <x v="1"/>
    <s v="Facilities &amp; Admin - Implement"/>
    <s v="SSD"/>
    <n v="32045"/>
    <n v="47104"/>
    <n v="1981"/>
    <x v="1"/>
    <s v="SSD10"/>
    <x v="17"/>
    <x v="19"/>
    <s v="SFA"/>
    <m/>
    <m/>
    <m/>
    <m/>
    <x v="365"/>
    <x v="3"/>
    <m/>
    <n v="9497902"/>
    <n v="3339"/>
    <d v="2022-05-31T00:00:00"/>
    <n v="5.09"/>
    <s v="USD"/>
    <n v="5.09"/>
    <s v="PC"/>
    <n v="2022"/>
    <x v="1"/>
  </r>
  <r>
    <x v="1"/>
    <s v="UNDP1-0009497902-31-MAY-2022-3342"/>
    <x v="3"/>
    <d v="2022-06-14T00:00:00"/>
    <s v="UNDP1"/>
    <x v="1"/>
    <s v="Facilities &amp; Admin - Implement"/>
    <s v="SSD"/>
    <n v="32045"/>
    <n v="47104"/>
    <n v="1981"/>
    <x v="1"/>
    <s v="SSD10"/>
    <x v="17"/>
    <x v="10"/>
    <s v="SFA"/>
    <m/>
    <m/>
    <m/>
    <m/>
    <x v="365"/>
    <x v="3"/>
    <m/>
    <n v="9497902"/>
    <n v="3342"/>
    <d v="2022-05-31T00:00:00"/>
    <n v="472.86"/>
    <s v="USD"/>
    <n v="472.86"/>
    <s v="PC"/>
    <n v="2022"/>
    <x v="1"/>
  </r>
  <r>
    <x v="1"/>
    <s v="UNDP1-0009497902-31-MAY-2022-3341"/>
    <x v="3"/>
    <d v="2022-06-14T00:00:00"/>
    <s v="UNDP1"/>
    <x v="1"/>
    <s v="Facilities &amp; Admin - Implement"/>
    <s v="SSD"/>
    <n v="32045"/>
    <n v="47104"/>
    <n v="1981"/>
    <x v="1"/>
    <s v="SSD10"/>
    <x v="17"/>
    <x v="104"/>
    <s v="SFA"/>
    <m/>
    <m/>
    <m/>
    <m/>
    <x v="365"/>
    <x v="3"/>
    <m/>
    <n v="9497902"/>
    <n v="3341"/>
    <d v="2022-05-31T00:00:00"/>
    <n v="1676"/>
    <s v="USD"/>
    <n v="1676"/>
    <s v="PC"/>
    <n v="2022"/>
    <x v="1"/>
  </r>
  <r>
    <x v="1"/>
    <s v="UNDP1-0009497902-31-MAY-2022-3338"/>
    <x v="3"/>
    <d v="2022-06-14T00:00:00"/>
    <s v="UNDP1"/>
    <x v="1"/>
    <s v="Facilities &amp; Admin - Implement"/>
    <s v="SSD"/>
    <n v="32045"/>
    <n v="47104"/>
    <n v="1981"/>
    <x v="1"/>
    <s v="SSD10"/>
    <x v="17"/>
    <x v="11"/>
    <s v="SFA"/>
    <m/>
    <m/>
    <m/>
    <m/>
    <x v="365"/>
    <x v="3"/>
    <m/>
    <n v="9497902"/>
    <n v="3338"/>
    <d v="2022-05-31T00:00:00"/>
    <n v="847.2"/>
    <s v="USD"/>
    <n v="847.2"/>
    <s v="PC"/>
    <n v="2022"/>
    <x v="1"/>
  </r>
  <r>
    <x v="1"/>
    <s v="UNDP1-0009497902-31-MAY-2022-3337"/>
    <x v="3"/>
    <d v="2022-06-14T00:00:00"/>
    <s v="UNDP1"/>
    <x v="1"/>
    <s v="Facilities &amp; Admin - Implement"/>
    <s v="SSD"/>
    <n v="32045"/>
    <n v="47104"/>
    <n v="1981"/>
    <x v="1"/>
    <s v="SSD10"/>
    <x v="17"/>
    <x v="101"/>
    <s v="SFA"/>
    <m/>
    <m/>
    <m/>
    <m/>
    <x v="365"/>
    <x v="3"/>
    <m/>
    <n v="9497902"/>
    <n v="3337"/>
    <d v="2022-05-31T00:00:00"/>
    <n v="822.4"/>
    <s v="USD"/>
    <n v="822.4"/>
    <s v="PC"/>
    <n v="2022"/>
    <x v="1"/>
  </r>
  <r>
    <x v="1"/>
    <s v="UNDP1-0009497902-31-MAY-2022-3336"/>
    <x v="3"/>
    <d v="2022-06-14T00:00:00"/>
    <s v="UNDP1"/>
    <x v="1"/>
    <s v="Facilities &amp; Admin - Implement"/>
    <s v="SSD"/>
    <n v="32045"/>
    <n v="47104"/>
    <n v="1981"/>
    <x v="1"/>
    <s v="SSD10"/>
    <x v="17"/>
    <x v="101"/>
    <s v="SFA"/>
    <m/>
    <m/>
    <m/>
    <m/>
    <x v="365"/>
    <x v="3"/>
    <m/>
    <n v="9497902"/>
    <n v="3336"/>
    <d v="2022-05-31T00:00:00"/>
    <n v="59.34"/>
    <s v="USD"/>
    <n v="59.34"/>
    <s v="PC"/>
    <n v="2022"/>
    <x v="1"/>
  </r>
  <r>
    <x v="1"/>
    <s v="UNDP1-0009497910-12-JUN-2022-3140"/>
    <x v="26"/>
    <d v="2022-06-14T00:00:00"/>
    <s v="UNDP1"/>
    <x v="1"/>
    <s v="Facilities &amp; Admin - Implement"/>
    <s v="SSD"/>
    <n v="32045"/>
    <n v="47104"/>
    <n v="1981"/>
    <x v="1"/>
    <s v="SSD10"/>
    <x v="17"/>
    <x v="8"/>
    <s v="SFA"/>
    <m/>
    <m/>
    <m/>
    <m/>
    <x v="157"/>
    <x v="3"/>
    <m/>
    <n v="9497910"/>
    <n v="3140"/>
    <d v="2022-06-12T00:00:00"/>
    <n v="28.8"/>
    <s v="USD"/>
    <n v="28.8"/>
    <s v="PC"/>
    <n v="2022"/>
    <x v="2"/>
  </r>
  <r>
    <x v="1"/>
    <s v="UNDP1-0009497910-12-JUN-2022-3141"/>
    <x v="26"/>
    <d v="2022-06-14T00:00:00"/>
    <s v="UNDP1"/>
    <x v="1"/>
    <s v="Facilities &amp; Admin - Implement"/>
    <s v="SSD"/>
    <n v="32045"/>
    <n v="47104"/>
    <n v="1981"/>
    <x v="1"/>
    <s v="SSD10"/>
    <x v="17"/>
    <x v="11"/>
    <s v="SFA"/>
    <m/>
    <m/>
    <m/>
    <m/>
    <x v="157"/>
    <x v="3"/>
    <m/>
    <n v="9497910"/>
    <n v="3141"/>
    <d v="2022-06-12T00:00:00"/>
    <n v="-847.2"/>
    <s v="USD"/>
    <n v="-847.2"/>
    <s v="PC"/>
    <n v="2022"/>
    <x v="2"/>
  </r>
  <r>
    <x v="1"/>
    <s v="UNDP1-0009497910-12-JUN-2022-3142"/>
    <x v="26"/>
    <d v="2022-06-14T00:00:00"/>
    <s v="UNDP1"/>
    <x v="1"/>
    <s v="Facilities &amp; Admin - Implement"/>
    <s v="SSD"/>
    <n v="32045"/>
    <n v="47104"/>
    <n v="1981"/>
    <x v="1"/>
    <s v="SSD10"/>
    <x v="17"/>
    <x v="104"/>
    <s v="SFA"/>
    <m/>
    <m/>
    <m/>
    <m/>
    <x v="157"/>
    <x v="3"/>
    <m/>
    <n v="9497910"/>
    <n v="3142"/>
    <d v="2022-06-12T00:00:00"/>
    <n v="288"/>
    <s v="USD"/>
    <n v="288"/>
    <s v="PC"/>
    <n v="2022"/>
    <x v="2"/>
  </r>
  <r>
    <x v="1"/>
    <s v="UNDP1-0009514690-26-JUN-2022-3704"/>
    <x v="55"/>
    <d v="2022-06-27T00:00:00"/>
    <s v="UNDP1"/>
    <x v="1"/>
    <s v="Facilities &amp; Admin - Implement"/>
    <s v="SSD"/>
    <n v="32045"/>
    <n v="47104"/>
    <n v="1981"/>
    <x v="1"/>
    <s v="SSD10"/>
    <x v="17"/>
    <x v="104"/>
    <s v="SFA"/>
    <m/>
    <m/>
    <m/>
    <m/>
    <x v="158"/>
    <x v="3"/>
    <m/>
    <n v="9514690"/>
    <n v="3704"/>
    <d v="2022-06-26T00:00:00"/>
    <n v="160"/>
    <s v="USD"/>
    <n v="160"/>
    <s v="PC"/>
    <n v="2022"/>
    <x v="2"/>
  </r>
  <r>
    <x v="1"/>
    <s v="UNDP1-0009514690-26-JUN-2022-3703"/>
    <x v="55"/>
    <d v="2022-06-27T00:00:00"/>
    <s v="UNDP1"/>
    <x v="1"/>
    <s v="Facilities &amp; Admin - Implement"/>
    <s v="SSD"/>
    <n v="32045"/>
    <n v="47104"/>
    <n v="1981"/>
    <x v="1"/>
    <s v="SSD10"/>
    <x v="17"/>
    <x v="8"/>
    <s v="SFA"/>
    <m/>
    <m/>
    <m/>
    <m/>
    <x v="158"/>
    <x v="3"/>
    <m/>
    <n v="9514690"/>
    <n v="3703"/>
    <d v="2022-06-26T00:00:00"/>
    <n v="869.02"/>
    <s v="USD"/>
    <n v="869.02"/>
    <s v="PC"/>
    <n v="2022"/>
    <x v="2"/>
  </r>
  <r>
    <x v="1"/>
    <s v="UNDP1-0009514690-26-JUN-2022-3702"/>
    <x v="55"/>
    <d v="2022-06-27T00:00:00"/>
    <s v="UNDP1"/>
    <x v="1"/>
    <s v="Facilities &amp; Admin - Implement"/>
    <s v="SSD"/>
    <n v="32045"/>
    <n v="47104"/>
    <n v="1981"/>
    <x v="1"/>
    <s v="SSD10"/>
    <x v="17"/>
    <x v="8"/>
    <s v="SFA"/>
    <m/>
    <m/>
    <m/>
    <m/>
    <x v="158"/>
    <x v="3"/>
    <m/>
    <n v="9514690"/>
    <n v="3702"/>
    <d v="2022-06-26T00:00:00"/>
    <n v="78"/>
    <s v="USD"/>
    <n v="78"/>
    <s v="PC"/>
    <n v="2022"/>
    <x v="2"/>
  </r>
  <r>
    <x v="1"/>
    <s v="UNDP1-0009514690-26-JUN-2022-3701"/>
    <x v="55"/>
    <d v="2022-06-27T00:00:00"/>
    <s v="UNDP1"/>
    <x v="1"/>
    <s v="Facilities &amp; Admin - Implement"/>
    <s v="SSD"/>
    <n v="32045"/>
    <n v="47101"/>
    <n v="1981"/>
    <x v="1"/>
    <s v="SSD10"/>
    <x v="17"/>
    <x v="8"/>
    <s v="SFA"/>
    <m/>
    <m/>
    <m/>
    <m/>
    <x v="158"/>
    <x v="3"/>
    <m/>
    <n v="9514690"/>
    <n v="3701"/>
    <d v="2022-06-26T00:00:00"/>
    <n v="300"/>
    <s v="USD"/>
    <n v="300"/>
    <s v="PC"/>
    <n v="2022"/>
    <x v="2"/>
  </r>
  <r>
    <x v="1"/>
    <s v="UNDP1-0009553151-30-JUN-2022-1089"/>
    <x v="4"/>
    <d v="2022-07-23T00:00:00"/>
    <s v="UNDP1"/>
    <x v="1"/>
    <s v="Facilities &amp; Admin - Implement"/>
    <s v="SSD"/>
    <n v="32045"/>
    <n v="47104"/>
    <n v="1981"/>
    <x v="1"/>
    <s v="SSD10"/>
    <x v="17"/>
    <x v="8"/>
    <s v="SFA"/>
    <m/>
    <m/>
    <m/>
    <m/>
    <x v="366"/>
    <x v="3"/>
    <m/>
    <n v="9553151"/>
    <n v="1089"/>
    <d v="2022-06-30T00:00:00"/>
    <n v="269.76"/>
    <s v="USD"/>
    <n v="269.76"/>
    <s v="PC"/>
    <n v="2022"/>
    <x v="2"/>
  </r>
  <r>
    <x v="1"/>
    <s v="UNDP1-0009553151-30-JUN-2022-1090"/>
    <x v="4"/>
    <d v="2022-07-23T00:00:00"/>
    <s v="UNDP1"/>
    <x v="1"/>
    <s v="Facilities &amp; Admin - Implement"/>
    <s v="SSD"/>
    <n v="32045"/>
    <n v="47104"/>
    <n v="1981"/>
    <x v="1"/>
    <s v="SSD10"/>
    <x v="17"/>
    <x v="11"/>
    <s v="SFA"/>
    <m/>
    <m/>
    <m/>
    <m/>
    <x v="366"/>
    <x v="3"/>
    <m/>
    <n v="9553151"/>
    <n v="1090"/>
    <d v="2022-06-30T00:00:00"/>
    <n v="1694.4"/>
    <s v="USD"/>
    <n v="1694.4"/>
    <s v="PC"/>
    <n v="2022"/>
    <x v="2"/>
  </r>
  <r>
    <x v="1"/>
    <s v="UNDP1-0009553151-30-JUN-2022-1091"/>
    <x v="4"/>
    <d v="2022-07-23T00:00:00"/>
    <s v="UNDP1"/>
    <x v="1"/>
    <s v="Facilities &amp; Admin - Implement"/>
    <s v="SSD"/>
    <n v="32045"/>
    <n v="47104"/>
    <n v="1981"/>
    <x v="1"/>
    <s v="SSD10"/>
    <x v="17"/>
    <x v="19"/>
    <s v="SFA"/>
    <m/>
    <m/>
    <m/>
    <m/>
    <x v="366"/>
    <x v="3"/>
    <m/>
    <n v="9553151"/>
    <n v="1091"/>
    <d v="2022-06-30T00:00:00"/>
    <n v="4.54"/>
    <s v="USD"/>
    <n v="4.54"/>
    <s v="PC"/>
    <n v="2022"/>
    <x v="2"/>
  </r>
  <r>
    <x v="1"/>
    <s v="UNDP1-0009553151-30-JUN-2022-1092"/>
    <x v="4"/>
    <d v="2022-07-23T00:00:00"/>
    <s v="UNDP1"/>
    <x v="1"/>
    <s v="Facilities &amp; Admin - Implement"/>
    <s v="SSD"/>
    <n v="32045"/>
    <n v="47104"/>
    <n v="1981"/>
    <x v="1"/>
    <s v="SSD10"/>
    <x v="17"/>
    <x v="10"/>
    <s v="SFA"/>
    <m/>
    <m/>
    <m/>
    <m/>
    <x v="366"/>
    <x v="3"/>
    <m/>
    <n v="9553151"/>
    <n v="1092"/>
    <d v="2022-06-30T00:00:00"/>
    <n v="128.66"/>
    <s v="USD"/>
    <n v="128.66"/>
    <s v="PC"/>
    <n v="2022"/>
    <x v="2"/>
  </r>
  <r>
    <x v="0"/>
    <s v="UNDP1-PO09286934-01-JAN-2022-250"/>
    <x v="27"/>
    <d v="2022-01-02T00:00:00"/>
    <s v="UNDP1"/>
    <x v="13"/>
    <s v="Stationery &amp; other Office Supp"/>
    <s v="SSD"/>
    <n v="32045"/>
    <n v="47104"/>
    <n v="1981"/>
    <x v="1"/>
    <s v="SSD10"/>
    <x v="17"/>
    <x v="19"/>
    <s v="COM"/>
    <m/>
    <m/>
    <m/>
    <m/>
    <x v="41"/>
    <x v="532"/>
    <m/>
    <s v="PO09286934"/>
    <n v="250"/>
    <d v="2022-01-01T00:00:00"/>
    <n v="-200"/>
    <s v="USD"/>
    <n v="-200"/>
    <s v="PO"/>
    <n v="2022"/>
    <x v="5"/>
  </r>
  <r>
    <x v="0"/>
    <s v="UNDP1-PO09286934-01-JAN-2022-219"/>
    <x v="27"/>
    <d v="2022-01-02T00:00:00"/>
    <s v="UNDP1"/>
    <x v="15"/>
    <s v="Receipt Accrual Liability"/>
    <s v="SSD"/>
    <n v="32045"/>
    <n v="47104"/>
    <n v="1981"/>
    <x v="1"/>
    <s v="SSD10"/>
    <x v="17"/>
    <x v="19"/>
    <s v="COM"/>
    <m/>
    <m/>
    <m/>
    <m/>
    <x v="41"/>
    <x v="532"/>
    <m/>
    <s v="PO09286934"/>
    <n v="219"/>
    <d v="2022-01-01T00:00:00"/>
    <n v="200"/>
    <s v="USD"/>
    <n v="200"/>
    <s v="PO"/>
    <n v="2022"/>
    <x v="5"/>
  </r>
  <r>
    <x v="0"/>
    <s v="UNDP1-PO09286934-01-JAN-2022-262"/>
    <x v="27"/>
    <d v="2022-01-02T00:00:00"/>
    <s v="UNDP1"/>
    <x v="9"/>
    <s v="Learning costs"/>
    <s v="SSD"/>
    <n v="32045"/>
    <n v="47104"/>
    <n v="1981"/>
    <x v="1"/>
    <s v="SSD10"/>
    <x v="17"/>
    <x v="19"/>
    <s v="COM"/>
    <m/>
    <m/>
    <m/>
    <m/>
    <x v="41"/>
    <x v="532"/>
    <m/>
    <s v="PO09286934"/>
    <n v="262"/>
    <d v="2022-01-01T00:00:00"/>
    <n v="-750"/>
    <s v="USD"/>
    <n v="-750"/>
    <s v="PO"/>
    <n v="2022"/>
    <x v="5"/>
  </r>
  <r>
    <x v="0"/>
    <s v="UNDP1-PO09286934-01-JAN-2022-261"/>
    <x v="27"/>
    <d v="2022-01-02T00:00:00"/>
    <s v="UNDP1"/>
    <x v="9"/>
    <s v="Learning costs"/>
    <s v="SSD"/>
    <n v="32045"/>
    <n v="47104"/>
    <n v="1981"/>
    <x v="1"/>
    <s v="SSD10"/>
    <x v="17"/>
    <x v="19"/>
    <s v="COM"/>
    <m/>
    <m/>
    <m/>
    <m/>
    <x v="41"/>
    <x v="532"/>
    <m/>
    <s v="PO09286934"/>
    <n v="261"/>
    <d v="2022-01-01T00:00:00"/>
    <n v="-3000"/>
    <s v="USD"/>
    <n v="-3000"/>
    <s v="PO"/>
    <n v="2022"/>
    <x v="5"/>
  </r>
  <r>
    <x v="0"/>
    <s v="UNDP1-PO09286934-01-JAN-2022-260"/>
    <x v="27"/>
    <d v="2022-01-02T00:00:00"/>
    <s v="UNDP1"/>
    <x v="9"/>
    <s v="Learning costs"/>
    <s v="SSD"/>
    <n v="32045"/>
    <n v="47104"/>
    <n v="1981"/>
    <x v="1"/>
    <s v="SSD10"/>
    <x v="17"/>
    <x v="19"/>
    <s v="COM"/>
    <m/>
    <m/>
    <m/>
    <m/>
    <x v="41"/>
    <x v="532"/>
    <m/>
    <s v="PO09286934"/>
    <n v="260"/>
    <d v="2022-01-01T00:00:00"/>
    <n v="-1500"/>
    <s v="USD"/>
    <n v="-1500"/>
    <s v="PO"/>
    <n v="2022"/>
    <x v="5"/>
  </r>
  <r>
    <x v="0"/>
    <s v="UNDP1-PO09286934-01-JAN-2022-218"/>
    <x v="27"/>
    <d v="2022-01-02T00:00:00"/>
    <s v="UNDP1"/>
    <x v="15"/>
    <s v="Receipt Accrual Liability"/>
    <s v="SSD"/>
    <n v="32045"/>
    <n v="47104"/>
    <n v="1981"/>
    <x v="1"/>
    <s v="SSD10"/>
    <x v="17"/>
    <x v="19"/>
    <s v="COM"/>
    <m/>
    <m/>
    <m/>
    <m/>
    <x v="41"/>
    <x v="532"/>
    <m/>
    <s v="PO09286934"/>
    <n v="218"/>
    <d v="2022-01-01T00:00:00"/>
    <n v="4000"/>
    <s v="USD"/>
    <n v="4000"/>
    <s v="PO"/>
    <n v="2022"/>
    <x v="5"/>
  </r>
  <r>
    <x v="0"/>
    <s v="UNDP1-PO09286934-01-JAN-2022-248"/>
    <x v="27"/>
    <d v="2022-01-02T00:00:00"/>
    <s v="UNDP1"/>
    <x v="9"/>
    <s v="Learning costs"/>
    <s v="SSD"/>
    <n v="32045"/>
    <n v="47104"/>
    <n v="1981"/>
    <x v="1"/>
    <s v="SSD10"/>
    <x v="17"/>
    <x v="19"/>
    <s v="COM"/>
    <m/>
    <m/>
    <m/>
    <m/>
    <x v="41"/>
    <x v="532"/>
    <m/>
    <s v="PO09286934"/>
    <n v="248"/>
    <d v="2022-01-01T00:00:00"/>
    <n v="-500"/>
    <s v="USD"/>
    <n v="-500"/>
    <s v="PO"/>
    <n v="2022"/>
    <x v="5"/>
  </r>
  <r>
    <x v="0"/>
    <s v="UNDP1-PO09286934-01-JAN-2022-214"/>
    <x v="27"/>
    <d v="2022-01-02T00:00:00"/>
    <s v="UNDP1"/>
    <x v="15"/>
    <s v="Receipt Accrual Liability"/>
    <s v="SSD"/>
    <n v="32045"/>
    <n v="47104"/>
    <n v="1981"/>
    <x v="1"/>
    <s v="SSD10"/>
    <x v="17"/>
    <x v="19"/>
    <s v="COM"/>
    <m/>
    <m/>
    <m/>
    <m/>
    <x v="41"/>
    <x v="532"/>
    <m/>
    <s v="PO09286934"/>
    <n v="214"/>
    <d v="2022-01-01T00:00:00"/>
    <n v="1500"/>
    <s v="USD"/>
    <n v="1500"/>
    <s v="PO"/>
    <n v="2022"/>
    <x v="5"/>
  </r>
  <r>
    <x v="0"/>
    <s v="UNDP1-PO09286934-01-JAN-2022-215"/>
    <x v="27"/>
    <d v="2022-01-02T00:00:00"/>
    <s v="UNDP1"/>
    <x v="15"/>
    <s v="Receipt Accrual Liability"/>
    <s v="SSD"/>
    <n v="32045"/>
    <n v="47104"/>
    <n v="1981"/>
    <x v="1"/>
    <s v="SSD10"/>
    <x v="17"/>
    <x v="19"/>
    <s v="COM"/>
    <m/>
    <m/>
    <m/>
    <m/>
    <x v="41"/>
    <x v="532"/>
    <m/>
    <s v="PO09286934"/>
    <n v="215"/>
    <d v="2022-01-01T00:00:00"/>
    <n v="3000"/>
    <s v="USD"/>
    <n v="3000"/>
    <s v="PO"/>
    <n v="2022"/>
    <x v="5"/>
  </r>
  <r>
    <x v="0"/>
    <s v="UNDP1-PO09286934-01-JAN-2022-216"/>
    <x v="27"/>
    <d v="2022-01-02T00:00:00"/>
    <s v="UNDP1"/>
    <x v="15"/>
    <s v="Receipt Accrual Liability"/>
    <s v="SSD"/>
    <n v="32045"/>
    <n v="47104"/>
    <n v="1981"/>
    <x v="1"/>
    <s v="SSD10"/>
    <x v="17"/>
    <x v="19"/>
    <s v="COM"/>
    <m/>
    <m/>
    <m/>
    <m/>
    <x v="41"/>
    <x v="532"/>
    <m/>
    <s v="PO09286934"/>
    <n v="216"/>
    <d v="2022-01-01T00:00:00"/>
    <n v="750"/>
    <s v="USD"/>
    <n v="750"/>
    <s v="PO"/>
    <n v="2022"/>
    <x v="5"/>
  </r>
  <r>
    <x v="0"/>
    <s v="UNDP1-PO09286934-01-JAN-2022-217"/>
    <x v="27"/>
    <d v="2022-01-02T00:00:00"/>
    <s v="UNDP1"/>
    <x v="15"/>
    <s v="Receipt Accrual Liability"/>
    <s v="SSD"/>
    <n v="32045"/>
    <n v="47104"/>
    <n v="1981"/>
    <x v="1"/>
    <s v="SSD10"/>
    <x v="17"/>
    <x v="19"/>
    <s v="COM"/>
    <m/>
    <m/>
    <m/>
    <m/>
    <x v="41"/>
    <x v="532"/>
    <m/>
    <s v="PO09286934"/>
    <n v="217"/>
    <d v="2022-01-01T00:00:00"/>
    <n v="500"/>
    <s v="USD"/>
    <n v="500"/>
    <s v="PO"/>
    <n v="2022"/>
    <x v="5"/>
  </r>
  <r>
    <x v="0"/>
    <s v="UNDP1-PO09286934-01-JAN-2022-249"/>
    <x v="27"/>
    <d v="2022-01-02T00:00:00"/>
    <s v="UNDP1"/>
    <x v="9"/>
    <s v="Learning costs"/>
    <s v="SSD"/>
    <n v="32045"/>
    <n v="47104"/>
    <n v="1981"/>
    <x v="1"/>
    <s v="SSD10"/>
    <x v="17"/>
    <x v="19"/>
    <s v="COM"/>
    <m/>
    <m/>
    <m/>
    <m/>
    <x v="41"/>
    <x v="532"/>
    <m/>
    <s v="PO09286934"/>
    <n v="249"/>
    <d v="2022-01-01T00:00:00"/>
    <n v="-4000"/>
    <s v="USD"/>
    <n v="-4000"/>
    <s v="PO"/>
    <n v="2022"/>
    <x v="5"/>
  </r>
  <r>
    <x v="0"/>
    <s v="UNDP1-PO09365157-28-FEB-2022-252"/>
    <x v="8"/>
    <d v="2022-03-03T00:00:00"/>
    <s v="UNDP1"/>
    <x v="15"/>
    <s v="Receipt Accrual Liability"/>
    <s v="SSD"/>
    <n v="32045"/>
    <n v="47104"/>
    <n v="1981"/>
    <x v="1"/>
    <s v="SSD10"/>
    <x v="17"/>
    <x v="11"/>
    <s v="COM"/>
    <m/>
    <m/>
    <m/>
    <m/>
    <x v="44"/>
    <x v="533"/>
    <m/>
    <s v="PO09365157"/>
    <n v="252"/>
    <d v="2022-02-28T00:00:00"/>
    <n v="-5800"/>
    <s v="USD"/>
    <n v="-5800"/>
    <s v="PO"/>
    <n v="2022"/>
    <x v="4"/>
  </r>
  <r>
    <x v="0"/>
    <s v="UNDP1-PO09365157-28-FEB-2022-249"/>
    <x v="8"/>
    <d v="2022-03-03T00:00:00"/>
    <s v="UNDP1"/>
    <x v="15"/>
    <s v="Receipt Accrual Liability"/>
    <s v="SSD"/>
    <n v="32045"/>
    <n v="47104"/>
    <n v="1981"/>
    <x v="1"/>
    <s v="SSD10"/>
    <x v="17"/>
    <x v="11"/>
    <s v="COM"/>
    <m/>
    <m/>
    <m/>
    <m/>
    <x v="44"/>
    <x v="533"/>
    <m/>
    <s v="PO09365157"/>
    <n v="249"/>
    <d v="2022-02-28T00:00:00"/>
    <n v="-3090"/>
    <s v="USD"/>
    <n v="-3090"/>
    <s v="PO"/>
    <n v="2022"/>
    <x v="4"/>
  </r>
  <r>
    <x v="0"/>
    <s v="UNDP1-PO09365157-28-FEB-2022-250"/>
    <x v="8"/>
    <d v="2022-03-03T00:00:00"/>
    <s v="UNDP1"/>
    <x v="15"/>
    <s v="Receipt Accrual Liability"/>
    <s v="SSD"/>
    <n v="32045"/>
    <n v="47104"/>
    <n v="1981"/>
    <x v="1"/>
    <s v="SSD10"/>
    <x v="17"/>
    <x v="11"/>
    <s v="COM"/>
    <m/>
    <m/>
    <m/>
    <m/>
    <x v="44"/>
    <x v="533"/>
    <m/>
    <s v="PO09365157"/>
    <n v="250"/>
    <d v="2022-02-28T00:00:00"/>
    <n v="-1800"/>
    <s v="USD"/>
    <n v="-1800"/>
    <s v="PO"/>
    <n v="2022"/>
    <x v="4"/>
  </r>
  <r>
    <x v="0"/>
    <s v="UNDP1-PO09365157-28-FEB-2022-82"/>
    <x v="8"/>
    <d v="2022-03-03T00:00:00"/>
    <s v="UNDP1"/>
    <x v="95"/>
    <s v="Connectivity Charges"/>
    <s v="SSD"/>
    <n v="32045"/>
    <n v="47104"/>
    <n v="1981"/>
    <x v="1"/>
    <s v="SSD10"/>
    <x v="17"/>
    <x v="11"/>
    <s v="COM"/>
    <m/>
    <m/>
    <m/>
    <m/>
    <x v="44"/>
    <x v="533"/>
    <m/>
    <s v="PO09365157"/>
    <n v="82"/>
    <d v="2022-02-28T00:00:00"/>
    <n v="1800"/>
    <s v="USD"/>
    <n v="1800"/>
    <s v="PO"/>
    <n v="2022"/>
    <x v="4"/>
  </r>
  <r>
    <x v="0"/>
    <s v="UNDP1-PO09365157-28-FEB-2022-81"/>
    <x v="8"/>
    <d v="2022-03-03T00:00:00"/>
    <s v="UNDP1"/>
    <x v="95"/>
    <s v="Connectivity Charges"/>
    <s v="SSD"/>
    <n v="32045"/>
    <n v="47104"/>
    <n v="1981"/>
    <x v="1"/>
    <s v="SSD10"/>
    <x v="17"/>
    <x v="11"/>
    <s v="COM"/>
    <m/>
    <m/>
    <m/>
    <m/>
    <x v="44"/>
    <x v="533"/>
    <m/>
    <s v="PO09365157"/>
    <n v="81"/>
    <d v="2022-02-28T00:00:00"/>
    <n v="3090"/>
    <s v="USD"/>
    <n v="3090"/>
    <s v="PO"/>
    <n v="2022"/>
    <x v="4"/>
  </r>
  <r>
    <x v="0"/>
    <s v="UNDP1-PO09365157-28-FEB-2022-76"/>
    <x v="8"/>
    <d v="2022-03-03T00:00:00"/>
    <s v="UNDP1"/>
    <x v="95"/>
    <s v="Connectivity Charges"/>
    <s v="SSD"/>
    <n v="32045"/>
    <n v="47104"/>
    <n v="1981"/>
    <x v="1"/>
    <s v="SSD10"/>
    <x v="17"/>
    <x v="11"/>
    <s v="COM"/>
    <m/>
    <m/>
    <m/>
    <m/>
    <x v="44"/>
    <x v="533"/>
    <m/>
    <s v="PO09365157"/>
    <n v="76"/>
    <d v="2022-02-28T00:00:00"/>
    <n v="5800"/>
    <s v="USD"/>
    <n v="5800"/>
    <s v="PO"/>
    <n v="2022"/>
    <x v="4"/>
  </r>
  <r>
    <x v="0"/>
    <s v="UNDP1-PO09365157-28-FEB-2022-88"/>
    <x v="8"/>
    <d v="2022-03-03T00:00:00"/>
    <s v="UNDP1"/>
    <x v="110"/>
    <s v="Svc Co-Construction &amp; Engineer"/>
    <s v="SSD"/>
    <n v="32045"/>
    <n v="47104"/>
    <n v="1981"/>
    <x v="1"/>
    <s v="SSD10"/>
    <x v="17"/>
    <x v="103"/>
    <s v="COM"/>
    <m/>
    <m/>
    <m/>
    <m/>
    <x v="44"/>
    <x v="534"/>
    <m/>
    <s v="PO09365157"/>
    <n v="88"/>
    <d v="2022-02-28T00:00:00"/>
    <n v="21996.799999999999"/>
    <s v="USD"/>
    <n v="21996.799999999999"/>
    <s v="PO"/>
    <n v="2022"/>
    <x v="4"/>
  </r>
  <r>
    <x v="0"/>
    <s v="UNDP1-PO09365157-28-FEB-2022-13"/>
    <x v="8"/>
    <d v="2022-03-03T00:00:00"/>
    <s v="UNDP1"/>
    <x v="15"/>
    <s v="Receipt Accrual Liability"/>
    <s v="SSD"/>
    <n v="32045"/>
    <n v="47104"/>
    <n v="1981"/>
    <x v="1"/>
    <s v="SSD10"/>
    <x v="17"/>
    <x v="103"/>
    <s v="COM"/>
    <m/>
    <m/>
    <m/>
    <m/>
    <x v="44"/>
    <x v="534"/>
    <m/>
    <s v="PO09365157"/>
    <n v="13"/>
    <d v="2022-02-28T00:00:00"/>
    <n v="-21996.799999999999"/>
    <s v="USD"/>
    <n v="-21996.799999999999"/>
    <s v="PO"/>
    <n v="2022"/>
    <x v="4"/>
  </r>
  <r>
    <x v="0"/>
    <s v="UNDP1-PO09365290-01-MAR-2022-218"/>
    <x v="7"/>
    <d v="2022-03-03T00:00:00"/>
    <s v="UNDP1"/>
    <x v="15"/>
    <s v="Receipt Accrual Liability"/>
    <s v="SSD"/>
    <n v="32045"/>
    <n v="47104"/>
    <n v="1981"/>
    <x v="1"/>
    <s v="SSD10"/>
    <x v="17"/>
    <x v="11"/>
    <s v="COM"/>
    <m/>
    <m/>
    <m/>
    <m/>
    <x v="45"/>
    <x v="533"/>
    <m/>
    <s v="PO09365290"/>
    <n v="218"/>
    <d v="2022-03-01T00:00:00"/>
    <n v="5800"/>
    <s v="USD"/>
    <n v="5800"/>
    <s v="PO"/>
    <n v="2022"/>
    <x v="3"/>
  </r>
  <r>
    <x v="0"/>
    <s v="UNDP1-PO09365290-01-MAR-2022-59"/>
    <x v="7"/>
    <d v="2022-03-03T00:00:00"/>
    <s v="UNDP1"/>
    <x v="110"/>
    <s v="Svc Co-Construction &amp; Engineer"/>
    <s v="SSD"/>
    <n v="32045"/>
    <n v="47104"/>
    <n v="1981"/>
    <x v="1"/>
    <s v="SSD10"/>
    <x v="17"/>
    <x v="103"/>
    <s v="COM"/>
    <m/>
    <m/>
    <m/>
    <m/>
    <x v="45"/>
    <x v="534"/>
    <m/>
    <s v="PO09365290"/>
    <n v="59"/>
    <d v="2022-03-01T00:00:00"/>
    <n v="-21996.799999999999"/>
    <s v="USD"/>
    <n v="-21996.799999999999"/>
    <s v="PO"/>
    <n v="2022"/>
    <x v="3"/>
  </r>
  <r>
    <x v="0"/>
    <s v="UNDP1-PO09365290-01-MAR-2022-175"/>
    <x v="7"/>
    <d v="2022-03-03T00:00:00"/>
    <s v="UNDP1"/>
    <x v="15"/>
    <s v="Receipt Accrual Liability"/>
    <s v="SSD"/>
    <n v="32045"/>
    <n v="47104"/>
    <n v="1981"/>
    <x v="1"/>
    <s v="SSD10"/>
    <x v="17"/>
    <x v="103"/>
    <s v="COM"/>
    <m/>
    <m/>
    <m/>
    <m/>
    <x v="45"/>
    <x v="534"/>
    <m/>
    <s v="PO09365290"/>
    <n v="175"/>
    <d v="2022-03-01T00:00:00"/>
    <n v="21996.799999999999"/>
    <s v="USD"/>
    <n v="21996.799999999999"/>
    <s v="PO"/>
    <n v="2022"/>
    <x v="3"/>
  </r>
  <r>
    <x v="0"/>
    <s v="UNDP1-PO09365290-01-MAR-2022-215"/>
    <x v="7"/>
    <d v="2022-03-03T00:00:00"/>
    <s v="UNDP1"/>
    <x v="15"/>
    <s v="Receipt Accrual Liability"/>
    <s v="SSD"/>
    <n v="32045"/>
    <n v="47104"/>
    <n v="1981"/>
    <x v="1"/>
    <s v="SSD10"/>
    <x v="17"/>
    <x v="11"/>
    <s v="COM"/>
    <m/>
    <m/>
    <m/>
    <m/>
    <x v="45"/>
    <x v="533"/>
    <m/>
    <s v="PO09365290"/>
    <n v="215"/>
    <d v="2022-03-01T00:00:00"/>
    <n v="3090"/>
    <s v="USD"/>
    <n v="3090"/>
    <s v="PO"/>
    <n v="2022"/>
    <x v="3"/>
  </r>
  <r>
    <x v="0"/>
    <s v="UNDP1-PO09365290-01-MAR-2022-133"/>
    <x v="7"/>
    <d v="2022-03-03T00:00:00"/>
    <s v="UNDP1"/>
    <x v="95"/>
    <s v="Connectivity Charges"/>
    <s v="SSD"/>
    <n v="32045"/>
    <n v="47104"/>
    <n v="1981"/>
    <x v="1"/>
    <s v="SSD10"/>
    <x v="17"/>
    <x v="11"/>
    <s v="COM"/>
    <m/>
    <m/>
    <m/>
    <m/>
    <x v="45"/>
    <x v="533"/>
    <m/>
    <s v="PO09365290"/>
    <n v="133"/>
    <d v="2022-03-01T00:00:00"/>
    <n v="-5800"/>
    <s v="USD"/>
    <n v="-5800"/>
    <s v="PO"/>
    <n v="2022"/>
    <x v="3"/>
  </r>
  <r>
    <x v="0"/>
    <s v="UNDP1-PO09365290-01-MAR-2022-138"/>
    <x v="7"/>
    <d v="2022-03-03T00:00:00"/>
    <s v="UNDP1"/>
    <x v="95"/>
    <s v="Connectivity Charges"/>
    <s v="SSD"/>
    <n v="32045"/>
    <n v="47104"/>
    <n v="1981"/>
    <x v="1"/>
    <s v="SSD10"/>
    <x v="17"/>
    <x v="11"/>
    <s v="COM"/>
    <m/>
    <m/>
    <m/>
    <m/>
    <x v="45"/>
    <x v="533"/>
    <m/>
    <s v="PO09365290"/>
    <n v="138"/>
    <d v="2022-03-01T00:00:00"/>
    <n v="-3090"/>
    <s v="USD"/>
    <n v="-3090"/>
    <s v="PO"/>
    <n v="2022"/>
    <x v="3"/>
  </r>
  <r>
    <x v="0"/>
    <s v="UNDP1-PO09365290-01-MAR-2022-139"/>
    <x v="7"/>
    <d v="2022-03-03T00:00:00"/>
    <s v="UNDP1"/>
    <x v="95"/>
    <s v="Connectivity Charges"/>
    <s v="SSD"/>
    <n v="32045"/>
    <n v="47104"/>
    <n v="1981"/>
    <x v="1"/>
    <s v="SSD10"/>
    <x v="17"/>
    <x v="11"/>
    <s v="COM"/>
    <m/>
    <m/>
    <m/>
    <m/>
    <x v="45"/>
    <x v="533"/>
    <m/>
    <s v="PO09365290"/>
    <n v="139"/>
    <d v="2022-03-01T00:00:00"/>
    <n v="-1800"/>
    <s v="USD"/>
    <n v="-1800"/>
    <s v="PO"/>
    <n v="2022"/>
    <x v="3"/>
  </r>
  <r>
    <x v="0"/>
    <s v="UNDP1-PO09365290-01-MAR-2022-216"/>
    <x v="7"/>
    <d v="2022-03-03T00:00:00"/>
    <s v="UNDP1"/>
    <x v="15"/>
    <s v="Receipt Accrual Liability"/>
    <s v="SSD"/>
    <n v="32045"/>
    <n v="47104"/>
    <n v="1981"/>
    <x v="1"/>
    <s v="SSD10"/>
    <x v="17"/>
    <x v="11"/>
    <s v="COM"/>
    <m/>
    <m/>
    <m/>
    <m/>
    <x v="45"/>
    <x v="533"/>
    <m/>
    <s v="PO09365290"/>
    <n v="216"/>
    <d v="2022-03-01T00:00:00"/>
    <n v="1800"/>
    <s v="USD"/>
    <n v="1800"/>
    <s v="PO"/>
    <n v="2022"/>
    <x v="3"/>
  </r>
  <r>
    <x v="0"/>
    <s v="UNDP1-PO09480272-31-MAY-2022-77"/>
    <x v="3"/>
    <d v="2022-06-01T00:00:00"/>
    <s v="UNDP1"/>
    <x v="111"/>
    <s v="Acquisition of Communic Equip"/>
    <s v="SSD"/>
    <n v="32045"/>
    <n v="47104"/>
    <n v="1981"/>
    <x v="1"/>
    <s v="SSD10"/>
    <x v="17"/>
    <x v="11"/>
    <s v="COM"/>
    <m/>
    <m/>
    <m/>
    <m/>
    <x v="50"/>
    <x v="535"/>
    <m/>
    <s v="PO09480272"/>
    <n v="77"/>
    <d v="2022-05-31T00:00:00"/>
    <n v="10590"/>
    <s v="USD"/>
    <n v="10590"/>
    <s v="PO"/>
    <n v="2022"/>
    <x v="1"/>
  </r>
  <r>
    <x v="0"/>
    <s v="UNDP1-PO09480272-31-MAY-2022-161"/>
    <x v="3"/>
    <d v="2022-06-01T00:00:00"/>
    <s v="UNDP1"/>
    <x v="15"/>
    <s v="Receipt Accrual Liability"/>
    <s v="SSD"/>
    <n v="32045"/>
    <n v="47104"/>
    <n v="1981"/>
    <x v="1"/>
    <s v="SSD10"/>
    <x v="17"/>
    <x v="11"/>
    <s v="COM"/>
    <m/>
    <m/>
    <m/>
    <m/>
    <x v="50"/>
    <x v="535"/>
    <m/>
    <s v="PO09480272"/>
    <n v="161"/>
    <d v="2022-05-31T00:00:00"/>
    <n v="-10590"/>
    <s v="USD"/>
    <n v="-10590"/>
    <s v="PO"/>
    <n v="2022"/>
    <x v="1"/>
  </r>
  <r>
    <x v="0"/>
    <s v="UNDP1-PO09480506-01-JUN-2022-85"/>
    <x v="6"/>
    <d v="2022-06-01T00:00:00"/>
    <s v="UNDP1"/>
    <x v="15"/>
    <s v="Receipt Accrual Liability"/>
    <s v="SSD"/>
    <n v="32045"/>
    <n v="47104"/>
    <n v="1981"/>
    <x v="1"/>
    <s v="SSD10"/>
    <x v="17"/>
    <x v="11"/>
    <s v="COM"/>
    <m/>
    <m/>
    <m/>
    <m/>
    <x v="51"/>
    <x v="535"/>
    <m/>
    <s v="PO09480506"/>
    <n v="85"/>
    <d v="2022-06-01T00:00:00"/>
    <n v="10590"/>
    <s v="USD"/>
    <n v="10590"/>
    <s v="PO"/>
    <n v="2022"/>
    <x v="2"/>
  </r>
  <r>
    <x v="0"/>
    <s v="UNDP1-PO09480506-01-JUN-2022-35"/>
    <x v="6"/>
    <d v="2022-06-01T00:00:00"/>
    <s v="UNDP1"/>
    <x v="111"/>
    <s v="Acquisition of Communic Equip"/>
    <s v="SSD"/>
    <n v="32045"/>
    <n v="47104"/>
    <n v="1981"/>
    <x v="1"/>
    <s v="SSD10"/>
    <x v="17"/>
    <x v="11"/>
    <s v="COM"/>
    <m/>
    <m/>
    <m/>
    <m/>
    <x v="51"/>
    <x v="535"/>
    <m/>
    <s v="PO09480506"/>
    <n v="35"/>
    <d v="2022-06-01T00:00:00"/>
    <n v="-10590"/>
    <s v="USD"/>
    <n v="-10590"/>
    <s v="PO"/>
    <n v="2022"/>
    <x v="2"/>
  </r>
  <r>
    <x v="0"/>
    <s v="UNDP1-PO09523480-30-JUN-2022-194"/>
    <x v="4"/>
    <d v="2022-07-01T00:00:00"/>
    <s v="UNDP1"/>
    <x v="15"/>
    <s v="Receipt Accrual Liability"/>
    <s v="SSD"/>
    <n v="32045"/>
    <n v="47104"/>
    <n v="1981"/>
    <x v="1"/>
    <s v="SSD10"/>
    <x v="17"/>
    <x v="11"/>
    <s v="COM"/>
    <m/>
    <m/>
    <m/>
    <m/>
    <x v="52"/>
    <x v="535"/>
    <m/>
    <s v="PO09523480"/>
    <n v="194"/>
    <d v="2022-06-30T00:00:00"/>
    <n v="-10590"/>
    <s v="USD"/>
    <n v="-10590"/>
    <s v="PO"/>
    <n v="2022"/>
    <x v="2"/>
  </r>
  <r>
    <x v="0"/>
    <s v="UNDP1-PO09523480-30-JUN-2022-21"/>
    <x v="4"/>
    <d v="2022-07-01T00:00:00"/>
    <s v="UNDP1"/>
    <x v="111"/>
    <s v="Acquisition of Communic Equip"/>
    <s v="SSD"/>
    <n v="32045"/>
    <n v="47104"/>
    <n v="1981"/>
    <x v="1"/>
    <s v="SSD10"/>
    <x v="17"/>
    <x v="11"/>
    <s v="COM"/>
    <m/>
    <m/>
    <m/>
    <m/>
    <x v="52"/>
    <x v="535"/>
    <m/>
    <s v="PO09523480"/>
    <n v="21"/>
    <d v="2022-06-30T00:00:00"/>
    <n v="10590"/>
    <s v="USD"/>
    <n v="10590"/>
    <s v="PO"/>
    <n v="2022"/>
    <x v="2"/>
  </r>
  <r>
    <x v="0"/>
    <s v="UNDP1-PO09523480-30-JUN-2022-91"/>
    <x v="4"/>
    <d v="2022-07-01T00:00:00"/>
    <s v="UNDP1"/>
    <x v="15"/>
    <s v="Receipt Accrual Liability"/>
    <s v="SSD"/>
    <n v="32045"/>
    <n v="47104"/>
    <n v="1981"/>
    <x v="1"/>
    <s v="SSD10"/>
    <x v="17"/>
    <x v="11"/>
    <s v="COM"/>
    <m/>
    <m/>
    <m/>
    <m/>
    <x v="52"/>
    <x v="535"/>
    <m/>
    <s v="PO09523480"/>
    <n v="91"/>
    <d v="2022-06-30T00:00:00"/>
    <n v="-10590"/>
    <s v="USD"/>
    <n v="-10590"/>
    <s v="PO"/>
    <n v="2022"/>
    <x v="2"/>
  </r>
  <r>
    <x v="0"/>
    <s v="UNDP1-PO09523480-30-JUN-2022-62"/>
    <x v="4"/>
    <d v="2022-07-01T00:00:00"/>
    <s v="UNDP1"/>
    <x v="111"/>
    <s v="Acquisition of Communic Equip"/>
    <s v="SSD"/>
    <n v="32045"/>
    <n v="47104"/>
    <n v="1981"/>
    <x v="1"/>
    <s v="SSD10"/>
    <x v="17"/>
    <x v="11"/>
    <s v="COM"/>
    <m/>
    <m/>
    <m/>
    <m/>
    <x v="52"/>
    <x v="535"/>
    <m/>
    <s v="PO09523480"/>
    <n v="62"/>
    <d v="2022-06-30T00:00:00"/>
    <n v="10590"/>
    <s v="USD"/>
    <n v="10590"/>
    <s v="PO"/>
    <n v="2022"/>
    <x v="2"/>
  </r>
  <r>
    <x v="6"/>
    <s v="SSD10-11228-1-1"/>
    <x v="12"/>
    <d v="2022-02-10T00:00:00"/>
    <s v="UNDP1"/>
    <x v="78"/>
    <s v="Travel - Other"/>
    <s v="SSD"/>
    <n v="32045"/>
    <n v="47104"/>
    <n v="1981"/>
    <x v="1"/>
    <s v="SSD10"/>
    <x v="17"/>
    <x v="100"/>
    <s v="DJA"/>
    <s v=" "/>
    <m/>
    <m/>
    <m/>
    <x v="367"/>
    <x v="219"/>
    <m/>
    <s v="AR09340397"/>
    <n v="1"/>
    <d v="2022-01-31T00:00:00"/>
    <n v="-1650"/>
    <s v="USD"/>
    <n v="-1650"/>
    <s v="AR"/>
    <n v="2022"/>
    <x v="5"/>
  </r>
  <r>
    <x v="3"/>
    <s v="UNDP1-0000787878-1-1"/>
    <x v="26"/>
    <d v="2022-06-16T00:00:00"/>
    <s v="UNDP1"/>
    <x v="59"/>
    <s v="Travel Tickets-International"/>
    <s v="SSD"/>
    <n v="32045"/>
    <n v="47101"/>
    <n v="1981"/>
    <x v="1"/>
    <s v="SSD10"/>
    <x v="17"/>
    <x v="8"/>
    <s v="ACT"/>
    <s v="X000054983"/>
    <n v="2676"/>
    <s v="Muthaiga Travel - South Sudan"/>
    <m/>
    <x v="183"/>
    <x v="43"/>
    <m/>
    <s v="EX09501867"/>
    <n v="9"/>
    <d v="2022-06-12T00:00:00"/>
    <n v="750"/>
    <s v="USD"/>
    <n v="750"/>
    <s v="EX"/>
    <n v="2022"/>
    <x v="2"/>
  </r>
  <r>
    <x v="3"/>
    <s v="UNDP1-0000787880-1-1"/>
    <x v="26"/>
    <d v="2022-06-16T00:00:00"/>
    <s v="UNDP1"/>
    <x v="59"/>
    <s v="Travel Tickets-International"/>
    <s v="SSD"/>
    <n v="32045"/>
    <n v="47101"/>
    <n v="1981"/>
    <x v="1"/>
    <s v="SSD10"/>
    <x v="17"/>
    <x v="8"/>
    <s v="ACT"/>
    <s v="X000054978"/>
    <n v="2676"/>
    <s v="Muthaiga Travel - South Sudan"/>
    <m/>
    <x v="183"/>
    <x v="43"/>
    <m/>
    <s v="EX09501867"/>
    <n v="10"/>
    <d v="2022-06-12T00:00:00"/>
    <n v="750"/>
    <s v="USD"/>
    <n v="750"/>
    <s v="EX"/>
    <n v="2022"/>
    <x v="2"/>
  </r>
  <r>
    <x v="3"/>
    <s v="UNDP1-0000787881-1-1"/>
    <x v="26"/>
    <d v="2022-06-16T00:00:00"/>
    <s v="UNDP1"/>
    <x v="59"/>
    <s v="Travel Tickets-International"/>
    <s v="SSD"/>
    <n v="32045"/>
    <n v="47101"/>
    <n v="1981"/>
    <x v="1"/>
    <s v="SSD10"/>
    <x v="17"/>
    <x v="8"/>
    <s v="ACT"/>
    <s v="X000054981"/>
    <n v="2676"/>
    <s v="Muthaiga Travel - South Sudan"/>
    <m/>
    <x v="183"/>
    <x v="43"/>
    <m/>
    <s v="EX09501867"/>
    <n v="11"/>
    <d v="2022-06-12T00:00:00"/>
    <n v="750"/>
    <s v="USD"/>
    <n v="750"/>
    <s v="EX"/>
    <n v="2022"/>
    <x v="2"/>
  </r>
  <r>
    <x v="3"/>
    <s v="UNDP1-0000787882-1-1"/>
    <x v="26"/>
    <d v="2022-06-16T00:00:00"/>
    <s v="UNDP1"/>
    <x v="59"/>
    <s v="Travel Tickets-International"/>
    <s v="SSD"/>
    <n v="32045"/>
    <n v="47101"/>
    <n v="1981"/>
    <x v="1"/>
    <s v="SSD10"/>
    <x v="17"/>
    <x v="8"/>
    <s v="ACT"/>
    <s v="X000054989"/>
    <n v="2676"/>
    <s v="Muthaiga Travel - South Sudan"/>
    <m/>
    <x v="183"/>
    <x v="43"/>
    <m/>
    <s v="EX09501867"/>
    <n v="12"/>
    <d v="2022-06-12T00:00:00"/>
    <n v="750"/>
    <s v="USD"/>
    <n v="750"/>
    <s v="EX"/>
    <n v="2022"/>
    <x v="2"/>
  </r>
  <r>
    <x v="3"/>
    <s v="UNDP1-0000787883-1-1"/>
    <x v="26"/>
    <d v="2022-06-16T00:00:00"/>
    <s v="UNDP1"/>
    <x v="59"/>
    <s v="Travel Tickets-International"/>
    <s v="SSD"/>
    <n v="32045"/>
    <n v="47101"/>
    <n v="1981"/>
    <x v="1"/>
    <s v="SSD10"/>
    <x v="17"/>
    <x v="8"/>
    <s v="ACT"/>
    <s v="X000054987"/>
    <n v="2676"/>
    <s v="Muthaiga Travel - South Sudan"/>
    <m/>
    <x v="183"/>
    <x v="43"/>
    <m/>
    <s v="EX09501867"/>
    <n v="13"/>
    <d v="2022-06-12T00:00:00"/>
    <n v="750"/>
    <s v="USD"/>
    <n v="750"/>
    <s v="EX"/>
    <n v="2022"/>
    <x v="2"/>
  </r>
  <r>
    <x v="0"/>
    <s v="UNDP1-0009344278-01-FEB-2022-2"/>
    <x v="28"/>
    <d v="2022-02-15T00:00:00"/>
    <s v="UNDP1"/>
    <x v="87"/>
    <s v="Exchg Adj from Accts of Ex Agt"/>
    <s v="SSD"/>
    <n v="30000"/>
    <n v="47104"/>
    <n v="1981"/>
    <x v="3"/>
    <s v="SSD10"/>
    <x v="18"/>
    <x v="35"/>
    <s v="GLR"/>
    <m/>
    <m/>
    <m/>
    <m/>
    <x v="177"/>
    <x v="243"/>
    <m/>
    <n v="9344278"/>
    <n v="2"/>
    <d v="2022-02-01T00:00:00"/>
    <n v="-290000"/>
    <s v="USD"/>
    <n v="-290000"/>
    <s v="ONL"/>
    <n v="2022"/>
    <x v="4"/>
  </r>
  <r>
    <x v="0"/>
    <s v="UNDP1-0009437650-28-APR-2022-2"/>
    <x v="59"/>
    <d v="2022-04-29T00:00:00"/>
    <s v="UNDP1"/>
    <x v="0"/>
    <s v="Transfers to/from- Funds/Donor"/>
    <s v="SSD"/>
    <n v="30000"/>
    <n v="47104"/>
    <n v="1981"/>
    <x v="0"/>
    <s v="SSD10"/>
    <x v="18"/>
    <x v="35"/>
    <s v="GLR"/>
    <m/>
    <m/>
    <m/>
    <m/>
    <x v="317"/>
    <x v="0"/>
    <m/>
    <n v="9437650"/>
    <n v="2"/>
    <d v="2022-04-28T00:00:00"/>
    <n v="1274096.24"/>
    <s v="USD"/>
    <n v="1274096.24"/>
    <s v="ONL"/>
    <n v="2022"/>
    <x v="0"/>
  </r>
  <r>
    <x v="0"/>
    <s v="UNDP1-0009445381-06-MAY-2022-2"/>
    <x v="33"/>
    <d v="2022-05-08T00:00:00"/>
    <s v="UNDP1"/>
    <x v="0"/>
    <s v="Transfers to/from- Funds/Donor"/>
    <s v="SSD"/>
    <n v="30000"/>
    <n v="47104"/>
    <n v="1981"/>
    <x v="3"/>
    <s v="SSD10"/>
    <x v="18"/>
    <x v="35"/>
    <s v="GLR"/>
    <m/>
    <m/>
    <m/>
    <m/>
    <x v="318"/>
    <x v="0"/>
    <m/>
    <n v="9445381"/>
    <n v="2"/>
    <d v="2022-05-06T00:00:00"/>
    <n v="-27000"/>
    <s v="USD"/>
    <n v="-27000"/>
    <s v="ONL"/>
    <n v="2022"/>
    <x v="1"/>
  </r>
  <r>
    <x v="0"/>
    <s v="UNDP1-0009447468-30-APR-2022-3"/>
    <x v="0"/>
    <d v="2022-05-08T00:00:00"/>
    <s v="UNDP1"/>
    <x v="0"/>
    <s v="Transfers to/from- Funds/Donor"/>
    <s v="SSD"/>
    <n v="30000"/>
    <n v="47104"/>
    <n v="1981"/>
    <x v="0"/>
    <s v="SSD10"/>
    <x v="18"/>
    <x v="35"/>
    <s v="GLR"/>
    <m/>
    <m/>
    <m/>
    <m/>
    <x v="319"/>
    <x v="0"/>
    <m/>
    <n v="9447468"/>
    <n v="3"/>
    <d v="2022-04-30T00:00:00"/>
    <n v="-27000"/>
    <s v="USD"/>
    <n v="-27000"/>
    <s v="ONL"/>
    <n v="2022"/>
    <x v="0"/>
  </r>
  <r>
    <x v="0"/>
    <s v="UNDP1-0009447468-30-APR-2022-4"/>
    <x v="0"/>
    <d v="2022-05-08T00:00:00"/>
    <s v="UNDP1"/>
    <x v="0"/>
    <s v="Transfers to/from- Funds/Donor"/>
    <s v="SSD"/>
    <n v="30000"/>
    <n v="47104"/>
    <n v="1981"/>
    <x v="3"/>
    <s v="SSD10"/>
    <x v="18"/>
    <x v="35"/>
    <s v="GLR"/>
    <m/>
    <m/>
    <m/>
    <m/>
    <x v="319"/>
    <x v="0"/>
    <m/>
    <n v="9447468"/>
    <n v="4"/>
    <d v="2022-04-30T00:00:00"/>
    <n v="27000"/>
    <s v="USD"/>
    <n v="27000"/>
    <s v="ONL"/>
    <n v="2022"/>
    <x v="0"/>
  </r>
  <r>
    <x v="1"/>
    <s v="UNDP1-0009553151-30-JUN-2022-4787"/>
    <x v="4"/>
    <d v="2022-07-23T00:00:00"/>
    <s v="UNDP1"/>
    <x v="1"/>
    <s v="Facilities &amp; Admin - Implement"/>
    <s v="SSD"/>
    <n v="30000"/>
    <n v="47104"/>
    <n v="1981"/>
    <x v="3"/>
    <s v="SSD10"/>
    <x v="18"/>
    <x v="105"/>
    <s v="SFA"/>
    <m/>
    <m/>
    <m/>
    <m/>
    <x v="366"/>
    <x v="3"/>
    <m/>
    <n v="9553151"/>
    <n v="4787"/>
    <d v="2022-06-30T00:00:00"/>
    <n v="467.35"/>
    <s v="USD"/>
    <n v="467.35"/>
    <s v="PC"/>
    <n v="2022"/>
    <x v="2"/>
  </r>
  <r>
    <x v="0"/>
    <s v="UNDP1-CAR9438507-29-APR-2022-4"/>
    <x v="129"/>
    <d v="2022-04-29T00:00:00"/>
    <s v="UNDP1"/>
    <x v="88"/>
    <s v="Unbilled AR Contracts"/>
    <s v="SSD"/>
    <n v="30000"/>
    <n v="47104"/>
    <n v="1981"/>
    <x v="0"/>
    <s v=" "/>
    <x v="18"/>
    <x v="5"/>
    <s v=" "/>
    <m/>
    <m/>
    <m/>
    <m/>
    <x v="323"/>
    <x v="219"/>
    <m/>
    <s v="CAR9438507"/>
    <n v="4"/>
    <d v="2022-04-29T00:00:00"/>
    <n v="-534469.81000000006"/>
    <s v="USD"/>
    <n v="-534469.81000000006"/>
    <s v="CA"/>
    <n v="2022"/>
    <x v="0"/>
  </r>
  <r>
    <x v="0"/>
    <s v="UNDP1-CAR9438507-29-APR-2022-3"/>
    <x v="129"/>
    <d v="2022-04-29T00:00:00"/>
    <s v="UNDP1"/>
    <x v="89"/>
    <s v="Contributions"/>
    <s v="SSD"/>
    <n v="30000"/>
    <n v="47104"/>
    <n v="1981"/>
    <x v="0"/>
    <s v=" "/>
    <x v="18"/>
    <x v="5"/>
    <s v=" "/>
    <m/>
    <m/>
    <m/>
    <m/>
    <x v="323"/>
    <x v="219"/>
    <m/>
    <s v="CAR9438507"/>
    <n v="3"/>
    <d v="2022-04-29T00:00:00"/>
    <n v="534469.81000000006"/>
    <s v="USD"/>
    <n v="534469.81000000006"/>
    <s v="CA"/>
    <n v="2022"/>
    <x v="0"/>
  </r>
  <r>
    <x v="5"/>
    <s v="UNDP1-SSD22M06PS-30-JUN-2022-31"/>
    <x v="4"/>
    <d v="2022-07-01T00:00:00"/>
    <s v="UNDP1"/>
    <x v="55"/>
    <s v="Contribution to Security SC"/>
    <s v="SSD"/>
    <n v="30000"/>
    <n v="47104"/>
    <n v="1981"/>
    <x v="3"/>
    <s v="SSD10"/>
    <x v="18"/>
    <x v="105"/>
    <s v="PAY"/>
    <m/>
    <m/>
    <m/>
    <m/>
    <x v="95"/>
    <x v="93"/>
    <m/>
    <s v="SSD22M06PS"/>
    <n v="31"/>
    <d v="2022-06-30T00:00:00"/>
    <n v="212.92"/>
    <s v="USD"/>
    <n v="212.92"/>
    <s v="GP"/>
    <n v="2022"/>
    <x v="2"/>
  </r>
  <r>
    <x v="5"/>
    <s v="UNDP1-SSD22M06PS-30-JUN-2022-62"/>
    <x v="4"/>
    <d v="2022-07-01T00:00:00"/>
    <s v="UNDP1"/>
    <x v="28"/>
    <s v="Natl Personnel Srvcs Agreement"/>
    <s v="SSD"/>
    <n v="30000"/>
    <n v="47104"/>
    <n v="1981"/>
    <x v="3"/>
    <s v="SSD10"/>
    <x v="18"/>
    <x v="105"/>
    <s v="PAY"/>
    <m/>
    <m/>
    <m/>
    <m/>
    <x v="95"/>
    <x v="93"/>
    <m/>
    <s v="SSD22M06PS"/>
    <n v="62"/>
    <d v="2022-06-30T00:00:00"/>
    <n v="5548"/>
    <s v="USD"/>
    <n v="5548"/>
    <s v="GP"/>
    <n v="2022"/>
    <x v="2"/>
  </r>
  <r>
    <x v="5"/>
    <s v="UNDP1-SSDRAM06PS-30-JUN-2022-26"/>
    <x v="4"/>
    <d v="2022-07-01T00:00:00"/>
    <s v="UNDP1"/>
    <x v="28"/>
    <s v="Natl Personnel Srvcs Agreement"/>
    <s v="SSD"/>
    <n v="30000"/>
    <n v="47104"/>
    <n v="1981"/>
    <x v="3"/>
    <s v="SSD10"/>
    <x v="18"/>
    <x v="105"/>
    <s v="PAY"/>
    <m/>
    <m/>
    <m/>
    <m/>
    <x v="95"/>
    <x v="93"/>
    <m/>
    <s v="SSDRAM06PS"/>
    <n v="26"/>
    <d v="2022-06-30T00:00:00"/>
    <n v="80.91"/>
    <s v="USD"/>
    <n v="80.91"/>
    <s v="GP"/>
    <n v="2022"/>
    <x v="2"/>
  </r>
  <r>
    <x v="7"/>
    <s v="SSD10-11363-165862-1-2"/>
    <x v="113"/>
    <d v="2022-02-25T00:00:00"/>
    <s v="UNDP1"/>
    <x v="90"/>
    <s v="Contributions Receivable"/>
    <s v="SSD"/>
    <n v="30000"/>
    <n v="47104"/>
    <n v="1981"/>
    <x v="0"/>
    <s v="SSD10"/>
    <x v="18"/>
    <x v="35"/>
    <s v="REV"/>
    <s v=" "/>
    <m/>
    <m/>
    <m/>
    <x v="181"/>
    <x v="219"/>
    <m/>
    <s v="AR09357778"/>
    <n v="2"/>
    <d v="2022-02-01T00:00:00"/>
    <n v="-1247096.24"/>
    <s v="USD"/>
    <n v="-1247096.24"/>
    <s v="AR"/>
    <n v="2022"/>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25CB0A9-CC78-924F-80E2-7372FF701838}" name="PivotTable1" cacheId="2" applyNumberFormats="0" applyBorderFormats="0" applyFontFormats="0" applyPatternFormats="0" applyAlignmentFormats="0" applyWidthHeightFormats="1" dataCaption="Values" updatedVersion="8" minRefreshableVersion="3" useAutoFormatting="1" itemPrintTitles="1" createdVersion="7" indent="0" compact="0" compactData="0" multipleFieldFilters="0">
  <location ref="A4:F41" firstHeaderRow="1" firstDataRow="2" firstDataCol="4" rowPageCount="2" colPageCount="1"/>
  <pivotFields count="32">
    <pivotField axis="axisRow" compact="0" outline="0" subtotalTop="0" showAll="0">
      <items count="10">
        <item x="4"/>
        <item x="8"/>
        <item x="7"/>
        <item x="3"/>
        <item x="0"/>
        <item x="6"/>
        <item x="5"/>
        <item x="1"/>
        <item x="2"/>
        <item t="default"/>
      </items>
    </pivotField>
    <pivotField compact="0" outline="0" subtotalTop="0" showAll="0"/>
    <pivotField axis="axisCol" compact="0" numFmtId="15" outline="0" subtotalTop="0" showAll="0">
      <items count="7">
        <item x="0"/>
        <item x="1"/>
        <item x="2"/>
        <item x="3"/>
        <item x="4"/>
        <item x="5"/>
        <item t="default"/>
      </items>
    </pivotField>
    <pivotField compact="0" numFmtId="15" outline="0" subtotalTop="0" showAll="0"/>
    <pivotField compact="0" outline="0" subtotalTop="0" showAll="0"/>
    <pivotField axis="axisPage" compact="0" outline="0" subtotalTop="0" multipleItemSelectionAllowed="1" showAll="0">
      <items count="114">
        <item h="1" x="90"/>
        <item h="1" x="88"/>
        <item h="1" x="16"/>
        <item h="1" x="8"/>
        <item h="1" x="73"/>
        <item h="1" x="103"/>
        <item h="1" x="3"/>
        <item h="1" x="106"/>
        <item h="1" x="6"/>
        <item h="1" x="108"/>
        <item h="1" x="4"/>
        <item h="1" x="15"/>
        <item h="1" x="89"/>
        <item h="1" x="0"/>
        <item h="1" x="75"/>
        <item h="1" x="87"/>
        <item x="27"/>
        <item x="2"/>
        <item x="30"/>
        <item x="53"/>
        <item x="51"/>
        <item x="50"/>
        <item x="52"/>
        <item x="54"/>
        <item x="31"/>
        <item x="37"/>
        <item x="34"/>
        <item x="38"/>
        <item x="23"/>
        <item x="36"/>
        <item x="40"/>
        <item x="33"/>
        <item x="93"/>
        <item x="39"/>
        <item x="32"/>
        <item x="48"/>
        <item x="35"/>
        <item x="47"/>
        <item x="46"/>
        <item x="45"/>
        <item x="44"/>
        <item x="43"/>
        <item x="56"/>
        <item x="42"/>
        <item x="112"/>
        <item x="41"/>
        <item x="26"/>
        <item x="10"/>
        <item x="62"/>
        <item x="22"/>
        <item x="29"/>
        <item x="25"/>
        <item x="57"/>
        <item x="55"/>
        <item x="109"/>
        <item x="28"/>
        <item x="67"/>
        <item x="61"/>
        <item x="65"/>
        <item x="69"/>
        <item x="60"/>
        <item x="71"/>
        <item x="64"/>
        <item x="83"/>
        <item x="66"/>
        <item x="68"/>
        <item x="70"/>
        <item x="72"/>
        <item x="63"/>
        <item x="59"/>
        <item x="7"/>
        <item x="21"/>
        <item x="77"/>
        <item x="78"/>
        <item x="110"/>
        <item x="86"/>
        <item x="79"/>
        <item x="19"/>
        <item x="85"/>
        <item x="12"/>
        <item x="14"/>
        <item x="111"/>
        <item x="24"/>
        <item x="95"/>
        <item x="13"/>
        <item x="92"/>
        <item x="80"/>
        <item x="76"/>
        <item x="104"/>
        <item x="100"/>
        <item x="105"/>
        <item x="99"/>
        <item x="11"/>
        <item x="58"/>
        <item x="96"/>
        <item x="91"/>
        <item x="101"/>
        <item x="97"/>
        <item x="98"/>
        <item x="94"/>
        <item x="49"/>
        <item x="20"/>
        <item x="81"/>
        <item x="84"/>
        <item x="102"/>
        <item x="1"/>
        <item x="9"/>
        <item x="82"/>
        <item x="17"/>
        <item x="18"/>
        <item x="74"/>
        <item x="107"/>
        <item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multipleItemSelectionAllowed="1" showAll="0">
      <items count="25">
        <item h="1" x="18"/>
        <item h="1" x="10"/>
        <item h="1" x="17"/>
        <item h="1" x="16"/>
        <item h="1" x="15"/>
        <item h="1" x="5"/>
        <item h="1" x="22"/>
        <item h="1" x="1"/>
        <item h="1" x="3"/>
        <item h="1" x="9"/>
        <item h="1" x="20"/>
        <item h="1" x="14"/>
        <item h="1" x="4"/>
        <item h="1" x="12"/>
        <item h="1" x="8"/>
        <item h="1" x="7"/>
        <item h="1" x="11"/>
        <item h="1" x="13"/>
        <item h="1" x="6"/>
        <item x="0"/>
        <item h="1" x="2"/>
        <item h="1" x="19"/>
        <item h="1" x="23"/>
        <item h="1" x="21"/>
        <item t="default"/>
      </items>
    </pivotField>
    <pivotField compact="0" outline="0" subtotalTop="0" showAll="0"/>
    <pivotField axis="axisRow" compact="0" outline="0" subtotalTop="0" showAll="0">
      <items count="20">
        <item h="1" x="0"/>
        <item h="1" x="1"/>
        <item h="1" x="2"/>
        <item h="1" x="3"/>
        <item h="1" x="4"/>
        <item h="1" x="5"/>
        <item h="1" x="6"/>
        <item h="1" x="7"/>
        <item h="1" x="8"/>
        <item h="1" x="9"/>
        <item h="1" x="10"/>
        <item h="1" x="11"/>
        <item h="1" x="12"/>
        <item h="1" x="13"/>
        <item h="1" x="14"/>
        <item x="15"/>
        <item h="1" x="16"/>
        <item h="1" x="17"/>
        <item h="1" x="18"/>
        <item t="default"/>
      </items>
    </pivotField>
    <pivotField axis="axisRow" compact="0" outline="0" subtotalTop="0" showAll="0">
      <items count="107">
        <item x="5"/>
        <item x="35"/>
        <item x="42"/>
        <item x="105"/>
        <item x="41"/>
        <item x="36"/>
        <item x="68"/>
        <item x="77"/>
        <item x="0"/>
        <item x="14"/>
        <item x="1"/>
        <item x="2"/>
        <item x="3"/>
        <item x="51"/>
        <item x="48"/>
        <item x="49"/>
        <item x="50"/>
        <item x="47"/>
        <item x="52"/>
        <item x="53"/>
        <item x="59"/>
        <item x="8"/>
        <item x="6"/>
        <item x="27"/>
        <item x="28"/>
        <item x="95"/>
        <item x="101"/>
        <item x="100"/>
        <item x="39"/>
        <item x="32"/>
        <item x="33"/>
        <item x="40"/>
        <item x="34"/>
        <item x="31"/>
        <item x="30"/>
        <item x="45"/>
        <item x="97"/>
        <item x="11"/>
        <item x="57"/>
        <item x="99"/>
        <item x="98"/>
        <item x="96"/>
        <item x="103"/>
        <item x="94"/>
        <item x="93"/>
        <item x="19"/>
        <item x="46"/>
        <item x="54"/>
        <item x="44"/>
        <item x="102"/>
        <item x="104"/>
        <item x="56"/>
        <item x="10"/>
        <item x="15"/>
        <item x="9"/>
        <item x="12"/>
        <item x="29"/>
        <item x="66"/>
        <item x="24"/>
        <item x="63"/>
        <item x="71"/>
        <item x="22"/>
        <item x="25"/>
        <item x="72"/>
        <item x="17"/>
        <item x="18"/>
        <item x="4"/>
        <item x="26"/>
        <item x="84"/>
        <item x="91"/>
        <item x="23"/>
        <item x="92"/>
        <item x="80"/>
        <item x="81"/>
        <item x="83"/>
        <item x="90"/>
        <item x="82"/>
        <item x="86"/>
        <item x="87"/>
        <item x="88"/>
        <item x="89"/>
        <item x="85"/>
        <item x="78"/>
        <item x="79"/>
        <item x="13"/>
        <item x="43"/>
        <item x="55"/>
        <item x="58"/>
        <item x="37"/>
        <item x="38"/>
        <item x="73"/>
        <item x="60"/>
        <item x="67"/>
        <item x="62"/>
        <item x="75"/>
        <item x="74"/>
        <item x="61"/>
        <item x="64"/>
        <item x="76"/>
        <item x="70"/>
        <item x="69"/>
        <item x="65"/>
        <item x="20"/>
        <item x="7"/>
        <item x="21"/>
        <item x="1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369">
        <item sd="0" x="272"/>
        <item sd="0" x="211"/>
        <item sd="0" x="212"/>
        <item sd="0" x="312"/>
        <item sd="0" x="181"/>
        <item sd="0" x="247"/>
        <item sd="0" x="107"/>
        <item x="303"/>
        <item sd="0" x="308"/>
        <item sd="0" x="290"/>
        <item sd="0" x="201"/>
        <item sd="0" x="171"/>
        <item sd="0" x="264"/>
        <item sd="0" x="305"/>
        <item sd="0" x="141"/>
        <item sd="0" x="307"/>
        <item sd="0" x="124"/>
        <item sd="0" x="0"/>
        <item sd="0" x="140"/>
        <item sd="0" x="48"/>
        <item sd="0" x="322"/>
        <item sd="0" x="19"/>
        <item sd="0" x="301"/>
        <item sd="0" x="300"/>
        <item sd="0" x="360"/>
        <item sd="0" x="106"/>
        <item sd="0" x="296"/>
        <item sd="0" x="161"/>
        <item sd="0" x="60"/>
        <item sd="0" x="160"/>
        <item sd="0" x="197"/>
        <item sd="0" x="331"/>
        <item sd="0" x="134"/>
        <item sd="0" x="24"/>
        <item sd="0" x="133"/>
        <item sd="0" x="260"/>
        <item sd="0" x="345"/>
        <item sd="0" x="6"/>
        <item sd="0" x="3"/>
        <item sd="0" x="327"/>
        <item sd="0" x="121"/>
        <item sd="0" x="175"/>
        <item sd="0" x="278"/>
        <item sd="0" x="323"/>
        <item sd="0" x="193"/>
        <item sd="0" x="91"/>
        <item sd="0" x="90"/>
        <item sd="0" x="89"/>
        <item sd="0" x="156"/>
        <item sd="0" x="179"/>
        <item sd="0" x="318"/>
        <item sd="0" x="53"/>
        <item sd="0" x="17"/>
        <item sd="0" x="59"/>
        <item sd="0" x="152"/>
        <item sd="0" x="122"/>
        <item sd="0" x="85"/>
        <item sd="0" x="120"/>
        <item sd="0" x="63"/>
        <item sd="0" x="286"/>
        <item sd="0" x="112"/>
        <item sd="0" x="18"/>
        <item sd="0" x="185"/>
        <item sd="0" x="97"/>
        <item sd="0" x="182"/>
        <item sd="0" x="184"/>
        <item sd="0" x="163"/>
        <item sd="0" x="244"/>
        <item sd="0" x="288"/>
        <item sd="0" x="151"/>
        <item sd="0" x="350"/>
        <item sd="0" x="341"/>
        <item sd="0" x="80"/>
        <item sd="0" x="114"/>
        <item sd="0" x="111"/>
        <item sd="0" x="194"/>
        <item sd="0" x="98"/>
        <item sd="0" x="81"/>
        <item sd="0" x="209"/>
        <item sd="0" x="210"/>
        <item sd="0" x="333"/>
        <item sd="0" x="262"/>
        <item sd="0" x="102"/>
        <item sd="0" x="283"/>
        <item sd="0" x="103"/>
        <item sd="0" x="257"/>
        <item sd="0" x="258"/>
        <item sd="0" x="284"/>
        <item sd="0" x="281"/>
        <item sd="0" x="44"/>
        <item sd="0" x="332"/>
        <item sd="0" x="143"/>
        <item sd="0" x="268"/>
        <item sd="0" x="263"/>
        <item sd="0" x="250"/>
        <item sd="0" x="128"/>
        <item sd="0" x="70"/>
        <item sd="0" x="72"/>
        <item sd="0" x="251"/>
        <item sd="0" x="71"/>
        <item sd="0" x="232"/>
        <item sd="0" x="339"/>
        <item sd="0" x="1"/>
        <item sd="0" x="187"/>
        <item sd="0" x="164"/>
        <item sd="0" x="165"/>
        <item sd="0" x="190"/>
        <item sd="0" x="304"/>
        <item sd="0" x="309"/>
        <item sd="0" x="343"/>
        <item sd="0" x="291"/>
        <item sd="0" x="261"/>
        <item sd="0" x="99"/>
        <item sd="0" x="169"/>
        <item sd="0" x="203"/>
        <item sd="0" x="206"/>
        <item sd="0" x="245"/>
        <item sd="0" x="100"/>
        <item sd="0" x="256"/>
        <item sd="0" x="254"/>
        <item sd="0" x="180"/>
        <item sd="0" x="42"/>
        <item sd="0" x="255"/>
        <item sd="0" x="52"/>
        <item sd="0" x="329"/>
        <item sd="0" x="176"/>
        <item sd="0" x="166"/>
        <item sd="0" x="205"/>
        <item sd="0" x="204"/>
        <item sd="0" x="144"/>
        <item sd="0" x="168"/>
        <item sd="0" x="356"/>
        <item sd="0" x="293"/>
        <item sd="0" x="355"/>
        <item sd="0" x="146"/>
        <item sd="0" x="147"/>
        <item sd="0" x="306"/>
        <item sd="0" x="294"/>
        <item sd="0" x="298"/>
        <item sd="0" x="354"/>
        <item sd="0" x="46"/>
        <item sd="0" x="132"/>
        <item sd="0" x="50"/>
        <item sd="0" x="162"/>
        <item sd="0" x="271"/>
        <item sd="0" x="131"/>
        <item sd="0" x="170"/>
        <item sd="0" x="224"/>
        <item sd="0" x="344"/>
        <item sd="0" x="135"/>
        <item sd="0" x="274"/>
        <item sd="0" x="275"/>
        <item sd="0" x="266"/>
        <item sd="0" x="314"/>
        <item sd="0" x="276"/>
        <item sd="0" x="297"/>
        <item sd="0" x="273"/>
        <item sd="0" x="267"/>
        <item sd="0" x="270"/>
        <item sd="0" x="269"/>
        <item sd="0" x="277"/>
        <item sd="0" x="172"/>
        <item sd="0" x="352"/>
        <item sd="0" x="95"/>
        <item sd="0" x="145"/>
        <item sd="0" x="326"/>
        <item sd="0" x="202"/>
        <item sd="0" x="299"/>
        <item sd="0" x="252"/>
        <item sd="0" x="353"/>
        <item sd="0" x="21"/>
        <item sd="0" x="249"/>
        <item sd="0" x="234"/>
        <item sd="0" x="302"/>
        <item sd="0" x="138"/>
        <item sd="0" x="223"/>
        <item sd="0" x="167"/>
        <item sd="0" x="330"/>
        <item sd="0" x="139"/>
        <item sd="0" x="279"/>
        <item sd="0" x="101"/>
        <item sd="0" x="55"/>
        <item sd="0" x="54"/>
        <item sd="0" x="7"/>
        <item sd="0" x="367"/>
        <item sd="0" x="324"/>
        <item sd="0" x="127"/>
        <item sd="0" x="28"/>
        <item sd="0" x="49"/>
        <item sd="0" x="41"/>
        <item sd="0" x="45"/>
        <item sd="0" x="118"/>
        <item sd="0" x="43"/>
        <item sd="0" x="47"/>
        <item sd="0" x="51"/>
        <item sd="0" x="154"/>
        <item sd="0" x="88"/>
        <item sd="0" x="117"/>
        <item sd="0" x="58"/>
        <item sd="0" x="57"/>
        <item sd="0" x="233"/>
        <item sd="0" x="149"/>
        <item sd="0" x="148"/>
        <item sd="0" x="208"/>
        <item sd="0" x="215"/>
        <item sd="0" x="216"/>
        <item sd="0" x="218"/>
        <item sd="0" x="229"/>
        <item sd="0" x="338"/>
        <item sd="0" x="222"/>
        <item sd="0" x="220"/>
        <item sd="0" x="221"/>
        <item sd="0" x="337"/>
        <item sd="0" x="336"/>
        <item sd="0" x="20"/>
        <item sd="0" x="227"/>
        <item sd="0" x="228"/>
        <item sd="0" x="235"/>
        <item sd="0" x="334"/>
        <item sd="0" x="27"/>
        <item sd="0" x="230"/>
        <item sd="0" x="217"/>
        <item sd="0" x="213"/>
        <item sd="0" x="349"/>
        <item sd="0" x="335"/>
        <item sd="0" x="26"/>
        <item sd="0" x="225"/>
        <item sd="0" x="73"/>
        <item sd="0" x="236"/>
        <item sd="0" x="110"/>
        <item sd="0" x="351"/>
        <item sd="0" x="219"/>
        <item sd="0" x="231"/>
        <item sd="0" x="150"/>
        <item sd="0" x="358"/>
        <item sd="0" x="214"/>
        <item sd="0" x="226"/>
        <item sd="0" x="348"/>
        <item sd="0" x="357"/>
        <item sd="0" x="109"/>
        <item sd="0" x="108"/>
        <item sd="0" x="342"/>
        <item sd="0" x="79"/>
        <item sd="0" x="64"/>
        <item sd="0" x="83"/>
        <item sd="0" x="129"/>
        <item sd="0" x="130"/>
        <item sd="0" x="126"/>
        <item sd="0" x="75"/>
        <item sd="0" x="69"/>
        <item sd="0" x="174"/>
        <item sd="0" x="347"/>
        <item sd="0" x="77"/>
        <item sd="0" x="66"/>
        <item sd="0" x="173"/>
        <item sd="0" x="76"/>
        <item sd="0" x="67"/>
        <item sd="0" x="82"/>
        <item sd="0" x="65"/>
        <item sd="0" x="78"/>
        <item sd="0" x="74"/>
        <item sd="0" x="25"/>
        <item sd="0" x="62"/>
        <item sd="0" x="68"/>
        <item sd="0" x="61"/>
        <item sd="0" x="123"/>
        <item sd="0" x="125"/>
        <item sd="0" x="23"/>
        <item sd="0" x="292"/>
        <item sd="0" x="310"/>
        <item sd="0" x="321"/>
        <item sd="0" x="8"/>
        <item sd="0" x="9"/>
        <item sd="0" x="11"/>
        <item sd="0" x="15"/>
        <item sd="0" x="16"/>
        <item sd="0" x="13"/>
        <item sd="0" x="14"/>
        <item sd="0" x="5"/>
        <item sd="0" x="287"/>
        <item sd="0" x="340"/>
        <item sd="0" x="289"/>
        <item sd="0" x="192"/>
        <item sd="0" x="328"/>
        <item sd="0" x="248"/>
        <item sd="0" x="280"/>
        <item sd="0" x="191"/>
        <item sd="0" x="311"/>
        <item sd="0" x="319"/>
        <item sd="0" x="316"/>
        <item sd="0" x="178"/>
        <item sd="0" x="320"/>
        <item sd="0" x="361"/>
        <item sd="0" x="119"/>
        <item sd="0" x="113"/>
        <item sd="0" x="177"/>
        <item sd="0" x="2"/>
        <item sd="0" x="317"/>
        <item sd="0" x="295"/>
        <item sd="0" x="186"/>
        <item sd="0" x="137"/>
        <item sd="0" x="189"/>
        <item sd="0" x="238"/>
        <item sd="0" x="239"/>
        <item sd="0" x="240"/>
        <item sd="0" x="136"/>
        <item sd="0" x="183"/>
        <item sd="0" x="359"/>
        <item sd="0" x="282"/>
        <item sd="0" x="56"/>
        <item sd="0" x="36"/>
        <item sd="0" x="86"/>
        <item sd="0" x="364"/>
        <item sd="0" x="37"/>
        <item sd="0" x="87"/>
        <item sd="0" x="153"/>
        <item sd="0" x="33"/>
        <item sd="0" x="115"/>
        <item sd="0" x="10"/>
        <item sd="0" x="84"/>
        <item sd="0" x="362"/>
        <item sd="0" x="30"/>
        <item sd="0" x="31"/>
        <item sd="0" x="32"/>
        <item sd="0" x="39"/>
        <item sd="0" x="157"/>
        <item sd="0" x="93"/>
        <item sd="0" x="158"/>
        <item sd="0" x="40"/>
        <item sd="0" x="94"/>
        <item sd="0" x="159"/>
        <item sd="0" x="366"/>
        <item sd="0" x="34"/>
        <item sd="0" x="116"/>
        <item sd="0" x="12"/>
        <item sd="0" x="35"/>
        <item sd="0" x="105"/>
        <item sd="0" x="363"/>
        <item sd="0" x="38"/>
        <item sd="0" x="155"/>
        <item sd="0" x="4"/>
        <item sd="0" x="92"/>
        <item sd="0" x="365"/>
        <item sd="0" x="285"/>
        <item sd="0" x="29"/>
        <item sd="0" x="246"/>
        <item sd="0" x="325"/>
        <item sd="0" x="142"/>
        <item sd="0" x="96"/>
        <item sd="0" x="315"/>
        <item sd="0" x="259"/>
        <item sd="0" x="104"/>
        <item sd="0" x="242"/>
        <item sd="0" x="241"/>
        <item sd="0" x="199"/>
        <item sd="0" x="188"/>
        <item sd="0" x="243"/>
        <item sd="0" x="237"/>
        <item sd="0" x="200"/>
        <item sd="0" x="198"/>
        <item sd="0" x="196"/>
        <item sd="0" x="207"/>
        <item sd="0" x="195"/>
        <item sd="0" x="22"/>
        <item sd="0" x="346"/>
        <item sd="0" x="265"/>
        <item sd="0" x="313"/>
        <item sd="0" x="253"/>
        <item t="default" sd="0"/>
      </items>
    </pivotField>
    <pivotField compact="0" outline="0" subtotalTop="0" showAll="0">
      <items count="537">
        <item x="75"/>
        <item x="117"/>
        <item x="439"/>
        <item x="490"/>
        <item x="474"/>
        <item x="307"/>
        <item x="239"/>
        <item x="178"/>
        <item x="199"/>
        <item x="389"/>
        <item x="28"/>
        <item x="358"/>
        <item x="491"/>
        <item x="266"/>
        <item x="473"/>
        <item x="267"/>
        <item x="375"/>
        <item x="406"/>
        <item x="16"/>
        <item x="17"/>
        <item x="41"/>
        <item x="14"/>
        <item x="38"/>
        <item x="62"/>
        <item x="147"/>
        <item x="322"/>
        <item x="435"/>
        <item x="24"/>
        <item x="23"/>
        <item x="22"/>
        <item x="21"/>
        <item x="15"/>
        <item x="18"/>
        <item x="20"/>
        <item x="19"/>
        <item x="92"/>
        <item x="213"/>
        <item x="212"/>
        <item x="214"/>
        <item x="468"/>
        <item x="526"/>
        <item x="437"/>
        <item x="421"/>
        <item x="505"/>
        <item x="366"/>
        <item x="66"/>
        <item x="106"/>
        <item x="356"/>
        <item x="269"/>
        <item x="362"/>
        <item x="427"/>
        <item x="428"/>
        <item x="378"/>
        <item x="377"/>
        <item x="390"/>
        <item x="391"/>
        <item x="387"/>
        <item x="393"/>
        <item x="386"/>
        <item x="384"/>
        <item x="395"/>
        <item x="383"/>
        <item x="394"/>
        <item x="392"/>
        <item x="158"/>
        <item x="381"/>
        <item x="305"/>
        <item x="306"/>
        <item x="447"/>
        <item x="385"/>
        <item x="403"/>
        <item x="401"/>
        <item x="455"/>
        <item x="5"/>
        <item x="456"/>
        <item x="8"/>
        <item x="11"/>
        <item x="7"/>
        <item x="80"/>
        <item x="12"/>
        <item x="4"/>
        <item x="13"/>
        <item x="9"/>
        <item x="39"/>
        <item x="10"/>
        <item x="6"/>
        <item x="475"/>
        <item x="518"/>
        <item x="76"/>
        <item x="472"/>
        <item x="26"/>
        <item x="325"/>
        <item x="432"/>
        <item x="334"/>
        <item x="510"/>
        <item x="324"/>
        <item x="376"/>
        <item x="379"/>
        <item x="500"/>
        <item x="499"/>
        <item x="373"/>
        <item x="507"/>
        <item x="335"/>
        <item x="522"/>
        <item x="3"/>
        <item x="287"/>
        <item x="326"/>
        <item x="527"/>
        <item x="318"/>
        <item x="323"/>
        <item x="317"/>
        <item x="194"/>
        <item x="235"/>
        <item x="348"/>
        <item x="347"/>
        <item x="349"/>
        <item x="503"/>
        <item x="268"/>
        <item x="192"/>
        <item x="249"/>
        <item x="197"/>
        <item x="359"/>
        <item x="425"/>
        <item x="108"/>
        <item x="45"/>
        <item x="252"/>
        <item x="160"/>
        <item x="115"/>
        <item x="452"/>
        <item x="418"/>
        <item x="416"/>
        <item x="171"/>
        <item x="263"/>
        <item x="210"/>
        <item x="523"/>
        <item x="460"/>
        <item x="467"/>
        <item x="247"/>
        <item x="89"/>
        <item x="90"/>
        <item x="211"/>
        <item x="91"/>
        <item x="245"/>
        <item x="241"/>
        <item x="84"/>
        <item x="154"/>
        <item x="277"/>
        <item x="169"/>
        <item x="148"/>
        <item x="464"/>
        <item x="462"/>
        <item x="493"/>
        <item x="47"/>
        <item x="128"/>
        <item x="107"/>
        <item x="496"/>
        <item x="223"/>
        <item x="153"/>
        <item x="337"/>
        <item x="412"/>
        <item x="201"/>
        <item x="345"/>
        <item x="398"/>
        <item x="243"/>
        <item x="139"/>
        <item x="43"/>
        <item x="220"/>
        <item x="193"/>
        <item x="531"/>
        <item x="209"/>
        <item x="483"/>
        <item x="1"/>
        <item x="509"/>
        <item x="368"/>
        <item x="231"/>
        <item x="232"/>
        <item x="320"/>
        <item x="319"/>
        <item x="321"/>
        <item x="492"/>
        <item x="504"/>
        <item x="484"/>
        <item x="488"/>
        <item x="489"/>
        <item x="485"/>
        <item x="486"/>
        <item x="487"/>
        <item x="275"/>
        <item x="502"/>
        <item x="272"/>
        <item x="273"/>
        <item x="302"/>
        <item x="301"/>
        <item x="300"/>
        <item x="299"/>
        <item x="303"/>
        <item x="304"/>
        <item x="191"/>
        <item x="431"/>
        <item x="430"/>
        <item x="525"/>
        <item x="190"/>
        <item x="310"/>
        <item x="314"/>
        <item x="313"/>
        <item x="315"/>
        <item x="311"/>
        <item x="312"/>
        <item x="309"/>
        <item x="308"/>
        <item x="229"/>
        <item x="352"/>
        <item x="170"/>
        <item x="237"/>
        <item x="479"/>
        <item x="457"/>
        <item x="465"/>
        <item x="127"/>
        <item x="367"/>
        <item x="363"/>
        <item x="511"/>
        <item x="155"/>
        <item x="156"/>
        <item x="134"/>
        <item x="149"/>
        <item x="236"/>
        <item x="94"/>
        <item x="122"/>
        <item x="397"/>
        <item x="407"/>
        <item x="99"/>
        <item x="65"/>
        <item x="56"/>
        <item x="105"/>
        <item x="396"/>
        <item x="497"/>
        <item x="238"/>
        <item x="63"/>
        <item x="98"/>
        <item x="59"/>
        <item x="58"/>
        <item x="69"/>
        <item x="124"/>
        <item x="73"/>
        <item x="133"/>
        <item x="121"/>
        <item x="60"/>
        <item x="70"/>
        <item x="100"/>
        <item x="72"/>
        <item x="64"/>
        <item x="110"/>
        <item x="506"/>
        <item x="67"/>
        <item x="520"/>
        <item x="167"/>
        <item x="341"/>
        <item x="261"/>
        <item x="270"/>
        <item x="174"/>
        <item x="118"/>
        <item x="61"/>
        <item x="48"/>
        <item x="101"/>
        <item x="44"/>
        <item x="96"/>
        <item x="68"/>
        <item x="71"/>
        <item x="102"/>
        <item x="49"/>
        <item x="74"/>
        <item x="50"/>
        <item x="53"/>
        <item x="78"/>
        <item x="79"/>
        <item x="51"/>
        <item x="54"/>
        <item x="27"/>
        <item x="52"/>
        <item x="172"/>
        <item x="521"/>
        <item x="85"/>
        <item x="400"/>
        <item x="402"/>
        <item x="119"/>
        <item x="159"/>
        <item x="30"/>
        <item x="233"/>
        <item x="501"/>
        <item x="351"/>
        <item x="353"/>
        <item x="365"/>
        <item x="364"/>
        <item x="173"/>
        <item x="438"/>
        <item x="466"/>
        <item x="477"/>
        <item x="81"/>
        <item x="414"/>
        <item x="344"/>
        <item x="429"/>
        <item x="227"/>
        <item x="225"/>
        <item x="295"/>
        <item x="294"/>
        <item x="516"/>
        <item x="226"/>
        <item x="179"/>
        <item x="230"/>
        <item x="517"/>
        <item x="422"/>
        <item x="253"/>
        <item x="181"/>
        <item x="182"/>
        <item x="176"/>
        <item x="234"/>
        <item x="426"/>
        <item x="436"/>
        <item x="424"/>
        <item x="423"/>
        <item x="177"/>
        <item x="515"/>
        <item x="514"/>
        <item x="388"/>
        <item x="508"/>
        <item x="453"/>
        <item x="442"/>
        <item x="440"/>
        <item x="222"/>
        <item x="224"/>
        <item x="46"/>
        <item x="276"/>
        <item x="415"/>
        <item x="126"/>
        <item x="498"/>
        <item x="444"/>
        <item x="369"/>
        <item x="494"/>
        <item x="419"/>
        <item x="88"/>
        <item x="36"/>
        <item x="186"/>
        <item x="185"/>
        <item x="35"/>
        <item x="40"/>
        <item x="97"/>
        <item x="34"/>
        <item x="217"/>
        <item x="469"/>
        <item x="343"/>
        <item x="31"/>
        <item x="340"/>
        <item x="33"/>
        <item x="535"/>
        <item x="215"/>
        <item x="42"/>
        <item x="216"/>
        <item x="481"/>
        <item x="471"/>
        <item x="32"/>
        <item x="168"/>
        <item x="482"/>
        <item x="470"/>
        <item x="218"/>
        <item x="111"/>
        <item x="135"/>
        <item x="342"/>
        <item x="533"/>
        <item x="103"/>
        <item x="109"/>
        <item x="339"/>
        <item x="532"/>
        <item x="130"/>
        <item x="131"/>
        <item x="132"/>
        <item x="104"/>
        <item x="95"/>
        <item x="534"/>
        <item x="513"/>
        <item x="284"/>
        <item x="265"/>
        <item x="264"/>
        <item x="286"/>
        <item x="285"/>
        <item x="290"/>
        <item x="150"/>
        <item x="289"/>
        <item x="221"/>
        <item x="240"/>
        <item x="93"/>
        <item x="86"/>
        <item x="138"/>
        <item x="530"/>
        <item x="165"/>
        <item x="205"/>
        <item x="166"/>
        <item x="357"/>
        <item x="140"/>
        <item x="180"/>
        <item x="188"/>
        <item x="288"/>
        <item x="278"/>
        <item x="445"/>
        <item x="251"/>
        <item x="280"/>
        <item x="161"/>
        <item x="163"/>
        <item x="206"/>
        <item x="29"/>
        <item x="125"/>
        <item x="519"/>
        <item x="360"/>
        <item x="380"/>
        <item x="279"/>
        <item x="480"/>
        <item x="248"/>
        <item x="228"/>
        <item x="242"/>
        <item x="478"/>
        <item x="404"/>
        <item x="146"/>
        <item x="361"/>
        <item x="114"/>
        <item x="162"/>
        <item x="451"/>
        <item x="189"/>
        <item x="434"/>
        <item x="187"/>
        <item x="208"/>
        <item x="202"/>
        <item x="141"/>
        <item x="198"/>
        <item x="152"/>
        <item x="164"/>
        <item x="112"/>
        <item x="175"/>
        <item x="143"/>
        <item x="145"/>
        <item x="144"/>
        <item x="142"/>
        <item x="354"/>
        <item x="207"/>
        <item x="204"/>
        <item x="183"/>
        <item x="200"/>
        <item x="405"/>
        <item x="195"/>
        <item x="129"/>
        <item x="454"/>
        <item x="459"/>
        <item x="350"/>
        <item x="157"/>
        <item x="184"/>
        <item x="196"/>
        <item x="151"/>
        <item x="137"/>
        <item x="250"/>
        <item x="2"/>
        <item x="87"/>
        <item x="446"/>
        <item x="83"/>
        <item x="25"/>
        <item x="203"/>
        <item x="417"/>
        <item x="433"/>
        <item x="57"/>
        <item x="55"/>
        <item x="136"/>
        <item x="123"/>
        <item x="476"/>
        <item x="77"/>
        <item x="413"/>
        <item x="410"/>
        <item x="411"/>
        <item x="495"/>
        <item x="443"/>
        <item x="409"/>
        <item x="408"/>
        <item x="82"/>
        <item x="458"/>
        <item x="399"/>
        <item x="262"/>
        <item x="0"/>
        <item x="292"/>
        <item x="257"/>
        <item x="258"/>
        <item x="291"/>
        <item x="328"/>
        <item x="260"/>
        <item x="259"/>
        <item x="329"/>
        <item x="331"/>
        <item x="330"/>
        <item x="461"/>
        <item x="113"/>
        <item x="244"/>
        <item x="463"/>
        <item x="524"/>
        <item x="355"/>
        <item x="246"/>
        <item x="316"/>
        <item x="37"/>
        <item x="120"/>
        <item x="529"/>
        <item x="512"/>
        <item x="116"/>
        <item x="528"/>
        <item x="346"/>
        <item x="333"/>
        <item x="254"/>
        <item x="332"/>
        <item x="282"/>
        <item x="256"/>
        <item x="336"/>
        <item x="327"/>
        <item x="283"/>
        <item x="255"/>
        <item x="281"/>
        <item x="274"/>
        <item x="338"/>
        <item x="296"/>
        <item x="297"/>
        <item x="271"/>
        <item x="293"/>
        <item x="382"/>
        <item x="370"/>
        <item x="371"/>
        <item x="449"/>
        <item x="374"/>
        <item x="450"/>
        <item x="372"/>
        <item x="448"/>
        <item x="441"/>
        <item x="420"/>
        <item x="298"/>
        <item x="219"/>
        <item t="default"/>
      </items>
    </pivotField>
    <pivotField compact="0" outline="0" subtotalTop="0" showAll="0"/>
    <pivotField compact="0" outline="0" subtotalTop="0" showAll="0"/>
    <pivotField compact="0" outline="0" subtotalTop="0" showAll="0"/>
    <pivotField compact="0" numFmtId="15"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items count="7">
        <item x="5"/>
        <item x="4"/>
        <item x="3"/>
        <item x="0"/>
        <item x="1"/>
        <item x="2"/>
        <item t="default"/>
      </items>
    </pivotField>
  </pivotFields>
  <rowFields count="4">
    <field x="13"/>
    <field x="14"/>
    <field x="20"/>
    <field x="0"/>
  </rowFields>
  <rowItems count="36">
    <i>
      <x v="15"/>
      <x v="78"/>
      <x v="132"/>
    </i>
    <i r="2">
      <x v="137"/>
    </i>
    <i r="2">
      <x v="298"/>
    </i>
    <i r="2">
      <x v="341"/>
    </i>
    <i t="default" r="1">
      <x v="78"/>
    </i>
    <i r="1">
      <x v="79"/>
      <x v="132"/>
    </i>
    <i r="2">
      <x v="341"/>
    </i>
    <i t="default" r="1">
      <x v="79"/>
    </i>
    <i r="1">
      <x v="80"/>
      <x v="136"/>
    </i>
    <i r="2">
      <x v="137"/>
    </i>
    <i r="2">
      <x v="138"/>
    </i>
    <i r="2">
      <x v="327"/>
    </i>
    <i r="2">
      <x v="341"/>
    </i>
    <i t="default" r="1">
      <x v="80"/>
    </i>
    <i r="1">
      <x v="81"/>
      <x v="7"/>
      <x v="8"/>
    </i>
    <i t="default" r="2">
      <x v="7"/>
    </i>
    <i r="2">
      <x v="8"/>
    </i>
    <i r="2">
      <x v="9"/>
    </i>
    <i r="2">
      <x v="13"/>
    </i>
    <i r="2">
      <x v="65"/>
    </i>
    <i r="2">
      <x v="84"/>
    </i>
    <i r="2">
      <x v="107"/>
    </i>
    <i r="2">
      <x v="108"/>
    </i>
    <i r="2">
      <x v="110"/>
    </i>
    <i r="2">
      <x v="185"/>
    </i>
    <i r="2">
      <x v="268"/>
    </i>
    <i r="2">
      <x v="269"/>
    </i>
    <i r="2">
      <x v="285"/>
    </i>
    <i r="2">
      <x v="315"/>
    </i>
    <i r="2">
      <x v="325"/>
    </i>
    <i r="2">
      <x v="327"/>
    </i>
    <i r="2">
      <x v="339"/>
    </i>
    <i r="2">
      <x v="341"/>
    </i>
    <i t="default" r="1">
      <x v="81"/>
    </i>
    <i t="default">
      <x v="15"/>
    </i>
    <i t="grand">
      <x/>
    </i>
  </rowItems>
  <colFields count="1">
    <field x="2"/>
  </colFields>
  <colItems count="2">
    <i>
      <x v="2"/>
    </i>
    <i t="grand">
      <x/>
    </i>
  </colItems>
  <pageFields count="2">
    <pageField fld="11" hier="-1"/>
    <pageField fld="5" hier="-1"/>
  </pageFields>
  <dataFields count="1">
    <dataField name="Sum of USD Amount" fld="28" baseField="0" baseItem="0" numFmtId="43"/>
  </dataFields>
  <formats count="23">
    <format dxfId="49">
      <pivotArea outline="0" collapsedLevelsAreSubtotals="1" fieldPosition="0"/>
    </format>
    <format dxfId="48">
      <pivotArea dataOnly="0" outline="0" fieldPosition="0">
        <references count="1">
          <reference field="14" count="1">
            <x v="36"/>
          </reference>
        </references>
      </pivotArea>
    </format>
    <format dxfId="47">
      <pivotArea dataOnly="0" labelOnly="1" outline="0" fieldPosition="0">
        <references count="1">
          <reference field="13" count="1">
            <x v="17"/>
          </reference>
        </references>
      </pivotArea>
    </format>
    <format dxfId="46">
      <pivotArea dataOnly="0" labelOnly="1" outline="0" fieldPosition="0">
        <references count="1">
          <reference field="13" count="1">
            <x v="7"/>
          </reference>
        </references>
      </pivotArea>
    </format>
    <format dxfId="45">
      <pivotArea outline="0" fieldPosition="0">
        <references count="3">
          <reference field="2" count="2" selected="0">
            <x v="1"/>
            <x v="2"/>
          </reference>
          <reference field="13" count="1" selected="0">
            <x v="7"/>
          </reference>
          <reference field="14" count="5" selected="0">
            <x v="8"/>
            <x v="21"/>
            <x v="45"/>
            <x v="64"/>
            <x v="65"/>
          </reference>
        </references>
      </pivotArea>
    </format>
    <format dxfId="44">
      <pivotArea dataOnly="0" labelOnly="1" outline="0" fieldPosition="0">
        <references count="2">
          <reference field="13" count="1" selected="0">
            <x v="7"/>
          </reference>
          <reference field="14" count="5">
            <x v="8"/>
            <x v="21"/>
            <x v="45"/>
            <x v="64"/>
            <x v="65"/>
          </reference>
        </references>
      </pivotArea>
    </format>
    <format dxfId="43">
      <pivotArea outline="0" fieldPosition="0">
        <references count="3">
          <reference field="2" count="1" selected="0">
            <x v="1"/>
          </reference>
          <reference field="13" count="1" selected="0">
            <x v="7"/>
          </reference>
          <reference field="14" count="1" selected="0">
            <x v="0"/>
          </reference>
        </references>
      </pivotArea>
    </format>
    <format dxfId="42">
      <pivotArea dataOnly="0" labelOnly="1" outline="0" fieldPosition="0">
        <references count="1">
          <reference field="13" count="1">
            <x v="16"/>
          </reference>
        </references>
      </pivotArea>
    </format>
    <format dxfId="41">
      <pivotArea outline="0" fieldPosition="0">
        <references count="2">
          <reference field="13" count="1" selected="0">
            <x v="17"/>
          </reference>
          <reference field="14" count="7" selected="0">
            <x v="37"/>
            <x v="42"/>
            <x v="45"/>
            <x v="49"/>
            <x v="50"/>
            <x v="52"/>
            <x v="56"/>
          </reference>
        </references>
      </pivotArea>
    </format>
    <format dxfId="40">
      <pivotArea outline="0" fieldPosition="0">
        <references count="2">
          <reference field="13" count="1" selected="0">
            <x v="17"/>
          </reference>
          <reference field="14" count="1" selected="0">
            <x v="28"/>
          </reference>
        </references>
      </pivotArea>
    </format>
    <format dxfId="39">
      <pivotArea field="14" grandCol="1" outline="0" axis="axisRow" fieldPosition="1">
        <references count="2">
          <reference field="13" count="1" selected="0">
            <x v="7"/>
          </reference>
          <reference field="14" count="6" selected="0">
            <x v="0"/>
            <x v="8"/>
            <x v="21"/>
            <x v="45"/>
            <x v="64"/>
            <x v="65"/>
          </reference>
        </references>
      </pivotArea>
    </format>
    <format dxfId="38">
      <pivotArea outline="0" fieldPosition="0">
        <references count="2">
          <reference field="13" count="1" selected="0">
            <x v="7"/>
          </reference>
          <reference field="14" count="2" selected="0">
            <x v="104"/>
            <x v="105"/>
          </reference>
        </references>
      </pivotArea>
    </format>
    <format dxfId="37">
      <pivotArea dataOnly="0" labelOnly="1" outline="0" fieldPosition="0">
        <references count="2">
          <reference field="13" count="1" selected="0">
            <x v="7"/>
          </reference>
          <reference field="14" count="2">
            <x v="104"/>
            <x v="105"/>
          </reference>
        </references>
      </pivotArea>
    </format>
    <format dxfId="36">
      <pivotArea dataOnly="0" outline="0" fieldPosition="0">
        <references count="1">
          <reference field="14" count="3">
            <x v="21"/>
            <x v="26"/>
            <x v="27"/>
          </reference>
        </references>
      </pivotArea>
    </format>
    <format dxfId="35">
      <pivotArea dataOnly="0" outline="0" fieldPosition="0">
        <references count="1">
          <reference field="14" count="1">
            <x v="28"/>
          </reference>
        </references>
      </pivotArea>
    </format>
    <format dxfId="34">
      <pivotArea dataOnly="0" outline="0" fieldPosition="0">
        <references count="1">
          <reference field="14" count="7">
            <x v="37"/>
            <x v="42"/>
            <x v="45"/>
            <x v="49"/>
            <x v="50"/>
            <x v="52"/>
            <x v="56"/>
          </reference>
        </references>
      </pivotArea>
    </format>
    <format dxfId="33">
      <pivotArea outline="0" fieldPosition="0">
        <references count="2">
          <reference field="13" count="1" selected="0">
            <x v="4"/>
          </reference>
          <reference field="14" count="1" selected="0">
            <x v="52"/>
          </reference>
        </references>
      </pivotArea>
    </format>
    <format dxfId="32">
      <pivotArea dataOnly="0" labelOnly="1" outline="0" fieldPosition="0">
        <references count="2">
          <reference field="13" count="1" selected="0">
            <x v="4"/>
          </reference>
          <reference field="14" count="1">
            <x v="52"/>
          </reference>
        </references>
      </pivotArea>
    </format>
    <format dxfId="31">
      <pivotArea outline="0" fieldPosition="0">
        <references count="2">
          <reference field="13" count="1" selected="0">
            <x v="6"/>
          </reference>
          <reference field="14" count="1" selected="0">
            <x v="37"/>
          </reference>
        </references>
      </pivotArea>
    </format>
    <format dxfId="30">
      <pivotArea dataOnly="0" labelOnly="1" outline="0" fieldPosition="0">
        <references count="2">
          <reference field="13" count="1" selected="0">
            <x v="6"/>
          </reference>
          <reference field="14" count="1">
            <x v="37"/>
          </reference>
        </references>
      </pivotArea>
    </format>
    <format dxfId="29">
      <pivotArea dataOnly="0" outline="0" fieldPosition="0">
        <references count="1">
          <reference field="14" count="1">
            <x v="56"/>
          </reference>
        </references>
      </pivotArea>
    </format>
    <format dxfId="28">
      <pivotArea outline="0" fieldPosition="0">
        <references count="2">
          <reference field="13" count="1" selected="0">
            <x v="11"/>
          </reference>
          <reference field="14" count="1" selected="0">
            <x v="21"/>
          </reference>
        </references>
      </pivotArea>
    </format>
    <format dxfId="27">
      <pivotArea dataOnly="0" labelOnly="1" outline="0" fieldPosition="0">
        <references count="2">
          <reference field="13" count="1" selected="0">
            <x v="11"/>
          </reference>
          <reference field="14" count="1">
            <x v="2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02628C-C71C-4F41-819F-5431224011F4}" name="Table1" displayName="Table1" ref="A1:AF2" totalsRowShown="0">
  <autoFilter ref="A1:AF2" xr:uid="{8502628C-C71C-4F41-819F-5431224011F4}"/>
  <tableColumns count="32">
    <tableColumn id="1" xr3:uid="{F35F177F-3786-0F4C-A1B1-907A19225350}" name="Transaction Type"/>
    <tableColumn id="2" xr3:uid="{9A26F93A-59F0-3546-8C1A-6B101AB451F8}" name="Transaction Id"/>
    <tableColumn id="3" xr3:uid="{09D54D49-35E8-7F4D-BCA1-B3D8A103EF65}" name="Accounting Date" dataDxfId="64"/>
    <tableColumn id="4" xr3:uid="{6F0556C1-7D81-3A4D-9B71-DA977E88DAEA}" name="Date Posted" dataDxfId="63"/>
    <tableColumn id="5" xr3:uid="{392FDD81-5348-5C4C-A0E1-C637E173693C}" name="GL Business Unit"/>
    <tableColumn id="6" xr3:uid="{20E21039-E30D-8240-B233-AE9EE2125E66}" name="Account "/>
    <tableColumn id="7" xr3:uid="{88A20A61-668C-284F-BA36-F78E883D64C1}" name="Account Description"/>
    <tableColumn id="8" xr3:uid="{D0B70837-4BE9-DF4B-8DD2-CB66EAE7CB1D}" name="Operating Unit"/>
    <tableColumn id="9" xr3:uid="{6647F073-520C-8144-AD2E-F7DD401958F1}" name="Fund"/>
    <tableColumn id="10" xr3:uid="{04E9D30F-F66D-4C4C-BCB3-AA4D9A663F42}" name="Department"/>
    <tableColumn id="11" xr3:uid="{92420BA0-5CBD-8A43-975B-07560666BA11}" name="Implementing Agent"/>
    <tableColumn id="12" xr3:uid="{88826EE3-6003-1342-9DFC-C0E06D88127F}" name="Donor (Agency)"/>
    <tableColumn id="13" xr3:uid="{00E33909-BDB3-1249-B90A-F45B218C284F}" name="PC Business Unit"/>
    <tableColumn id="14" xr3:uid="{5304F64C-9FDD-2042-89B0-A18EC5CEA63C}" name="Project Id"/>
    <tableColumn id="15" xr3:uid="{340CD6C5-4833-F841-BB06-8C76264F53B9}" name="Activity Id"/>
    <tableColumn id="16" xr3:uid="{47939F9D-B5C4-134C-AD9F-71A07D032576}" name="Analysis Type"/>
    <tableColumn id="17" xr3:uid="{7C22C3A8-0818-6E4B-B05F-57A467C3E862}" name="Open Item Key"/>
    <tableColumn id="18" xr3:uid="{32CBB25E-EE77-E44B-908A-04A746503595}" name="Vendor Id"/>
    <tableColumn id="19" xr3:uid="{44B2C3FC-C31C-564A-9B03-DA9D426B0638}" name="Vendor Name"/>
    <tableColumn id="20" xr3:uid="{47E4955D-ACD2-9B49-9AD7-5F0DF59F5118}" name="Related Voucher"/>
    <tableColumn id="21" xr3:uid="{384F4A3F-56F8-0B4D-AC02-8B6A45DF4D24}" name="Description"/>
    <tableColumn id="22" xr3:uid="{4E5DA12F-C495-D749-B898-90B63BF80A50}" name="Description2"/>
    <tableColumn id="23" xr3:uid="{A0C8D0DF-9AA0-F948-AF5F-D570AAD00E29}" name="Journal Ref"/>
    <tableColumn id="24" xr3:uid="{3622D178-7A7D-E746-875A-4052BDB8124C}" name="Journal ID"/>
    <tableColumn id="25" xr3:uid="{C94416E2-D3E7-E34D-A2DE-D43F997E85E1}" name="Journal Line No"/>
    <tableColumn id="26" xr3:uid="{EE21BA74-BD4B-8A4F-B595-3E7D33A75A24}" name="Journal Date" dataDxfId="62"/>
    <tableColumn id="27" xr3:uid="{152703E6-9CED-AF48-A6BE-CCF7B16F24EF}" name="Local Curr Amount"/>
    <tableColumn id="28" xr3:uid="{3402F8E9-C966-0945-B809-115485BAE22B}" name="Local Curr"/>
    <tableColumn id="29" xr3:uid="{89FC5180-841B-5441-A553-BE5C3F97441C}" name="USD Amount"/>
    <tableColumn id="30" xr3:uid="{476AFAF9-6486-D54B-B508-7EE01BA648C4}" name="Journal Source"/>
    <tableColumn id="31" xr3:uid="{02A0628B-1E65-964E-9148-E8A069FE627D}" name="Fiscal Year"/>
    <tableColumn id="32" xr3:uid="{4BDDEF3C-9834-5D4F-9CBB-970C4A2A0994}" name="Accounting Period"/>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82B8FC8-21AE-BE4F-B5CA-753A2444EF38}" name="Table3" displayName="Table3" ref="A1:AF6" totalsRowShown="0">
  <autoFilter ref="A1:AF6" xr:uid="{382B8FC8-21AE-BE4F-B5CA-753A2444EF38}"/>
  <tableColumns count="32">
    <tableColumn id="1" xr3:uid="{C445BE6F-F0C3-8641-AF1F-B8904C199AD7}" name="Transaction Type"/>
    <tableColumn id="2" xr3:uid="{EFAAA3F8-8336-5D40-88C9-20424864190F}" name="Transaction Id"/>
    <tableColumn id="3" xr3:uid="{61A8BDD5-A2D3-014F-84D5-9651AEF1F05D}" name="Accounting Date" dataDxfId="61"/>
    <tableColumn id="4" xr3:uid="{7E43C397-0BA2-9D47-A1FF-CC032D6DA5F7}" name="Date Posted" dataDxfId="60"/>
    <tableColumn id="5" xr3:uid="{E8502951-1DC1-A948-B808-1AF4DB2FF7D3}" name="GL Business Unit"/>
    <tableColumn id="6" xr3:uid="{36FD54E7-57C2-0247-9C86-93606B56DBBF}" name="Account "/>
    <tableColumn id="7" xr3:uid="{CFD9D505-8834-F941-811D-39BB89DB4BC4}" name="Account Description"/>
    <tableColumn id="8" xr3:uid="{35C0AC56-0187-4445-9335-3EACCA3A5716}" name="Operating Unit"/>
    <tableColumn id="9" xr3:uid="{F4D3E49E-B3DE-3244-892E-7799744C7450}" name="Fund"/>
    <tableColumn id="10" xr3:uid="{EB0BBB13-6A99-E549-B47D-63807EB94680}" name="Department"/>
    <tableColumn id="11" xr3:uid="{C184B2CC-12B2-9441-B7E0-4FD7B348FBAC}" name="Implementing Agent"/>
    <tableColumn id="12" xr3:uid="{B46FF81E-3D91-204E-96FB-AA799870294C}" name="Donor (Agency)"/>
    <tableColumn id="13" xr3:uid="{43BA1DB1-CD6A-0746-9424-43D039B9C749}" name="PC Business Unit"/>
    <tableColumn id="14" xr3:uid="{81E1BE10-AC19-FD44-9255-DF02EE259911}" name="Project Id"/>
    <tableColumn id="15" xr3:uid="{F6B92549-3FB9-1547-B1C2-D4C15ABC7840}" name="Activity Id"/>
    <tableColumn id="16" xr3:uid="{22E5F044-EEE5-6542-B0D1-41701A16DFA5}" name="Analysis Type"/>
    <tableColumn id="17" xr3:uid="{1BDC02F4-0657-0044-9130-0331818E4AE8}" name="Open Item Key"/>
    <tableColumn id="18" xr3:uid="{E594768B-F101-6D42-822E-06401F255E46}" name="Vendor Id"/>
    <tableColumn id="19" xr3:uid="{1BA80135-20D0-B442-9AC5-29B5EB5E0D38}" name="Vendor Name"/>
    <tableColumn id="20" xr3:uid="{1F7EAA0E-8190-C54E-B7BE-90ED9A47A194}" name="Related Voucher"/>
    <tableColumn id="21" xr3:uid="{AE11E044-9032-9847-B521-BEDC28895E4B}" name="Description"/>
    <tableColumn id="22" xr3:uid="{C50625C0-FD3E-024E-8A2B-332967C18D66}" name="Description2"/>
    <tableColumn id="23" xr3:uid="{E35090AC-9701-B240-A684-CAFDC980F6BD}" name="Journal Ref"/>
    <tableColumn id="24" xr3:uid="{F58CBFB3-A5CC-7A47-A09B-3691A7462439}" name="Journal ID"/>
    <tableColumn id="25" xr3:uid="{E9B76A30-DEDA-C848-8047-2A4C718B00AD}" name="Journal Line No"/>
    <tableColumn id="26" xr3:uid="{D8EB18B8-C4DF-5A4B-A6A6-E4FA156D214C}" name="Journal Date" dataDxfId="59"/>
    <tableColumn id="27" xr3:uid="{FCCFF262-BAA1-3242-A96C-DC68D24D7DB6}" name="Local Curr Amount"/>
    <tableColumn id="28" xr3:uid="{AF747F62-5E64-994C-A41E-32CC3777FD3B}" name="Local Curr"/>
    <tableColumn id="29" xr3:uid="{1399227C-DF98-F34E-B2C9-616BA9E5FE44}" name="USD Amount"/>
    <tableColumn id="30" xr3:uid="{466640D9-9DBC-2146-AEA0-1E682EB7082D}" name="Journal Source"/>
    <tableColumn id="31" xr3:uid="{22CF63C6-ABFE-8844-BF3E-1C084D12D730}" name="Fiscal Year"/>
    <tableColumn id="32" xr3:uid="{97DFE9CA-754B-5142-956D-AAF45735BA44}" name="Accounting Period"/>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724A7DA-2CC7-C147-A7A5-9EF541EA44E8}" name="Table4" displayName="Table4" ref="A1:AF3" totalsRowShown="0">
  <autoFilter ref="A1:AF3" xr:uid="{B724A7DA-2CC7-C147-A7A5-9EF541EA44E8}"/>
  <tableColumns count="32">
    <tableColumn id="1" xr3:uid="{2BF3B77A-8450-1049-8899-F8ABE0EB47D3}" name="Transaction Type"/>
    <tableColumn id="2" xr3:uid="{F944F68D-22A8-C14E-9A3D-3ED2223D9DCA}" name="Transaction Id"/>
    <tableColumn id="3" xr3:uid="{281776E2-B3E4-694A-AA34-9865C32C7F06}" name="Accounting Date" dataDxfId="58"/>
    <tableColumn id="4" xr3:uid="{BED0361A-1A85-A545-898C-E443A12680DD}" name="Date Posted" dataDxfId="57"/>
    <tableColumn id="5" xr3:uid="{0EBB8791-8A83-2345-8D9F-968062287CEF}" name="GL Business Unit"/>
    <tableColumn id="6" xr3:uid="{AF4F4D55-E6AF-FA46-BC1B-02DB55707F5E}" name="Account "/>
    <tableColumn id="7" xr3:uid="{D42453B9-3BB2-6C43-83A6-94F4E62AFE91}" name="Account Description"/>
    <tableColumn id="8" xr3:uid="{E9BD29B3-28B6-494B-9B5D-1A91F1E5BA02}" name="Operating Unit"/>
    <tableColumn id="9" xr3:uid="{9CEB7372-9E2C-994E-8494-EBE8BD7D9042}" name="Fund"/>
    <tableColumn id="10" xr3:uid="{6EE6E4D8-F9BA-9E4A-92EC-7895362F6E3F}" name="Department"/>
    <tableColumn id="11" xr3:uid="{8B1AEB72-128B-DA4A-8F33-B5B3BF4F3276}" name="Implementing Agent"/>
    <tableColumn id="12" xr3:uid="{EBAB450C-3A41-9C4F-A05E-08FEB7B222DF}" name="Donor (Agency)"/>
    <tableColumn id="13" xr3:uid="{49AE12EF-5AE7-2745-BB84-AE336F2D357C}" name="PC Business Unit"/>
    <tableColumn id="14" xr3:uid="{5A90030E-6ECE-984E-AC07-BD4212A4A21D}" name="Project Id"/>
    <tableColumn id="15" xr3:uid="{15360461-1285-CC4A-AAA1-97533CAF49A3}" name="Activity Id"/>
    <tableColumn id="16" xr3:uid="{54C02D8E-09F9-654C-BB93-E16B8D4AC47D}" name="Analysis Type"/>
    <tableColumn id="17" xr3:uid="{DE235657-2A0D-5947-A95F-6FF56137BEF5}" name="Open Item Key"/>
    <tableColumn id="18" xr3:uid="{4CC396B5-F265-894E-9584-9B5DFD19364E}" name="Vendor Id"/>
    <tableColumn id="19" xr3:uid="{E34DCB23-1268-D745-9D24-B133F7D9BCE2}" name="Vendor Name"/>
    <tableColumn id="20" xr3:uid="{DB9CEC0B-18D2-EF4F-AE9A-6C0A98327145}" name="Related Voucher"/>
    <tableColumn id="21" xr3:uid="{380B44FC-C259-274B-8DC0-051236180445}" name="Description"/>
    <tableColumn id="22" xr3:uid="{BDA1F11D-CCEE-CD46-B389-B9EC49D272B6}" name="Description2"/>
    <tableColumn id="23" xr3:uid="{CFC88499-26EB-944C-B3C0-53F5894EEFEB}" name="Journal Ref"/>
    <tableColumn id="24" xr3:uid="{FC1C524E-2624-2644-9C90-E4036D37DA16}" name="Journal ID"/>
    <tableColumn id="25" xr3:uid="{28F50F4C-E7A5-8F48-AA69-9A7C6FF694D7}" name="Journal Line No"/>
    <tableColumn id="26" xr3:uid="{4DB88D82-A549-2F42-89E6-76D33F37CEC4}" name="Journal Date" dataDxfId="56"/>
    <tableColumn id="27" xr3:uid="{CFD6D6C0-B74B-2B46-82B2-6D6DBE2A3653}" name="Local Curr Amount"/>
    <tableColumn id="28" xr3:uid="{F715C4DB-AA78-024F-853E-2B3F7CB10DD3}" name="Local Curr"/>
    <tableColumn id="29" xr3:uid="{C3A7E635-2ACC-4546-AEA2-AABF6136D4FB}" name="USD Amount"/>
    <tableColumn id="30" xr3:uid="{91C9C7FD-A1F6-2C4B-9220-EC5E449A9BEA}" name="Journal Source"/>
    <tableColumn id="31" xr3:uid="{AC676D94-17E9-634D-890A-3D37EF20476D}" name="Fiscal Year"/>
    <tableColumn id="32" xr3:uid="{685934D0-70AA-784F-A518-3D2002EC27C5}" name="Accounting Period"/>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88EA88D-4C48-F849-947C-DC8666C1570C}" name="Table5" displayName="Table5" ref="A1:AF6" totalsRowShown="0">
  <autoFilter ref="A1:AF6" xr:uid="{A88EA88D-4C48-F849-947C-DC8666C1570C}"/>
  <tableColumns count="32">
    <tableColumn id="1" xr3:uid="{2829BBA8-1DAE-4E42-80E6-9385E6088D92}" name="Transaction Type"/>
    <tableColumn id="2" xr3:uid="{EB1928DA-D9F4-CD44-81E3-74BA00C28672}" name="Transaction Id"/>
    <tableColumn id="3" xr3:uid="{526895EF-7F37-5C4A-BCDB-9EAB99D1248B}" name="Accounting Date" dataDxfId="55"/>
    <tableColumn id="4" xr3:uid="{D6ACA49C-FA65-5840-8AAD-28A969BAC093}" name="Date Posted" dataDxfId="54"/>
    <tableColumn id="5" xr3:uid="{58F1FBF8-9202-8F40-9041-A30BB1EA78F1}" name="GL Business Unit"/>
    <tableColumn id="6" xr3:uid="{D307BC6D-6528-654E-9ABF-ADC6DF3E315A}" name="Account "/>
    <tableColumn id="7" xr3:uid="{D924B1A0-67C0-8F41-A018-8B9B95960AA6}" name="Account Description"/>
    <tableColumn id="8" xr3:uid="{601EC66B-814C-974D-957E-FC9C2F8E6E6B}" name="Operating Unit"/>
    <tableColumn id="9" xr3:uid="{9C5958B2-DBEF-BA41-B3E8-CCFC2822B14F}" name="Fund"/>
    <tableColumn id="10" xr3:uid="{69F6F7F1-8B75-F24A-A6D7-A2CEF9D77541}" name="Department"/>
    <tableColumn id="11" xr3:uid="{72E23C42-B9DE-AB43-87FA-A22F04BFF2F6}" name="Implementing Agent"/>
    <tableColumn id="12" xr3:uid="{BE6C1A8B-37D6-8048-996E-215AAEC5071C}" name="Donor (Agency)"/>
    <tableColumn id="13" xr3:uid="{BA0F65DF-6E2A-AB47-AAD4-DE29936E2C00}" name="PC Business Unit"/>
    <tableColumn id="14" xr3:uid="{9CC98188-2088-9848-874B-2655F3796174}" name="Project Id"/>
    <tableColumn id="15" xr3:uid="{A47CC811-D806-2D4E-9B2C-F7A5CCA1934E}" name="Activity Id"/>
    <tableColumn id="16" xr3:uid="{5E7F55E8-5469-6F43-9A04-6E2B36430D3B}" name="Analysis Type"/>
    <tableColumn id="17" xr3:uid="{023BC6C2-23B9-A34B-8FF0-4AC9FC85EDE3}" name="Open Item Key"/>
    <tableColumn id="18" xr3:uid="{C895D7EF-725B-8640-B5F4-BCCD157FA08F}" name="Vendor Id"/>
    <tableColumn id="19" xr3:uid="{6AA1929B-085D-6347-AC07-F532F9BF7063}" name="Vendor Name"/>
    <tableColumn id="20" xr3:uid="{9DF8AF79-1394-1742-BFE1-C210EA715200}" name="Related Voucher"/>
    <tableColumn id="21" xr3:uid="{2BF7587B-0CCF-5944-9556-22FAE5984159}" name="Description"/>
    <tableColumn id="22" xr3:uid="{C8D6907D-D0DC-BE43-B97F-7D40AA6E5170}" name="Description2"/>
    <tableColumn id="23" xr3:uid="{4DD0EDE5-F338-FE45-BFFE-581D29F97643}" name="Journal Ref"/>
    <tableColumn id="24" xr3:uid="{E8AA4FE3-78B1-AF49-B398-26854465506C}" name="Journal ID"/>
    <tableColumn id="25" xr3:uid="{7BD1C112-3131-5348-B8F9-58BD01AFE488}" name="Journal Line No"/>
    <tableColumn id="26" xr3:uid="{A1E4BDD4-B2B6-D340-A3AC-FC5C3AB39E3C}" name="Journal Date" dataDxfId="53"/>
    <tableColumn id="27" xr3:uid="{457CC7A8-5CE1-1145-B0EC-F17092097FCD}" name="Local Curr Amount"/>
    <tableColumn id="28" xr3:uid="{4BBABA3E-AC26-CF45-99C6-C584CC3BFA7D}" name="Local Curr"/>
    <tableColumn id="29" xr3:uid="{36F50265-DBAA-D04B-9B7D-357BD8F6846F}" name="USD Amount"/>
    <tableColumn id="30" xr3:uid="{C0E15CDE-C658-114A-9465-9F2E82EB0CFD}" name="Journal Source"/>
    <tableColumn id="31" xr3:uid="{7EC095DF-F043-924E-8394-EBC8EE5847C1}" name="Fiscal Year"/>
    <tableColumn id="32" xr3:uid="{49BA7BF5-EDE0-9C42-A4E0-7913D540E63D}" name="Accounting Period"/>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1AA55AA3-F340-E04A-A16C-5DB98C2A650E}" name="Table6" displayName="Table6" ref="A1:AF23" totalsRowShown="0">
  <autoFilter ref="A1:AF23" xr:uid="{1AA55AA3-F340-E04A-A16C-5DB98C2A650E}"/>
  <tableColumns count="32">
    <tableColumn id="1" xr3:uid="{BEB54D76-11A4-AB46-B825-3066E6445745}" name="Transaction Type"/>
    <tableColumn id="2" xr3:uid="{C8DC578D-B425-4D4D-BCAF-5B869A76A800}" name="Transaction Id"/>
    <tableColumn id="3" xr3:uid="{D6F24837-0124-0740-8849-3E3179B04970}" name="Accounting Date" dataDxfId="52"/>
    <tableColumn id="4" xr3:uid="{47F6B5B0-5276-CC4D-9B72-0DAE2F9FD6CD}" name="Date Posted" dataDxfId="51"/>
    <tableColumn id="5" xr3:uid="{DA01C8CB-E181-8041-AC9D-B32210BD5AF3}" name="GL Business Unit"/>
    <tableColumn id="6" xr3:uid="{7892E954-E87A-DF41-AD30-69313416642C}" name="Account "/>
    <tableColumn id="7" xr3:uid="{1ED6743E-4F82-404B-BE0B-8683DD9B8D98}" name="Account Description"/>
    <tableColumn id="8" xr3:uid="{E34FF0B3-B7F5-E84B-A8F7-72C8B43E4FC6}" name="Operating Unit"/>
    <tableColumn id="9" xr3:uid="{4D13704B-EEBB-CF4B-ADB8-6A3367B1A1E7}" name="Fund"/>
    <tableColumn id="10" xr3:uid="{2E110E5B-174A-EB49-80D9-60ABCDC0C345}" name="Department"/>
    <tableColumn id="11" xr3:uid="{FB4A4B49-6133-2C48-968A-229952736EC5}" name="Implementing Agent"/>
    <tableColumn id="12" xr3:uid="{92989D61-E052-2246-B62A-3AE2BD4A85A0}" name="Donor (Agency)"/>
    <tableColumn id="13" xr3:uid="{7D0211AB-9A47-D94F-ABD5-83E0EA7700E5}" name="PC Business Unit"/>
    <tableColumn id="14" xr3:uid="{76F0781B-3641-004A-BD30-021A55BB68DE}" name="Project Id"/>
    <tableColumn id="15" xr3:uid="{BBA27E2B-C8EB-6440-B2B6-A6E30805605A}" name="Activity Id"/>
    <tableColumn id="16" xr3:uid="{D2612AF2-A6B9-524C-91D5-2E7886F3E961}" name="Analysis Type"/>
    <tableColumn id="17" xr3:uid="{26D51211-BD86-CA49-9A1A-580959EE14D8}" name="Open Item Key"/>
    <tableColumn id="18" xr3:uid="{F535AA68-8F37-924C-B589-3DEF06CE5666}" name="Vendor Id"/>
    <tableColumn id="19" xr3:uid="{D4613D26-3EDF-5648-B06F-C617078B50CC}" name="Vendor Name"/>
    <tableColumn id="20" xr3:uid="{52D11A0B-1369-984B-94E3-CE0E1A5DA7A9}" name="Related Voucher"/>
    <tableColumn id="21" xr3:uid="{EAC1428A-BEED-404B-8481-45EA11785129}" name="Description"/>
    <tableColumn id="22" xr3:uid="{898AD66D-9CA6-9E4A-B9FC-ED053DD899DF}" name="Description2"/>
    <tableColumn id="23" xr3:uid="{9A576796-D16B-8D4B-9181-874DCF069924}" name="Journal Ref"/>
    <tableColumn id="24" xr3:uid="{00D1FCA1-D4F9-614B-9508-B9979E7F537F}" name="Journal ID"/>
    <tableColumn id="25" xr3:uid="{BF2A2220-F03F-D44D-9A30-9C9379E75243}" name="Journal Line No"/>
    <tableColumn id="26" xr3:uid="{1B819243-DD45-3540-B0EA-9E92BB0EA3E4}" name="Journal Date" dataDxfId="50"/>
    <tableColumn id="27" xr3:uid="{465F917E-8D89-F346-9F69-D24C1C5F4CBC}" name="Local Curr Amount"/>
    <tableColumn id="28" xr3:uid="{72310127-F658-424A-9541-2E1B13EC450B}" name="Local Curr"/>
    <tableColumn id="29" xr3:uid="{E0EE62A8-A6BA-0940-876A-78B975AA9129}" name="USD Amount"/>
    <tableColumn id="30" xr3:uid="{2DB1F6BD-DDBC-5441-86D6-6404C85429CB}" name="Journal Source"/>
    <tableColumn id="31" xr3:uid="{8404B262-9006-F142-A609-597FB6A78CF9}" name="Fiscal Year"/>
    <tableColumn id="32" xr3:uid="{51B24B0D-859B-CE4B-9D9D-5F52B308E57A}" name="Accounting Perio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3" sqref="B3"/>
    </sheetView>
  </sheetViews>
  <sheetFormatPr baseColWidth="10" defaultColWidth="8.83203125" defaultRowHeight="15" x14ac:dyDescent="0.2"/>
  <cols>
    <col min="2" max="2" width="127.1640625" customWidth="1"/>
  </cols>
  <sheetData>
    <row r="2" spans="2:5" ht="36.75" customHeight="1" thickBot="1" x14ac:dyDescent="0.25">
      <c r="B2" s="293" t="s">
        <v>538</v>
      </c>
      <c r="C2" s="293"/>
      <c r="D2" s="293"/>
      <c r="E2" s="293"/>
    </row>
    <row r="3" spans="2:5" ht="295.5" customHeight="1" thickBot="1" x14ac:dyDescent="0.25">
      <c r="B3" s="192" t="s">
        <v>565</v>
      </c>
    </row>
  </sheetData>
  <sheetProtection sheet="1" objects="1" scenarios="1"/>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topLeftCell="A16" workbookViewId="0">
      <selection activeCell="B17" sqref="B17"/>
    </sheetView>
  </sheetViews>
  <sheetFormatPr baseColWidth="10" defaultColWidth="8.83203125" defaultRowHeight="15" x14ac:dyDescent="0.2"/>
  <cols>
    <col min="2" max="2" width="73.1640625" customWidth="1"/>
  </cols>
  <sheetData>
    <row r="1" spans="2:2" ht="16" thickBot="1" x14ac:dyDescent="0.25"/>
    <row r="2" spans="2:2" ht="16" thickBot="1" x14ac:dyDescent="0.25">
      <c r="B2" s="143" t="s">
        <v>26</v>
      </c>
    </row>
    <row r="3" spans="2:2" x14ac:dyDescent="0.2">
      <c r="B3" s="144"/>
    </row>
    <row r="4" spans="2:2" ht="30.75" customHeight="1" x14ac:dyDescent="0.2">
      <c r="B4" s="145" t="s">
        <v>19</v>
      </c>
    </row>
    <row r="5" spans="2:2" ht="30.75" customHeight="1" x14ac:dyDescent="0.2">
      <c r="B5" s="145"/>
    </row>
    <row r="6" spans="2:2" ht="48" x14ac:dyDescent="0.2">
      <c r="B6" s="145" t="s">
        <v>20</v>
      </c>
    </row>
    <row r="7" spans="2:2" x14ac:dyDescent="0.2">
      <c r="B7" s="145"/>
    </row>
    <row r="8" spans="2:2" ht="64" x14ac:dyDescent="0.2">
      <c r="B8" s="145" t="s">
        <v>21</v>
      </c>
    </row>
    <row r="9" spans="2:2" x14ac:dyDescent="0.2">
      <c r="B9" s="145"/>
    </row>
    <row r="10" spans="2:2" ht="64" x14ac:dyDescent="0.2">
      <c r="B10" s="145" t="s">
        <v>22</v>
      </c>
    </row>
    <row r="11" spans="2:2" x14ac:dyDescent="0.2">
      <c r="B11" s="145"/>
    </row>
    <row r="12" spans="2:2" ht="32" x14ac:dyDescent="0.2">
      <c r="B12" s="145" t="s">
        <v>23</v>
      </c>
    </row>
    <row r="13" spans="2:2" x14ac:dyDescent="0.2">
      <c r="B13" s="145"/>
    </row>
    <row r="14" spans="2:2" ht="64" x14ac:dyDescent="0.2">
      <c r="B14" s="145" t="s">
        <v>24</v>
      </c>
    </row>
    <row r="15" spans="2:2" x14ac:dyDescent="0.2">
      <c r="B15" s="145"/>
    </row>
    <row r="16" spans="2:2" ht="49" thickBot="1" x14ac:dyDescent="0.25">
      <c r="B16" s="146" t="s">
        <v>25</v>
      </c>
    </row>
  </sheetData>
  <sheetProtection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election activeCell="B12" sqref="B12"/>
    </sheetView>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353" t="s">
        <v>553</v>
      </c>
      <c r="C2" s="354"/>
      <c r="D2" s="355"/>
    </row>
    <row r="3" spans="2:4" ht="16" thickBot="1" x14ac:dyDescent="0.25">
      <c r="B3" s="356"/>
      <c r="C3" s="357"/>
      <c r="D3" s="358"/>
    </row>
    <row r="4" spans="2:4" ht="16" thickBot="1" x14ac:dyDescent="0.25"/>
    <row r="5" spans="2:4" x14ac:dyDescent="0.2">
      <c r="B5" s="344" t="s">
        <v>180</v>
      </c>
      <c r="C5" s="345"/>
      <c r="D5" s="346"/>
    </row>
    <row r="6" spans="2:4" ht="16" thickBot="1" x14ac:dyDescent="0.25">
      <c r="B6" s="347"/>
      <c r="C6" s="348"/>
      <c r="D6" s="349"/>
    </row>
    <row r="7" spans="2:4" x14ac:dyDescent="0.2">
      <c r="B7" s="83" t="s">
        <v>190</v>
      </c>
      <c r="C7" s="342">
        <f>SUM('1) Budget Table'!D15:F15,'1) Budget Table'!D25:F25,'1) Budget Table'!D35:F35,'1) Budget Table'!D45:F45)</f>
        <v>1243950</v>
      </c>
      <c r="D7" s="343"/>
    </row>
    <row r="8" spans="2:4" x14ac:dyDescent="0.2">
      <c r="B8" s="83" t="s">
        <v>537</v>
      </c>
      <c r="C8" s="340">
        <f>SUM(D10:D14)</f>
        <v>0</v>
      </c>
      <c r="D8" s="341"/>
    </row>
    <row r="9" spans="2:4" x14ac:dyDescent="0.2">
      <c r="B9" s="84" t="s">
        <v>531</v>
      </c>
      <c r="C9" s="85" t="s">
        <v>532</v>
      </c>
      <c r="D9" s="86" t="s">
        <v>533</v>
      </c>
    </row>
    <row r="10" spans="2:4" ht="35" customHeight="1" x14ac:dyDescent="0.2">
      <c r="B10" s="109"/>
      <c r="C10" s="88"/>
      <c r="D10" s="89">
        <f>$C$7*C10</f>
        <v>0</v>
      </c>
    </row>
    <row r="11" spans="2:4" ht="35" customHeight="1" x14ac:dyDescent="0.2">
      <c r="B11" s="109"/>
      <c r="C11" s="88"/>
      <c r="D11" s="89">
        <f>C7*C11</f>
        <v>0</v>
      </c>
    </row>
    <row r="12" spans="2:4" ht="35" customHeight="1" x14ac:dyDescent="0.2">
      <c r="B12" s="110"/>
      <c r="C12" s="88"/>
      <c r="D12" s="89">
        <f>C7*C12</f>
        <v>0</v>
      </c>
    </row>
    <row r="13" spans="2:4" ht="35" customHeight="1" x14ac:dyDescent="0.2">
      <c r="B13" s="110"/>
      <c r="C13" s="88"/>
      <c r="D13" s="89">
        <f>C7*C13</f>
        <v>0</v>
      </c>
    </row>
    <row r="14" spans="2:4" ht="35" customHeight="1" thickBot="1" x14ac:dyDescent="0.25">
      <c r="B14" s="111"/>
      <c r="C14" s="88"/>
      <c r="D14" s="93">
        <f>C7*C14</f>
        <v>0</v>
      </c>
    </row>
    <row r="15" spans="2:4" ht="16" thickBot="1" x14ac:dyDescent="0.25"/>
    <row r="16" spans="2:4" x14ac:dyDescent="0.2">
      <c r="B16" s="344" t="s">
        <v>534</v>
      </c>
      <c r="C16" s="345"/>
      <c r="D16" s="346"/>
    </row>
    <row r="17" spans="2:4" ht="16" thickBot="1" x14ac:dyDescent="0.25">
      <c r="B17" s="350"/>
      <c r="C17" s="351"/>
      <c r="D17" s="352"/>
    </row>
    <row r="18" spans="2:4" x14ac:dyDescent="0.2">
      <c r="B18" s="83" t="s">
        <v>190</v>
      </c>
      <c r="C18" s="342">
        <f>SUM('1) Budget Table'!D57:F57,'1) Budget Table'!D67:F67,'1) Budget Table'!D77:F77,'1) Budget Table'!D87:F87)</f>
        <v>819600</v>
      </c>
      <c r="D18" s="343"/>
    </row>
    <row r="19" spans="2:4" x14ac:dyDescent="0.2">
      <c r="B19" s="83" t="s">
        <v>537</v>
      </c>
      <c r="C19" s="340">
        <f>SUM(D21:D25)</f>
        <v>0</v>
      </c>
      <c r="D19" s="341"/>
    </row>
    <row r="20" spans="2:4" x14ac:dyDescent="0.2">
      <c r="B20" s="84" t="s">
        <v>531</v>
      </c>
      <c r="C20" s="85" t="s">
        <v>532</v>
      </c>
      <c r="D20" s="86" t="s">
        <v>533</v>
      </c>
    </row>
    <row r="21" spans="2:4" ht="35" customHeight="1" x14ac:dyDescent="0.2">
      <c r="B21" s="87"/>
      <c r="C21" s="88"/>
      <c r="D21" s="89">
        <f>$C$18*C21</f>
        <v>0</v>
      </c>
    </row>
    <row r="22" spans="2:4" ht="35" customHeight="1" x14ac:dyDescent="0.2">
      <c r="B22" s="90"/>
      <c r="C22" s="88"/>
      <c r="D22" s="89">
        <f>$C$18*C22</f>
        <v>0</v>
      </c>
    </row>
    <row r="23" spans="2:4" ht="35" customHeight="1" x14ac:dyDescent="0.2">
      <c r="B23" s="91"/>
      <c r="C23" s="88"/>
      <c r="D23" s="89">
        <f>$C$18*C23</f>
        <v>0</v>
      </c>
    </row>
    <row r="24" spans="2:4" ht="35" customHeight="1" x14ac:dyDescent="0.2">
      <c r="B24" s="91"/>
      <c r="C24" s="88"/>
      <c r="D24" s="89">
        <f>$C$18*C24</f>
        <v>0</v>
      </c>
    </row>
    <row r="25" spans="2:4" ht="35" customHeight="1" thickBot="1" x14ac:dyDescent="0.25">
      <c r="B25" s="92"/>
      <c r="C25" s="88"/>
      <c r="D25" s="89">
        <f>$C$18*C25</f>
        <v>0</v>
      </c>
    </row>
    <row r="26" spans="2:4" ht="16" thickBot="1" x14ac:dyDescent="0.25"/>
    <row r="27" spans="2:4" x14ac:dyDescent="0.2">
      <c r="B27" s="344" t="s">
        <v>535</v>
      </c>
      <c r="C27" s="345"/>
      <c r="D27" s="346"/>
    </row>
    <row r="28" spans="2:4" ht="16" thickBot="1" x14ac:dyDescent="0.25">
      <c r="B28" s="347"/>
      <c r="C28" s="348"/>
      <c r="D28" s="349"/>
    </row>
    <row r="29" spans="2:4" x14ac:dyDescent="0.2">
      <c r="B29" s="83" t="s">
        <v>190</v>
      </c>
      <c r="C29" s="342">
        <f>SUM('1) Budget Table'!D99:F99,'1) Budget Table'!D109:F109,'1) Budget Table'!D119:F119,'1) Budget Table'!D129:F129)</f>
        <v>440495.76</v>
      </c>
      <c r="D29" s="343"/>
    </row>
    <row r="30" spans="2:4" x14ac:dyDescent="0.2">
      <c r="B30" s="83" t="s">
        <v>537</v>
      </c>
      <c r="C30" s="340">
        <f>SUM(D32:D36)</f>
        <v>0</v>
      </c>
      <c r="D30" s="341"/>
    </row>
    <row r="31" spans="2:4" x14ac:dyDescent="0.2">
      <c r="B31" s="84" t="s">
        <v>531</v>
      </c>
      <c r="C31" s="85" t="s">
        <v>532</v>
      </c>
      <c r="D31" s="86" t="s">
        <v>533</v>
      </c>
    </row>
    <row r="32" spans="2:4" ht="35" customHeight="1" x14ac:dyDescent="0.2">
      <c r="B32" s="87"/>
      <c r="C32" s="88"/>
      <c r="D32" s="89">
        <f>$C$29*C32</f>
        <v>0</v>
      </c>
    </row>
    <row r="33" spans="2:4" ht="35" customHeight="1" x14ac:dyDescent="0.2">
      <c r="B33" s="90"/>
      <c r="C33" s="88"/>
      <c r="D33" s="89">
        <f>$C$29*C33</f>
        <v>0</v>
      </c>
    </row>
    <row r="34" spans="2:4" ht="35" customHeight="1" x14ac:dyDescent="0.2">
      <c r="B34" s="91"/>
      <c r="C34" s="88"/>
      <c r="D34" s="89">
        <f>$C$29*C34</f>
        <v>0</v>
      </c>
    </row>
    <row r="35" spans="2:4" ht="35" customHeight="1" x14ac:dyDescent="0.2">
      <c r="B35" s="91"/>
      <c r="C35" s="88"/>
      <c r="D35" s="89">
        <f>$C$29*C35</f>
        <v>0</v>
      </c>
    </row>
    <row r="36" spans="2:4" ht="35" customHeight="1" thickBot="1" x14ac:dyDescent="0.25">
      <c r="B36" s="92"/>
      <c r="C36" s="88"/>
      <c r="D36" s="89">
        <f>$C$29*C36</f>
        <v>0</v>
      </c>
    </row>
    <row r="37" spans="2:4" ht="16" thickBot="1" x14ac:dyDescent="0.25"/>
    <row r="38" spans="2:4" x14ac:dyDescent="0.2">
      <c r="B38" s="344" t="s">
        <v>536</v>
      </c>
      <c r="C38" s="345"/>
      <c r="D38" s="346"/>
    </row>
    <row r="39" spans="2:4" ht="16" thickBot="1" x14ac:dyDescent="0.25">
      <c r="B39" s="347"/>
      <c r="C39" s="348"/>
      <c r="D39" s="349"/>
    </row>
    <row r="40" spans="2:4" x14ac:dyDescent="0.2">
      <c r="B40" s="83" t="s">
        <v>190</v>
      </c>
      <c r="C40" s="342">
        <f>SUM('1) Budget Table'!D141:F141,'1) Budget Table'!D151:F151,'1) Budget Table'!D161:F161,'1) Budget Table'!D171:F171)</f>
        <v>0</v>
      </c>
      <c r="D40" s="343"/>
    </row>
    <row r="41" spans="2:4" x14ac:dyDescent="0.2">
      <c r="B41" s="83" t="s">
        <v>537</v>
      </c>
      <c r="C41" s="340">
        <f>SUM(D43:D47)</f>
        <v>0</v>
      </c>
      <c r="D41" s="341"/>
    </row>
    <row r="42" spans="2:4" x14ac:dyDescent="0.2">
      <c r="B42" s="84" t="s">
        <v>531</v>
      </c>
      <c r="C42" s="85" t="s">
        <v>532</v>
      </c>
      <c r="D42" s="86" t="s">
        <v>533</v>
      </c>
    </row>
    <row r="43" spans="2:4" ht="35" customHeight="1" x14ac:dyDescent="0.2">
      <c r="B43" s="87"/>
      <c r="C43" s="88"/>
      <c r="D43" s="89">
        <f>$C$40*C43</f>
        <v>0</v>
      </c>
    </row>
    <row r="44" spans="2:4" ht="35" customHeight="1" x14ac:dyDescent="0.2">
      <c r="B44" s="90"/>
      <c r="C44" s="88"/>
      <c r="D44" s="89">
        <f>$C$40*C44</f>
        <v>0</v>
      </c>
    </row>
    <row r="45" spans="2:4" ht="35" customHeight="1" x14ac:dyDescent="0.2">
      <c r="B45" s="91"/>
      <c r="C45" s="88"/>
      <c r="D45" s="89">
        <f>$C$40*C45</f>
        <v>0</v>
      </c>
    </row>
    <row r="46" spans="2:4" ht="35" customHeight="1" x14ac:dyDescent="0.2">
      <c r="B46" s="91"/>
      <c r="C46" s="88"/>
      <c r="D46" s="89">
        <f>$C$40*C46</f>
        <v>0</v>
      </c>
    </row>
    <row r="47" spans="2:4" ht="35" customHeight="1" thickBot="1" x14ac:dyDescent="0.25">
      <c r="B47" s="92"/>
      <c r="C47" s="88"/>
      <c r="D47" s="93">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8" priority="2" operator="greaterThan">
      <formula>$C$29</formula>
    </cfRule>
    <cfRule type="cellIs" dxfId="7" priority="5" operator="greaterThan">
      <formula>$C$29</formula>
    </cfRule>
  </conditionalFormatting>
  <conditionalFormatting sqref="C8:D8">
    <cfRule type="cellIs" dxfId="6" priority="4" operator="greaterThan">
      <formula>$C$7</formula>
    </cfRule>
  </conditionalFormatting>
  <conditionalFormatting sqref="C19:D19">
    <cfRule type="cellIs" dxfId="5" priority="3" operator="greaterThan">
      <formula>$C$18</formula>
    </cfRule>
  </conditionalFormatting>
  <conditionalFormatting sqref="C41:D41">
    <cfRule type="cellIs" dxfId="4"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zoomScale="80" zoomScaleNormal="80" workbookViewId="0">
      <selection activeCell="B5" sqref="B5:F5"/>
    </sheetView>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83203125" customWidth="1"/>
    <col min="9" max="10" width="15.83203125" bestFit="1" customWidth="1"/>
    <col min="11" max="11" width="11.1640625" bestFit="1" customWidth="1"/>
  </cols>
  <sheetData>
    <row r="1" spans="2:6" ht="16" thickBot="1" x14ac:dyDescent="0.25"/>
    <row r="2" spans="2:6" s="77" customFormat="1" ht="16" x14ac:dyDescent="0.2">
      <c r="B2" s="359" t="s">
        <v>63</v>
      </c>
      <c r="C2" s="360"/>
      <c r="D2" s="360"/>
      <c r="E2" s="360"/>
      <c r="F2" s="361"/>
    </row>
    <row r="3" spans="2:6" s="77" customFormat="1" ht="17" thickBot="1" x14ac:dyDescent="0.25">
      <c r="B3" s="362"/>
      <c r="C3" s="363"/>
      <c r="D3" s="363"/>
      <c r="E3" s="363"/>
      <c r="F3" s="364"/>
    </row>
    <row r="4" spans="2:6" s="77" customFormat="1" ht="17" thickBot="1" x14ac:dyDescent="0.25"/>
    <row r="5" spans="2:6" s="77" customFormat="1" ht="17" thickBot="1" x14ac:dyDescent="0.25">
      <c r="B5" s="337" t="s">
        <v>18</v>
      </c>
      <c r="C5" s="338"/>
      <c r="D5" s="338"/>
      <c r="E5" s="338"/>
      <c r="F5" s="339"/>
    </row>
    <row r="6" spans="2:6" s="77" customFormat="1" ht="16" x14ac:dyDescent="0.2">
      <c r="B6" s="73"/>
      <c r="C6" s="365" t="str">
        <f>'1) Budget Table'!D4</f>
        <v>Recipient Organization 1(UNDP)</v>
      </c>
      <c r="D6" s="365" t="str">
        <f>'1) Budget Table'!E4</f>
        <v>Recipient Organization 2(OHCHR)</v>
      </c>
      <c r="E6" s="365" t="str">
        <f>'1) Budget Table'!F4</f>
        <v>Recipient Organization 3(UNHCR)</v>
      </c>
      <c r="F6" s="336" t="s">
        <v>18</v>
      </c>
    </row>
    <row r="7" spans="2:6" s="77" customFormat="1" ht="16" x14ac:dyDescent="0.2">
      <c r="B7" s="73"/>
      <c r="C7" s="366"/>
      <c r="D7" s="366"/>
      <c r="E7" s="366"/>
      <c r="F7" s="323"/>
    </row>
    <row r="8" spans="2:6" s="77" customFormat="1" ht="34" x14ac:dyDescent="0.2">
      <c r="B8" s="22" t="s">
        <v>10</v>
      </c>
      <c r="C8" s="74">
        <f>'2) By Category'!D199</f>
        <v>340015</v>
      </c>
      <c r="D8" s="74">
        <f>'2) By Category'!E199</f>
        <v>175000</v>
      </c>
      <c r="E8" s="74">
        <f>'2) By Category'!F199</f>
        <v>319401</v>
      </c>
      <c r="F8" s="71">
        <f t="shared" ref="F8:F15" si="0">SUM(C8:E8)</f>
        <v>834416</v>
      </c>
    </row>
    <row r="9" spans="2:6" s="77" customFormat="1" ht="51" x14ac:dyDescent="0.2">
      <c r="B9" s="22" t="s">
        <v>11</v>
      </c>
      <c r="C9" s="74">
        <f>'2) By Category'!D200</f>
        <v>150000</v>
      </c>
      <c r="D9" s="74">
        <f>'2) By Category'!E200</f>
        <v>0</v>
      </c>
      <c r="E9" s="74">
        <f>'2) By Category'!F200</f>
        <v>34050</v>
      </c>
      <c r="F9" s="72">
        <f t="shared" si="0"/>
        <v>184050</v>
      </c>
    </row>
    <row r="10" spans="2:6" s="77" customFormat="1" ht="68" x14ac:dyDescent="0.2">
      <c r="B10" s="22" t="s">
        <v>12</v>
      </c>
      <c r="C10" s="74">
        <f>'2) By Category'!D201</f>
        <v>30000</v>
      </c>
      <c r="D10" s="74">
        <f>'2) By Category'!E201</f>
        <v>0</v>
      </c>
      <c r="E10" s="74">
        <f>'2) By Category'!F201</f>
        <v>0</v>
      </c>
      <c r="F10" s="72">
        <f t="shared" si="0"/>
        <v>30000</v>
      </c>
    </row>
    <row r="11" spans="2:6" s="77" customFormat="1" ht="17" x14ac:dyDescent="0.2">
      <c r="B11" s="29" t="s">
        <v>13</v>
      </c>
      <c r="C11" s="74">
        <f>'2) By Category'!D202</f>
        <v>280000</v>
      </c>
      <c r="D11" s="74">
        <f>'2) By Category'!E202</f>
        <v>100055.76000000001</v>
      </c>
      <c r="E11" s="74">
        <f>'2) By Category'!F202</f>
        <v>67000</v>
      </c>
      <c r="F11" s="72">
        <f t="shared" si="0"/>
        <v>447055.76</v>
      </c>
    </row>
    <row r="12" spans="2:6" s="77" customFormat="1" ht="17" x14ac:dyDescent="0.2">
      <c r="B12" s="22" t="s">
        <v>17</v>
      </c>
      <c r="C12" s="74">
        <f>'2) By Category'!D203</f>
        <v>250000</v>
      </c>
      <c r="D12" s="74">
        <f>'2) By Category'!E203</f>
        <v>0</v>
      </c>
      <c r="E12" s="74">
        <f>'2) By Category'!F203</f>
        <v>28000</v>
      </c>
      <c r="F12" s="72">
        <f t="shared" si="0"/>
        <v>278000</v>
      </c>
    </row>
    <row r="13" spans="2:6" s="77" customFormat="1" ht="34" x14ac:dyDescent="0.2">
      <c r="B13" s="22" t="s">
        <v>14</v>
      </c>
      <c r="C13" s="74">
        <f>'2) By Category'!D204</f>
        <v>405000</v>
      </c>
      <c r="D13" s="74">
        <f>'2) By Category'!E204</f>
        <v>725440</v>
      </c>
      <c r="E13" s="74">
        <f>'2) By Category'!F204</f>
        <v>339500</v>
      </c>
      <c r="F13" s="72">
        <f t="shared" si="0"/>
        <v>1469940</v>
      </c>
    </row>
    <row r="14" spans="2:6" s="77" customFormat="1" ht="35" thickBot="1" x14ac:dyDescent="0.25">
      <c r="B14" s="148" t="s">
        <v>176</v>
      </c>
      <c r="C14" s="76">
        <f>'2) By Category'!D205</f>
        <v>211000</v>
      </c>
      <c r="D14" s="76">
        <f>'2) By Category'!E205</f>
        <v>110000</v>
      </c>
      <c r="E14" s="76">
        <f>'2) By Category'!F205</f>
        <v>172824</v>
      </c>
      <c r="F14" s="149">
        <f t="shared" si="0"/>
        <v>493824</v>
      </c>
    </row>
    <row r="15" spans="2:6" s="77" customFormat="1" ht="30" customHeight="1" x14ac:dyDescent="0.2">
      <c r="B15" s="150" t="s">
        <v>555</v>
      </c>
      <c r="C15" s="151">
        <f>SUM(C8:C14)</f>
        <v>1666015</v>
      </c>
      <c r="D15" s="151">
        <f>SUM(D8:D14)</f>
        <v>1110495.76</v>
      </c>
      <c r="E15" s="151">
        <f>SUM(E8:E14)</f>
        <v>960775</v>
      </c>
      <c r="F15" s="152">
        <f t="shared" si="0"/>
        <v>3737285.76</v>
      </c>
    </row>
    <row r="16" spans="2:6" s="77" customFormat="1" ht="19.5" customHeight="1" x14ac:dyDescent="0.2">
      <c r="B16" s="133" t="s">
        <v>546</v>
      </c>
      <c r="C16" s="153">
        <f>C15*0.07</f>
        <v>116621.05000000002</v>
      </c>
      <c r="D16" s="153">
        <f t="shared" ref="D16:F16" si="1">D15*0.07</f>
        <v>77734.703200000004</v>
      </c>
      <c r="E16" s="153">
        <f t="shared" si="1"/>
        <v>67254.25</v>
      </c>
      <c r="F16" s="153">
        <f t="shared" si="1"/>
        <v>261610.00320000001</v>
      </c>
    </row>
    <row r="17" spans="2:7" s="77" customFormat="1" ht="25.5" customHeight="1" thickBot="1" x14ac:dyDescent="0.25">
      <c r="B17" s="154" t="s">
        <v>62</v>
      </c>
      <c r="C17" s="155">
        <f>C15+C16</f>
        <v>1782636.05</v>
      </c>
      <c r="D17" s="155">
        <f t="shared" ref="D17:F17" si="2">D15+D16</f>
        <v>1188230.4632000001</v>
      </c>
      <c r="E17" s="155">
        <f t="shared" si="2"/>
        <v>1028029.25</v>
      </c>
      <c r="F17" s="155">
        <f t="shared" si="2"/>
        <v>3998895.7631999999</v>
      </c>
    </row>
    <row r="18" spans="2:7" s="77" customFormat="1" ht="17" thickBot="1" x14ac:dyDescent="0.25"/>
    <row r="19" spans="2:7" s="77" customFormat="1" ht="15.75" customHeight="1" x14ac:dyDescent="0.2">
      <c r="B19" s="367" t="s">
        <v>27</v>
      </c>
      <c r="C19" s="368"/>
      <c r="D19" s="368"/>
      <c r="E19" s="368"/>
      <c r="F19" s="369"/>
      <c r="G19" s="179"/>
    </row>
    <row r="20" spans="2:7" ht="15.75" customHeight="1" x14ac:dyDescent="0.2">
      <c r="B20" s="370"/>
      <c r="C20" s="320" t="str">
        <f>'1) Budget Table'!D4</f>
        <v>Recipient Organization 1(UNDP)</v>
      </c>
      <c r="D20" s="320" t="str">
        <f>'1) Budget Table'!E4</f>
        <v>Recipient Organization 2(OHCHR)</v>
      </c>
      <c r="E20" s="320" t="str">
        <f>'1) Budget Table'!F4</f>
        <v>Recipient Organization 3(UNHCR)</v>
      </c>
      <c r="F20" s="320" t="s">
        <v>547</v>
      </c>
      <c r="G20" s="322" t="s">
        <v>29</v>
      </c>
    </row>
    <row r="21" spans="2:7" ht="15.75" customHeight="1" x14ac:dyDescent="0.2">
      <c r="B21" s="371"/>
      <c r="C21" s="321"/>
      <c r="D21" s="321"/>
      <c r="E21" s="321"/>
      <c r="F21" s="321"/>
      <c r="G21" s="323"/>
    </row>
    <row r="22" spans="2:7" ht="23.25" customHeight="1" x14ac:dyDescent="0.2">
      <c r="B22" s="27" t="s">
        <v>28</v>
      </c>
      <c r="C22" s="175">
        <f>'1) Budget Table'!D197</f>
        <v>1247096.2349999999</v>
      </c>
      <c r="D22" s="175">
        <f>'1) Budget Table'!E197</f>
        <v>831761.32423999999</v>
      </c>
      <c r="E22" s="175">
        <f>'1) Budget Table'!F197</f>
        <v>719620.47499999998</v>
      </c>
      <c r="F22" s="177">
        <f>'1) Budget Table'!G197</f>
        <v>2798478.0342399999</v>
      </c>
      <c r="G22" s="8">
        <f>'1) Budget Table'!H197</f>
        <v>0.7</v>
      </c>
    </row>
    <row r="23" spans="2:7" ht="24.75" customHeight="1" x14ac:dyDescent="0.2">
      <c r="B23" s="27" t="s">
        <v>30</v>
      </c>
      <c r="C23" s="175">
        <f>'1) Budget Table'!D198</f>
        <v>534469.81499999994</v>
      </c>
      <c r="D23" s="175">
        <f>'1) Budget Table'!E198</f>
        <v>356469.13896000001</v>
      </c>
      <c r="E23" s="175">
        <f>'1) Budget Table'!F198</f>
        <v>308408.77499999997</v>
      </c>
      <c r="F23" s="177">
        <f>'1) Budget Table'!G198</f>
        <v>1199347.72896</v>
      </c>
      <c r="G23" s="8">
        <f>'1) Budget Table'!H198</f>
        <v>0.3</v>
      </c>
    </row>
    <row r="24" spans="2:7" ht="24.75" customHeight="1" x14ac:dyDescent="0.2">
      <c r="B24" s="27" t="s">
        <v>561</v>
      </c>
      <c r="C24" s="175">
        <f>'1) Budget Table'!D199</f>
        <v>0</v>
      </c>
      <c r="D24" s="175">
        <f>'1) Budget Table'!E199</f>
        <v>0</v>
      </c>
      <c r="E24" s="175">
        <f>'1) Budget Table'!F199</f>
        <v>0</v>
      </c>
      <c r="F24" s="177">
        <f>'1) Budget Table'!G199</f>
        <v>0</v>
      </c>
      <c r="G24" s="8">
        <f>'1) Budget Table'!H199</f>
        <v>0</v>
      </c>
    </row>
    <row r="25" spans="2:7" ht="18" thickBot="1" x14ac:dyDescent="0.25">
      <c r="B25" s="9" t="s">
        <v>547</v>
      </c>
      <c r="C25" s="176">
        <f>'1) Budget Table'!D200</f>
        <v>1781566.0499999998</v>
      </c>
      <c r="D25" s="176">
        <f>'1) Budget Table'!E200</f>
        <v>1188230.4632000001</v>
      </c>
      <c r="E25" s="176">
        <f>'1) Budget Table'!F200</f>
        <v>1028029.25</v>
      </c>
      <c r="F25" s="178">
        <f>'1) Budget Table'!G200</f>
        <v>3997825.7631999999</v>
      </c>
      <c r="G25" s="18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0BC44-69C7-3B4B-83BB-4B264BBDD78C}">
  <dimension ref="A1:O220"/>
  <sheetViews>
    <sheetView tabSelected="1" topLeftCell="A172" workbookViewId="0">
      <selection activeCell="G206" sqref="G206"/>
    </sheetView>
  </sheetViews>
  <sheetFormatPr baseColWidth="10" defaultColWidth="9.1640625" defaultRowHeight="15" x14ac:dyDescent="0.2"/>
  <cols>
    <col min="1" max="1" width="9.1640625" style="34"/>
    <col min="2" max="2" width="30.83203125" style="34" customWidth="1"/>
    <col min="3" max="3" width="32.5" style="34" customWidth="1"/>
    <col min="4" max="4" width="20.6640625" style="34" customWidth="1"/>
    <col min="5" max="5" width="12.5" style="34" customWidth="1"/>
    <col min="6" max="6" width="22.6640625" style="34" customWidth="1"/>
    <col min="7" max="7" width="17.5" style="34" customWidth="1"/>
    <col min="8" max="8" width="17.33203125" style="34" customWidth="1"/>
    <col min="9" max="9" width="11.83203125" style="34" customWidth="1"/>
    <col min="10" max="10" width="19" style="34" customWidth="1"/>
    <col min="11" max="11" width="14.33203125" style="34" customWidth="1"/>
    <col min="12" max="12" width="21.33203125" style="158" customWidth="1"/>
    <col min="13" max="13" width="22.33203125" style="183" customWidth="1"/>
    <col min="14" max="14" width="30.1640625" style="34" customWidth="1"/>
    <col min="15" max="15" width="18.83203125" style="34" customWidth="1"/>
    <col min="16" max="16" width="9.1640625" style="34"/>
    <col min="17" max="17" width="17.83203125" style="34" customWidth="1"/>
    <col min="18" max="18" width="26.5" style="34" customWidth="1"/>
    <col min="19" max="19" width="22.5" style="34" customWidth="1"/>
    <col min="20" max="20" width="29.83203125" style="34" customWidth="1"/>
    <col min="21" max="21" width="23.5" style="34" customWidth="1"/>
    <col min="22" max="22" width="18.5" style="34" customWidth="1"/>
    <col min="23" max="23" width="17.5" style="34" customWidth="1"/>
    <col min="24" max="24" width="25.1640625" style="34" customWidth="1"/>
    <col min="25" max="16384" width="9.1640625" style="34"/>
  </cols>
  <sheetData>
    <row r="1" spans="1:15" ht="30.75" customHeight="1" x14ac:dyDescent="0.55000000000000004">
      <c r="B1" s="293" t="s">
        <v>538</v>
      </c>
      <c r="C1" s="293"/>
      <c r="D1" s="293"/>
      <c r="E1" s="293"/>
      <c r="F1" s="293"/>
      <c r="G1" s="227"/>
      <c r="H1" s="32"/>
      <c r="I1" s="32"/>
      <c r="J1" s="32"/>
      <c r="K1" s="33"/>
      <c r="L1" s="157"/>
      <c r="M1" s="182"/>
      <c r="N1" s="33"/>
    </row>
    <row r="2" spans="1:15" ht="16.5" customHeight="1" x14ac:dyDescent="0.3">
      <c r="B2" s="296" t="s">
        <v>174</v>
      </c>
      <c r="C2" s="296"/>
      <c r="D2" s="296"/>
      <c r="E2" s="296"/>
      <c r="F2" s="296"/>
      <c r="G2" s="250"/>
      <c r="H2" s="193"/>
      <c r="I2" s="193"/>
      <c r="J2" s="193"/>
      <c r="K2" s="193"/>
      <c r="L2" s="168"/>
      <c r="M2" s="168"/>
    </row>
    <row r="4" spans="1:15" ht="119.25" customHeight="1" x14ac:dyDescent="0.2">
      <c r="B4" s="42" t="s">
        <v>550</v>
      </c>
      <c r="C4" s="42" t="s">
        <v>551</v>
      </c>
      <c r="D4" s="70" t="s">
        <v>567</v>
      </c>
      <c r="E4" s="70" t="s">
        <v>702</v>
      </c>
      <c r="F4" s="70" t="s">
        <v>568</v>
      </c>
      <c r="G4" s="70" t="s">
        <v>703</v>
      </c>
      <c r="H4" s="70" t="s">
        <v>569</v>
      </c>
      <c r="I4" s="70" t="s">
        <v>704</v>
      </c>
      <c r="J4" s="100" t="s">
        <v>62</v>
      </c>
      <c r="K4" s="42" t="s">
        <v>552</v>
      </c>
      <c r="L4" s="169" t="s">
        <v>556</v>
      </c>
      <c r="M4" s="190" t="s">
        <v>562</v>
      </c>
      <c r="N4" s="190" t="s">
        <v>564</v>
      </c>
      <c r="O4" s="41"/>
    </row>
    <row r="5" spans="1:15" ht="51" customHeight="1" x14ac:dyDescent="0.2">
      <c r="B5" s="97" t="s">
        <v>0</v>
      </c>
      <c r="C5" s="304" t="s">
        <v>645</v>
      </c>
      <c r="D5" s="305"/>
      <c r="E5" s="305"/>
      <c r="F5" s="305"/>
      <c r="G5" s="305"/>
      <c r="H5" s="305"/>
      <c r="I5" s="305"/>
      <c r="J5" s="305"/>
      <c r="K5" s="305"/>
      <c r="L5" s="305"/>
      <c r="M5" s="305"/>
      <c r="N5" s="306"/>
      <c r="O5" s="18"/>
    </row>
    <row r="6" spans="1:15" ht="51" customHeight="1" x14ac:dyDescent="0.2">
      <c r="B6" s="97" t="s">
        <v>1</v>
      </c>
      <c r="C6" s="307" t="s">
        <v>644</v>
      </c>
      <c r="D6" s="308"/>
      <c r="E6" s="308"/>
      <c r="F6" s="308"/>
      <c r="G6" s="308"/>
      <c r="H6" s="308"/>
      <c r="I6" s="308"/>
      <c r="J6" s="308"/>
      <c r="K6" s="308"/>
      <c r="L6" s="308"/>
      <c r="M6" s="308"/>
      <c r="N6" s="309"/>
      <c r="O6" s="44"/>
    </row>
    <row r="7" spans="1:15" s="283" customFormat="1" ht="83" customHeight="1" x14ac:dyDescent="0.2">
      <c r="B7" s="284" t="s">
        <v>2</v>
      </c>
      <c r="C7" s="196" t="s">
        <v>647</v>
      </c>
      <c r="D7" s="285">
        <v>15000</v>
      </c>
      <c r="E7" s="285"/>
      <c r="F7" s="286"/>
      <c r="G7" s="286"/>
      <c r="H7" s="286"/>
      <c r="I7" s="287"/>
      <c r="J7" s="288">
        <f>SUM(D7:H7)</f>
        <v>15000</v>
      </c>
      <c r="K7" s="289">
        <v>0.5</v>
      </c>
      <c r="L7" s="286">
        <f>I7+E7</f>
        <v>0</v>
      </c>
      <c r="M7" s="290" t="s">
        <v>581</v>
      </c>
      <c r="N7" s="203" t="s">
        <v>605</v>
      </c>
      <c r="O7" s="291"/>
    </row>
    <row r="8" spans="1:15" ht="158.5" customHeight="1" x14ac:dyDescent="0.2">
      <c r="B8" s="147" t="s">
        <v>3</v>
      </c>
      <c r="C8" s="204" t="s">
        <v>648</v>
      </c>
      <c r="D8" s="197">
        <v>45000</v>
      </c>
      <c r="E8" s="197">
        <v>14404.000000000004</v>
      </c>
      <c r="F8" s="19"/>
      <c r="G8" s="19"/>
      <c r="H8" s="19"/>
      <c r="I8" s="279"/>
      <c r="J8" s="127">
        <f t="shared" ref="J8:J14" si="0">SUM(D8:H8)</f>
        <v>59404</v>
      </c>
      <c r="K8" s="124">
        <v>0.5</v>
      </c>
      <c r="L8" s="19">
        <f t="shared" ref="L8:L13" si="1">I8+E8</f>
        <v>14404.000000000004</v>
      </c>
      <c r="M8" s="202" t="s">
        <v>582</v>
      </c>
      <c r="N8" s="203" t="s">
        <v>606</v>
      </c>
      <c r="O8" s="45"/>
    </row>
    <row r="9" spans="1:15" ht="102" x14ac:dyDescent="0.2">
      <c r="B9" s="147" t="s">
        <v>4</v>
      </c>
      <c r="C9" s="196" t="s">
        <v>646</v>
      </c>
      <c r="D9" s="197">
        <v>40000</v>
      </c>
      <c r="E9" s="197">
        <v>80</v>
      </c>
      <c r="F9" s="19"/>
      <c r="G9" s="19"/>
      <c r="H9" s="19"/>
      <c r="I9" s="279"/>
      <c r="J9" s="127">
        <f t="shared" si="0"/>
        <v>40080</v>
      </c>
      <c r="K9" s="124">
        <v>0.5</v>
      </c>
      <c r="L9" s="19">
        <f t="shared" si="1"/>
        <v>80</v>
      </c>
      <c r="M9" s="202" t="s">
        <v>583</v>
      </c>
      <c r="N9" s="203" t="s">
        <v>607</v>
      </c>
      <c r="O9" s="45"/>
    </row>
    <row r="10" spans="1:15" ht="119" x14ac:dyDescent="0.2">
      <c r="B10" s="147" t="s">
        <v>31</v>
      </c>
      <c r="C10" s="196" t="s">
        <v>649</v>
      </c>
      <c r="D10" s="19"/>
      <c r="E10" s="19"/>
      <c r="F10" s="197">
        <v>70000</v>
      </c>
      <c r="G10" s="197"/>
      <c r="H10" s="19"/>
      <c r="I10" s="279"/>
      <c r="J10" s="127">
        <f t="shared" si="0"/>
        <v>70000</v>
      </c>
      <c r="K10" s="124">
        <v>0.5</v>
      </c>
      <c r="L10" s="19">
        <f t="shared" si="1"/>
        <v>0</v>
      </c>
      <c r="M10" s="202" t="s">
        <v>616</v>
      </c>
      <c r="N10" s="203" t="s">
        <v>627</v>
      </c>
      <c r="O10" s="45"/>
    </row>
    <row r="11" spans="1:15" ht="175.75" customHeight="1" x14ac:dyDescent="0.2">
      <c r="B11" s="147" t="s">
        <v>32</v>
      </c>
      <c r="C11" s="196" t="s">
        <v>650</v>
      </c>
      <c r="D11" s="19"/>
      <c r="E11" s="19"/>
      <c r="F11" s="197" t="s">
        <v>651</v>
      </c>
      <c r="G11" s="197"/>
      <c r="H11" s="207">
        <v>18300</v>
      </c>
      <c r="I11" s="279">
        <v>14221</v>
      </c>
      <c r="J11" s="127">
        <f t="shared" si="0"/>
        <v>18300</v>
      </c>
      <c r="K11" s="208">
        <v>0.5</v>
      </c>
      <c r="L11" s="19">
        <f>I11+E11</f>
        <v>14221</v>
      </c>
      <c r="M11" s="202" t="s">
        <v>632</v>
      </c>
      <c r="N11" s="203" t="s">
        <v>633</v>
      </c>
      <c r="O11" s="45"/>
    </row>
    <row r="12" spans="1:15" s="35" customFormat="1" ht="68" x14ac:dyDescent="0.2">
      <c r="B12" s="220" t="s">
        <v>33</v>
      </c>
      <c r="C12" s="226" t="s">
        <v>680</v>
      </c>
      <c r="D12" s="221"/>
      <c r="E12" s="221"/>
      <c r="F12" s="209">
        <v>25000</v>
      </c>
      <c r="G12" s="209"/>
      <c r="H12" s="222"/>
      <c r="I12" s="209"/>
      <c r="J12" s="223">
        <f t="shared" si="0"/>
        <v>25000</v>
      </c>
      <c r="K12" s="210">
        <v>0.5</v>
      </c>
      <c r="L12" s="19">
        <f t="shared" si="1"/>
        <v>0</v>
      </c>
      <c r="M12" s="221" t="s">
        <v>651</v>
      </c>
      <c r="N12" s="225" t="s">
        <v>679</v>
      </c>
      <c r="O12" s="224"/>
    </row>
    <row r="13" spans="1:15" ht="83.25" customHeight="1" x14ac:dyDescent="0.2">
      <c r="B13" s="147" t="s">
        <v>34</v>
      </c>
      <c r="C13" s="198" t="s">
        <v>651</v>
      </c>
      <c r="D13" s="20"/>
      <c r="E13" s="20"/>
      <c r="F13" s="20"/>
      <c r="G13" s="20"/>
      <c r="H13" s="209"/>
      <c r="I13" s="280"/>
      <c r="J13" s="127">
        <f t="shared" si="0"/>
        <v>0</v>
      </c>
      <c r="K13" s="210">
        <v>0</v>
      </c>
      <c r="L13" s="19">
        <f t="shared" si="1"/>
        <v>0</v>
      </c>
      <c r="M13" s="202" t="s">
        <v>651</v>
      </c>
      <c r="N13" s="205" t="s">
        <v>651</v>
      </c>
      <c r="O13" s="45"/>
    </row>
    <row r="14" spans="1:15" ht="17" x14ac:dyDescent="0.2">
      <c r="A14" s="35"/>
      <c r="B14" s="147" t="s">
        <v>35</v>
      </c>
      <c r="C14" s="40"/>
      <c r="D14" s="20"/>
      <c r="E14" s="20"/>
      <c r="F14" s="20"/>
      <c r="G14" s="20"/>
      <c r="H14" s="20"/>
      <c r="I14" s="280"/>
      <c r="J14" s="127">
        <f t="shared" si="0"/>
        <v>0</v>
      </c>
      <c r="K14" s="125"/>
      <c r="L14" s="20"/>
      <c r="M14" s="20"/>
      <c r="N14" s="113"/>
    </row>
    <row r="15" spans="1:15" ht="17" x14ac:dyDescent="0.2">
      <c r="A15" s="35"/>
      <c r="C15" s="97" t="s">
        <v>173</v>
      </c>
      <c r="D15" s="21">
        <f>SUM(D7:D14)</f>
        <v>100000</v>
      </c>
      <c r="E15" s="21">
        <f t="shared" ref="E15:I15" si="2">SUM(E7:E14)</f>
        <v>14484.000000000004</v>
      </c>
      <c r="F15" s="21">
        <f t="shared" si="2"/>
        <v>95000</v>
      </c>
      <c r="G15" s="21">
        <f t="shared" si="2"/>
        <v>0</v>
      </c>
      <c r="H15" s="21">
        <f t="shared" si="2"/>
        <v>18300</v>
      </c>
      <c r="I15" s="21">
        <f t="shared" si="2"/>
        <v>14221</v>
      </c>
      <c r="J15" s="21">
        <f>SUM(J7:J14)</f>
        <v>227784</v>
      </c>
      <c r="K15" s="21"/>
      <c r="L15" s="21">
        <f>SUM(L7:L14)</f>
        <v>28705.000000000004</v>
      </c>
      <c r="M15" s="184"/>
      <c r="N15" s="113"/>
      <c r="O15" s="46"/>
    </row>
    <row r="16" spans="1:15" ht="51" customHeight="1" x14ac:dyDescent="0.2">
      <c r="A16" s="35"/>
      <c r="B16" s="97" t="s">
        <v>5</v>
      </c>
      <c r="C16" s="297" t="s">
        <v>566</v>
      </c>
      <c r="D16" s="298"/>
      <c r="E16" s="298"/>
      <c r="F16" s="298"/>
      <c r="G16" s="298"/>
      <c r="H16" s="298"/>
      <c r="I16" s="298"/>
      <c r="J16" s="298"/>
      <c r="K16" s="298"/>
      <c r="L16" s="298"/>
      <c r="M16" s="298"/>
      <c r="N16" s="299"/>
      <c r="O16" s="44"/>
    </row>
    <row r="17" spans="1:15" ht="119.5" customHeight="1" x14ac:dyDescent="0.2">
      <c r="A17" s="35"/>
      <c r="B17" s="147" t="s">
        <v>42</v>
      </c>
      <c r="C17" s="196" t="s">
        <v>652</v>
      </c>
      <c r="D17" s="19">
        <v>150000</v>
      </c>
      <c r="E17" s="19">
        <v>155845</v>
      </c>
      <c r="F17" s="19"/>
      <c r="G17" s="19"/>
      <c r="H17" s="19"/>
      <c r="I17" s="19"/>
      <c r="J17" s="127">
        <f>SUM(D17:H17)</f>
        <v>305845</v>
      </c>
      <c r="K17" s="124">
        <v>0.6</v>
      </c>
      <c r="L17" s="19">
        <f>I17+E17</f>
        <v>155845</v>
      </c>
      <c r="M17" s="202" t="s">
        <v>584</v>
      </c>
      <c r="N17" s="203" t="s">
        <v>608</v>
      </c>
      <c r="O17" s="45"/>
    </row>
    <row r="18" spans="1:15" ht="145" customHeight="1" x14ac:dyDescent="0.2">
      <c r="A18" s="35"/>
      <c r="B18" s="147" t="s">
        <v>43</v>
      </c>
      <c r="C18" s="196" t="s">
        <v>617</v>
      </c>
      <c r="D18" s="19">
        <v>15000</v>
      </c>
      <c r="E18" s="19"/>
      <c r="F18" s="19"/>
      <c r="G18" s="19"/>
      <c r="H18" s="19"/>
      <c r="I18" s="19"/>
      <c r="J18" s="127">
        <f t="shared" ref="J18:J24" si="3">SUM(D18:H18)</f>
        <v>15000</v>
      </c>
      <c r="K18" s="124">
        <v>0.6</v>
      </c>
      <c r="L18" s="19">
        <f t="shared" ref="L18:L24" si="4">I18+E18</f>
        <v>0</v>
      </c>
      <c r="M18" s="202" t="s">
        <v>585</v>
      </c>
      <c r="N18" s="203" t="s">
        <v>609</v>
      </c>
      <c r="O18" s="45"/>
    </row>
    <row r="19" spans="1:15" ht="98.5" customHeight="1" x14ac:dyDescent="0.2">
      <c r="A19" s="35"/>
      <c r="B19" s="147" t="s">
        <v>36</v>
      </c>
      <c r="C19" s="196" t="s">
        <v>578</v>
      </c>
      <c r="D19" s="19">
        <v>25000</v>
      </c>
      <c r="E19" s="19"/>
      <c r="F19" s="19"/>
      <c r="G19" s="19"/>
      <c r="H19" s="19"/>
      <c r="I19" s="19"/>
      <c r="J19" s="127">
        <f t="shared" si="3"/>
        <v>25000</v>
      </c>
      <c r="K19" s="124">
        <v>0.6</v>
      </c>
      <c r="L19" s="19">
        <f t="shared" si="4"/>
        <v>0</v>
      </c>
      <c r="M19" s="202" t="s">
        <v>586</v>
      </c>
      <c r="N19" s="203" t="s">
        <v>589</v>
      </c>
      <c r="O19" s="45"/>
    </row>
    <row r="20" spans="1:15" ht="76" customHeight="1" x14ac:dyDescent="0.2">
      <c r="A20" s="35"/>
      <c r="B20" s="147" t="s">
        <v>37</v>
      </c>
      <c r="C20" s="196" t="s">
        <v>653</v>
      </c>
      <c r="D20" s="19">
        <v>30000</v>
      </c>
      <c r="E20" s="19">
        <v>26880</v>
      </c>
      <c r="F20" s="19"/>
      <c r="G20" s="19"/>
      <c r="H20" s="19"/>
      <c r="I20" s="19"/>
      <c r="J20" s="127">
        <f t="shared" si="3"/>
        <v>56880</v>
      </c>
      <c r="K20" s="124">
        <v>0.5</v>
      </c>
      <c r="L20" s="19">
        <f t="shared" si="4"/>
        <v>26880</v>
      </c>
      <c r="M20" s="202" t="s">
        <v>587</v>
      </c>
      <c r="N20" s="203" t="s">
        <v>588</v>
      </c>
      <c r="O20" s="45"/>
    </row>
    <row r="21" spans="1:15" ht="74.5" customHeight="1" x14ac:dyDescent="0.2">
      <c r="A21" s="35"/>
      <c r="B21" s="147" t="s">
        <v>38</v>
      </c>
      <c r="C21" s="196" t="s">
        <v>625</v>
      </c>
      <c r="D21" s="19">
        <v>10000</v>
      </c>
      <c r="E21" s="19"/>
      <c r="F21" s="19"/>
      <c r="G21" s="19"/>
      <c r="H21" s="19"/>
      <c r="I21" s="19"/>
      <c r="J21" s="127">
        <f t="shared" si="3"/>
        <v>10000</v>
      </c>
      <c r="K21" s="124">
        <v>0.5</v>
      </c>
      <c r="L21" s="19">
        <f t="shared" si="4"/>
        <v>0</v>
      </c>
      <c r="M21" s="202" t="s">
        <v>639</v>
      </c>
      <c r="N21" s="203" t="s">
        <v>610</v>
      </c>
      <c r="O21" s="45"/>
    </row>
    <row r="22" spans="1:15" ht="147.75" customHeight="1" x14ac:dyDescent="0.2">
      <c r="A22" s="35"/>
      <c r="B22" s="147" t="s">
        <v>39</v>
      </c>
      <c r="C22" s="196" t="s">
        <v>654</v>
      </c>
      <c r="D22" s="19"/>
      <c r="E22" s="19"/>
      <c r="F22" s="19">
        <v>100000</v>
      </c>
      <c r="G22" s="19"/>
      <c r="H22" s="19"/>
      <c r="I22" s="19"/>
      <c r="J22" s="127">
        <f t="shared" si="3"/>
        <v>100000</v>
      </c>
      <c r="K22" s="124">
        <v>0.5</v>
      </c>
      <c r="L22" s="19">
        <f t="shared" si="4"/>
        <v>0</v>
      </c>
      <c r="M22" s="202" t="s">
        <v>584</v>
      </c>
      <c r="N22" s="112" t="s">
        <v>608</v>
      </c>
      <c r="O22" s="45"/>
    </row>
    <row r="23" spans="1:15" ht="68" x14ac:dyDescent="0.2">
      <c r="A23" s="35"/>
      <c r="B23" s="147" t="s">
        <v>40</v>
      </c>
      <c r="C23" s="198" t="s">
        <v>579</v>
      </c>
      <c r="D23" s="20"/>
      <c r="E23" s="20"/>
      <c r="F23" s="20">
        <v>100000</v>
      </c>
      <c r="G23" s="20"/>
      <c r="H23" s="20"/>
      <c r="I23" s="20"/>
      <c r="J23" s="127">
        <f t="shared" si="3"/>
        <v>100000</v>
      </c>
      <c r="K23" s="125">
        <v>0.5</v>
      </c>
      <c r="L23" s="19">
        <f t="shared" si="4"/>
        <v>0</v>
      </c>
      <c r="M23" s="202" t="s">
        <v>618</v>
      </c>
      <c r="N23" s="205" t="s">
        <v>619</v>
      </c>
      <c r="O23" s="45"/>
    </row>
    <row r="24" spans="1:15" ht="204" customHeight="1" x14ac:dyDescent="0.2">
      <c r="A24" s="35"/>
      <c r="B24" s="147" t="s">
        <v>41</v>
      </c>
      <c r="C24" s="198" t="s">
        <v>570</v>
      </c>
      <c r="D24" s="20"/>
      <c r="E24" s="20"/>
      <c r="F24" s="20"/>
      <c r="G24" s="20"/>
      <c r="H24" s="211">
        <v>100650</v>
      </c>
      <c r="I24" s="211">
        <v>90184.7</v>
      </c>
      <c r="J24" s="127">
        <f t="shared" si="3"/>
        <v>100650</v>
      </c>
      <c r="K24" s="210">
        <v>0.5</v>
      </c>
      <c r="L24" s="19">
        <f t="shared" si="4"/>
        <v>90184.7</v>
      </c>
      <c r="M24" s="202" t="s">
        <v>640</v>
      </c>
      <c r="N24" s="113"/>
      <c r="O24" s="45"/>
    </row>
    <row r="25" spans="1:15" ht="17" x14ac:dyDescent="0.2">
      <c r="A25" s="35"/>
      <c r="C25" s="97" t="s">
        <v>173</v>
      </c>
      <c r="D25" s="24">
        <f>SUM(D17:D24)</f>
        <v>230000</v>
      </c>
      <c r="E25" s="24">
        <f t="shared" ref="E25:I25" si="5">SUM(E17:E24)</f>
        <v>182725</v>
      </c>
      <c r="F25" s="24">
        <f>SUM(F17:F24)</f>
        <v>200000</v>
      </c>
      <c r="G25" s="24">
        <f t="shared" si="5"/>
        <v>0</v>
      </c>
      <c r="H25" s="24">
        <f t="shared" si="5"/>
        <v>100650</v>
      </c>
      <c r="I25" s="24">
        <f t="shared" si="5"/>
        <v>90184.7</v>
      </c>
      <c r="J25" s="24">
        <f t="shared" ref="J25" si="6">SUM(J17:J24)</f>
        <v>713375</v>
      </c>
      <c r="K25" s="21"/>
      <c r="L25" s="21">
        <f>SUM(L17:L24)</f>
        <v>272909.7</v>
      </c>
      <c r="M25" s="184"/>
      <c r="N25" s="113"/>
      <c r="O25" s="46"/>
    </row>
    <row r="26" spans="1:15" ht="51" customHeight="1" x14ac:dyDescent="0.2">
      <c r="A26" s="35"/>
      <c r="B26" s="97" t="s">
        <v>6</v>
      </c>
      <c r="C26" s="297" t="s">
        <v>571</v>
      </c>
      <c r="D26" s="298"/>
      <c r="E26" s="298"/>
      <c r="F26" s="298"/>
      <c r="G26" s="298"/>
      <c r="H26" s="298"/>
      <c r="I26" s="298"/>
      <c r="J26" s="298"/>
      <c r="K26" s="298"/>
      <c r="L26" s="298"/>
      <c r="M26" s="298"/>
      <c r="N26" s="299"/>
      <c r="O26" s="44"/>
    </row>
    <row r="27" spans="1:15" ht="66.5" customHeight="1" x14ac:dyDescent="0.2">
      <c r="A27" s="35"/>
      <c r="B27" s="147" t="s">
        <v>44</v>
      </c>
      <c r="C27" s="196" t="s">
        <v>655</v>
      </c>
      <c r="D27" s="19">
        <v>10000</v>
      </c>
      <c r="E27" s="19"/>
      <c r="F27" s="19"/>
      <c r="G27" s="19"/>
      <c r="H27" s="19"/>
      <c r="I27" s="19"/>
      <c r="J27" s="127">
        <f>SUM(D27:H27)</f>
        <v>10000</v>
      </c>
      <c r="K27" s="124">
        <v>0.5</v>
      </c>
      <c r="L27" s="19">
        <f>I27+E27</f>
        <v>0</v>
      </c>
      <c r="M27" s="202" t="s">
        <v>590</v>
      </c>
      <c r="N27" s="203" t="s">
        <v>611</v>
      </c>
      <c r="O27" s="45"/>
    </row>
    <row r="28" spans="1:15" ht="100.5" customHeight="1" x14ac:dyDescent="0.2">
      <c r="A28" s="35"/>
      <c r="B28" s="147" t="s">
        <v>45</v>
      </c>
      <c r="C28" s="196" t="s">
        <v>656</v>
      </c>
      <c r="D28" s="19">
        <v>10000</v>
      </c>
      <c r="E28" s="19"/>
      <c r="F28" s="19"/>
      <c r="G28" s="19"/>
      <c r="H28" s="19"/>
      <c r="I28" s="19"/>
      <c r="J28" s="127">
        <f t="shared" ref="J28:J34" si="7">SUM(D28:H28)</f>
        <v>10000</v>
      </c>
      <c r="K28" s="124">
        <v>0.6</v>
      </c>
      <c r="L28" s="19">
        <f t="shared" ref="L28:L34" si="8">I28+E28</f>
        <v>0</v>
      </c>
      <c r="M28" s="202" t="s">
        <v>641</v>
      </c>
      <c r="N28" s="203" t="s">
        <v>612</v>
      </c>
      <c r="O28" s="45"/>
    </row>
    <row r="29" spans="1:15" ht="60.5" customHeight="1" x14ac:dyDescent="0.2">
      <c r="A29" s="35"/>
      <c r="B29" s="147" t="s">
        <v>46</v>
      </c>
      <c r="C29" s="196" t="s">
        <v>572</v>
      </c>
      <c r="D29" s="19">
        <v>25000</v>
      </c>
      <c r="E29" s="19"/>
      <c r="F29" s="19"/>
      <c r="G29" s="19"/>
      <c r="H29" s="19"/>
      <c r="I29" s="19"/>
      <c r="J29" s="127">
        <f t="shared" si="7"/>
        <v>25000</v>
      </c>
      <c r="K29" s="124">
        <v>0.5</v>
      </c>
      <c r="L29" s="19">
        <f t="shared" si="8"/>
        <v>0</v>
      </c>
      <c r="M29" s="202" t="s">
        <v>591</v>
      </c>
      <c r="N29" s="203" t="s">
        <v>613</v>
      </c>
      <c r="O29" s="45"/>
    </row>
    <row r="30" spans="1:15" ht="101.5" customHeight="1" x14ac:dyDescent="0.2">
      <c r="A30" s="35"/>
      <c r="B30" s="147" t="s">
        <v>47</v>
      </c>
      <c r="C30" s="196" t="s">
        <v>657</v>
      </c>
      <c r="D30" s="19">
        <v>25000</v>
      </c>
      <c r="E30" s="19"/>
      <c r="F30" s="19"/>
      <c r="G30" s="19"/>
      <c r="H30" s="19"/>
      <c r="I30" s="19"/>
      <c r="J30" s="127">
        <f t="shared" si="7"/>
        <v>25000</v>
      </c>
      <c r="K30" s="124">
        <v>0.6</v>
      </c>
      <c r="L30" s="19">
        <f t="shared" si="8"/>
        <v>0</v>
      </c>
      <c r="M30" s="202" t="s">
        <v>592</v>
      </c>
      <c r="N30" s="203" t="s">
        <v>614</v>
      </c>
      <c r="O30" s="45"/>
    </row>
    <row r="31" spans="1:15" s="35" customFormat="1" ht="94.5" customHeight="1" x14ac:dyDescent="0.2">
      <c r="B31" s="147" t="s">
        <v>48</v>
      </c>
      <c r="C31" s="196" t="s">
        <v>658</v>
      </c>
      <c r="D31" s="19">
        <v>25000</v>
      </c>
      <c r="E31" s="19"/>
      <c r="F31" s="19"/>
      <c r="G31" s="19"/>
      <c r="H31" s="19"/>
      <c r="I31" s="19"/>
      <c r="J31" s="127">
        <f t="shared" si="7"/>
        <v>25000</v>
      </c>
      <c r="K31" s="124">
        <v>0.5</v>
      </c>
      <c r="L31" s="19">
        <f t="shared" si="8"/>
        <v>0</v>
      </c>
      <c r="M31" s="202" t="s">
        <v>593</v>
      </c>
      <c r="N31" s="203" t="s">
        <v>615</v>
      </c>
      <c r="O31" s="45"/>
    </row>
    <row r="32" spans="1:15" s="35" customFormat="1" ht="144.5" customHeight="1" x14ac:dyDescent="0.2">
      <c r="B32" s="147" t="s">
        <v>49</v>
      </c>
      <c r="C32" s="196" t="s">
        <v>659</v>
      </c>
      <c r="D32" s="19">
        <v>200000</v>
      </c>
      <c r="E32" s="19"/>
      <c r="F32" s="19"/>
      <c r="G32" s="19"/>
      <c r="H32" s="19"/>
      <c r="I32" s="19"/>
      <c r="J32" s="127">
        <f t="shared" si="7"/>
        <v>200000</v>
      </c>
      <c r="K32" s="124">
        <v>0.5</v>
      </c>
      <c r="L32" s="19">
        <f t="shared" si="8"/>
        <v>0</v>
      </c>
      <c r="M32" s="202" t="s">
        <v>594</v>
      </c>
      <c r="N32" s="203" t="s">
        <v>608</v>
      </c>
      <c r="O32" s="45"/>
    </row>
    <row r="33" spans="1:15" s="35" customFormat="1" ht="76" customHeight="1" x14ac:dyDescent="0.2">
      <c r="A33" s="34"/>
      <c r="B33" s="147" t="s">
        <v>50</v>
      </c>
      <c r="C33" s="198" t="s">
        <v>660</v>
      </c>
      <c r="D33" s="20"/>
      <c r="E33" s="20"/>
      <c r="F33" s="20">
        <v>75000</v>
      </c>
      <c r="G33" s="20"/>
      <c r="H33" s="20"/>
      <c r="I33" s="20"/>
      <c r="J33" s="127">
        <f t="shared" si="7"/>
        <v>75000</v>
      </c>
      <c r="K33" s="125">
        <v>0.5</v>
      </c>
      <c r="L33" s="19">
        <f t="shared" si="8"/>
        <v>0</v>
      </c>
      <c r="M33" s="202" t="s">
        <v>620</v>
      </c>
      <c r="N33" s="205" t="s">
        <v>622</v>
      </c>
      <c r="O33" s="45"/>
    </row>
    <row r="34" spans="1:15" ht="275.25" customHeight="1" x14ac:dyDescent="0.2">
      <c r="B34" s="147" t="s">
        <v>51</v>
      </c>
      <c r="C34" s="198" t="s">
        <v>621</v>
      </c>
      <c r="D34" s="20"/>
      <c r="E34" s="20"/>
      <c r="F34" s="20">
        <v>130000</v>
      </c>
      <c r="G34" s="20"/>
      <c r="H34" s="20"/>
      <c r="I34" s="20"/>
      <c r="J34" s="127">
        <f t="shared" si="7"/>
        <v>130000</v>
      </c>
      <c r="K34" s="125">
        <v>0.5</v>
      </c>
      <c r="L34" s="19">
        <f t="shared" si="8"/>
        <v>0</v>
      </c>
      <c r="M34" s="202" t="s">
        <v>642</v>
      </c>
      <c r="N34" s="205" t="s">
        <v>628</v>
      </c>
      <c r="O34" s="45"/>
    </row>
    <row r="35" spans="1:15" ht="17" x14ac:dyDescent="0.2">
      <c r="C35" s="97" t="s">
        <v>173</v>
      </c>
      <c r="D35" s="24">
        <f>SUM(D27:D34)</f>
        <v>295000</v>
      </c>
      <c r="E35" s="24">
        <f t="shared" ref="E35:I35" si="9">SUM(E27:E34)</f>
        <v>0</v>
      </c>
      <c r="F35" s="24">
        <f t="shared" si="9"/>
        <v>205000</v>
      </c>
      <c r="G35" s="24">
        <f t="shared" si="9"/>
        <v>0</v>
      </c>
      <c r="H35" s="24">
        <f t="shared" si="9"/>
        <v>0</v>
      </c>
      <c r="I35" s="24">
        <f t="shared" si="9"/>
        <v>0</v>
      </c>
      <c r="J35" s="24">
        <f>SUM(J27:J34)</f>
        <v>500000</v>
      </c>
      <c r="K35" s="21"/>
      <c r="L35" s="21">
        <f>SUM(L27:L34)</f>
        <v>0</v>
      </c>
      <c r="M35" s="184"/>
      <c r="N35" s="113"/>
      <c r="O35" s="46"/>
    </row>
    <row r="36" spans="1:15" ht="51" customHeight="1" x14ac:dyDescent="0.2">
      <c r="B36" s="97" t="s">
        <v>52</v>
      </c>
      <c r="C36" s="303"/>
      <c r="D36" s="298"/>
      <c r="E36" s="298"/>
      <c r="F36" s="298"/>
      <c r="G36" s="298"/>
      <c r="H36" s="298"/>
      <c r="I36" s="298"/>
      <c r="J36" s="298"/>
      <c r="K36" s="298"/>
      <c r="L36" s="298"/>
      <c r="M36" s="298"/>
      <c r="N36" s="299"/>
      <c r="O36" s="44"/>
    </row>
    <row r="37" spans="1:15" ht="17" x14ac:dyDescent="0.2">
      <c r="B37" s="147" t="s">
        <v>53</v>
      </c>
      <c r="C37" s="17"/>
      <c r="D37" s="19"/>
      <c r="E37" s="19"/>
      <c r="F37" s="19"/>
      <c r="G37" s="19"/>
      <c r="H37" s="19"/>
      <c r="I37" s="19"/>
      <c r="J37" s="127">
        <f>SUM(D37:H37)</f>
        <v>0</v>
      </c>
      <c r="K37" s="124"/>
      <c r="L37" s="19"/>
      <c r="M37" s="20"/>
      <c r="N37" s="112"/>
      <c r="O37" s="45"/>
    </row>
    <row r="38" spans="1:15" ht="17" x14ac:dyDescent="0.2">
      <c r="B38" s="147" t="s">
        <v>54</v>
      </c>
      <c r="C38" s="17"/>
      <c r="D38" s="19"/>
      <c r="E38" s="19"/>
      <c r="F38" s="19"/>
      <c r="G38" s="19"/>
      <c r="H38" s="19"/>
      <c r="I38" s="19"/>
      <c r="J38" s="127">
        <f t="shared" ref="J38:J44" si="10">SUM(D38:H38)</f>
        <v>0</v>
      </c>
      <c r="K38" s="124"/>
      <c r="L38" s="19"/>
      <c r="M38" s="20"/>
      <c r="N38" s="112"/>
      <c r="O38" s="45"/>
    </row>
    <row r="39" spans="1:15" ht="17" x14ac:dyDescent="0.2">
      <c r="B39" s="147" t="s">
        <v>55</v>
      </c>
      <c r="C39" s="17"/>
      <c r="D39" s="19"/>
      <c r="E39" s="19"/>
      <c r="F39" s="19"/>
      <c r="G39" s="19"/>
      <c r="H39" s="19"/>
      <c r="I39" s="19"/>
      <c r="J39" s="127">
        <f t="shared" si="10"/>
        <v>0</v>
      </c>
      <c r="K39" s="124"/>
      <c r="L39" s="19"/>
      <c r="M39" s="20"/>
      <c r="N39" s="112"/>
      <c r="O39" s="45"/>
    </row>
    <row r="40" spans="1:15" ht="17" x14ac:dyDescent="0.2">
      <c r="B40" s="147" t="s">
        <v>56</v>
      </c>
      <c r="C40" s="17"/>
      <c r="D40" s="19"/>
      <c r="E40" s="19"/>
      <c r="F40" s="19"/>
      <c r="G40" s="19"/>
      <c r="H40" s="19"/>
      <c r="I40" s="19"/>
      <c r="J40" s="127">
        <f t="shared" si="10"/>
        <v>0</v>
      </c>
      <c r="K40" s="124"/>
      <c r="L40" s="19"/>
      <c r="M40" s="20"/>
      <c r="N40" s="112"/>
      <c r="O40" s="45"/>
    </row>
    <row r="41" spans="1:15" ht="17" x14ac:dyDescent="0.2">
      <c r="B41" s="147" t="s">
        <v>57</v>
      </c>
      <c r="C41" s="17"/>
      <c r="D41" s="19"/>
      <c r="E41" s="19"/>
      <c r="F41" s="19"/>
      <c r="G41" s="19"/>
      <c r="H41" s="19"/>
      <c r="I41" s="19"/>
      <c r="J41" s="127">
        <f t="shared" si="10"/>
        <v>0</v>
      </c>
      <c r="K41" s="124"/>
      <c r="L41" s="19"/>
      <c r="M41" s="20"/>
      <c r="N41" s="112"/>
      <c r="O41" s="45"/>
    </row>
    <row r="42" spans="1:15" ht="17" x14ac:dyDescent="0.2">
      <c r="A42" s="35"/>
      <c r="B42" s="147" t="s">
        <v>58</v>
      </c>
      <c r="C42" s="17"/>
      <c r="D42" s="19"/>
      <c r="E42" s="19"/>
      <c r="F42" s="19"/>
      <c r="G42" s="19"/>
      <c r="H42" s="19"/>
      <c r="I42" s="19"/>
      <c r="J42" s="127">
        <f t="shared" si="10"/>
        <v>0</v>
      </c>
      <c r="K42" s="124"/>
      <c r="L42" s="19"/>
      <c r="M42" s="20"/>
      <c r="N42" s="112"/>
      <c r="O42" s="45"/>
    </row>
    <row r="43" spans="1:15" s="35" customFormat="1" ht="17" x14ac:dyDescent="0.2">
      <c r="A43" s="34"/>
      <c r="B43" s="147" t="s">
        <v>59</v>
      </c>
      <c r="C43" s="40"/>
      <c r="D43" s="20"/>
      <c r="E43" s="20"/>
      <c r="F43" s="20"/>
      <c r="G43" s="20"/>
      <c r="H43" s="20"/>
      <c r="I43" s="20"/>
      <c r="J43" s="127">
        <f t="shared" si="10"/>
        <v>0</v>
      </c>
      <c r="K43" s="125"/>
      <c r="L43" s="20"/>
      <c r="M43" s="20"/>
      <c r="N43" s="113"/>
      <c r="O43" s="45"/>
    </row>
    <row r="44" spans="1:15" ht="17" x14ac:dyDescent="0.2">
      <c r="B44" s="147" t="s">
        <v>60</v>
      </c>
      <c r="C44" s="40"/>
      <c r="D44" s="20"/>
      <c r="E44" s="20"/>
      <c r="F44" s="20"/>
      <c r="G44" s="20"/>
      <c r="H44" s="20"/>
      <c r="I44" s="20"/>
      <c r="J44" s="127">
        <f t="shared" si="10"/>
        <v>0</v>
      </c>
      <c r="K44" s="125"/>
      <c r="L44" s="20"/>
      <c r="M44" s="20"/>
      <c r="N44" s="113"/>
      <c r="O44" s="45"/>
    </row>
    <row r="45" spans="1:15" ht="17" x14ac:dyDescent="0.2">
      <c r="C45" s="97" t="s">
        <v>173</v>
      </c>
      <c r="D45" s="21">
        <f>SUM(D37:D44)</f>
        <v>0</v>
      </c>
      <c r="E45" s="21"/>
      <c r="F45" s="21">
        <f>SUM(F37:F44)</f>
        <v>0</v>
      </c>
      <c r="G45" s="21"/>
      <c r="H45" s="21">
        <f>SUM(H37:H44)</f>
        <v>0</v>
      </c>
      <c r="I45" s="21"/>
      <c r="J45" s="21">
        <f>SUM(J37:J44)</f>
        <v>0</v>
      </c>
      <c r="K45" s="21">
        <f>(K37*J37)+(K38*J38)+(K39*J39)+(K40*J40)+(K41*J41)+(K42*J42)+(K43*J43)+(K44*J44)</f>
        <v>0</v>
      </c>
      <c r="L45" s="21">
        <f>SUM(L37:L44)</f>
        <v>0</v>
      </c>
      <c r="M45" s="184"/>
      <c r="N45" s="113"/>
      <c r="O45" s="46"/>
    </row>
    <row r="46" spans="1:15" ht="16" x14ac:dyDescent="0.2">
      <c r="B46" s="11"/>
      <c r="C46" s="12"/>
      <c r="D46" s="10"/>
      <c r="E46" s="10"/>
      <c r="F46" s="10"/>
      <c r="G46" s="10"/>
      <c r="H46" s="10"/>
      <c r="I46" s="10"/>
      <c r="J46" s="10"/>
      <c r="K46" s="10"/>
      <c r="L46" s="10"/>
      <c r="M46" s="10"/>
      <c r="N46" s="10"/>
      <c r="O46" s="45"/>
    </row>
    <row r="47" spans="1:15" ht="51" customHeight="1" x14ac:dyDescent="0.2">
      <c r="B47" s="97" t="s">
        <v>7</v>
      </c>
      <c r="C47" s="300" t="s">
        <v>661</v>
      </c>
      <c r="D47" s="301"/>
      <c r="E47" s="301"/>
      <c r="F47" s="301"/>
      <c r="G47" s="301"/>
      <c r="H47" s="301"/>
      <c r="I47" s="301"/>
      <c r="J47" s="301"/>
      <c r="K47" s="301"/>
      <c r="L47" s="301"/>
      <c r="M47" s="301"/>
      <c r="N47" s="302"/>
      <c r="O47" s="18"/>
    </row>
    <row r="48" spans="1:15" ht="51" customHeight="1" x14ac:dyDescent="0.2">
      <c r="B48" s="97" t="s">
        <v>64</v>
      </c>
      <c r="C48" s="297" t="s">
        <v>662</v>
      </c>
      <c r="D48" s="298"/>
      <c r="E48" s="298"/>
      <c r="F48" s="298"/>
      <c r="G48" s="298"/>
      <c r="H48" s="298"/>
      <c r="I48" s="298"/>
      <c r="J48" s="298"/>
      <c r="K48" s="298"/>
      <c r="L48" s="298"/>
      <c r="M48" s="298"/>
      <c r="N48" s="299"/>
      <c r="O48" s="44"/>
    </row>
    <row r="49" spans="1:15" ht="68" x14ac:dyDescent="0.2">
      <c r="B49" s="147" t="s">
        <v>66</v>
      </c>
      <c r="C49" s="196" t="s">
        <v>663</v>
      </c>
      <c r="D49" s="19">
        <v>75000</v>
      </c>
      <c r="E49" s="19"/>
      <c r="F49" s="19"/>
      <c r="G49" s="19"/>
      <c r="H49" s="19"/>
      <c r="I49" s="19"/>
      <c r="J49" s="127">
        <f>SUM(D49:H49)</f>
        <v>75000</v>
      </c>
      <c r="K49" s="124">
        <v>0.6</v>
      </c>
      <c r="L49" s="19">
        <f>I49+E49</f>
        <v>0</v>
      </c>
      <c r="M49" s="202" t="s">
        <v>595</v>
      </c>
      <c r="N49" s="203" t="s">
        <v>596</v>
      </c>
      <c r="O49" s="45"/>
    </row>
    <row r="50" spans="1:15" ht="68" x14ac:dyDescent="0.2">
      <c r="B50" s="147" t="s">
        <v>65</v>
      </c>
      <c r="C50" s="196" t="s">
        <v>664</v>
      </c>
      <c r="D50" s="19"/>
      <c r="E50" s="19"/>
      <c r="F50" s="19">
        <v>50000</v>
      </c>
      <c r="G50" s="19"/>
      <c r="H50" s="19"/>
      <c r="I50" s="19"/>
      <c r="J50" s="127">
        <f t="shared" ref="J50:J56" si="11">SUM(D50:H50)</f>
        <v>50000</v>
      </c>
      <c r="K50" s="124">
        <v>0.5</v>
      </c>
      <c r="L50" s="19">
        <f t="shared" ref="L50:L52" si="12">I50+E50</f>
        <v>0</v>
      </c>
      <c r="M50" s="20" t="s">
        <v>595</v>
      </c>
      <c r="N50" s="203" t="s">
        <v>596</v>
      </c>
      <c r="O50" s="45"/>
    </row>
    <row r="51" spans="1:15" ht="68" x14ac:dyDescent="0.2">
      <c r="B51" s="147" t="s">
        <v>67</v>
      </c>
      <c r="C51" s="196" t="s">
        <v>665</v>
      </c>
      <c r="D51" s="19"/>
      <c r="E51" s="19"/>
      <c r="F51" s="19">
        <v>80000</v>
      </c>
      <c r="G51" s="19"/>
      <c r="H51" s="19"/>
      <c r="I51" s="19"/>
      <c r="J51" s="127">
        <f t="shared" si="11"/>
        <v>80000</v>
      </c>
      <c r="K51" s="124">
        <v>0.5</v>
      </c>
      <c r="L51" s="19">
        <f t="shared" si="12"/>
        <v>0</v>
      </c>
      <c r="M51" s="20" t="s">
        <v>595</v>
      </c>
      <c r="N51" s="203" t="s">
        <v>629</v>
      </c>
      <c r="O51" s="45"/>
    </row>
    <row r="52" spans="1:15" ht="136" x14ac:dyDescent="0.2">
      <c r="B52" s="147" t="s">
        <v>68</v>
      </c>
      <c r="C52" s="196" t="s">
        <v>666</v>
      </c>
      <c r="D52" s="19"/>
      <c r="E52" s="19"/>
      <c r="F52" s="19"/>
      <c r="G52" s="19"/>
      <c r="H52" s="214">
        <v>146000</v>
      </c>
      <c r="I52" s="214"/>
      <c r="J52" s="127">
        <f t="shared" si="11"/>
        <v>146000</v>
      </c>
      <c r="K52" s="208">
        <v>0.5</v>
      </c>
      <c r="L52" s="19">
        <f t="shared" si="12"/>
        <v>0</v>
      </c>
      <c r="M52" s="202" t="s">
        <v>634</v>
      </c>
      <c r="N52" s="112"/>
      <c r="O52" s="45"/>
    </row>
    <row r="53" spans="1:15" ht="136" x14ac:dyDescent="0.2">
      <c r="B53" s="147" t="s">
        <v>69</v>
      </c>
      <c r="C53" s="196" t="s">
        <v>667</v>
      </c>
      <c r="D53" s="19"/>
      <c r="E53" s="19"/>
      <c r="F53" s="19"/>
      <c r="G53" s="19"/>
      <c r="H53" s="214">
        <v>122000</v>
      </c>
      <c r="I53" s="214"/>
      <c r="J53" s="127">
        <f t="shared" si="11"/>
        <v>122000</v>
      </c>
      <c r="K53" s="208">
        <v>0.5</v>
      </c>
      <c r="L53" s="19">
        <f>I53+E53</f>
        <v>0</v>
      </c>
      <c r="M53" s="202" t="s">
        <v>635</v>
      </c>
      <c r="N53" s="112"/>
      <c r="O53" s="45"/>
    </row>
    <row r="54" spans="1:15" ht="17" x14ac:dyDescent="0.2">
      <c r="B54" s="147" t="s">
        <v>70</v>
      </c>
      <c r="C54" s="17"/>
      <c r="D54" s="19"/>
      <c r="E54" s="19"/>
      <c r="F54" s="19"/>
      <c r="G54" s="19"/>
      <c r="H54" s="19"/>
      <c r="I54" s="19"/>
      <c r="J54" s="127">
        <f t="shared" si="11"/>
        <v>0</v>
      </c>
      <c r="K54" s="124"/>
      <c r="L54" s="19"/>
      <c r="M54" s="20"/>
      <c r="N54" s="112"/>
      <c r="O54" s="45"/>
    </row>
    <row r="55" spans="1:15" ht="17" x14ac:dyDescent="0.2">
      <c r="A55" s="35"/>
      <c r="B55" s="147" t="s">
        <v>71</v>
      </c>
      <c r="C55" s="40"/>
      <c r="D55" s="20"/>
      <c r="E55" s="20"/>
      <c r="F55" s="20"/>
      <c r="G55" s="20"/>
      <c r="H55" s="20"/>
      <c r="I55" s="20"/>
      <c r="J55" s="127">
        <f t="shared" si="11"/>
        <v>0</v>
      </c>
      <c r="K55" s="125"/>
      <c r="L55" s="20"/>
      <c r="M55" s="20"/>
      <c r="N55" s="113"/>
      <c r="O55" s="45"/>
    </row>
    <row r="56" spans="1:15" s="35" customFormat="1" ht="17" x14ac:dyDescent="0.2">
      <c r="B56" s="147" t="s">
        <v>72</v>
      </c>
      <c r="C56" s="40"/>
      <c r="D56" s="20"/>
      <c r="E56" s="20"/>
      <c r="F56" s="20"/>
      <c r="G56" s="20"/>
      <c r="H56" s="20"/>
      <c r="I56" s="20"/>
      <c r="J56" s="127">
        <f t="shared" si="11"/>
        <v>0</v>
      </c>
      <c r="K56" s="125"/>
      <c r="L56" s="20"/>
      <c r="M56" s="20"/>
      <c r="N56" s="113"/>
      <c r="O56" s="45"/>
    </row>
    <row r="57" spans="1:15" s="35" customFormat="1" ht="17" x14ac:dyDescent="0.2">
      <c r="A57" s="34"/>
      <c r="B57" s="34"/>
      <c r="C57" s="97" t="s">
        <v>173</v>
      </c>
      <c r="D57" s="21">
        <f>SUM(D49:D56)</f>
        <v>75000</v>
      </c>
      <c r="E57" s="21">
        <f t="shared" ref="E57:H57" si="13">SUM(E49:E56)</f>
        <v>0</v>
      </c>
      <c r="F57" s="21">
        <f t="shared" si="13"/>
        <v>130000</v>
      </c>
      <c r="G57" s="21">
        <f t="shared" si="13"/>
        <v>0</v>
      </c>
      <c r="H57" s="21">
        <f t="shared" si="13"/>
        <v>268000</v>
      </c>
      <c r="I57" s="21">
        <f>SUM(I49:I56)</f>
        <v>0</v>
      </c>
      <c r="J57" s="21">
        <f t="shared" ref="J57:L57" si="14">SUM(J49:J56)</f>
        <v>473000</v>
      </c>
      <c r="K57" s="21"/>
      <c r="L57" s="21">
        <f t="shared" si="14"/>
        <v>0</v>
      </c>
      <c r="M57" s="184"/>
      <c r="N57" s="113"/>
      <c r="O57" s="46"/>
    </row>
    <row r="58" spans="1:15" ht="51" customHeight="1" x14ac:dyDescent="0.2">
      <c r="B58" s="97" t="s">
        <v>73</v>
      </c>
      <c r="C58" s="297" t="s">
        <v>668</v>
      </c>
      <c r="D58" s="298"/>
      <c r="E58" s="298"/>
      <c r="F58" s="298"/>
      <c r="G58" s="298"/>
      <c r="H58" s="298"/>
      <c r="I58" s="298"/>
      <c r="J58" s="298"/>
      <c r="K58" s="298"/>
      <c r="L58" s="298"/>
      <c r="M58" s="298"/>
      <c r="N58" s="299"/>
      <c r="O58" s="44"/>
    </row>
    <row r="59" spans="1:15" ht="51" x14ac:dyDescent="0.2">
      <c r="B59" s="147" t="s">
        <v>74</v>
      </c>
      <c r="C59" s="196" t="s">
        <v>669</v>
      </c>
      <c r="D59" s="19">
        <v>100000</v>
      </c>
      <c r="E59" s="19">
        <v>50000</v>
      </c>
      <c r="F59" s="19"/>
      <c r="G59" s="19"/>
      <c r="H59" s="19"/>
      <c r="I59" s="19"/>
      <c r="J59" s="127">
        <f>SUM(D59:H59)</f>
        <v>150000</v>
      </c>
      <c r="K59" s="124">
        <v>0.5</v>
      </c>
      <c r="L59" s="19">
        <f>I59+E59</f>
        <v>50000</v>
      </c>
      <c r="M59" s="202" t="s">
        <v>597</v>
      </c>
      <c r="N59" s="203" t="s">
        <v>598</v>
      </c>
      <c r="O59" s="45"/>
    </row>
    <row r="60" spans="1:15" ht="153" x14ac:dyDescent="0.2">
      <c r="B60" s="147" t="s">
        <v>75</v>
      </c>
      <c r="C60" s="196" t="s">
        <v>670</v>
      </c>
      <c r="D60" s="19">
        <v>150000</v>
      </c>
      <c r="E60" s="19">
        <v>75000</v>
      </c>
      <c r="F60" s="19"/>
      <c r="G60" s="19"/>
      <c r="H60" s="19"/>
      <c r="I60" s="19"/>
      <c r="J60" s="127">
        <f t="shared" ref="J60:J66" si="15">SUM(D60:H60)</f>
        <v>225000</v>
      </c>
      <c r="K60" s="124">
        <v>0.5</v>
      </c>
      <c r="L60" s="19">
        <f t="shared" ref="L60:L65" si="16">I60+E60</f>
        <v>75000</v>
      </c>
      <c r="M60" s="202" t="s">
        <v>595</v>
      </c>
      <c r="N60" s="203" t="s">
        <v>599</v>
      </c>
      <c r="O60" s="45"/>
    </row>
    <row r="61" spans="1:15" ht="51" x14ac:dyDescent="0.2">
      <c r="B61" s="147" t="s">
        <v>76</v>
      </c>
      <c r="C61" s="196" t="s">
        <v>671</v>
      </c>
      <c r="D61" s="19"/>
      <c r="E61" s="19"/>
      <c r="F61" s="19">
        <v>60000</v>
      </c>
      <c r="G61" s="19"/>
      <c r="H61" s="19"/>
      <c r="I61" s="19"/>
      <c r="J61" s="127">
        <f t="shared" si="15"/>
        <v>60000</v>
      </c>
      <c r="K61" s="124">
        <v>0.65</v>
      </c>
      <c r="L61" s="19">
        <f t="shared" si="16"/>
        <v>0</v>
      </c>
      <c r="M61" s="202" t="s">
        <v>597</v>
      </c>
      <c r="N61" s="203" t="s">
        <v>630</v>
      </c>
      <c r="O61" s="45"/>
    </row>
    <row r="62" spans="1:15" ht="136" x14ac:dyDescent="0.2">
      <c r="B62" s="147" t="s">
        <v>77</v>
      </c>
      <c r="C62" s="196" t="s">
        <v>672</v>
      </c>
      <c r="D62" s="19"/>
      <c r="E62" s="19"/>
      <c r="F62" s="19"/>
      <c r="G62" s="19"/>
      <c r="H62" s="213">
        <v>36600</v>
      </c>
      <c r="I62" s="213"/>
      <c r="J62" s="127">
        <f t="shared" si="15"/>
        <v>36600</v>
      </c>
      <c r="K62" s="208">
        <v>0.5</v>
      </c>
      <c r="L62" s="19">
        <f t="shared" si="16"/>
        <v>0</v>
      </c>
      <c r="M62" s="202" t="s">
        <v>636</v>
      </c>
      <c r="N62" s="112"/>
      <c r="O62" s="45"/>
    </row>
    <row r="63" spans="1:15" ht="17" x14ac:dyDescent="0.2">
      <c r="B63" s="147" t="s">
        <v>78</v>
      </c>
      <c r="C63" s="17"/>
      <c r="D63" s="19"/>
      <c r="E63" s="19"/>
      <c r="F63" s="19"/>
      <c r="G63" s="19"/>
      <c r="H63" s="19"/>
      <c r="I63" s="19"/>
      <c r="J63" s="127">
        <f t="shared" si="15"/>
        <v>0</v>
      </c>
      <c r="K63" s="124"/>
      <c r="L63" s="19">
        <f t="shared" si="16"/>
        <v>0</v>
      </c>
      <c r="M63" s="20"/>
      <c r="N63" s="112"/>
      <c r="O63" s="45"/>
    </row>
    <row r="64" spans="1:15" ht="17" x14ac:dyDescent="0.2">
      <c r="B64" s="147" t="s">
        <v>79</v>
      </c>
      <c r="C64" s="17"/>
      <c r="D64" s="19"/>
      <c r="E64" s="19"/>
      <c r="F64" s="19"/>
      <c r="G64" s="19"/>
      <c r="H64" s="19"/>
      <c r="I64" s="19"/>
      <c r="J64" s="127">
        <f t="shared" si="15"/>
        <v>0</v>
      </c>
      <c r="K64" s="124"/>
      <c r="L64" s="19">
        <f t="shared" si="16"/>
        <v>0</v>
      </c>
      <c r="M64" s="20"/>
      <c r="N64" s="112"/>
      <c r="O64" s="45"/>
    </row>
    <row r="65" spans="1:15" ht="17" x14ac:dyDescent="0.2">
      <c r="B65" s="147" t="s">
        <v>80</v>
      </c>
      <c r="C65" s="40"/>
      <c r="D65" s="20"/>
      <c r="E65" s="20"/>
      <c r="F65" s="20"/>
      <c r="G65" s="20"/>
      <c r="H65" s="20"/>
      <c r="I65" s="20"/>
      <c r="J65" s="127">
        <f t="shared" si="15"/>
        <v>0</v>
      </c>
      <c r="K65" s="125"/>
      <c r="L65" s="19">
        <f t="shared" si="16"/>
        <v>0</v>
      </c>
      <c r="M65" s="20"/>
      <c r="N65" s="113"/>
      <c r="O65" s="45"/>
    </row>
    <row r="66" spans="1:15" ht="17" x14ac:dyDescent="0.2">
      <c r="B66" s="147" t="s">
        <v>81</v>
      </c>
      <c r="C66" s="40"/>
      <c r="D66" s="20"/>
      <c r="E66" s="20"/>
      <c r="F66" s="20"/>
      <c r="G66" s="20"/>
      <c r="H66" s="20"/>
      <c r="I66" s="20"/>
      <c r="J66" s="127">
        <f t="shared" si="15"/>
        <v>0</v>
      </c>
      <c r="K66" s="125"/>
      <c r="L66" s="19">
        <f>I66+E66</f>
        <v>0</v>
      </c>
      <c r="M66" s="20"/>
      <c r="N66" s="113"/>
      <c r="O66" s="45"/>
    </row>
    <row r="67" spans="1:15" ht="17" x14ac:dyDescent="0.2">
      <c r="C67" s="97" t="s">
        <v>173</v>
      </c>
      <c r="D67" s="24">
        <f>SUM(D59:D66)</f>
        <v>250000</v>
      </c>
      <c r="E67" s="24">
        <f t="shared" ref="E67:I67" si="17">SUM(E59:E66)</f>
        <v>125000</v>
      </c>
      <c r="F67" s="24">
        <f t="shared" si="17"/>
        <v>60000</v>
      </c>
      <c r="G67" s="24">
        <f t="shared" si="17"/>
        <v>0</v>
      </c>
      <c r="H67" s="24">
        <f t="shared" si="17"/>
        <v>36600</v>
      </c>
      <c r="I67" s="24">
        <f t="shared" si="17"/>
        <v>0</v>
      </c>
      <c r="J67" s="24">
        <f t="shared" ref="J67:L67" si="18">SUM(J59:J66)</f>
        <v>471600</v>
      </c>
      <c r="K67" s="24"/>
      <c r="L67" s="24">
        <f t="shared" si="18"/>
        <v>125000</v>
      </c>
      <c r="M67" s="185"/>
      <c r="N67" s="113"/>
      <c r="O67" s="46"/>
    </row>
    <row r="68" spans="1:15" ht="51" customHeight="1" x14ac:dyDescent="0.2">
      <c r="B68" s="97" t="s">
        <v>82</v>
      </c>
      <c r="C68" s="303"/>
      <c r="D68" s="298"/>
      <c r="E68" s="298"/>
      <c r="F68" s="298"/>
      <c r="G68" s="298"/>
      <c r="H68" s="298"/>
      <c r="I68" s="298"/>
      <c r="J68" s="298"/>
      <c r="K68" s="298"/>
      <c r="L68" s="298"/>
      <c r="M68" s="298"/>
      <c r="N68" s="299"/>
      <c r="O68" s="44"/>
    </row>
    <row r="69" spans="1:15" ht="17" x14ac:dyDescent="0.2">
      <c r="B69" s="147" t="s">
        <v>83</v>
      </c>
      <c r="C69" s="17"/>
      <c r="D69" s="19"/>
      <c r="E69" s="19"/>
      <c r="F69" s="19"/>
      <c r="G69" s="19"/>
      <c r="H69" s="19"/>
      <c r="I69" s="19"/>
      <c r="J69" s="127">
        <f>SUM(D69:H69)</f>
        <v>0</v>
      </c>
      <c r="K69" s="124"/>
      <c r="L69" s="19"/>
      <c r="M69" s="20"/>
      <c r="N69" s="112"/>
      <c r="O69" s="45"/>
    </row>
    <row r="70" spans="1:15" ht="17" x14ac:dyDescent="0.2">
      <c r="B70" s="147" t="s">
        <v>84</v>
      </c>
      <c r="C70" s="17"/>
      <c r="D70" s="19"/>
      <c r="E70" s="19"/>
      <c r="F70" s="19"/>
      <c r="G70" s="19"/>
      <c r="H70" s="19"/>
      <c r="I70" s="19"/>
      <c r="J70" s="127">
        <f t="shared" ref="J70:J76" si="19">SUM(D70:H70)</f>
        <v>0</v>
      </c>
      <c r="K70" s="124"/>
      <c r="L70" s="19"/>
      <c r="M70" s="20"/>
      <c r="N70" s="112"/>
      <c r="O70" s="45"/>
    </row>
    <row r="71" spans="1:15" ht="17" x14ac:dyDescent="0.2">
      <c r="B71" s="147" t="s">
        <v>85</v>
      </c>
      <c r="C71" s="17"/>
      <c r="D71" s="19"/>
      <c r="E71" s="19"/>
      <c r="F71" s="19"/>
      <c r="G71" s="19"/>
      <c r="H71" s="19"/>
      <c r="I71" s="19"/>
      <c r="J71" s="127">
        <f t="shared" si="19"/>
        <v>0</v>
      </c>
      <c r="K71" s="124"/>
      <c r="L71" s="19"/>
      <c r="M71" s="20"/>
      <c r="N71" s="112"/>
      <c r="O71" s="45"/>
    </row>
    <row r="72" spans="1:15" ht="17" x14ac:dyDescent="0.2">
      <c r="A72" s="35"/>
      <c r="B72" s="147" t="s">
        <v>86</v>
      </c>
      <c r="C72" s="17"/>
      <c r="D72" s="19"/>
      <c r="E72" s="19"/>
      <c r="F72" s="19"/>
      <c r="G72" s="19"/>
      <c r="H72" s="19"/>
      <c r="I72" s="19"/>
      <c r="J72" s="127">
        <f t="shared" si="19"/>
        <v>0</v>
      </c>
      <c r="K72" s="124"/>
      <c r="L72" s="19"/>
      <c r="M72" s="20"/>
      <c r="N72" s="112"/>
      <c r="O72" s="45"/>
    </row>
    <row r="73" spans="1:15" s="35" customFormat="1" ht="17" x14ac:dyDescent="0.2">
      <c r="A73" s="34"/>
      <c r="B73" s="147" t="s">
        <v>87</v>
      </c>
      <c r="C73" s="17"/>
      <c r="D73" s="19"/>
      <c r="E73" s="19"/>
      <c r="F73" s="19"/>
      <c r="G73" s="19"/>
      <c r="H73" s="19"/>
      <c r="I73" s="19"/>
      <c r="J73" s="127">
        <f t="shared" si="19"/>
        <v>0</v>
      </c>
      <c r="K73" s="124"/>
      <c r="L73" s="19"/>
      <c r="M73" s="20"/>
      <c r="N73" s="112"/>
      <c r="O73" s="45"/>
    </row>
    <row r="74" spans="1:15" ht="17" x14ac:dyDescent="0.2">
      <c r="B74" s="147" t="s">
        <v>88</v>
      </c>
      <c r="C74" s="17"/>
      <c r="D74" s="19"/>
      <c r="E74" s="19"/>
      <c r="F74" s="19"/>
      <c r="G74" s="19"/>
      <c r="H74" s="19"/>
      <c r="I74" s="19"/>
      <c r="J74" s="127">
        <f t="shared" si="19"/>
        <v>0</v>
      </c>
      <c r="K74" s="124"/>
      <c r="L74" s="19"/>
      <c r="M74" s="20"/>
      <c r="N74" s="112"/>
      <c r="O74" s="45"/>
    </row>
    <row r="75" spans="1:15" ht="17" x14ac:dyDescent="0.2">
      <c r="B75" s="147" t="s">
        <v>89</v>
      </c>
      <c r="C75" s="40"/>
      <c r="D75" s="20"/>
      <c r="E75" s="20"/>
      <c r="F75" s="20"/>
      <c r="G75" s="20"/>
      <c r="H75" s="20"/>
      <c r="I75" s="20"/>
      <c r="J75" s="127">
        <f t="shared" si="19"/>
        <v>0</v>
      </c>
      <c r="K75" s="125"/>
      <c r="L75" s="20"/>
      <c r="M75" s="20"/>
      <c r="N75" s="113"/>
      <c r="O75" s="45"/>
    </row>
    <row r="76" spans="1:15" ht="17" x14ac:dyDescent="0.2">
      <c r="B76" s="147" t="s">
        <v>90</v>
      </c>
      <c r="C76" s="40"/>
      <c r="D76" s="20"/>
      <c r="E76" s="20"/>
      <c r="F76" s="20"/>
      <c r="G76" s="20"/>
      <c r="H76" s="20"/>
      <c r="I76" s="20"/>
      <c r="J76" s="127">
        <f t="shared" si="19"/>
        <v>0</v>
      </c>
      <c r="K76" s="125"/>
      <c r="L76" s="20"/>
      <c r="M76" s="20"/>
      <c r="N76" s="113"/>
      <c r="O76" s="45"/>
    </row>
    <row r="77" spans="1:15" ht="17" x14ac:dyDescent="0.2">
      <c r="C77" s="97" t="s">
        <v>173</v>
      </c>
      <c r="D77" s="24">
        <f>SUM(D69:D76)</f>
        <v>0</v>
      </c>
      <c r="E77" s="24">
        <f t="shared" ref="E77:J77" si="20">SUM(E69:E76)</f>
        <v>0</v>
      </c>
      <c r="F77" s="24">
        <f t="shared" si="20"/>
        <v>0</v>
      </c>
      <c r="G77" s="24">
        <f t="shared" si="20"/>
        <v>0</v>
      </c>
      <c r="H77" s="24">
        <f t="shared" si="20"/>
        <v>0</v>
      </c>
      <c r="I77" s="24">
        <f t="shared" si="20"/>
        <v>0</v>
      </c>
      <c r="J77" s="24">
        <f t="shared" si="20"/>
        <v>0</v>
      </c>
      <c r="K77" s="24"/>
      <c r="L77" s="24">
        <f>SUM(L69:L76)</f>
        <v>0</v>
      </c>
      <c r="M77" s="185"/>
      <c r="N77" s="113"/>
      <c r="O77" s="46"/>
    </row>
    <row r="78" spans="1:15" ht="51" customHeight="1" x14ac:dyDescent="0.2">
      <c r="B78" s="97" t="s">
        <v>99</v>
      </c>
      <c r="C78" s="303"/>
      <c r="D78" s="298"/>
      <c r="E78" s="298"/>
      <c r="F78" s="298"/>
      <c r="G78" s="298"/>
      <c r="H78" s="298"/>
      <c r="I78" s="298"/>
      <c r="J78" s="298"/>
      <c r="K78" s="298"/>
      <c r="L78" s="298"/>
      <c r="M78" s="298"/>
      <c r="N78" s="299"/>
      <c r="O78" s="44"/>
    </row>
    <row r="79" spans="1:15" ht="17" x14ac:dyDescent="0.2">
      <c r="B79" s="147" t="s">
        <v>91</v>
      </c>
      <c r="C79" s="17"/>
      <c r="D79" s="19"/>
      <c r="E79" s="19"/>
      <c r="F79" s="19"/>
      <c r="G79" s="19"/>
      <c r="H79" s="19"/>
      <c r="I79" s="19"/>
      <c r="J79" s="127">
        <f>SUM(D79:H79)</f>
        <v>0</v>
      </c>
      <c r="K79" s="124"/>
      <c r="L79" s="19"/>
      <c r="M79" s="20"/>
      <c r="N79" s="112"/>
      <c r="O79" s="45"/>
    </row>
    <row r="80" spans="1:15" ht="17" x14ac:dyDescent="0.2">
      <c r="B80" s="147" t="s">
        <v>92</v>
      </c>
      <c r="C80" s="17"/>
      <c r="D80" s="19"/>
      <c r="E80" s="19"/>
      <c r="F80" s="19"/>
      <c r="G80" s="19"/>
      <c r="H80" s="19"/>
      <c r="I80" s="19"/>
      <c r="J80" s="127">
        <f t="shared" ref="J80:J86" si="21">SUM(D80:H80)</f>
        <v>0</v>
      </c>
      <c r="K80" s="124"/>
      <c r="L80" s="19"/>
      <c r="M80" s="20"/>
      <c r="N80" s="112"/>
      <c r="O80" s="45"/>
    </row>
    <row r="81" spans="2:15" ht="17" x14ac:dyDescent="0.2">
      <c r="B81" s="147" t="s">
        <v>93</v>
      </c>
      <c r="C81" s="17"/>
      <c r="D81" s="19"/>
      <c r="E81" s="19"/>
      <c r="F81" s="19"/>
      <c r="G81" s="19"/>
      <c r="H81" s="19"/>
      <c r="I81" s="19"/>
      <c r="J81" s="127">
        <f t="shared" si="21"/>
        <v>0</v>
      </c>
      <c r="K81" s="124"/>
      <c r="L81" s="19"/>
      <c r="M81" s="20"/>
      <c r="N81" s="112"/>
      <c r="O81" s="45"/>
    </row>
    <row r="82" spans="2:15" ht="17" x14ac:dyDescent="0.2">
      <c r="B82" s="147" t="s">
        <v>94</v>
      </c>
      <c r="C82" s="17"/>
      <c r="D82" s="19"/>
      <c r="E82" s="19"/>
      <c r="F82" s="19"/>
      <c r="G82" s="19"/>
      <c r="H82" s="19"/>
      <c r="I82" s="19"/>
      <c r="J82" s="127">
        <f t="shared" si="21"/>
        <v>0</v>
      </c>
      <c r="K82" s="124"/>
      <c r="L82" s="19"/>
      <c r="M82" s="20"/>
      <c r="N82" s="112"/>
      <c r="O82" s="45"/>
    </row>
    <row r="83" spans="2:15" ht="17" x14ac:dyDescent="0.2">
      <c r="B83" s="147" t="s">
        <v>95</v>
      </c>
      <c r="C83" s="17"/>
      <c r="D83" s="19"/>
      <c r="E83" s="19"/>
      <c r="F83" s="19"/>
      <c r="G83" s="19"/>
      <c r="H83" s="19"/>
      <c r="I83" s="19"/>
      <c r="J83" s="127">
        <f t="shared" si="21"/>
        <v>0</v>
      </c>
      <c r="K83" s="124"/>
      <c r="L83" s="19"/>
      <c r="M83" s="20"/>
      <c r="N83" s="112"/>
      <c r="O83" s="45"/>
    </row>
    <row r="84" spans="2:15" ht="17" x14ac:dyDescent="0.2">
      <c r="B84" s="147" t="s">
        <v>96</v>
      </c>
      <c r="C84" s="17"/>
      <c r="D84" s="19"/>
      <c r="E84" s="19"/>
      <c r="F84" s="19"/>
      <c r="G84" s="19"/>
      <c r="H84" s="19"/>
      <c r="I84" s="19"/>
      <c r="J84" s="127">
        <f t="shared" si="21"/>
        <v>0</v>
      </c>
      <c r="K84" s="124"/>
      <c r="L84" s="19"/>
      <c r="M84" s="20"/>
      <c r="N84" s="112"/>
      <c r="O84" s="45"/>
    </row>
    <row r="85" spans="2:15" ht="17" x14ac:dyDescent="0.2">
      <c r="B85" s="147" t="s">
        <v>97</v>
      </c>
      <c r="C85" s="40"/>
      <c r="D85" s="20"/>
      <c r="E85" s="20"/>
      <c r="F85" s="20"/>
      <c r="G85" s="20"/>
      <c r="H85" s="20"/>
      <c r="I85" s="20"/>
      <c r="J85" s="127">
        <f t="shared" si="21"/>
        <v>0</v>
      </c>
      <c r="K85" s="125"/>
      <c r="L85" s="20"/>
      <c r="M85" s="20"/>
      <c r="N85" s="113"/>
      <c r="O85" s="45"/>
    </row>
    <row r="86" spans="2:15" ht="17" x14ac:dyDescent="0.2">
      <c r="B86" s="147" t="s">
        <v>98</v>
      </c>
      <c r="C86" s="40"/>
      <c r="D86" s="20"/>
      <c r="E86" s="20"/>
      <c r="F86" s="20"/>
      <c r="G86" s="20"/>
      <c r="H86" s="20"/>
      <c r="I86" s="20"/>
      <c r="J86" s="127">
        <f t="shared" si="21"/>
        <v>0</v>
      </c>
      <c r="K86" s="125"/>
      <c r="L86" s="20"/>
      <c r="M86" s="20"/>
      <c r="N86" s="113"/>
      <c r="O86" s="45"/>
    </row>
    <row r="87" spans="2:15" ht="17" x14ac:dyDescent="0.2">
      <c r="C87" s="97" t="s">
        <v>173</v>
      </c>
      <c r="D87" s="21">
        <f>SUM(D79:D86)</f>
        <v>0</v>
      </c>
      <c r="E87" s="21"/>
      <c r="F87" s="21">
        <f>SUM(F79:F86)</f>
        <v>0</v>
      </c>
      <c r="G87" s="21"/>
      <c r="H87" s="21">
        <f>SUM(H79:H86)</f>
        <v>0</v>
      </c>
      <c r="I87" s="21"/>
      <c r="J87" s="21">
        <f>SUM(J79:J86)</f>
        <v>0</v>
      </c>
      <c r="K87" s="21"/>
      <c r="L87" s="165">
        <f>SUM(L79:L86)</f>
        <v>0</v>
      </c>
      <c r="M87" s="185"/>
      <c r="N87" s="113"/>
      <c r="O87" s="46"/>
    </row>
    <row r="88" spans="2:15" ht="15.75" customHeight="1" x14ac:dyDescent="0.2">
      <c r="B88" s="6"/>
      <c r="C88" s="11"/>
      <c r="D88" s="26"/>
      <c r="E88" s="26"/>
      <c r="F88" s="26"/>
      <c r="G88" s="26"/>
      <c r="H88" s="26"/>
      <c r="I88" s="26"/>
      <c r="J88" s="26"/>
      <c r="K88" s="26"/>
      <c r="L88" s="26"/>
      <c r="M88" s="26"/>
      <c r="N88" s="11"/>
      <c r="O88" s="3"/>
    </row>
    <row r="89" spans="2:15" ht="51" customHeight="1" x14ac:dyDescent="0.2">
      <c r="B89" s="97" t="s">
        <v>100</v>
      </c>
      <c r="C89" s="300" t="s">
        <v>673</v>
      </c>
      <c r="D89" s="301"/>
      <c r="E89" s="301"/>
      <c r="F89" s="301"/>
      <c r="G89" s="301"/>
      <c r="H89" s="301"/>
      <c r="I89" s="301"/>
      <c r="J89" s="301"/>
      <c r="K89" s="301"/>
      <c r="L89" s="301"/>
      <c r="M89" s="301"/>
      <c r="N89" s="302"/>
      <c r="O89" s="18"/>
    </row>
    <row r="90" spans="2:15" ht="51" customHeight="1" x14ac:dyDescent="0.2">
      <c r="B90" s="97" t="s">
        <v>101</v>
      </c>
      <c r="C90" s="297" t="s">
        <v>674</v>
      </c>
      <c r="D90" s="298"/>
      <c r="E90" s="298"/>
      <c r="F90" s="298"/>
      <c r="G90" s="298"/>
      <c r="H90" s="298"/>
      <c r="I90" s="298"/>
      <c r="J90" s="298"/>
      <c r="K90" s="298"/>
      <c r="L90" s="298"/>
      <c r="M90" s="298"/>
      <c r="N90" s="299"/>
      <c r="O90" s="44"/>
    </row>
    <row r="91" spans="2:15" ht="106.5" customHeight="1" x14ac:dyDescent="0.2">
      <c r="B91" s="147" t="s">
        <v>102</v>
      </c>
      <c r="C91" s="196" t="s">
        <v>675</v>
      </c>
      <c r="D91" s="19">
        <v>50000</v>
      </c>
      <c r="E91" s="19"/>
      <c r="F91" s="19"/>
      <c r="G91" s="19"/>
      <c r="H91" s="19"/>
      <c r="I91" s="19"/>
      <c r="J91" s="127">
        <f>SUM(D91:H91)</f>
        <v>50000</v>
      </c>
      <c r="K91" s="124">
        <v>0.5</v>
      </c>
      <c r="L91" s="19">
        <f>I91+E91</f>
        <v>0</v>
      </c>
      <c r="M91" s="202" t="s">
        <v>643</v>
      </c>
      <c r="N91" s="203" t="s">
        <v>600</v>
      </c>
      <c r="O91" s="45"/>
    </row>
    <row r="92" spans="2:15" ht="153.5" customHeight="1" x14ac:dyDescent="0.2">
      <c r="B92" s="147" t="s">
        <v>103</v>
      </c>
      <c r="C92" s="196" t="s">
        <v>676</v>
      </c>
      <c r="D92" s="19"/>
      <c r="E92" s="19"/>
      <c r="F92" s="19">
        <v>75055.759999999995</v>
      </c>
      <c r="G92" s="19"/>
      <c r="H92" s="19"/>
      <c r="I92" s="19"/>
      <c r="J92" s="127">
        <f t="shared" ref="J92:J98" si="22">SUM(D92:H92)</f>
        <v>75055.759999999995</v>
      </c>
      <c r="K92" s="124">
        <v>0.5</v>
      </c>
      <c r="L92" s="19">
        <f t="shared" ref="L92:L98" si="23">I92+E92</f>
        <v>0</v>
      </c>
      <c r="M92" s="202" t="s">
        <v>623</v>
      </c>
      <c r="N92" s="203" t="s">
        <v>600</v>
      </c>
      <c r="O92" s="45"/>
    </row>
    <row r="93" spans="2:15" ht="119" x14ac:dyDescent="0.2">
      <c r="B93" s="147" t="s">
        <v>104</v>
      </c>
      <c r="C93" s="196" t="s">
        <v>573</v>
      </c>
      <c r="D93" s="19"/>
      <c r="E93" s="19"/>
      <c r="F93" s="19"/>
      <c r="G93" s="19"/>
      <c r="H93" s="213">
        <v>11000</v>
      </c>
      <c r="I93" s="213"/>
      <c r="J93" s="127">
        <f t="shared" si="22"/>
        <v>11000</v>
      </c>
      <c r="K93" s="208">
        <v>0.5</v>
      </c>
      <c r="L93" s="19">
        <f t="shared" si="23"/>
        <v>0</v>
      </c>
      <c r="M93" s="20" t="s">
        <v>637</v>
      </c>
      <c r="N93" s="112"/>
      <c r="O93" s="45"/>
    </row>
    <row r="94" spans="2:15" ht="170" x14ac:dyDescent="0.2">
      <c r="B94" s="147" t="s">
        <v>105</v>
      </c>
      <c r="C94" s="196" t="s">
        <v>574</v>
      </c>
      <c r="D94" s="19"/>
      <c r="E94" s="19"/>
      <c r="F94" s="19"/>
      <c r="G94" s="19"/>
      <c r="H94" s="19">
        <v>17000</v>
      </c>
      <c r="I94" s="19"/>
      <c r="J94" s="127">
        <f t="shared" si="22"/>
        <v>17000</v>
      </c>
      <c r="K94" s="124">
        <v>0.4</v>
      </c>
      <c r="L94" s="19">
        <f t="shared" si="23"/>
        <v>0</v>
      </c>
      <c r="M94" s="202" t="s">
        <v>638</v>
      </c>
      <c r="N94" s="112"/>
      <c r="O94" s="45"/>
    </row>
    <row r="95" spans="2:15" ht="17" x14ac:dyDescent="0.2">
      <c r="B95" s="147" t="s">
        <v>106</v>
      </c>
      <c r="C95" s="17"/>
      <c r="D95" s="19"/>
      <c r="E95" s="19"/>
      <c r="F95" s="19"/>
      <c r="G95" s="19"/>
      <c r="H95" s="19"/>
      <c r="I95" s="19"/>
      <c r="J95" s="127">
        <f t="shared" si="22"/>
        <v>0</v>
      </c>
      <c r="K95" s="124"/>
      <c r="L95" s="19">
        <f t="shared" si="23"/>
        <v>0</v>
      </c>
      <c r="M95" s="20"/>
      <c r="N95" s="112"/>
      <c r="O95" s="45"/>
    </row>
    <row r="96" spans="2:15" ht="17" x14ac:dyDescent="0.2">
      <c r="B96" s="147" t="s">
        <v>107</v>
      </c>
      <c r="C96" s="17"/>
      <c r="D96" s="19"/>
      <c r="E96" s="19"/>
      <c r="F96" s="19"/>
      <c r="G96" s="19"/>
      <c r="H96" s="19"/>
      <c r="I96" s="19"/>
      <c r="J96" s="127">
        <f t="shared" si="22"/>
        <v>0</v>
      </c>
      <c r="K96" s="124"/>
      <c r="L96" s="19">
        <f t="shared" si="23"/>
        <v>0</v>
      </c>
      <c r="M96" s="20"/>
      <c r="N96" s="112"/>
      <c r="O96" s="45"/>
    </row>
    <row r="97" spans="2:15" ht="17" x14ac:dyDescent="0.2">
      <c r="B97" s="147" t="s">
        <v>108</v>
      </c>
      <c r="C97" s="40"/>
      <c r="D97" s="20"/>
      <c r="E97" s="20"/>
      <c r="F97" s="20"/>
      <c r="G97" s="20"/>
      <c r="H97" s="20"/>
      <c r="I97" s="20"/>
      <c r="J97" s="127">
        <f t="shared" si="22"/>
        <v>0</v>
      </c>
      <c r="K97" s="125"/>
      <c r="L97" s="19">
        <f t="shared" si="23"/>
        <v>0</v>
      </c>
      <c r="M97" s="20"/>
      <c r="N97" s="113"/>
      <c r="O97" s="45"/>
    </row>
    <row r="98" spans="2:15" ht="17" x14ac:dyDescent="0.2">
      <c r="B98" s="147" t="s">
        <v>109</v>
      </c>
      <c r="C98" s="40"/>
      <c r="D98" s="20"/>
      <c r="E98" s="20"/>
      <c r="F98" s="20"/>
      <c r="G98" s="20"/>
      <c r="H98" s="20"/>
      <c r="I98" s="20"/>
      <c r="J98" s="127">
        <f t="shared" si="22"/>
        <v>0</v>
      </c>
      <c r="K98" s="125"/>
      <c r="L98" s="19">
        <f t="shared" si="23"/>
        <v>0</v>
      </c>
      <c r="M98" s="20"/>
      <c r="N98" s="113"/>
      <c r="O98" s="45"/>
    </row>
    <row r="99" spans="2:15" ht="17" x14ac:dyDescent="0.2">
      <c r="C99" s="97" t="s">
        <v>173</v>
      </c>
      <c r="D99" s="21">
        <f>SUM(D91:D98)</f>
        <v>50000</v>
      </c>
      <c r="E99" s="21">
        <f t="shared" ref="E99:I99" si="24">SUM(E91:E98)</f>
        <v>0</v>
      </c>
      <c r="F99" s="21">
        <f t="shared" si="24"/>
        <v>75055.759999999995</v>
      </c>
      <c r="G99" s="21">
        <f t="shared" si="24"/>
        <v>0</v>
      </c>
      <c r="H99" s="21">
        <f t="shared" si="24"/>
        <v>28000</v>
      </c>
      <c r="I99" s="21">
        <f t="shared" si="24"/>
        <v>0</v>
      </c>
      <c r="J99" s="24">
        <f>SUM(J91:J98)</f>
        <v>153055.76</v>
      </c>
      <c r="K99" s="21"/>
      <c r="L99" s="165">
        <f>SUM(L91:L98)</f>
        <v>0</v>
      </c>
      <c r="M99" s="185"/>
      <c r="N99" s="113"/>
      <c r="O99" s="46"/>
    </row>
    <row r="100" spans="2:15" ht="51" customHeight="1" x14ac:dyDescent="0.2">
      <c r="B100" s="97" t="s">
        <v>8</v>
      </c>
      <c r="C100" s="297" t="s">
        <v>681</v>
      </c>
      <c r="D100" s="298"/>
      <c r="E100" s="298"/>
      <c r="F100" s="298"/>
      <c r="G100" s="298"/>
      <c r="H100" s="298"/>
      <c r="I100" s="298"/>
      <c r="J100" s="298"/>
      <c r="K100" s="298"/>
      <c r="L100" s="298"/>
      <c r="M100" s="298"/>
      <c r="N100" s="299"/>
      <c r="O100" s="44"/>
    </row>
    <row r="101" spans="2:15" ht="81" customHeight="1" x14ac:dyDescent="0.2">
      <c r="B101" s="147" t="s">
        <v>110</v>
      </c>
      <c r="C101" s="196" t="s">
        <v>677</v>
      </c>
      <c r="D101" s="197">
        <v>60000</v>
      </c>
      <c r="E101" s="197"/>
      <c r="F101" s="19"/>
      <c r="G101" s="19"/>
      <c r="H101" s="19"/>
      <c r="I101" s="19"/>
      <c r="J101" s="127">
        <f>SUM(D101:H101)</f>
        <v>60000</v>
      </c>
      <c r="K101" s="215">
        <v>0.6</v>
      </c>
      <c r="L101" s="19">
        <f>I101+E101</f>
        <v>0</v>
      </c>
      <c r="M101" s="216" t="s">
        <v>624</v>
      </c>
      <c r="N101" s="112" t="s">
        <v>626</v>
      </c>
      <c r="O101" s="45"/>
    </row>
    <row r="102" spans="2:15" ht="80" customHeight="1" x14ac:dyDescent="0.2">
      <c r="B102" s="147" t="s">
        <v>111</v>
      </c>
      <c r="C102" s="196" t="s">
        <v>602</v>
      </c>
      <c r="D102" s="197">
        <v>60000</v>
      </c>
      <c r="E102" s="197">
        <v>75000</v>
      </c>
      <c r="F102" s="19">
        <v>30000</v>
      </c>
      <c r="G102" s="19"/>
      <c r="H102" s="19"/>
      <c r="I102" s="19"/>
      <c r="J102" s="127">
        <f t="shared" ref="J102:J108" si="25">SUM(D102:H102)</f>
        <v>165000</v>
      </c>
      <c r="K102" s="208">
        <v>0.6</v>
      </c>
      <c r="L102" s="19">
        <f t="shared" ref="L102:L108" si="26">I102+E102</f>
        <v>75000</v>
      </c>
      <c r="M102" s="202"/>
      <c r="N102" s="112"/>
      <c r="O102" s="45"/>
    </row>
    <row r="103" spans="2:15" ht="102" x14ac:dyDescent="0.2">
      <c r="B103" s="147" t="s">
        <v>112</v>
      </c>
      <c r="C103" s="196" t="s">
        <v>603</v>
      </c>
      <c r="D103" s="197">
        <v>60000</v>
      </c>
      <c r="E103" s="197"/>
      <c r="F103" s="197" t="s">
        <v>651</v>
      </c>
      <c r="G103" s="197"/>
      <c r="H103" s="19"/>
      <c r="I103" s="19"/>
      <c r="J103" s="127">
        <f t="shared" si="25"/>
        <v>60000</v>
      </c>
      <c r="K103" s="215">
        <v>0.6</v>
      </c>
      <c r="L103" s="19">
        <f t="shared" si="26"/>
        <v>0</v>
      </c>
      <c r="M103" s="20" t="s">
        <v>604</v>
      </c>
      <c r="N103" s="112" t="s">
        <v>631</v>
      </c>
      <c r="O103" s="45"/>
    </row>
    <row r="104" spans="2:15" ht="62" customHeight="1" x14ac:dyDescent="0.2">
      <c r="B104" s="147" t="s">
        <v>113</v>
      </c>
      <c r="C104" s="17" t="s">
        <v>577</v>
      </c>
      <c r="D104" s="19">
        <v>30000</v>
      </c>
      <c r="E104" s="19"/>
      <c r="F104" s="197" t="s">
        <v>651</v>
      </c>
      <c r="G104" s="197"/>
      <c r="H104" s="19"/>
      <c r="I104" s="19"/>
      <c r="J104" s="127">
        <f t="shared" si="25"/>
        <v>30000</v>
      </c>
      <c r="K104" s="215">
        <v>0.45</v>
      </c>
      <c r="L104" s="19">
        <f t="shared" si="26"/>
        <v>0</v>
      </c>
      <c r="M104" s="202" t="s">
        <v>601</v>
      </c>
      <c r="N104" s="218"/>
      <c r="O104" s="45"/>
    </row>
    <row r="105" spans="2:15" ht="119" x14ac:dyDescent="0.2">
      <c r="B105" s="147" t="s">
        <v>114</v>
      </c>
      <c r="C105" s="196" t="s">
        <v>678</v>
      </c>
      <c r="D105" s="19"/>
      <c r="E105" s="19"/>
      <c r="F105" s="197">
        <v>30440</v>
      </c>
      <c r="G105" s="197"/>
      <c r="H105" s="19"/>
      <c r="I105" s="19"/>
      <c r="J105" s="127">
        <f t="shared" si="25"/>
        <v>30440</v>
      </c>
      <c r="K105" s="215">
        <v>0.45</v>
      </c>
      <c r="L105" s="19">
        <f t="shared" si="26"/>
        <v>0</v>
      </c>
      <c r="M105" s="20" t="s">
        <v>624</v>
      </c>
      <c r="N105" s="219"/>
      <c r="O105" s="45"/>
    </row>
    <row r="106" spans="2:15" ht="102" x14ac:dyDescent="0.2">
      <c r="B106" s="147" t="s">
        <v>115</v>
      </c>
      <c r="C106" s="196" t="s">
        <v>575</v>
      </c>
      <c r="D106" s="19"/>
      <c r="E106" s="19"/>
      <c r="F106" s="19"/>
      <c r="G106" s="19"/>
      <c r="H106" s="213">
        <v>17000</v>
      </c>
      <c r="I106" s="213"/>
      <c r="J106" s="127">
        <f t="shared" si="25"/>
        <v>17000</v>
      </c>
      <c r="K106" s="215">
        <v>0.45</v>
      </c>
      <c r="L106" s="19">
        <f t="shared" si="26"/>
        <v>0</v>
      </c>
      <c r="M106" s="20" t="s">
        <v>604</v>
      </c>
      <c r="N106" s="112"/>
      <c r="O106" s="45"/>
    </row>
    <row r="107" spans="2:15" ht="17" x14ac:dyDescent="0.2">
      <c r="B107" s="147" t="s">
        <v>116</v>
      </c>
      <c r="C107" s="40"/>
      <c r="D107" s="20"/>
      <c r="E107" s="20"/>
      <c r="F107" s="20"/>
      <c r="G107" s="20"/>
      <c r="H107" s="20"/>
      <c r="I107" s="20"/>
      <c r="J107" s="127">
        <f t="shared" si="25"/>
        <v>0</v>
      </c>
      <c r="K107" s="125">
        <v>0</v>
      </c>
      <c r="L107" s="19">
        <f t="shared" si="26"/>
        <v>0</v>
      </c>
      <c r="M107" s="20"/>
      <c r="N107" s="113"/>
      <c r="O107" s="45"/>
    </row>
    <row r="108" spans="2:15" ht="17" x14ac:dyDescent="0.2">
      <c r="B108" s="147" t="s">
        <v>117</v>
      </c>
      <c r="C108" s="40"/>
      <c r="D108" s="20"/>
      <c r="E108" s="20"/>
      <c r="F108" s="20"/>
      <c r="G108" s="20"/>
      <c r="H108" s="20"/>
      <c r="I108" s="20"/>
      <c r="J108" s="127">
        <f t="shared" si="25"/>
        <v>0</v>
      </c>
      <c r="K108" s="125"/>
      <c r="L108" s="19">
        <f t="shared" si="26"/>
        <v>0</v>
      </c>
      <c r="M108" s="20"/>
      <c r="N108" s="113"/>
      <c r="O108" s="45"/>
    </row>
    <row r="109" spans="2:15" ht="17" x14ac:dyDescent="0.2">
      <c r="C109" s="97" t="s">
        <v>173</v>
      </c>
      <c r="D109" s="24">
        <f>SUM(D101:D108)</f>
        <v>210000</v>
      </c>
      <c r="E109" s="24">
        <f>SUM(E101:E108)</f>
        <v>75000</v>
      </c>
      <c r="F109" s="24">
        <f>SUM(F101:F108)</f>
        <v>60440</v>
      </c>
      <c r="G109" s="24">
        <f t="shared" ref="G109:L109" si="27">SUM(G101:G108)</f>
        <v>0</v>
      </c>
      <c r="H109" s="24">
        <f t="shared" si="27"/>
        <v>17000</v>
      </c>
      <c r="I109" s="24">
        <f t="shared" si="27"/>
        <v>0</v>
      </c>
      <c r="J109" s="24">
        <f t="shared" si="27"/>
        <v>362440</v>
      </c>
      <c r="K109" s="24"/>
      <c r="L109" s="24">
        <f t="shared" si="27"/>
        <v>75000</v>
      </c>
      <c r="M109" s="185"/>
      <c r="N109" s="113"/>
      <c r="O109" s="46"/>
    </row>
    <row r="110" spans="2:15" ht="51" customHeight="1" x14ac:dyDescent="0.2">
      <c r="B110" s="97" t="s">
        <v>118</v>
      </c>
      <c r="C110" s="297"/>
      <c r="D110" s="298"/>
      <c r="E110" s="298"/>
      <c r="F110" s="298"/>
      <c r="G110" s="298"/>
      <c r="H110" s="298"/>
      <c r="I110" s="298"/>
      <c r="J110" s="298"/>
      <c r="K110" s="298"/>
      <c r="L110" s="298"/>
      <c r="M110" s="298"/>
      <c r="N110" s="299"/>
      <c r="O110" s="44"/>
    </row>
    <row r="111" spans="2:15" ht="17" x14ac:dyDescent="0.2">
      <c r="B111" s="147" t="s">
        <v>119</v>
      </c>
      <c r="C111" s="196" t="s">
        <v>651</v>
      </c>
      <c r="D111" s="197" t="s">
        <v>651</v>
      </c>
      <c r="E111" s="197"/>
      <c r="F111" s="19"/>
      <c r="G111" s="19"/>
      <c r="H111" s="197" t="s">
        <v>651</v>
      </c>
      <c r="I111" s="197"/>
      <c r="J111" s="127">
        <f>SUM(D111:H111)</f>
        <v>0</v>
      </c>
      <c r="K111" s="215">
        <v>0</v>
      </c>
      <c r="L111" s="19"/>
      <c r="M111" s="216" t="s">
        <v>651</v>
      </c>
      <c r="N111" s="112"/>
      <c r="O111" s="45"/>
    </row>
    <row r="112" spans="2:15" ht="17" x14ac:dyDescent="0.2">
      <c r="B112" s="147" t="s">
        <v>120</v>
      </c>
      <c r="C112" s="196" t="s">
        <v>651</v>
      </c>
      <c r="D112" s="197" t="s">
        <v>651</v>
      </c>
      <c r="E112" s="197"/>
      <c r="F112" s="197" t="s">
        <v>651</v>
      </c>
      <c r="G112" s="197"/>
      <c r="H112" s="19"/>
      <c r="I112" s="19"/>
      <c r="J112" s="127">
        <f t="shared" ref="J112:J118" si="28">SUM(D112:H112)</f>
        <v>0</v>
      </c>
      <c r="K112" s="215">
        <v>0</v>
      </c>
      <c r="L112" s="19"/>
      <c r="M112" s="202"/>
      <c r="N112" s="112" t="s">
        <v>626</v>
      </c>
      <c r="O112" s="45"/>
    </row>
    <row r="113" spans="2:15" ht="17" x14ac:dyDescent="0.2">
      <c r="B113" s="147" t="s">
        <v>121</v>
      </c>
      <c r="C113" s="196" t="s">
        <v>651</v>
      </c>
      <c r="D113" s="197" t="s">
        <v>651</v>
      </c>
      <c r="E113" s="197"/>
      <c r="F113" s="197" t="s">
        <v>651</v>
      </c>
      <c r="G113" s="197"/>
      <c r="H113" s="19"/>
      <c r="I113" s="19"/>
      <c r="J113" s="127">
        <f t="shared" si="28"/>
        <v>0</v>
      </c>
      <c r="K113" s="215">
        <v>0</v>
      </c>
      <c r="L113" s="19"/>
      <c r="M113" s="202" t="s">
        <v>651</v>
      </c>
      <c r="N113" s="112"/>
      <c r="O113" s="45"/>
    </row>
    <row r="114" spans="2:15" ht="17" x14ac:dyDescent="0.2">
      <c r="B114" s="147" t="s">
        <v>122</v>
      </c>
      <c r="C114" s="196" t="s">
        <v>651</v>
      </c>
      <c r="D114" s="197" t="s">
        <v>651</v>
      </c>
      <c r="E114" s="197"/>
      <c r="F114" s="197" t="s">
        <v>651</v>
      </c>
      <c r="G114" s="197"/>
      <c r="H114" s="19"/>
      <c r="I114" s="19"/>
      <c r="J114" s="127">
        <f t="shared" si="28"/>
        <v>0</v>
      </c>
      <c r="K114" s="215">
        <v>0</v>
      </c>
      <c r="L114" s="19"/>
      <c r="M114" s="202" t="s">
        <v>651</v>
      </c>
      <c r="N114" s="112" t="s">
        <v>631</v>
      </c>
      <c r="O114" s="45"/>
    </row>
    <row r="115" spans="2:15" ht="110.25" customHeight="1" x14ac:dyDescent="0.2">
      <c r="B115" s="147" t="s">
        <v>123</v>
      </c>
      <c r="C115" s="196" t="s">
        <v>651</v>
      </c>
      <c r="D115" s="19"/>
      <c r="E115" s="19"/>
      <c r="F115" s="197" t="s">
        <v>651</v>
      </c>
      <c r="G115" s="197"/>
      <c r="H115" s="19"/>
      <c r="I115" s="19"/>
      <c r="J115" s="127">
        <f t="shared" si="28"/>
        <v>0</v>
      </c>
      <c r="K115" s="215">
        <v>0</v>
      </c>
      <c r="L115" s="19"/>
      <c r="M115" s="202" t="s">
        <v>651</v>
      </c>
      <c r="N115" s="203"/>
      <c r="O115" s="45"/>
    </row>
    <row r="116" spans="2:15" ht="17" x14ac:dyDescent="0.2">
      <c r="B116" s="147" t="s">
        <v>124</v>
      </c>
      <c r="C116" s="196" t="s">
        <v>651</v>
      </c>
      <c r="D116" s="19"/>
      <c r="E116" s="19"/>
      <c r="F116" s="197" t="s">
        <v>651</v>
      </c>
      <c r="G116" s="197"/>
      <c r="H116" s="213" t="s">
        <v>651</v>
      </c>
      <c r="I116" s="213"/>
      <c r="J116" s="127">
        <f t="shared" si="28"/>
        <v>0</v>
      </c>
      <c r="K116" s="208">
        <v>0</v>
      </c>
      <c r="L116" s="19"/>
      <c r="M116" s="202" t="s">
        <v>651</v>
      </c>
      <c r="N116" s="112"/>
      <c r="O116" s="45"/>
    </row>
    <row r="117" spans="2:15" ht="17" x14ac:dyDescent="0.2">
      <c r="B117" s="147" t="s">
        <v>125</v>
      </c>
      <c r="C117" s="40"/>
      <c r="D117" s="20"/>
      <c r="E117" s="20"/>
      <c r="F117" s="20"/>
      <c r="G117" s="20"/>
      <c r="H117" s="20"/>
      <c r="I117" s="20"/>
      <c r="J117" s="127">
        <f t="shared" si="28"/>
        <v>0</v>
      </c>
      <c r="K117" s="217">
        <v>0</v>
      </c>
      <c r="L117" s="20"/>
      <c r="M117" s="20"/>
      <c r="N117" s="113"/>
      <c r="O117" s="45"/>
    </row>
    <row r="118" spans="2:15" ht="17" x14ac:dyDescent="0.2">
      <c r="B118" s="147" t="s">
        <v>126</v>
      </c>
      <c r="C118" s="40"/>
      <c r="D118" s="20"/>
      <c r="E118" s="20"/>
      <c r="F118" s="20"/>
      <c r="G118" s="20"/>
      <c r="H118" s="20"/>
      <c r="I118" s="20"/>
      <c r="J118" s="127">
        <f t="shared" si="28"/>
        <v>0</v>
      </c>
      <c r="K118" s="125"/>
      <c r="L118" s="20"/>
      <c r="M118" s="20"/>
      <c r="N118" s="113"/>
      <c r="O118" s="45"/>
    </row>
    <row r="119" spans="2:15" ht="17" x14ac:dyDescent="0.2">
      <c r="C119" s="97" t="s">
        <v>173</v>
      </c>
      <c r="D119" s="24">
        <f>SUM(D111:D118)</f>
        <v>0</v>
      </c>
      <c r="E119" s="24"/>
      <c r="F119" s="24">
        <f>SUM(F111:F118)</f>
        <v>0</v>
      </c>
      <c r="G119" s="24"/>
      <c r="H119" s="24">
        <f>SUM(H111:H118)</f>
        <v>0</v>
      </c>
      <c r="I119" s="24"/>
      <c r="J119" s="24">
        <f>SUM(J111:J118)</f>
        <v>0</v>
      </c>
      <c r="K119" s="21"/>
      <c r="L119" s="165">
        <f>SUM(L111:L118)</f>
        <v>0</v>
      </c>
      <c r="M119" s="185"/>
      <c r="N119" s="113"/>
      <c r="O119" s="46"/>
    </row>
    <row r="120" spans="2:15" ht="51" customHeight="1" x14ac:dyDescent="0.2">
      <c r="B120" s="97" t="s">
        <v>127</v>
      </c>
      <c r="C120" s="303"/>
      <c r="D120" s="298"/>
      <c r="E120" s="298"/>
      <c r="F120" s="298"/>
      <c r="G120" s="298"/>
      <c r="H120" s="298"/>
      <c r="I120" s="298"/>
      <c r="J120" s="298"/>
      <c r="K120" s="298"/>
      <c r="L120" s="298"/>
      <c r="M120" s="298"/>
      <c r="N120" s="299"/>
      <c r="O120" s="44"/>
    </row>
    <row r="121" spans="2:15" ht="17" x14ac:dyDescent="0.2">
      <c r="B121" s="147" t="s">
        <v>128</v>
      </c>
      <c r="C121" s="17"/>
      <c r="D121" s="19"/>
      <c r="E121" s="19"/>
      <c r="F121" s="19"/>
      <c r="G121" s="19"/>
      <c r="H121" s="19"/>
      <c r="I121" s="19"/>
      <c r="J121" s="127">
        <f>SUM(D121:H121)</f>
        <v>0</v>
      </c>
      <c r="K121" s="124"/>
      <c r="L121" s="19"/>
      <c r="M121" s="20"/>
      <c r="N121" s="112"/>
      <c r="O121" s="45"/>
    </row>
    <row r="122" spans="2:15" ht="17" x14ac:dyDescent="0.2">
      <c r="B122" s="147" t="s">
        <v>129</v>
      </c>
      <c r="C122" s="17"/>
      <c r="D122" s="19"/>
      <c r="E122" s="19"/>
      <c r="F122" s="19"/>
      <c r="G122" s="19"/>
      <c r="H122" s="19"/>
      <c r="I122" s="19"/>
      <c r="J122" s="127">
        <f t="shared" ref="J122:J128" si="29">SUM(D122:H122)</f>
        <v>0</v>
      </c>
      <c r="K122" s="124"/>
      <c r="L122" s="19"/>
      <c r="M122" s="20"/>
      <c r="N122" s="112"/>
      <c r="O122" s="45"/>
    </row>
    <row r="123" spans="2:15" ht="17" x14ac:dyDescent="0.2">
      <c r="B123" s="147" t="s">
        <v>130</v>
      </c>
      <c r="C123" s="17"/>
      <c r="D123" s="19"/>
      <c r="E123" s="19"/>
      <c r="F123" s="19"/>
      <c r="G123" s="19"/>
      <c r="H123" s="19"/>
      <c r="I123" s="19"/>
      <c r="J123" s="127">
        <f t="shared" si="29"/>
        <v>0</v>
      </c>
      <c r="K123" s="124"/>
      <c r="L123" s="19"/>
      <c r="M123" s="20"/>
      <c r="N123" s="112"/>
      <c r="O123" s="45"/>
    </row>
    <row r="124" spans="2:15" ht="17" x14ac:dyDescent="0.2">
      <c r="B124" s="147" t="s">
        <v>131</v>
      </c>
      <c r="C124" s="17"/>
      <c r="D124" s="19"/>
      <c r="E124" s="19"/>
      <c r="F124" s="19"/>
      <c r="G124" s="19"/>
      <c r="H124" s="19"/>
      <c r="I124" s="19"/>
      <c r="J124" s="127">
        <f t="shared" si="29"/>
        <v>0</v>
      </c>
      <c r="K124" s="124"/>
      <c r="L124" s="19"/>
      <c r="M124" s="20"/>
      <c r="N124" s="112"/>
      <c r="O124" s="45"/>
    </row>
    <row r="125" spans="2:15" ht="17" x14ac:dyDescent="0.2">
      <c r="B125" s="147" t="s">
        <v>132</v>
      </c>
      <c r="C125" s="17"/>
      <c r="D125" s="19"/>
      <c r="E125" s="19"/>
      <c r="F125" s="19"/>
      <c r="G125" s="19"/>
      <c r="H125" s="19"/>
      <c r="I125" s="19"/>
      <c r="J125" s="127">
        <f t="shared" si="29"/>
        <v>0</v>
      </c>
      <c r="K125" s="124"/>
      <c r="L125" s="19"/>
      <c r="M125" s="20"/>
      <c r="N125" s="112"/>
      <c r="O125" s="45"/>
    </row>
    <row r="126" spans="2:15" ht="17" x14ac:dyDescent="0.2">
      <c r="B126" s="147" t="s">
        <v>133</v>
      </c>
      <c r="C126" s="17"/>
      <c r="D126" s="19"/>
      <c r="E126" s="19"/>
      <c r="F126" s="19"/>
      <c r="G126" s="19"/>
      <c r="H126" s="19"/>
      <c r="I126" s="19"/>
      <c r="J126" s="127">
        <f t="shared" si="29"/>
        <v>0</v>
      </c>
      <c r="K126" s="124"/>
      <c r="L126" s="19"/>
      <c r="M126" s="20"/>
      <c r="N126" s="112"/>
      <c r="O126" s="45"/>
    </row>
    <row r="127" spans="2:15" ht="17" x14ac:dyDescent="0.2">
      <c r="B127" s="147" t="s">
        <v>134</v>
      </c>
      <c r="C127" s="40"/>
      <c r="D127" s="20"/>
      <c r="E127" s="20"/>
      <c r="F127" s="20"/>
      <c r="G127" s="20"/>
      <c r="H127" s="20"/>
      <c r="I127" s="20"/>
      <c r="J127" s="127">
        <f t="shared" si="29"/>
        <v>0</v>
      </c>
      <c r="K127" s="125"/>
      <c r="L127" s="20"/>
      <c r="M127" s="20"/>
      <c r="N127" s="113"/>
      <c r="O127" s="45"/>
    </row>
    <row r="128" spans="2:15" ht="17" x14ac:dyDescent="0.2">
      <c r="B128" s="147" t="s">
        <v>135</v>
      </c>
      <c r="C128" s="40"/>
      <c r="D128" s="20"/>
      <c r="E128" s="20"/>
      <c r="F128" s="20"/>
      <c r="G128" s="20"/>
      <c r="H128" s="20"/>
      <c r="I128" s="20"/>
      <c r="J128" s="127">
        <f t="shared" si="29"/>
        <v>0</v>
      </c>
      <c r="K128" s="125"/>
      <c r="L128" s="20"/>
      <c r="M128" s="20"/>
      <c r="N128" s="113"/>
      <c r="O128" s="45"/>
    </row>
    <row r="129" spans="2:15" ht="17" x14ac:dyDescent="0.2">
      <c r="C129" s="97" t="s">
        <v>173</v>
      </c>
      <c r="D129" s="21">
        <f>SUM(D121:D128)</f>
        <v>0</v>
      </c>
      <c r="E129" s="21"/>
      <c r="F129" s="21">
        <f>SUM(F121:F128)</f>
        <v>0</v>
      </c>
      <c r="G129" s="21"/>
      <c r="H129" s="21">
        <f>SUM(H121:H128)</f>
        <v>0</v>
      </c>
      <c r="I129" s="21"/>
      <c r="J129" s="21">
        <f>SUM(J121:J128)</f>
        <v>0</v>
      </c>
      <c r="K129" s="21"/>
      <c r="L129" s="165">
        <f>SUM(L121:L128)</f>
        <v>0</v>
      </c>
      <c r="M129" s="185"/>
      <c r="N129" s="113"/>
      <c r="O129" s="46"/>
    </row>
    <row r="130" spans="2:15" ht="15.75" hidden="1" customHeight="1" x14ac:dyDescent="0.2">
      <c r="B130" s="6"/>
      <c r="C130" s="11"/>
      <c r="D130" s="26"/>
      <c r="E130" s="26"/>
      <c r="F130" s="26"/>
      <c r="G130" s="26"/>
      <c r="H130" s="26"/>
      <c r="I130" s="26"/>
      <c r="J130" s="26"/>
      <c r="K130" s="26"/>
      <c r="L130" s="26"/>
      <c r="M130" s="26"/>
      <c r="N130" s="69"/>
      <c r="O130" s="3"/>
    </row>
    <row r="131" spans="2:15" ht="51" hidden="1" customHeight="1" x14ac:dyDescent="0.2">
      <c r="B131" s="97" t="s">
        <v>136</v>
      </c>
      <c r="C131" s="300"/>
      <c r="D131" s="301"/>
      <c r="E131" s="301"/>
      <c r="F131" s="301"/>
      <c r="G131" s="301"/>
      <c r="H131" s="301"/>
      <c r="I131" s="301"/>
      <c r="J131" s="301"/>
      <c r="K131" s="301"/>
      <c r="L131" s="301"/>
      <c r="M131" s="301"/>
      <c r="N131" s="302"/>
      <c r="O131" s="18"/>
    </row>
    <row r="132" spans="2:15" ht="51" hidden="1" customHeight="1" x14ac:dyDescent="0.2">
      <c r="B132" s="97" t="s">
        <v>137</v>
      </c>
      <c r="C132" s="303"/>
      <c r="D132" s="298"/>
      <c r="E132" s="298"/>
      <c r="F132" s="298"/>
      <c r="G132" s="298"/>
      <c r="H132" s="298"/>
      <c r="I132" s="298"/>
      <c r="J132" s="298"/>
      <c r="K132" s="298"/>
      <c r="L132" s="298"/>
      <c r="M132" s="298"/>
      <c r="N132" s="299"/>
      <c r="O132" s="44"/>
    </row>
    <row r="133" spans="2:15" ht="17" hidden="1" x14ac:dyDescent="0.2">
      <c r="B133" s="147" t="s">
        <v>138</v>
      </c>
      <c r="C133" s="17"/>
      <c r="D133" s="19"/>
      <c r="E133" s="19"/>
      <c r="F133" s="19"/>
      <c r="G133" s="19"/>
      <c r="H133" s="19"/>
      <c r="I133" s="19"/>
      <c r="J133" s="127">
        <f>SUM(D133:H133)</f>
        <v>0</v>
      </c>
      <c r="K133" s="124"/>
      <c r="L133" s="19"/>
      <c r="M133" s="20"/>
      <c r="N133" s="112"/>
      <c r="O133" s="45"/>
    </row>
    <row r="134" spans="2:15" ht="17" hidden="1" x14ac:dyDescent="0.2">
      <c r="B134" s="147" t="s">
        <v>139</v>
      </c>
      <c r="C134" s="17"/>
      <c r="D134" s="19"/>
      <c r="E134" s="19"/>
      <c r="F134" s="19"/>
      <c r="G134" s="19"/>
      <c r="H134" s="19"/>
      <c r="I134" s="19"/>
      <c r="J134" s="127">
        <f t="shared" ref="J134:J140" si="30">SUM(D134:H134)</f>
        <v>0</v>
      </c>
      <c r="K134" s="124"/>
      <c r="L134" s="19"/>
      <c r="M134" s="20"/>
      <c r="N134" s="112"/>
      <c r="O134" s="45"/>
    </row>
    <row r="135" spans="2:15" ht="17" hidden="1" x14ac:dyDescent="0.2">
      <c r="B135" s="147" t="s">
        <v>140</v>
      </c>
      <c r="C135" s="17"/>
      <c r="D135" s="19"/>
      <c r="E135" s="19"/>
      <c r="F135" s="19"/>
      <c r="G135" s="19"/>
      <c r="H135" s="19"/>
      <c r="I135" s="19"/>
      <c r="J135" s="127">
        <f t="shared" si="30"/>
        <v>0</v>
      </c>
      <c r="K135" s="124"/>
      <c r="L135" s="19"/>
      <c r="M135" s="20"/>
      <c r="N135" s="112"/>
      <c r="O135" s="45"/>
    </row>
    <row r="136" spans="2:15" ht="17" hidden="1" x14ac:dyDescent="0.2">
      <c r="B136" s="147" t="s">
        <v>141</v>
      </c>
      <c r="C136" s="17"/>
      <c r="D136" s="19"/>
      <c r="E136" s="19"/>
      <c r="F136" s="19"/>
      <c r="G136" s="19"/>
      <c r="H136" s="19"/>
      <c r="I136" s="19"/>
      <c r="J136" s="127">
        <f t="shared" si="30"/>
        <v>0</v>
      </c>
      <c r="K136" s="124"/>
      <c r="L136" s="19"/>
      <c r="M136" s="20"/>
      <c r="N136" s="112"/>
      <c r="O136" s="45"/>
    </row>
    <row r="137" spans="2:15" ht="17" hidden="1" x14ac:dyDescent="0.2">
      <c r="B137" s="147" t="s">
        <v>142</v>
      </c>
      <c r="C137" s="17"/>
      <c r="D137" s="19"/>
      <c r="E137" s="19"/>
      <c r="F137" s="19"/>
      <c r="G137" s="19"/>
      <c r="H137" s="19"/>
      <c r="I137" s="19"/>
      <c r="J137" s="127">
        <f t="shared" si="30"/>
        <v>0</v>
      </c>
      <c r="K137" s="124"/>
      <c r="L137" s="19"/>
      <c r="M137" s="20"/>
      <c r="N137" s="112"/>
      <c r="O137" s="45"/>
    </row>
    <row r="138" spans="2:15" ht="17" hidden="1" x14ac:dyDescent="0.2">
      <c r="B138" s="147" t="s">
        <v>143</v>
      </c>
      <c r="C138" s="17"/>
      <c r="D138" s="19"/>
      <c r="E138" s="19"/>
      <c r="F138" s="19"/>
      <c r="G138" s="19"/>
      <c r="H138" s="19"/>
      <c r="I138" s="19"/>
      <c r="J138" s="127">
        <f t="shared" si="30"/>
        <v>0</v>
      </c>
      <c r="K138" s="124"/>
      <c r="L138" s="19"/>
      <c r="M138" s="20"/>
      <c r="N138" s="112"/>
      <c r="O138" s="45"/>
    </row>
    <row r="139" spans="2:15" ht="17" hidden="1" x14ac:dyDescent="0.2">
      <c r="B139" s="147" t="s">
        <v>144</v>
      </c>
      <c r="C139" s="40"/>
      <c r="D139" s="20"/>
      <c r="E139" s="20"/>
      <c r="F139" s="20"/>
      <c r="G139" s="20"/>
      <c r="H139" s="20"/>
      <c r="I139" s="20"/>
      <c r="J139" s="127">
        <f t="shared" si="30"/>
        <v>0</v>
      </c>
      <c r="K139" s="125"/>
      <c r="L139" s="20"/>
      <c r="M139" s="20"/>
      <c r="N139" s="113"/>
      <c r="O139" s="45"/>
    </row>
    <row r="140" spans="2:15" ht="17" hidden="1" x14ac:dyDescent="0.2">
      <c r="B140" s="147" t="s">
        <v>145</v>
      </c>
      <c r="C140" s="40"/>
      <c r="D140" s="20"/>
      <c r="E140" s="20"/>
      <c r="F140" s="20"/>
      <c r="G140" s="20"/>
      <c r="H140" s="20"/>
      <c r="I140" s="20"/>
      <c r="J140" s="127">
        <f t="shared" si="30"/>
        <v>0</v>
      </c>
      <c r="K140" s="125"/>
      <c r="L140" s="20"/>
      <c r="M140" s="20"/>
      <c r="N140" s="113"/>
      <c r="O140" s="45"/>
    </row>
    <row r="141" spans="2:15" ht="17" hidden="1" x14ac:dyDescent="0.2">
      <c r="C141" s="97" t="s">
        <v>173</v>
      </c>
      <c r="D141" s="21">
        <f>SUM(D133:D140)</f>
        <v>0</v>
      </c>
      <c r="E141" s="21"/>
      <c r="F141" s="21">
        <f>SUM(F133:F140)</f>
        <v>0</v>
      </c>
      <c r="G141" s="21"/>
      <c r="H141" s="21">
        <f>SUM(H133:H140)</f>
        <v>0</v>
      </c>
      <c r="I141" s="24"/>
      <c r="J141" s="24">
        <f>SUM(J133:J140)</f>
        <v>0</v>
      </c>
      <c r="K141" s="21">
        <f>(K133*J133)+(K134*J134)+(K135*J135)+(K136*J136)+(K137*J137)+(K138*J138)+(K139*J139)+(K140*J140)</f>
        <v>0</v>
      </c>
      <c r="L141" s="165">
        <f>SUM(L133:L140)</f>
        <v>0</v>
      </c>
      <c r="M141" s="185"/>
      <c r="N141" s="113"/>
      <c r="O141" s="46"/>
    </row>
    <row r="142" spans="2:15" ht="51" hidden="1" customHeight="1" x14ac:dyDescent="0.2">
      <c r="B142" s="97" t="s">
        <v>146</v>
      </c>
      <c r="C142" s="303"/>
      <c r="D142" s="298"/>
      <c r="E142" s="298"/>
      <c r="F142" s="298"/>
      <c r="G142" s="298"/>
      <c r="H142" s="298"/>
      <c r="I142" s="298"/>
      <c r="J142" s="298"/>
      <c r="K142" s="298"/>
      <c r="L142" s="298"/>
      <c r="M142" s="298"/>
      <c r="N142" s="299"/>
      <c r="O142" s="44"/>
    </row>
    <row r="143" spans="2:15" ht="17" hidden="1" x14ac:dyDescent="0.2">
      <c r="B143" s="147" t="s">
        <v>147</v>
      </c>
      <c r="C143" s="17"/>
      <c r="D143" s="19"/>
      <c r="E143" s="19"/>
      <c r="F143" s="19"/>
      <c r="G143" s="19"/>
      <c r="H143" s="19"/>
      <c r="I143" s="19"/>
      <c r="J143" s="127">
        <f>SUM(D143:H143)</f>
        <v>0</v>
      </c>
      <c r="K143" s="124"/>
      <c r="L143" s="19"/>
      <c r="M143" s="20"/>
      <c r="N143" s="112"/>
      <c r="O143" s="45"/>
    </row>
    <row r="144" spans="2:15" ht="17" hidden="1" x14ac:dyDescent="0.2">
      <c r="B144" s="147" t="s">
        <v>148</v>
      </c>
      <c r="C144" s="17"/>
      <c r="D144" s="19"/>
      <c r="E144" s="19"/>
      <c r="F144" s="19"/>
      <c r="G144" s="19"/>
      <c r="H144" s="19"/>
      <c r="I144" s="19"/>
      <c r="J144" s="127">
        <f t="shared" ref="J144:J150" si="31">SUM(D144:H144)</f>
        <v>0</v>
      </c>
      <c r="K144" s="124"/>
      <c r="L144" s="19"/>
      <c r="M144" s="20"/>
      <c r="N144" s="112"/>
      <c r="O144" s="45"/>
    </row>
    <row r="145" spans="2:15" ht="17" hidden="1" x14ac:dyDescent="0.2">
      <c r="B145" s="147" t="s">
        <v>149</v>
      </c>
      <c r="C145" s="17"/>
      <c r="D145" s="19"/>
      <c r="E145" s="19"/>
      <c r="F145" s="19"/>
      <c r="G145" s="19"/>
      <c r="H145" s="19"/>
      <c r="I145" s="19"/>
      <c r="J145" s="127">
        <f t="shared" si="31"/>
        <v>0</v>
      </c>
      <c r="K145" s="124"/>
      <c r="L145" s="19"/>
      <c r="M145" s="20"/>
      <c r="N145" s="112"/>
      <c r="O145" s="45"/>
    </row>
    <row r="146" spans="2:15" ht="17" hidden="1" x14ac:dyDescent="0.2">
      <c r="B146" s="147" t="s">
        <v>150</v>
      </c>
      <c r="C146" s="17"/>
      <c r="D146" s="19"/>
      <c r="E146" s="19"/>
      <c r="F146" s="19"/>
      <c r="G146" s="19"/>
      <c r="H146" s="19"/>
      <c r="I146" s="19"/>
      <c r="J146" s="127">
        <f t="shared" si="31"/>
        <v>0</v>
      </c>
      <c r="K146" s="124"/>
      <c r="L146" s="19"/>
      <c r="M146" s="20"/>
      <c r="N146" s="112"/>
      <c r="O146" s="45"/>
    </row>
    <row r="147" spans="2:15" ht="17" hidden="1" x14ac:dyDescent="0.2">
      <c r="B147" s="147" t="s">
        <v>151</v>
      </c>
      <c r="C147" s="17"/>
      <c r="D147" s="19"/>
      <c r="E147" s="19"/>
      <c r="F147" s="19"/>
      <c r="G147" s="19"/>
      <c r="H147" s="19"/>
      <c r="I147" s="19"/>
      <c r="J147" s="127">
        <f t="shared" si="31"/>
        <v>0</v>
      </c>
      <c r="K147" s="124"/>
      <c r="L147" s="19"/>
      <c r="M147" s="20"/>
      <c r="N147" s="112"/>
      <c r="O147" s="45"/>
    </row>
    <row r="148" spans="2:15" ht="17" hidden="1" x14ac:dyDescent="0.2">
      <c r="B148" s="147" t="s">
        <v>152</v>
      </c>
      <c r="C148" s="17"/>
      <c r="D148" s="19"/>
      <c r="E148" s="19"/>
      <c r="F148" s="19"/>
      <c r="G148" s="19"/>
      <c r="H148" s="19"/>
      <c r="I148" s="19"/>
      <c r="J148" s="127">
        <f t="shared" si="31"/>
        <v>0</v>
      </c>
      <c r="K148" s="124"/>
      <c r="L148" s="19"/>
      <c r="M148" s="20"/>
      <c r="N148" s="112"/>
      <c r="O148" s="45"/>
    </row>
    <row r="149" spans="2:15" ht="17" hidden="1" x14ac:dyDescent="0.2">
      <c r="B149" s="147" t="s">
        <v>153</v>
      </c>
      <c r="C149" s="40"/>
      <c r="D149" s="20"/>
      <c r="E149" s="20"/>
      <c r="F149" s="20"/>
      <c r="G149" s="20"/>
      <c r="H149" s="20"/>
      <c r="I149" s="20"/>
      <c r="J149" s="127">
        <f t="shared" si="31"/>
        <v>0</v>
      </c>
      <c r="K149" s="125"/>
      <c r="L149" s="20"/>
      <c r="M149" s="20"/>
      <c r="N149" s="113"/>
      <c r="O149" s="45"/>
    </row>
    <row r="150" spans="2:15" ht="17" hidden="1" x14ac:dyDescent="0.2">
      <c r="B150" s="147" t="s">
        <v>154</v>
      </c>
      <c r="C150" s="40"/>
      <c r="D150" s="20"/>
      <c r="E150" s="20"/>
      <c r="F150" s="20"/>
      <c r="G150" s="20"/>
      <c r="H150" s="20"/>
      <c r="I150" s="20"/>
      <c r="J150" s="127">
        <f t="shared" si="31"/>
        <v>0</v>
      </c>
      <c r="K150" s="125"/>
      <c r="L150" s="20"/>
      <c r="M150" s="20"/>
      <c r="N150" s="113"/>
      <c r="O150" s="45"/>
    </row>
    <row r="151" spans="2:15" ht="17" hidden="1" x14ac:dyDescent="0.2">
      <c r="C151" s="97" t="s">
        <v>173</v>
      </c>
      <c r="D151" s="24">
        <f>SUM(D143:D150)</f>
        <v>0</v>
      </c>
      <c r="E151" s="24"/>
      <c r="F151" s="24">
        <f>SUM(F143:F150)</f>
        <v>0</v>
      </c>
      <c r="G151" s="24"/>
      <c r="H151" s="24">
        <f>SUM(H143:H150)</f>
        <v>0</v>
      </c>
      <c r="I151" s="24"/>
      <c r="J151" s="24">
        <f>SUM(J143:J150)</f>
        <v>0</v>
      </c>
      <c r="K151" s="21">
        <f>(K143*J143)+(K144*J144)+(K145*J145)+(K146*J146)+(K147*J147)+(K148*J148)+(K149*J149)+(K150*J150)</f>
        <v>0</v>
      </c>
      <c r="L151" s="165">
        <f>SUM(L143:L150)</f>
        <v>0</v>
      </c>
      <c r="M151" s="185"/>
      <c r="N151" s="113"/>
      <c r="O151" s="46"/>
    </row>
    <row r="152" spans="2:15" ht="51" hidden="1" customHeight="1" x14ac:dyDescent="0.2">
      <c r="B152" s="97" t="s">
        <v>155</v>
      </c>
      <c r="C152" s="303"/>
      <c r="D152" s="298"/>
      <c r="E152" s="298"/>
      <c r="F152" s="298"/>
      <c r="G152" s="298"/>
      <c r="H152" s="298"/>
      <c r="I152" s="298"/>
      <c r="J152" s="298"/>
      <c r="K152" s="298"/>
      <c r="L152" s="298"/>
      <c r="M152" s="298"/>
      <c r="N152" s="299"/>
      <c r="O152" s="44"/>
    </row>
    <row r="153" spans="2:15" ht="17" hidden="1" x14ac:dyDescent="0.2">
      <c r="B153" s="147" t="s">
        <v>156</v>
      </c>
      <c r="C153" s="17"/>
      <c r="D153" s="19"/>
      <c r="E153" s="19"/>
      <c r="F153" s="19"/>
      <c r="G153" s="19"/>
      <c r="H153" s="19"/>
      <c r="I153" s="19"/>
      <c r="J153" s="127">
        <f>SUM(D153:H153)</f>
        <v>0</v>
      </c>
      <c r="K153" s="124"/>
      <c r="L153" s="19"/>
      <c r="M153" s="20"/>
      <c r="N153" s="112"/>
      <c r="O153" s="45"/>
    </row>
    <row r="154" spans="2:15" ht="17" hidden="1" x14ac:dyDescent="0.2">
      <c r="B154" s="147" t="s">
        <v>157</v>
      </c>
      <c r="C154" s="17"/>
      <c r="D154" s="19"/>
      <c r="E154" s="19"/>
      <c r="F154" s="19"/>
      <c r="G154" s="19"/>
      <c r="H154" s="19"/>
      <c r="I154" s="19"/>
      <c r="J154" s="127">
        <f t="shared" ref="J154:J160" si="32">SUM(D154:H154)</f>
        <v>0</v>
      </c>
      <c r="K154" s="124"/>
      <c r="L154" s="19"/>
      <c r="M154" s="20"/>
      <c r="N154" s="112"/>
      <c r="O154" s="45"/>
    </row>
    <row r="155" spans="2:15" ht="17" hidden="1" x14ac:dyDescent="0.2">
      <c r="B155" s="147" t="s">
        <v>158</v>
      </c>
      <c r="C155" s="17"/>
      <c r="D155" s="19"/>
      <c r="E155" s="19"/>
      <c r="F155" s="19"/>
      <c r="G155" s="19"/>
      <c r="H155" s="19"/>
      <c r="I155" s="19"/>
      <c r="J155" s="127">
        <f t="shared" si="32"/>
        <v>0</v>
      </c>
      <c r="K155" s="124"/>
      <c r="L155" s="19"/>
      <c r="M155" s="20"/>
      <c r="N155" s="112"/>
      <c r="O155" s="45"/>
    </row>
    <row r="156" spans="2:15" ht="17" hidden="1" x14ac:dyDescent="0.2">
      <c r="B156" s="147" t="s">
        <v>159</v>
      </c>
      <c r="C156" s="17"/>
      <c r="D156" s="19"/>
      <c r="E156" s="19"/>
      <c r="F156" s="19"/>
      <c r="G156" s="19"/>
      <c r="H156" s="19"/>
      <c r="I156" s="19"/>
      <c r="J156" s="127">
        <f t="shared" si="32"/>
        <v>0</v>
      </c>
      <c r="K156" s="124"/>
      <c r="L156" s="174"/>
      <c r="M156" s="186"/>
      <c r="N156" s="112"/>
      <c r="O156" s="45"/>
    </row>
    <row r="157" spans="2:15" ht="17" hidden="1" x14ac:dyDescent="0.2">
      <c r="B157" s="147" t="s">
        <v>160</v>
      </c>
      <c r="C157" s="17"/>
      <c r="D157" s="19"/>
      <c r="E157" s="19"/>
      <c r="F157" s="19"/>
      <c r="G157" s="19"/>
      <c r="H157" s="19"/>
      <c r="I157" s="19"/>
      <c r="J157" s="127">
        <f t="shared" si="32"/>
        <v>0</v>
      </c>
      <c r="K157" s="124"/>
      <c r="L157" s="19"/>
      <c r="M157" s="20"/>
      <c r="N157" s="112"/>
      <c r="O157" s="45"/>
    </row>
    <row r="158" spans="2:15" ht="17" hidden="1" x14ac:dyDescent="0.2">
      <c r="B158" s="147" t="s">
        <v>161</v>
      </c>
      <c r="C158" s="17"/>
      <c r="D158" s="19"/>
      <c r="E158" s="19"/>
      <c r="F158" s="19"/>
      <c r="G158" s="19"/>
      <c r="H158" s="19"/>
      <c r="I158" s="19"/>
      <c r="J158" s="127">
        <f t="shared" si="32"/>
        <v>0</v>
      </c>
      <c r="K158" s="124"/>
      <c r="L158" s="19"/>
      <c r="M158" s="20"/>
      <c r="N158" s="112"/>
      <c r="O158" s="45"/>
    </row>
    <row r="159" spans="2:15" ht="17" hidden="1" x14ac:dyDescent="0.2">
      <c r="B159" s="147" t="s">
        <v>162</v>
      </c>
      <c r="C159" s="40"/>
      <c r="D159" s="20"/>
      <c r="E159" s="20"/>
      <c r="F159" s="20"/>
      <c r="G159" s="20"/>
      <c r="H159" s="20"/>
      <c r="I159" s="20"/>
      <c r="J159" s="127">
        <f t="shared" si="32"/>
        <v>0</v>
      </c>
      <c r="K159" s="125"/>
      <c r="L159" s="20"/>
      <c r="M159" s="20"/>
      <c r="N159" s="113"/>
      <c r="O159" s="45"/>
    </row>
    <row r="160" spans="2:15" ht="17" hidden="1" x14ac:dyDescent="0.2">
      <c r="B160" s="147" t="s">
        <v>163</v>
      </c>
      <c r="C160" s="40"/>
      <c r="D160" s="20"/>
      <c r="E160" s="20"/>
      <c r="F160" s="20"/>
      <c r="G160" s="20"/>
      <c r="H160" s="20"/>
      <c r="I160" s="20"/>
      <c r="J160" s="127">
        <f t="shared" si="32"/>
        <v>0</v>
      </c>
      <c r="K160" s="125"/>
      <c r="L160" s="20"/>
      <c r="M160" s="20"/>
      <c r="N160" s="113"/>
      <c r="O160" s="45"/>
    </row>
    <row r="161" spans="2:15" ht="17" hidden="1" x14ac:dyDescent="0.2">
      <c r="C161" s="97" t="s">
        <v>173</v>
      </c>
      <c r="D161" s="24">
        <f>SUM(D153:D160)</f>
        <v>0</v>
      </c>
      <c r="E161" s="24"/>
      <c r="F161" s="24">
        <f>SUM(F153:F160)</f>
        <v>0</v>
      </c>
      <c r="G161" s="24"/>
      <c r="H161" s="24">
        <f>SUM(H153:H160)</f>
        <v>0</v>
      </c>
      <c r="I161" s="24"/>
      <c r="J161" s="24">
        <f>SUM(J153:J160)</f>
        <v>0</v>
      </c>
      <c r="K161" s="21">
        <f>(K153*J153)+(K154*J154)+(K155*J155)+(K156*J156)+(K157*J157)+(K158*J158)+(K159*J159)+(K160*J160)</f>
        <v>0</v>
      </c>
      <c r="L161" s="165">
        <f>SUM(L153:L160)</f>
        <v>0</v>
      </c>
      <c r="M161" s="185"/>
      <c r="N161" s="113"/>
      <c r="O161" s="46"/>
    </row>
    <row r="162" spans="2:15" ht="51" hidden="1" customHeight="1" x14ac:dyDescent="0.2">
      <c r="B162" s="97" t="s">
        <v>164</v>
      </c>
      <c r="C162" s="303"/>
      <c r="D162" s="298"/>
      <c r="E162" s="298"/>
      <c r="F162" s="298"/>
      <c r="G162" s="298"/>
      <c r="H162" s="298"/>
      <c r="I162" s="298"/>
      <c r="J162" s="298"/>
      <c r="K162" s="298"/>
      <c r="L162" s="298"/>
      <c r="M162" s="298"/>
      <c r="N162" s="299"/>
      <c r="O162" s="44"/>
    </row>
    <row r="163" spans="2:15" ht="17" hidden="1" x14ac:dyDescent="0.2">
      <c r="B163" s="147" t="s">
        <v>165</v>
      </c>
      <c r="C163" s="17"/>
      <c r="D163" s="19"/>
      <c r="E163" s="19"/>
      <c r="F163" s="19"/>
      <c r="G163" s="19"/>
      <c r="H163" s="19"/>
      <c r="I163" s="19"/>
      <c r="J163" s="127">
        <f>SUM(D163:H163)</f>
        <v>0</v>
      </c>
      <c r="K163" s="124"/>
      <c r="L163" s="19"/>
      <c r="M163" s="20"/>
      <c r="N163" s="112"/>
      <c r="O163" s="45"/>
    </row>
    <row r="164" spans="2:15" ht="17" hidden="1" x14ac:dyDescent="0.2">
      <c r="B164" s="147" t="s">
        <v>166</v>
      </c>
      <c r="C164" s="17"/>
      <c r="D164" s="19"/>
      <c r="E164" s="19"/>
      <c r="F164" s="19"/>
      <c r="G164" s="19"/>
      <c r="H164" s="19"/>
      <c r="I164" s="19"/>
      <c r="J164" s="127">
        <f t="shared" ref="J164:J170" si="33">SUM(D164:H164)</f>
        <v>0</v>
      </c>
      <c r="K164" s="124"/>
      <c r="L164" s="19"/>
      <c r="M164" s="20"/>
      <c r="N164" s="112"/>
      <c r="O164" s="45"/>
    </row>
    <row r="165" spans="2:15" ht="17" hidden="1" x14ac:dyDescent="0.2">
      <c r="B165" s="147" t="s">
        <v>167</v>
      </c>
      <c r="C165" s="17"/>
      <c r="D165" s="19"/>
      <c r="E165" s="19"/>
      <c r="F165" s="19"/>
      <c r="G165" s="19"/>
      <c r="H165" s="19"/>
      <c r="I165" s="19"/>
      <c r="J165" s="127">
        <f t="shared" si="33"/>
        <v>0</v>
      </c>
      <c r="K165" s="124"/>
      <c r="L165" s="19"/>
      <c r="M165" s="20"/>
      <c r="N165" s="112"/>
      <c r="O165" s="45"/>
    </row>
    <row r="166" spans="2:15" ht="17" hidden="1" x14ac:dyDescent="0.2">
      <c r="B166" s="147" t="s">
        <v>168</v>
      </c>
      <c r="C166" s="17"/>
      <c r="D166" s="19"/>
      <c r="E166" s="19"/>
      <c r="F166" s="19"/>
      <c r="G166" s="19"/>
      <c r="H166" s="19"/>
      <c r="I166" s="19"/>
      <c r="J166" s="127">
        <f t="shared" si="33"/>
        <v>0</v>
      </c>
      <c r="K166" s="124"/>
      <c r="L166" s="19"/>
      <c r="M166" s="20"/>
      <c r="N166" s="112"/>
      <c r="O166" s="45"/>
    </row>
    <row r="167" spans="2:15" ht="17" hidden="1" x14ac:dyDescent="0.2">
      <c r="B167" s="147" t="s">
        <v>169</v>
      </c>
      <c r="C167" s="17"/>
      <c r="D167" s="19"/>
      <c r="E167" s="19"/>
      <c r="F167" s="19"/>
      <c r="G167" s="19"/>
      <c r="H167" s="19"/>
      <c r="I167" s="19"/>
      <c r="J167" s="127">
        <f>SUM(D167:H167)</f>
        <v>0</v>
      </c>
      <c r="K167" s="124"/>
      <c r="L167" s="19"/>
      <c r="M167" s="20"/>
      <c r="N167" s="112"/>
      <c r="O167" s="45"/>
    </row>
    <row r="168" spans="2:15" ht="17" hidden="1" x14ac:dyDescent="0.2">
      <c r="B168" s="147" t="s">
        <v>170</v>
      </c>
      <c r="C168" s="17"/>
      <c r="D168" s="19"/>
      <c r="E168" s="19"/>
      <c r="F168" s="19"/>
      <c r="G168" s="19"/>
      <c r="H168" s="19"/>
      <c r="I168" s="19"/>
      <c r="J168" s="127">
        <f t="shared" si="33"/>
        <v>0</v>
      </c>
      <c r="K168" s="124"/>
      <c r="L168" s="19"/>
      <c r="M168" s="20"/>
      <c r="N168" s="112"/>
      <c r="O168" s="45"/>
    </row>
    <row r="169" spans="2:15" ht="17" hidden="1" x14ac:dyDescent="0.2">
      <c r="B169" s="147" t="s">
        <v>171</v>
      </c>
      <c r="C169" s="40"/>
      <c r="D169" s="20"/>
      <c r="E169" s="20"/>
      <c r="F169" s="20"/>
      <c r="G169" s="20"/>
      <c r="H169" s="20"/>
      <c r="I169" s="20"/>
      <c r="J169" s="127">
        <f t="shared" si="33"/>
        <v>0</v>
      </c>
      <c r="K169" s="125"/>
      <c r="L169" s="20"/>
      <c r="M169" s="20"/>
      <c r="N169" s="113"/>
      <c r="O169" s="45"/>
    </row>
    <row r="170" spans="2:15" ht="17" hidden="1" x14ac:dyDescent="0.2">
      <c r="B170" s="147" t="s">
        <v>172</v>
      </c>
      <c r="C170" s="40"/>
      <c r="D170" s="20"/>
      <c r="E170" s="20"/>
      <c r="F170" s="20"/>
      <c r="G170" s="20"/>
      <c r="H170" s="20"/>
      <c r="I170" s="20"/>
      <c r="J170" s="127">
        <f t="shared" si="33"/>
        <v>0</v>
      </c>
      <c r="K170" s="125"/>
      <c r="L170" s="20"/>
      <c r="M170" s="20"/>
      <c r="N170" s="113"/>
      <c r="O170" s="45"/>
    </row>
    <row r="171" spans="2:15" ht="17" hidden="1" x14ac:dyDescent="0.2">
      <c r="C171" s="97" t="s">
        <v>173</v>
      </c>
      <c r="D171" s="21">
        <f>SUM(D163:D170)</f>
        <v>0</v>
      </c>
      <c r="E171" s="21"/>
      <c r="F171" s="21">
        <f>SUM(F163:F170)</f>
        <v>0</v>
      </c>
      <c r="G171" s="21"/>
      <c r="H171" s="21">
        <f>SUM(H163:H170)</f>
        <v>0</v>
      </c>
      <c r="I171" s="21"/>
      <c r="J171" s="21">
        <f>SUM(J163:J170)</f>
        <v>0</v>
      </c>
      <c r="K171" s="21">
        <f>(K163*J163)+(K164*J164)+(K165*J165)+(K166*J166)+(K167*J167)+(K168*J168)+(K169*J169)+(K170*J170)</f>
        <v>0</v>
      </c>
      <c r="L171" s="165">
        <f>SUM(L163:L170)</f>
        <v>0</v>
      </c>
      <c r="M171" s="185"/>
      <c r="N171" s="113"/>
      <c r="O171" s="46"/>
    </row>
    <row r="172" spans="2:15" ht="15.75" customHeight="1" x14ac:dyDescent="0.2">
      <c r="B172" s="6"/>
      <c r="C172" s="11"/>
      <c r="D172" s="26"/>
      <c r="E172" s="26"/>
      <c r="F172" s="26"/>
      <c r="G172" s="26"/>
      <c r="H172" s="26"/>
      <c r="I172" s="26"/>
      <c r="J172" s="26"/>
      <c r="K172" s="26"/>
      <c r="L172" s="26"/>
      <c r="M172" s="26"/>
      <c r="N172" s="11"/>
      <c r="O172" s="3"/>
    </row>
    <row r="173" spans="2:15" ht="15.75" customHeight="1" x14ac:dyDescent="0.2">
      <c r="B173" s="6"/>
      <c r="C173" s="11"/>
      <c r="D173" s="26"/>
      <c r="E173" s="26"/>
      <c r="F173" s="26"/>
      <c r="G173" s="26"/>
      <c r="H173" s="26"/>
      <c r="I173" s="26"/>
      <c r="J173" s="26"/>
      <c r="K173" s="26"/>
      <c r="L173" s="26"/>
      <c r="M173" s="26"/>
      <c r="N173" s="11"/>
      <c r="O173" s="3"/>
    </row>
    <row r="174" spans="2:15" ht="17" x14ac:dyDescent="0.2">
      <c r="B174" s="97" t="s">
        <v>540</v>
      </c>
      <c r="C174" s="199" t="s">
        <v>580</v>
      </c>
      <c r="D174" s="200">
        <v>245015</v>
      </c>
      <c r="E174" s="200"/>
      <c r="F174" s="28">
        <v>175000</v>
      </c>
      <c r="G174" s="28"/>
      <c r="H174" s="206">
        <v>319401</v>
      </c>
      <c r="I174" s="206">
        <v>54000</v>
      </c>
      <c r="J174" s="114">
        <f>SUM(D174:H174)</f>
        <v>739416</v>
      </c>
      <c r="K174" s="126">
        <v>0.2</v>
      </c>
      <c r="L174" s="158">
        <f>I174+E174</f>
        <v>54000</v>
      </c>
      <c r="M174" s="28">
        <f>I174*K174</f>
        <v>10800</v>
      </c>
      <c r="N174" s="118"/>
      <c r="O174" s="46"/>
    </row>
    <row r="175" spans="2:15" ht="17" x14ac:dyDescent="0.2">
      <c r="B175" s="97" t="s">
        <v>563</v>
      </c>
      <c r="C175" s="199" t="s">
        <v>576</v>
      </c>
      <c r="D175" s="200">
        <v>130000</v>
      </c>
      <c r="E175" s="244"/>
      <c r="F175" s="201"/>
      <c r="G175" s="201"/>
      <c r="H175" s="212">
        <v>61824</v>
      </c>
      <c r="I175" s="212">
        <v>22257</v>
      </c>
      <c r="J175" s="114">
        <f>SUM(D175:H175)</f>
        <v>191824</v>
      </c>
      <c r="K175" s="126">
        <v>0.3</v>
      </c>
      <c r="L175" s="158">
        <f t="shared" ref="L175:L177" si="34">I175+E175</f>
        <v>22257</v>
      </c>
      <c r="M175" s="187"/>
      <c r="N175" s="118"/>
      <c r="O175" s="46"/>
    </row>
    <row r="176" spans="2:15" ht="17" x14ac:dyDescent="0.2">
      <c r="B176" s="97" t="s">
        <v>541</v>
      </c>
      <c r="C176" s="119"/>
      <c r="D176" s="206">
        <v>30000</v>
      </c>
      <c r="E176" s="206"/>
      <c r="F176" s="206">
        <v>60000</v>
      </c>
      <c r="G176" s="206"/>
      <c r="H176" s="206">
        <v>61000</v>
      </c>
      <c r="I176" s="206"/>
      <c r="J176" s="114">
        <f>SUM(D176:H176)</f>
        <v>151000</v>
      </c>
      <c r="K176" s="126">
        <v>0.3</v>
      </c>
      <c r="L176" s="158">
        <f t="shared" si="34"/>
        <v>0</v>
      </c>
      <c r="M176" s="187"/>
      <c r="N176" s="118"/>
      <c r="O176" s="46"/>
    </row>
    <row r="177" spans="2:15" ht="34" x14ac:dyDescent="0.2">
      <c r="B177" s="120" t="s">
        <v>545</v>
      </c>
      <c r="C177" s="16"/>
      <c r="D177" s="206">
        <v>50000</v>
      </c>
      <c r="E177" s="206"/>
      <c r="F177" s="206">
        <v>50000</v>
      </c>
      <c r="G177" s="206"/>
      <c r="H177" s="206">
        <v>50000</v>
      </c>
      <c r="I177" s="206"/>
      <c r="J177" s="114">
        <f>SUM(D177:H177)</f>
        <v>150000</v>
      </c>
      <c r="K177" s="126"/>
      <c r="L177" s="158">
        <f t="shared" si="34"/>
        <v>0</v>
      </c>
      <c r="M177" s="187"/>
      <c r="N177" s="118"/>
      <c r="O177" s="46"/>
    </row>
    <row r="178" spans="2:15" ht="21.75" customHeight="1" x14ac:dyDescent="0.2">
      <c r="B178" s="6"/>
      <c r="C178" s="121" t="s">
        <v>539</v>
      </c>
      <c r="D178" s="128">
        <f t="shared" ref="D178:L178" si="35">SUM(D174:D177)</f>
        <v>455015</v>
      </c>
      <c r="E178" s="128">
        <f t="shared" si="35"/>
        <v>0</v>
      </c>
      <c r="F178" s="128">
        <f t="shared" si="35"/>
        <v>285000</v>
      </c>
      <c r="G178" s="128">
        <f t="shared" si="35"/>
        <v>0</v>
      </c>
      <c r="H178" s="128">
        <f t="shared" si="35"/>
        <v>492225</v>
      </c>
      <c r="I178" s="128">
        <f t="shared" si="35"/>
        <v>76257</v>
      </c>
      <c r="J178" s="128">
        <f t="shared" si="35"/>
        <v>1232240</v>
      </c>
      <c r="K178" s="165">
        <f t="shared" si="35"/>
        <v>0.8</v>
      </c>
      <c r="L178" s="165">
        <f t="shared" si="35"/>
        <v>76257</v>
      </c>
      <c r="M178" s="185"/>
      <c r="N178" s="16"/>
      <c r="O178" s="14"/>
    </row>
    <row r="179" spans="2:15" ht="15.75" hidden="1" customHeight="1" x14ac:dyDescent="0.2">
      <c r="B179" s="6"/>
      <c r="C179" s="11"/>
      <c r="D179" s="26"/>
      <c r="E179" s="26"/>
      <c r="F179" s="26"/>
      <c r="G179" s="26"/>
      <c r="H179" s="26"/>
      <c r="I179" s="26"/>
      <c r="J179" s="26"/>
      <c r="K179" s="26"/>
      <c r="L179" s="26"/>
      <c r="M179" s="26"/>
      <c r="N179" s="11"/>
      <c r="O179" s="14"/>
    </row>
    <row r="180" spans="2:15" ht="15.75" hidden="1" customHeight="1" x14ac:dyDescent="0.2">
      <c r="B180" s="6"/>
      <c r="C180" s="11"/>
      <c r="D180" s="26"/>
      <c r="E180" s="26"/>
      <c r="F180" s="26"/>
      <c r="G180" s="26"/>
      <c r="H180" s="26"/>
      <c r="I180" s="26"/>
      <c r="J180" s="26"/>
      <c r="K180" s="26"/>
      <c r="L180" s="26"/>
      <c r="M180" s="26"/>
      <c r="N180" s="11"/>
      <c r="O180" s="14"/>
    </row>
    <row r="181" spans="2:15" ht="15.75" hidden="1" customHeight="1" x14ac:dyDescent="0.2">
      <c r="B181" s="6"/>
      <c r="C181" s="11"/>
      <c r="D181" s="26"/>
      <c r="E181" s="26"/>
      <c r="F181" s="26"/>
      <c r="G181" s="26"/>
      <c r="H181" s="26"/>
      <c r="I181" s="26"/>
      <c r="J181" s="26"/>
      <c r="K181" s="26"/>
      <c r="L181" s="26"/>
      <c r="M181" s="26"/>
      <c r="N181" s="11"/>
      <c r="O181" s="14"/>
    </row>
    <row r="182" spans="2:15" ht="15.75" hidden="1" customHeight="1" x14ac:dyDescent="0.2">
      <c r="B182" s="6"/>
      <c r="C182" s="11"/>
      <c r="D182" s="26"/>
      <c r="E182" s="26"/>
      <c r="F182" s="26"/>
      <c r="G182" s="26"/>
      <c r="H182" s="26"/>
      <c r="I182" s="26"/>
      <c r="J182" s="26"/>
      <c r="K182" s="26"/>
      <c r="L182" s="26"/>
      <c r="M182" s="26"/>
      <c r="N182" s="11"/>
      <c r="O182" s="14"/>
    </row>
    <row r="183" spans="2:15" ht="15.75" hidden="1" customHeight="1" x14ac:dyDescent="0.2">
      <c r="B183" s="6"/>
      <c r="C183" s="11"/>
      <c r="D183" s="26"/>
      <c r="E183" s="26"/>
      <c r="F183" s="26"/>
      <c r="G183" s="26"/>
      <c r="H183" s="26"/>
      <c r="I183" s="26"/>
      <c r="J183" s="26"/>
      <c r="K183" s="26"/>
      <c r="L183" s="26"/>
      <c r="M183" s="26"/>
      <c r="N183" s="11"/>
      <c r="O183" s="14"/>
    </row>
    <row r="184" spans="2:15" ht="15.75" hidden="1" customHeight="1" x14ac:dyDescent="0.2">
      <c r="B184" s="6"/>
      <c r="C184" s="11"/>
      <c r="D184" s="26"/>
      <c r="E184" s="26"/>
      <c r="F184" s="26"/>
      <c r="G184" s="26"/>
      <c r="H184" s="26"/>
      <c r="I184" s="26"/>
      <c r="J184" s="26"/>
      <c r="K184" s="26"/>
      <c r="L184" s="26"/>
      <c r="M184" s="26"/>
      <c r="N184" s="11"/>
      <c r="O184" s="14"/>
    </row>
    <row r="185" spans="2:15" ht="15.75" hidden="1" customHeight="1" x14ac:dyDescent="0.2">
      <c r="B185" s="6"/>
      <c r="C185" s="11"/>
      <c r="D185" s="26"/>
      <c r="E185" s="26"/>
      <c r="F185" s="26"/>
      <c r="G185" s="26"/>
      <c r="H185" s="26"/>
      <c r="I185" s="26"/>
      <c r="J185" s="26"/>
      <c r="K185" s="26"/>
      <c r="L185" s="26"/>
      <c r="M185" s="26"/>
      <c r="N185" s="11"/>
      <c r="O185" s="14"/>
    </row>
    <row r="186" spans="2:15" ht="16" hidden="1" x14ac:dyDescent="0.2">
      <c r="B186" s="6"/>
      <c r="C186" s="326" t="s">
        <v>18</v>
      </c>
      <c r="D186" s="327"/>
      <c r="E186" s="327"/>
      <c r="F186" s="327"/>
      <c r="G186" s="327"/>
      <c r="H186" s="327"/>
      <c r="I186" s="327"/>
      <c r="J186" s="328"/>
      <c r="K186" s="14"/>
      <c r="L186" s="26"/>
      <c r="M186" s="26"/>
      <c r="N186" s="14"/>
    </row>
    <row r="187" spans="2:15" ht="16" hidden="1" x14ac:dyDescent="0.2">
      <c r="B187" s="6"/>
      <c r="C187" s="316"/>
      <c r="D187" s="329" t="str">
        <f>D4</f>
        <v>Recipient Organization 1(UNDP)</v>
      </c>
      <c r="E187" s="191"/>
      <c r="F187" s="329" t="str">
        <f>F4</f>
        <v>Recipient Organization 2(OHCHR)</v>
      </c>
      <c r="G187" s="191"/>
      <c r="H187" s="329" t="str">
        <f>H4</f>
        <v>Recipient Organization 3(UNHCR)</v>
      </c>
      <c r="I187" s="251"/>
      <c r="J187" s="318" t="s">
        <v>62</v>
      </c>
      <c r="K187" s="11"/>
      <c r="L187" s="26"/>
      <c r="M187" s="26"/>
      <c r="N187" s="14"/>
    </row>
    <row r="188" spans="2:15" ht="24.75" hidden="1" customHeight="1" x14ac:dyDescent="0.2">
      <c r="B188" s="6"/>
      <c r="C188" s="317"/>
      <c r="D188" s="330"/>
      <c r="E188" s="228"/>
      <c r="F188" s="330"/>
      <c r="G188" s="228"/>
      <c r="H188" s="330"/>
      <c r="I188" s="252"/>
      <c r="J188" s="319"/>
      <c r="K188" s="11"/>
      <c r="L188" s="26"/>
      <c r="M188" s="26"/>
      <c r="N188" s="14"/>
    </row>
    <row r="189" spans="2:15" ht="17" hidden="1" x14ac:dyDescent="0.2">
      <c r="B189" s="15"/>
      <c r="C189" s="115" t="s">
        <v>61</v>
      </c>
      <c r="D189" s="98">
        <f t="shared" ref="D189:I189" si="36">SUM(D15,D25,D35,D45,D57,D67,D77,D87,D99,D109,D119,D129,D141,D151,D161,D171,D174,D175,D176,D177)</f>
        <v>1665015</v>
      </c>
      <c r="E189" s="98">
        <f t="shared" si="36"/>
        <v>397209</v>
      </c>
      <c r="F189" s="98">
        <f>SUM(F15,F25,F35,F45,F57,F67,F77,F87,F99,F109,F119,F129,F141,F151,F161,F171,F174,F175,F176,F177)</f>
        <v>1110495.76</v>
      </c>
      <c r="G189" s="98">
        <f t="shared" si="36"/>
        <v>0</v>
      </c>
      <c r="H189" s="98">
        <f t="shared" si="36"/>
        <v>960775</v>
      </c>
      <c r="I189" s="98">
        <f t="shared" si="36"/>
        <v>180662.7</v>
      </c>
      <c r="J189" s="116">
        <f>SUM(D189:H189)</f>
        <v>4133494.76</v>
      </c>
      <c r="K189" s="11"/>
      <c r="L189" s="161"/>
      <c r="M189" s="26"/>
      <c r="N189" s="15"/>
    </row>
    <row r="190" spans="2:15" ht="17" hidden="1" x14ac:dyDescent="0.2">
      <c r="B190" s="4"/>
      <c r="C190" s="115" t="s">
        <v>9</v>
      </c>
      <c r="D190" s="98">
        <f t="shared" ref="D190:J190" si="37">D189*0.07</f>
        <v>116551.05000000002</v>
      </c>
      <c r="E190" s="98">
        <f t="shared" si="37"/>
        <v>27804.63</v>
      </c>
      <c r="F190" s="98">
        <f t="shared" si="37"/>
        <v>77734.703200000004</v>
      </c>
      <c r="G190" s="98">
        <f t="shared" si="37"/>
        <v>0</v>
      </c>
      <c r="H190" s="98">
        <f t="shared" si="37"/>
        <v>67254.25</v>
      </c>
      <c r="I190" s="98">
        <f t="shared" si="37"/>
        <v>12646.389000000003</v>
      </c>
      <c r="J190" s="116">
        <f t="shared" si="37"/>
        <v>289344.63320000004</v>
      </c>
      <c r="K190" s="4"/>
      <c r="L190" s="161"/>
      <c r="M190" s="26"/>
      <c r="N190" s="1"/>
    </row>
    <row r="191" spans="2:15" ht="18" hidden="1" thickBot="1" x14ac:dyDescent="0.25">
      <c r="B191" s="4"/>
      <c r="C191" s="9" t="s">
        <v>62</v>
      </c>
      <c r="D191" s="103">
        <f t="shared" ref="D191:J191" si="38">SUM(D189:D190)</f>
        <v>1781566.05</v>
      </c>
      <c r="E191" s="103">
        <f t="shared" si="38"/>
        <v>425013.63</v>
      </c>
      <c r="F191" s="103">
        <f t="shared" si="38"/>
        <v>1188230.4632000001</v>
      </c>
      <c r="G191" s="103">
        <f t="shared" ref="G191" si="39">SUM(G189:G190)</f>
        <v>0</v>
      </c>
      <c r="H191" s="103">
        <f t="shared" si="38"/>
        <v>1028029.25</v>
      </c>
      <c r="I191" s="103">
        <f t="shared" ref="I191" si="40">SUM(I189:I190)</f>
        <v>193309.08900000001</v>
      </c>
      <c r="J191" s="117">
        <f t="shared" si="38"/>
        <v>4422839.3931999998</v>
      </c>
      <c r="K191" s="4"/>
      <c r="N191" s="1"/>
    </row>
    <row r="192" spans="2:15" ht="17" thickBot="1" x14ac:dyDescent="0.25">
      <c r="B192" s="4"/>
      <c r="L192" s="162"/>
      <c r="M192" s="162"/>
      <c r="N192" s="3"/>
      <c r="O192" s="1"/>
    </row>
    <row r="193" spans="2:15" ht="23.25" customHeight="1" x14ac:dyDescent="0.2">
      <c r="B193" s="1"/>
      <c r="C193" s="311" t="s">
        <v>27</v>
      </c>
      <c r="D193" s="312"/>
      <c r="E193" s="312"/>
      <c r="F193" s="312"/>
      <c r="G193" s="312"/>
      <c r="H193" s="312"/>
      <c r="I193" s="312"/>
      <c r="J193" s="312"/>
      <c r="K193" s="313"/>
      <c r="L193" s="166"/>
      <c r="M193" s="166"/>
      <c r="N193" s="1"/>
    </row>
    <row r="194" spans="2:15" ht="16" x14ac:dyDescent="0.2">
      <c r="B194" s="1"/>
      <c r="C194" s="99"/>
      <c r="D194" s="294" t="str">
        <f>D4</f>
        <v>Recipient Organization 1(UNDP)</v>
      </c>
      <c r="E194" s="229"/>
      <c r="F194" s="294" t="str">
        <f>F4</f>
        <v>Recipient Organization 2(OHCHR)</v>
      </c>
      <c r="G194" s="229"/>
      <c r="H194" s="294" t="str">
        <f>H4</f>
        <v>Recipient Organization 3(UNHCR)</v>
      </c>
      <c r="I194" s="229"/>
      <c r="J194" s="320" t="s">
        <v>62</v>
      </c>
      <c r="K194" s="322" t="s">
        <v>29</v>
      </c>
      <c r="L194" s="166"/>
      <c r="M194" s="166"/>
      <c r="N194" s="1"/>
    </row>
    <row r="195" spans="2:15" ht="27.75" customHeight="1" x14ac:dyDescent="0.2">
      <c r="B195" s="1"/>
      <c r="C195" s="99"/>
      <c r="D195" s="295"/>
      <c r="E195" s="230"/>
      <c r="F195" s="295"/>
      <c r="G195" s="230"/>
      <c r="H195" s="295"/>
      <c r="I195" s="230"/>
      <c r="J195" s="321"/>
      <c r="K195" s="323"/>
      <c r="L195" s="160"/>
      <c r="M195" s="160"/>
      <c r="N195" s="1"/>
    </row>
    <row r="196" spans="2:15" ht="17" x14ac:dyDescent="0.2">
      <c r="B196" s="1"/>
      <c r="C196" s="27" t="s">
        <v>28</v>
      </c>
      <c r="D196" s="101">
        <f>$D$191*K196</f>
        <v>1247096.2349999999</v>
      </c>
      <c r="E196" s="102"/>
      <c r="F196" s="102">
        <f>$F$191*K196</f>
        <v>831761.32423999999</v>
      </c>
      <c r="G196" s="102"/>
      <c r="H196" s="102">
        <f>$H$191*K196</f>
        <v>719620.47499999998</v>
      </c>
      <c r="I196" s="102"/>
      <c r="J196" s="102">
        <f>SUM(D196:H196)</f>
        <v>2798478.0342399999</v>
      </c>
      <c r="K196" s="139">
        <v>0.7</v>
      </c>
      <c r="L196" s="160"/>
      <c r="M196" s="160"/>
      <c r="N196" s="1"/>
    </row>
    <row r="197" spans="2:15" ht="17" x14ac:dyDescent="0.2">
      <c r="B197" s="310"/>
      <c r="C197" s="122" t="s">
        <v>30</v>
      </c>
      <c r="D197" s="101">
        <f>$D$191*K197</f>
        <v>534469.81499999994</v>
      </c>
      <c r="E197" s="102"/>
      <c r="F197" s="102">
        <f>$F$191*K197</f>
        <v>356469.13896000001</v>
      </c>
      <c r="G197" s="102"/>
      <c r="H197" s="102">
        <f>$H$191*K197</f>
        <v>308408.77499999997</v>
      </c>
      <c r="I197" s="123"/>
      <c r="J197" s="123">
        <f>SUM(D197:H197)</f>
        <v>1199347.72896</v>
      </c>
      <c r="K197" s="140">
        <v>0.3</v>
      </c>
      <c r="L197" s="163"/>
      <c r="M197" s="163"/>
    </row>
    <row r="198" spans="2:15" ht="17" x14ac:dyDescent="0.2">
      <c r="B198" s="310"/>
      <c r="C198" s="122" t="s">
        <v>549</v>
      </c>
      <c r="D198" s="101">
        <f>$D$191*K198</f>
        <v>0</v>
      </c>
      <c r="E198" s="102"/>
      <c r="F198" s="102">
        <f>$F$191*K198</f>
        <v>0</v>
      </c>
      <c r="G198" s="102"/>
      <c r="H198" s="102">
        <f>$H$191*K198</f>
        <v>0</v>
      </c>
      <c r="I198" s="123"/>
      <c r="J198" s="123">
        <f>SUM(D198:H198)</f>
        <v>0</v>
      </c>
      <c r="K198" s="141">
        <v>0</v>
      </c>
      <c r="L198" s="167"/>
      <c r="M198" s="167"/>
    </row>
    <row r="199" spans="2:15" ht="18" thickBot="1" x14ac:dyDescent="0.25">
      <c r="B199" s="310"/>
      <c r="C199" s="9" t="s">
        <v>544</v>
      </c>
      <c r="D199" s="103">
        <f>SUM(D196:D198)</f>
        <v>1781566.0499999998</v>
      </c>
      <c r="E199" s="103">
        <f>SUM(E196:E198)</f>
        <v>0</v>
      </c>
      <c r="F199" s="103">
        <f>SUM(F196:F198)</f>
        <v>1188230.4632000001</v>
      </c>
      <c r="G199" s="103">
        <f>SUM(G196:G198)</f>
        <v>0</v>
      </c>
      <c r="H199" s="103">
        <f>SUM(H196:H198)</f>
        <v>1028029.25</v>
      </c>
      <c r="I199" s="103"/>
      <c r="J199" s="103">
        <f>SUM(J196:J198)</f>
        <v>3997825.7631999999</v>
      </c>
      <c r="K199" s="104">
        <f>SUM(K196:K198)</f>
        <v>1</v>
      </c>
      <c r="L199" s="164"/>
      <c r="M199" s="162"/>
    </row>
    <row r="200" spans="2:15" ht="21.75" customHeight="1" thickBot="1" x14ac:dyDescent="0.25">
      <c r="B200" s="310"/>
      <c r="C200" s="2"/>
      <c r="D200" s="7"/>
      <c r="E200" s="7"/>
      <c r="F200" s="7"/>
      <c r="G200" s="7"/>
      <c r="H200" s="7"/>
      <c r="I200" s="7"/>
      <c r="J200" s="7"/>
      <c r="K200" s="7"/>
      <c r="L200" s="164"/>
      <c r="M200" s="162"/>
    </row>
    <row r="201" spans="2:15" ht="44" customHeight="1" x14ac:dyDescent="0.2">
      <c r="B201" s="310"/>
      <c r="C201" s="105" t="s">
        <v>557</v>
      </c>
      <c r="D201" s="106">
        <f>'1) Budget Table'!D202</f>
        <v>1666183.9696</v>
      </c>
      <c r="E201" s="245"/>
      <c r="F201" s="30"/>
      <c r="G201" s="30"/>
      <c r="H201" s="30"/>
      <c r="I201" s="30"/>
      <c r="J201" s="30"/>
      <c r="K201" s="170" t="s">
        <v>559</v>
      </c>
      <c r="L201" s="171">
        <f>SUM(L178,L171,L161,L151,L141,L129,L119,L109,L99,L87,L77,L67,L57,L45,L35,L25,L15)+L203</f>
        <v>618322.72</v>
      </c>
      <c r="M201" s="188"/>
    </row>
    <row r="202" spans="2:15" ht="17" thickBot="1" x14ac:dyDescent="0.25">
      <c r="B202" s="310"/>
      <c r="C202" s="107" t="s">
        <v>15</v>
      </c>
      <c r="D202" s="156">
        <f>D201/J191</f>
        <v>0.37672269360757576</v>
      </c>
      <c r="E202" s="246"/>
      <c r="F202" s="37"/>
      <c r="G202" s="37"/>
      <c r="H202" s="37"/>
      <c r="I202" s="37"/>
      <c r="J202" s="37"/>
      <c r="K202" s="172" t="s">
        <v>560</v>
      </c>
      <c r="L202" s="173">
        <f>L201/J199</f>
        <v>0.15466474944747788</v>
      </c>
      <c r="M202" s="188"/>
    </row>
    <row r="203" spans="2:15" ht="17" thickBot="1" x14ac:dyDescent="0.25">
      <c r="B203" s="310"/>
      <c r="C203" s="324"/>
      <c r="D203" s="325"/>
      <c r="E203" s="247"/>
      <c r="F203" s="38"/>
      <c r="G203" s="38"/>
      <c r="H203" s="38"/>
      <c r="I203" s="38"/>
      <c r="J203" s="38"/>
      <c r="K203" s="172" t="s">
        <v>747</v>
      </c>
      <c r="L203" s="171">
        <v>40451.019999999997</v>
      </c>
    </row>
    <row r="204" spans="2:15" ht="16" x14ac:dyDescent="0.2">
      <c r="B204" s="310"/>
      <c r="C204" s="107" t="s">
        <v>558</v>
      </c>
      <c r="D204" s="108">
        <f>SUM(D176:H177)*1.07</f>
        <v>322070</v>
      </c>
      <c r="E204" s="248"/>
      <c r="F204" s="39"/>
      <c r="G204" s="39"/>
      <c r="H204" s="39"/>
      <c r="I204" s="39"/>
      <c r="J204" s="39"/>
    </row>
    <row r="205" spans="2:15" ht="16" x14ac:dyDescent="0.2">
      <c r="B205" s="310"/>
      <c r="C205" s="107" t="s">
        <v>16</v>
      </c>
      <c r="D205" s="156">
        <f>D204/J191</f>
        <v>7.2819736682090297E-2</v>
      </c>
      <c r="E205" s="246"/>
      <c r="F205" s="39"/>
      <c r="G205" s="39"/>
      <c r="H205" s="39"/>
      <c r="I205" s="39"/>
      <c r="J205" s="39"/>
      <c r="L205" s="159"/>
    </row>
    <row r="206" spans="2:15" ht="66.75" customHeight="1" thickBot="1" x14ac:dyDescent="0.25">
      <c r="B206" s="310"/>
      <c r="C206" s="314" t="s">
        <v>554</v>
      </c>
      <c r="D206" s="315"/>
      <c r="E206" s="249"/>
      <c r="F206" s="31"/>
      <c r="G206" s="31"/>
      <c r="H206" s="31"/>
      <c r="I206" s="31"/>
      <c r="J206" s="31"/>
    </row>
    <row r="207" spans="2:15" ht="55.5" customHeight="1" x14ac:dyDescent="0.2">
      <c r="B207" s="310"/>
      <c r="O207" s="35"/>
    </row>
    <row r="208" spans="2:15" ht="42.75" customHeight="1" x14ac:dyDescent="0.2">
      <c r="B208" s="310"/>
    </row>
    <row r="209" spans="2:2" ht="21.75" customHeight="1" x14ac:dyDescent="0.2">
      <c r="B209" s="310"/>
    </row>
    <row r="210" spans="2:2" ht="21.75" customHeight="1" x14ac:dyDescent="0.2">
      <c r="B210" s="310"/>
    </row>
    <row r="211" spans="2:2" ht="23.25" customHeight="1" x14ac:dyDescent="0.2">
      <c r="B211" s="310"/>
    </row>
    <row r="212" spans="2:2" ht="23.25" customHeight="1" x14ac:dyDescent="0.2"/>
    <row r="213" spans="2:2" ht="21.75" customHeight="1" x14ac:dyDescent="0.2"/>
    <row r="214" spans="2:2" ht="16.5" customHeight="1" x14ac:dyDescent="0.2"/>
    <row r="215" spans="2:2" ht="29.25" customHeight="1" x14ac:dyDescent="0.2"/>
    <row r="216" spans="2:2" ht="24.75" customHeight="1" x14ac:dyDescent="0.2"/>
    <row r="217" spans="2:2" ht="33" customHeight="1" x14ac:dyDescent="0.2"/>
    <row r="219" spans="2:2" ht="15" customHeight="1" x14ac:dyDescent="0.2"/>
    <row r="220" spans="2:2" ht="25.5" customHeight="1" x14ac:dyDescent="0.2"/>
  </sheetData>
  <mergeCells count="37">
    <mergeCell ref="B197:B211"/>
    <mergeCell ref="C203:D203"/>
    <mergeCell ref="C206:D206"/>
    <mergeCell ref="C193:K193"/>
    <mergeCell ref="D194:D195"/>
    <mergeCell ref="F194:F195"/>
    <mergeCell ref="H194:H195"/>
    <mergeCell ref="J194:J195"/>
    <mergeCell ref="K194:K195"/>
    <mergeCell ref="C132:N132"/>
    <mergeCell ref="C142:N142"/>
    <mergeCell ref="C152:N152"/>
    <mergeCell ref="C162:N162"/>
    <mergeCell ref="C186:J186"/>
    <mergeCell ref="C187:C188"/>
    <mergeCell ref="D187:D188"/>
    <mergeCell ref="F187:F188"/>
    <mergeCell ref="H187:H188"/>
    <mergeCell ref="J187:J188"/>
    <mergeCell ref="C131:N131"/>
    <mergeCell ref="C36:N36"/>
    <mergeCell ref="C47:N47"/>
    <mergeCell ref="C48:N48"/>
    <mergeCell ref="C58:N58"/>
    <mergeCell ref="C68:N68"/>
    <mergeCell ref="C78:N78"/>
    <mergeCell ref="C89:N89"/>
    <mergeCell ref="C90:N90"/>
    <mergeCell ref="C100:N100"/>
    <mergeCell ref="C110:N110"/>
    <mergeCell ref="C120:N120"/>
    <mergeCell ref="C26:N26"/>
    <mergeCell ref="B1:F1"/>
    <mergeCell ref="B2:F2"/>
    <mergeCell ref="C5:N5"/>
    <mergeCell ref="C6:N6"/>
    <mergeCell ref="C16:N16"/>
  </mergeCells>
  <conditionalFormatting sqref="D202:E202">
    <cfRule type="cellIs" dxfId="2" priority="3" operator="lessThan">
      <formula>0.15</formula>
    </cfRule>
  </conditionalFormatting>
  <conditionalFormatting sqref="D205:E205">
    <cfRule type="cellIs" dxfId="1" priority="2" operator="lessThan">
      <formula>0.05</formula>
    </cfRule>
  </conditionalFormatting>
  <conditionalFormatting sqref="K199 L198:M198">
    <cfRule type="cellIs" dxfId="0" priority="1" operator="greaterThan">
      <formula>1</formula>
    </cfRule>
  </conditionalFormatting>
  <dataValidations count="6">
    <dataValidation allowBlank="1" showErrorMessage="1" prompt="% Towards Gender Equality and Women's Empowerment Must be Higher than 15%_x000a_" sqref="D204:J204" xr:uid="{86E9BFA5-D1A5-DC4C-B72A-ADEB51172AA4}"/>
    <dataValidation allowBlank="1" showInputMessage="1" showErrorMessage="1" prompt="Insert *text* description of Activity here" sqref="C7 C17 C27 C37 C49 C59 C69 C79 C91 C101 C111 C121 C133 C143 C153 C163" xr:uid="{F7ADF805-EF78-A34D-AAA3-677C4526AEAD}"/>
    <dataValidation allowBlank="1" showInputMessage="1" showErrorMessage="1" prompt="Insert *text* description of Output here" sqref="C6 C16 C26 C36 C48 C58 C68 C78 C90 C100 C110 C120 C132 C142 C152 C162" xr:uid="{41475A7F-95C8-3940-8231-1F54764B3839}"/>
    <dataValidation allowBlank="1" showInputMessage="1" showErrorMessage="1" prompt="Insert *text* description of Outcome here" sqref="C5:N5 C47:N47 C89:N89 C131:N131" xr:uid="{6AB0EF5E-39E0-6943-AA23-3210F72FE1B3}"/>
    <dataValidation allowBlank="1" showInputMessage="1" showErrorMessage="1" prompt="M&amp;E Budget Cannot be Less than 5%_x000a_" sqref="D205:J205" xr:uid="{8B49F7DC-AFE7-934D-AD90-F7B1F2049707}"/>
    <dataValidation allowBlank="1" showInputMessage="1" showErrorMessage="1" prompt="% Towards Gender Equality and Women's Empowerment Must be Higher than 15%_x000a_" sqref="D202:J202" xr:uid="{639F08FD-887A-FC4E-87DC-07F2C37F9ED7}"/>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DB3D0-4F8A-BB42-9B31-DF5964AC5F72}">
  <dimension ref="A1:Y30"/>
  <sheetViews>
    <sheetView topLeftCell="N1" workbookViewId="0">
      <selection activeCell="V24" sqref="V24"/>
    </sheetView>
  </sheetViews>
  <sheetFormatPr baseColWidth="10" defaultRowHeight="15" x14ac:dyDescent="0.2"/>
  <cols>
    <col min="1" max="1" width="45.33203125" customWidth="1"/>
    <col min="2" max="2" width="20" customWidth="1"/>
    <col min="3" max="3" width="17" customWidth="1"/>
    <col min="4" max="4" width="19.6640625" customWidth="1"/>
    <col min="5" max="5" width="11.1640625" customWidth="1"/>
    <col min="6" max="7" width="10.83203125" customWidth="1"/>
    <col min="8" max="8" width="17" customWidth="1"/>
    <col min="9" max="9" width="10.83203125" customWidth="1"/>
    <col min="10" max="10" width="18.83203125" customWidth="1"/>
    <col min="11" max="13" width="10.83203125" customWidth="1"/>
    <col min="14" max="14" width="28" bestFit="1" customWidth="1"/>
    <col min="15" max="15" width="19.1640625" customWidth="1"/>
    <col min="16" max="16" width="15.1640625" customWidth="1"/>
    <col min="17" max="17" width="11.1640625" bestFit="1" customWidth="1"/>
    <col min="20" max="20" width="23.5" customWidth="1"/>
    <col min="21" max="21" width="22.33203125" customWidth="1"/>
    <col min="22" max="22" width="14.83203125" customWidth="1"/>
    <col min="23" max="23" width="16.1640625" customWidth="1"/>
    <col min="24" max="24" width="13.6640625" bestFit="1" customWidth="1"/>
    <col min="25" max="25" width="13.33203125" customWidth="1"/>
  </cols>
  <sheetData>
    <row r="1" spans="1:25" x14ac:dyDescent="0.2">
      <c r="A1" t="s">
        <v>683</v>
      </c>
      <c r="G1" s="231"/>
      <c r="M1" s="231"/>
      <c r="S1" s="231"/>
    </row>
    <row r="2" spans="1:25" x14ac:dyDescent="0.2">
      <c r="A2" t="s">
        <v>682</v>
      </c>
      <c r="G2" s="231"/>
      <c r="M2" s="231"/>
      <c r="S2" s="231"/>
    </row>
    <row r="3" spans="1:25" x14ac:dyDescent="0.2">
      <c r="G3" s="231"/>
      <c r="M3" s="231"/>
      <c r="S3" s="231"/>
    </row>
    <row r="4" spans="1:25" x14ac:dyDescent="0.2">
      <c r="A4" s="232" t="s">
        <v>684</v>
      </c>
      <c r="B4" s="232" t="s">
        <v>685</v>
      </c>
      <c r="C4" s="232"/>
      <c r="D4" s="232"/>
      <c r="E4" s="232"/>
      <c r="F4" s="232"/>
      <c r="G4" s="232"/>
      <c r="H4" s="232" t="s">
        <v>700</v>
      </c>
      <c r="I4" s="232"/>
      <c r="J4" s="232"/>
      <c r="K4" s="232"/>
      <c r="L4" s="232"/>
      <c r="M4" s="232"/>
      <c r="N4" s="232" t="s">
        <v>701</v>
      </c>
      <c r="O4" s="232"/>
      <c r="P4" s="232"/>
      <c r="Q4" s="232"/>
      <c r="R4" s="232"/>
      <c r="S4" s="232"/>
      <c r="T4" s="372" t="s">
        <v>686</v>
      </c>
      <c r="U4" s="372" t="s">
        <v>687</v>
      </c>
      <c r="V4" s="372" t="s">
        <v>688</v>
      </c>
      <c r="W4" s="372" t="s">
        <v>689</v>
      </c>
      <c r="X4" s="372" t="s">
        <v>690</v>
      </c>
      <c r="Y4" s="372" t="s">
        <v>691</v>
      </c>
    </row>
    <row r="5" spans="1:25" x14ac:dyDescent="0.2">
      <c r="A5" s="232"/>
      <c r="B5" s="234" t="s">
        <v>692</v>
      </c>
      <c r="C5" s="234" t="s">
        <v>693</v>
      </c>
      <c r="D5" s="232" t="s">
        <v>694</v>
      </c>
      <c r="E5" s="235" t="s">
        <v>695</v>
      </c>
      <c r="F5" s="235" t="s">
        <v>696</v>
      </c>
      <c r="G5" s="236" t="s">
        <v>697</v>
      </c>
      <c r="H5" s="234" t="s">
        <v>692</v>
      </c>
      <c r="I5" s="234" t="s">
        <v>693</v>
      </c>
      <c r="J5" s="232" t="s">
        <v>694</v>
      </c>
      <c r="K5" s="238" t="s">
        <v>698</v>
      </c>
      <c r="L5" s="238" t="s">
        <v>696</v>
      </c>
      <c r="M5" s="239" t="s">
        <v>699</v>
      </c>
      <c r="N5" s="234" t="s">
        <v>692</v>
      </c>
      <c r="O5" s="234" t="s">
        <v>693</v>
      </c>
      <c r="P5" s="232" t="s">
        <v>694</v>
      </c>
      <c r="Q5" s="241" t="s">
        <v>698</v>
      </c>
      <c r="R5" s="241" t="s">
        <v>696</v>
      </c>
      <c r="S5" s="242" t="s">
        <v>699</v>
      </c>
      <c r="T5" s="373"/>
      <c r="U5" s="373"/>
      <c r="V5" s="373"/>
      <c r="W5" s="373"/>
      <c r="X5" s="373"/>
      <c r="Y5" s="373"/>
    </row>
    <row r="6" spans="1:25" x14ac:dyDescent="0.2">
      <c r="A6" s="232" t="s">
        <v>10</v>
      </c>
      <c r="B6" s="234">
        <f>70/100*D6</f>
        <v>360510.5</v>
      </c>
      <c r="C6" s="234">
        <f>30/100*D6</f>
        <v>154504.5</v>
      </c>
      <c r="D6" s="234">
        <f>'2) By Category'!D199+'2) By Category'!E199</f>
        <v>515015</v>
      </c>
      <c r="E6" s="237">
        <v>0</v>
      </c>
      <c r="F6" s="237">
        <v>0</v>
      </c>
      <c r="G6" s="236">
        <f>(E6+F6)/B6</f>
        <v>0</v>
      </c>
      <c r="H6" s="234"/>
      <c r="I6" s="234">
        <f>30/100*J6</f>
        <v>0</v>
      </c>
      <c r="J6" s="234">
        <v>0</v>
      </c>
      <c r="K6" s="240">
        <v>0</v>
      </c>
      <c r="L6" s="240">
        <v>0</v>
      </c>
      <c r="M6" s="239"/>
      <c r="N6" s="234">
        <f>70/100*P6</f>
        <v>223580.69999999998</v>
      </c>
      <c r="O6" s="234">
        <f>30/100*P6</f>
        <v>95820.3</v>
      </c>
      <c r="P6" s="234">
        <f>'2) By Category'!F199</f>
        <v>319401</v>
      </c>
      <c r="Q6" s="243">
        <v>54000</v>
      </c>
      <c r="R6" s="243"/>
      <c r="S6" s="242">
        <f>(Q6+R6)/N6</f>
        <v>0.24152353042995214</v>
      </c>
      <c r="T6" s="234">
        <f>B6+H6+N6</f>
        <v>584091.19999999995</v>
      </c>
      <c r="U6" s="234">
        <f>C6+I6+O6</f>
        <v>250324.8</v>
      </c>
      <c r="V6" s="234">
        <f>T6+U6</f>
        <v>834416</v>
      </c>
      <c r="W6" s="234">
        <f>E6+Q6</f>
        <v>54000</v>
      </c>
      <c r="X6" s="234">
        <f>F6+L6</f>
        <v>0</v>
      </c>
      <c r="Y6" s="233">
        <f>(W6+X6)/T6</f>
        <v>9.2451315821912752E-2</v>
      </c>
    </row>
    <row r="7" spans="1:25" x14ac:dyDescent="0.2">
      <c r="A7" s="232" t="s">
        <v>11</v>
      </c>
      <c r="B7" s="234">
        <f t="shared" ref="B7:B12" si="0">70/100*D7</f>
        <v>105000</v>
      </c>
      <c r="C7" s="234">
        <f t="shared" ref="C7:C12" si="1">30/100*D7</f>
        <v>45000</v>
      </c>
      <c r="D7" s="234">
        <f>'2) By Category'!D200+'2) By Category'!E200</f>
        <v>150000</v>
      </c>
      <c r="E7" s="237">
        <v>0</v>
      </c>
      <c r="F7" s="237"/>
      <c r="G7" s="236"/>
      <c r="H7" s="234">
        <f t="shared" ref="H7:H12" si="2">70/100*J7</f>
        <v>0</v>
      </c>
      <c r="I7" s="234">
        <f t="shared" ref="I7:I11" si="3">30/100*J7</f>
        <v>0</v>
      </c>
      <c r="J7" s="234">
        <f>'2) By Category'!E200</f>
        <v>0</v>
      </c>
      <c r="K7" s="240">
        <v>0</v>
      </c>
      <c r="L7" s="240">
        <v>0</v>
      </c>
      <c r="M7" s="239"/>
      <c r="N7" s="234">
        <f t="shared" ref="N7:N12" si="4">70/100*P7</f>
        <v>23835</v>
      </c>
      <c r="O7" s="234">
        <f t="shared" ref="O7:O12" si="5">30/100*P7</f>
        <v>10215</v>
      </c>
      <c r="P7" s="234">
        <f>'2) By Category'!F200</f>
        <v>34050</v>
      </c>
      <c r="Q7" s="243"/>
      <c r="R7" s="243"/>
      <c r="S7" s="242">
        <f t="shared" ref="S7:S14" si="6">(Q7+R7)/N7</f>
        <v>0</v>
      </c>
      <c r="T7" s="234">
        <f t="shared" ref="T7:T12" si="7">B7+H7+N7</f>
        <v>128835</v>
      </c>
      <c r="U7" s="234">
        <f t="shared" ref="U7:U12" si="8">C7+I7+O7</f>
        <v>55215</v>
      </c>
      <c r="V7" s="234">
        <f t="shared" ref="V7:V12" si="9">T7+U7</f>
        <v>184050</v>
      </c>
      <c r="W7" s="234">
        <f t="shared" ref="W7:W14" si="10">E7+Q7</f>
        <v>0</v>
      </c>
      <c r="X7" s="234"/>
      <c r="Y7" s="233">
        <f t="shared" ref="Y7:Y8" si="11">(W7+X7)/T7</f>
        <v>0</v>
      </c>
    </row>
    <row r="8" spans="1:25" x14ac:dyDescent="0.2">
      <c r="A8" s="232" t="s">
        <v>12</v>
      </c>
      <c r="B8" s="234">
        <f t="shared" si="0"/>
        <v>21000</v>
      </c>
      <c r="C8" s="234">
        <f t="shared" si="1"/>
        <v>9000</v>
      </c>
      <c r="D8" s="234">
        <f>'2) By Category'!D201+'2) By Category'!E201</f>
        <v>30000</v>
      </c>
      <c r="E8" s="237"/>
      <c r="F8" s="237"/>
      <c r="G8" s="236"/>
      <c r="H8" s="234">
        <f t="shared" si="2"/>
        <v>0</v>
      </c>
      <c r="I8" s="234">
        <f t="shared" si="3"/>
        <v>0</v>
      </c>
      <c r="J8" s="234">
        <f>'2) By Category'!E201</f>
        <v>0</v>
      </c>
      <c r="K8" s="240">
        <v>0</v>
      </c>
      <c r="L8" s="240">
        <v>0</v>
      </c>
      <c r="M8" s="239"/>
      <c r="N8" s="292">
        <v>0</v>
      </c>
      <c r="O8" s="234">
        <v>0</v>
      </c>
      <c r="P8" s="234">
        <v>0</v>
      </c>
      <c r="Q8" s="243">
        <v>0</v>
      </c>
      <c r="R8" s="243">
        <v>0</v>
      </c>
      <c r="S8" s="242">
        <v>0</v>
      </c>
      <c r="T8" s="234">
        <f t="shared" si="7"/>
        <v>21000</v>
      </c>
      <c r="U8" s="234">
        <f t="shared" si="8"/>
        <v>9000</v>
      </c>
      <c r="V8" s="234">
        <f t="shared" si="9"/>
        <v>30000</v>
      </c>
      <c r="W8" s="234">
        <f t="shared" si="10"/>
        <v>0</v>
      </c>
      <c r="X8" s="234"/>
      <c r="Y8" s="233">
        <f t="shared" si="11"/>
        <v>0</v>
      </c>
    </row>
    <row r="9" spans="1:25" x14ac:dyDescent="0.2">
      <c r="A9" s="232" t="s">
        <v>13</v>
      </c>
      <c r="B9" s="234">
        <f t="shared" si="0"/>
        <v>266039.03200000001</v>
      </c>
      <c r="C9" s="234">
        <f>30/100*D9</f>
        <v>114016.728</v>
      </c>
      <c r="D9" s="234">
        <f>'2) By Category'!D202+'2) By Category'!E202</f>
        <v>380055.76</v>
      </c>
      <c r="E9" s="237">
        <v>66364.800000000003</v>
      </c>
      <c r="F9" s="237"/>
      <c r="G9" s="236"/>
      <c r="H9" s="234">
        <f t="shared" si="2"/>
        <v>0</v>
      </c>
      <c r="I9" s="234">
        <f t="shared" si="3"/>
        <v>0</v>
      </c>
      <c r="J9" s="234"/>
      <c r="K9" s="240">
        <v>0</v>
      </c>
      <c r="L9" s="240">
        <v>0</v>
      </c>
      <c r="M9" s="239"/>
      <c r="N9" s="234">
        <f t="shared" si="4"/>
        <v>46900</v>
      </c>
      <c r="O9" s="234">
        <f t="shared" si="5"/>
        <v>20100</v>
      </c>
      <c r="P9" s="234">
        <f>'2) By Category'!F202</f>
        <v>67000</v>
      </c>
      <c r="Q9" s="243">
        <v>14221</v>
      </c>
      <c r="R9" s="243"/>
      <c r="S9" s="242">
        <f t="shared" si="6"/>
        <v>0.30321961620469084</v>
      </c>
      <c r="T9" s="234">
        <f t="shared" si="7"/>
        <v>312939.03200000001</v>
      </c>
      <c r="U9" s="234">
        <f t="shared" si="8"/>
        <v>134116.728</v>
      </c>
      <c r="V9" s="234">
        <f t="shared" si="9"/>
        <v>447055.76</v>
      </c>
      <c r="W9" s="234">
        <f t="shared" si="10"/>
        <v>80585.8</v>
      </c>
      <c r="X9" s="234">
        <f t="shared" ref="X9:X15" si="12">F9+L9</f>
        <v>0</v>
      </c>
      <c r="Y9" s="233">
        <f t="shared" ref="Y9:Y14" si="13">(W9+X9)/T9</f>
        <v>0.25751277967780001</v>
      </c>
    </row>
    <row r="10" spans="1:25" x14ac:dyDescent="0.2">
      <c r="A10" s="232" t="s">
        <v>17</v>
      </c>
      <c r="B10" s="234">
        <f t="shared" si="0"/>
        <v>175000</v>
      </c>
      <c r="C10" s="234">
        <f>30/100*D10</f>
        <v>75000</v>
      </c>
      <c r="D10" s="234">
        <f>'2) By Category'!D203+'2) By Category'!E203</f>
        <v>250000</v>
      </c>
      <c r="E10" s="237"/>
      <c r="F10" s="237"/>
      <c r="G10" s="236"/>
      <c r="H10" s="234">
        <v>0</v>
      </c>
      <c r="I10" s="234">
        <v>0</v>
      </c>
      <c r="J10" s="234">
        <v>0</v>
      </c>
      <c r="K10" s="240">
        <v>0</v>
      </c>
      <c r="L10" s="240">
        <v>0</v>
      </c>
      <c r="M10" s="239"/>
      <c r="N10" s="234">
        <f t="shared" si="4"/>
        <v>19600</v>
      </c>
      <c r="O10" s="234">
        <f t="shared" si="5"/>
        <v>8400</v>
      </c>
      <c r="P10" s="234">
        <f>'2) By Category'!F203</f>
        <v>28000</v>
      </c>
      <c r="Q10" s="243"/>
      <c r="R10" s="243"/>
      <c r="S10" s="242">
        <f t="shared" si="6"/>
        <v>0</v>
      </c>
      <c r="T10" s="234">
        <f t="shared" si="7"/>
        <v>194600</v>
      </c>
      <c r="U10" s="234">
        <f t="shared" si="8"/>
        <v>83400</v>
      </c>
      <c r="V10" s="234">
        <f t="shared" si="9"/>
        <v>278000</v>
      </c>
      <c r="W10" s="234">
        <f t="shared" si="10"/>
        <v>0</v>
      </c>
      <c r="X10" s="234">
        <f t="shared" si="12"/>
        <v>0</v>
      </c>
      <c r="Y10" s="233">
        <f t="shared" si="13"/>
        <v>0</v>
      </c>
    </row>
    <row r="11" spans="1:25" x14ac:dyDescent="0.2">
      <c r="A11" s="232" t="s">
        <v>14</v>
      </c>
      <c r="B11" s="234">
        <f t="shared" si="0"/>
        <v>791308</v>
      </c>
      <c r="C11" s="234">
        <f t="shared" si="1"/>
        <v>339132</v>
      </c>
      <c r="D11" s="234">
        <f>'2) By Category'!D204+'2) By Category'!E204</f>
        <v>1130440</v>
      </c>
      <c r="E11" s="237">
        <f>75000+25000+75000</f>
        <v>175000</v>
      </c>
      <c r="F11" s="237"/>
      <c r="G11" s="236"/>
      <c r="H11" s="234">
        <f t="shared" si="2"/>
        <v>0</v>
      </c>
      <c r="I11" s="234">
        <f t="shared" si="3"/>
        <v>0</v>
      </c>
      <c r="J11" s="234"/>
      <c r="K11" s="240">
        <v>0</v>
      </c>
      <c r="L11" s="240">
        <v>0</v>
      </c>
      <c r="M11" s="239"/>
      <c r="N11" s="234">
        <f t="shared" si="4"/>
        <v>237649.99999999997</v>
      </c>
      <c r="O11" s="234">
        <f t="shared" si="5"/>
        <v>101850</v>
      </c>
      <c r="P11" s="234">
        <f>'2) By Category'!F204</f>
        <v>339500</v>
      </c>
      <c r="Q11" s="243">
        <v>90184.7</v>
      </c>
      <c r="R11" s="243"/>
      <c r="S11" s="242">
        <f t="shared" si="6"/>
        <v>0.37948537765621715</v>
      </c>
      <c r="T11" s="234">
        <f t="shared" si="7"/>
        <v>1028958</v>
      </c>
      <c r="U11" s="234">
        <f t="shared" si="8"/>
        <v>440982</v>
      </c>
      <c r="V11" s="234">
        <f t="shared" si="9"/>
        <v>1469940</v>
      </c>
      <c r="W11" s="234">
        <f t="shared" si="10"/>
        <v>265184.7</v>
      </c>
      <c r="X11" s="234">
        <f t="shared" si="12"/>
        <v>0</v>
      </c>
      <c r="Y11" s="233">
        <f t="shared" si="13"/>
        <v>0.25772159796609773</v>
      </c>
    </row>
    <row r="12" spans="1:25" x14ac:dyDescent="0.2">
      <c r="A12" s="232" t="s">
        <v>176</v>
      </c>
      <c r="B12" s="234">
        <f t="shared" si="0"/>
        <v>224700</v>
      </c>
      <c r="C12" s="234">
        <f t="shared" si="1"/>
        <v>96300</v>
      </c>
      <c r="D12" s="234">
        <f>'2) By Category'!D205+'2) By Category'!E205</f>
        <v>321000</v>
      </c>
      <c r="E12" s="237">
        <v>155845</v>
      </c>
      <c r="F12" s="237"/>
      <c r="G12" s="236"/>
      <c r="H12" s="234">
        <f t="shared" si="2"/>
        <v>0</v>
      </c>
      <c r="I12" s="234">
        <f>30/100*J12</f>
        <v>0</v>
      </c>
      <c r="J12" s="234"/>
      <c r="K12" s="240">
        <v>0</v>
      </c>
      <c r="L12" s="240">
        <v>0</v>
      </c>
      <c r="M12" s="239"/>
      <c r="N12" s="234">
        <f t="shared" si="4"/>
        <v>120976.79999999999</v>
      </c>
      <c r="O12" s="234">
        <f t="shared" si="5"/>
        <v>51847.199999999997</v>
      </c>
      <c r="P12" s="234">
        <f>'2) By Category'!F205</f>
        <v>172824</v>
      </c>
      <c r="Q12" s="243">
        <v>22257</v>
      </c>
      <c r="R12" s="243"/>
      <c r="S12" s="242">
        <f t="shared" si="6"/>
        <v>0.18397742377050808</v>
      </c>
      <c r="T12" s="234">
        <f t="shared" si="7"/>
        <v>345676.79999999999</v>
      </c>
      <c r="U12" s="234">
        <f t="shared" si="8"/>
        <v>148147.20000000001</v>
      </c>
      <c r="V12" s="234">
        <f t="shared" si="9"/>
        <v>493824</v>
      </c>
      <c r="W12" s="234">
        <f t="shared" si="10"/>
        <v>178102</v>
      </c>
      <c r="X12" s="234">
        <f t="shared" si="12"/>
        <v>0</v>
      </c>
      <c r="Y12" s="233">
        <f t="shared" si="13"/>
        <v>0.51522694030956084</v>
      </c>
    </row>
    <row r="13" spans="1:25" x14ac:dyDescent="0.2">
      <c r="A13" s="232" t="s">
        <v>548</v>
      </c>
      <c r="B13" s="281">
        <f>SUM(B6:B12)</f>
        <v>1943557.5320000001</v>
      </c>
      <c r="C13" s="281">
        <f>SUM(C6:C12)</f>
        <v>832953.228</v>
      </c>
      <c r="D13" s="281">
        <f>SUM(D6:D12)</f>
        <v>2776510.76</v>
      </c>
      <c r="E13" s="281">
        <f t="shared" ref="E13:J13" si="14">SUM(E6:E12)</f>
        <v>397209.8</v>
      </c>
      <c r="F13" s="281">
        <f t="shared" si="14"/>
        <v>0</v>
      </c>
      <c r="G13" s="281">
        <f t="shared" si="14"/>
        <v>0</v>
      </c>
      <c r="H13" s="234">
        <f t="shared" si="14"/>
        <v>0</v>
      </c>
      <c r="I13" s="234">
        <f t="shared" si="14"/>
        <v>0</v>
      </c>
      <c r="J13" s="234">
        <f t="shared" si="14"/>
        <v>0</v>
      </c>
      <c r="K13" s="240">
        <v>0</v>
      </c>
      <c r="L13" s="240">
        <v>0</v>
      </c>
      <c r="M13" s="239"/>
      <c r="N13" s="234">
        <f>SUM(N6:N12)</f>
        <v>672542.5</v>
      </c>
      <c r="O13" s="234">
        <f t="shared" ref="O13" si="15">SUM(O6:O12)</f>
        <v>288232.5</v>
      </c>
      <c r="P13" s="234">
        <f>SUM(P6:P12)</f>
        <v>960775</v>
      </c>
      <c r="Q13" s="243">
        <f t="shared" ref="Q13:R13" si="16">SUM(Q6:Q12)</f>
        <v>180662.7</v>
      </c>
      <c r="R13" s="243">
        <f t="shared" si="16"/>
        <v>0</v>
      </c>
      <c r="S13" s="242">
        <f t="shared" si="6"/>
        <v>0.26862644368199778</v>
      </c>
      <c r="T13" s="234">
        <f>SUM(T6:T12)</f>
        <v>2616100.0319999997</v>
      </c>
      <c r="U13" s="234">
        <f>C13+I13+O13</f>
        <v>1121185.7280000001</v>
      </c>
      <c r="V13" s="234">
        <f>SUM(V6:V12)</f>
        <v>3737285.76</v>
      </c>
      <c r="W13" s="234">
        <f t="shared" si="10"/>
        <v>577872.5</v>
      </c>
      <c r="X13" s="234">
        <f t="shared" si="12"/>
        <v>0</v>
      </c>
      <c r="Y13" s="233">
        <f t="shared" si="13"/>
        <v>0.22089082715931868</v>
      </c>
    </row>
    <row r="14" spans="1:25" x14ac:dyDescent="0.2">
      <c r="A14" s="232" t="s">
        <v>546</v>
      </c>
      <c r="B14" s="234">
        <f>0.07*B13</f>
        <v>136049.02724000002</v>
      </c>
      <c r="C14" s="234">
        <f t="shared" ref="C14:D14" si="17">0.07*C13</f>
        <v>58306.725960000003</v>
      </c>
      <c r="D14" s="234">
        <f t="shared" si="17"/>
        <v>194355.75320000001</v>
      </c>
      <c r="E14" s="237">
        <f>7/100*E13</f>
        <v>27804.686000000002</v>
      </c>
      <c r="F14" s="237">
        <f>7/100*F13</f>
        <v>0</v>
      </c>
      <c r="G14" s="236">
        <f t="shared" ref="G14:G15" si="18">(E14+F14)/B14</f>
        <v>0.20437254542769046</v>
      </c>
      <c r="H14" s="234">
        <f>70/100*J14</f>
        <v>0</v>
      </c>
      <c r="I14" s="234">
        <f>30/100*J14</f>
        <v>0</v>
      </c>
      <c r="J14" s="234"/>
      <c r="K14" s="240">
        <v>0</v>
      </c>
      <c r="L14" s="240">
        <v>0</v>
      </c>
      <c r="M14" s="239"/>
      <c r="N14" s="234">
        <f>70/100*P14</f>
        <v>47077.974999999999</v>
      </c>
      <c r="O14" s="234">
        <f>30/100*P14</f>
        <v>20176.274999999998</v>
      </c>
      <c r="P14" s="234">
        <f>'2) By Category'!F207</f>
        <v>67254.25</v>
      </c>
      <c r="Q14" s="243">
        <f>7/100*Q13</f>
        <v>12646.389000000003</v>
      </c>
      <c r="R14" s="243">
        <f>7/100*R13</f>
        <v>0</v>
      </c>
      <c r="S14" s="242">
        <f t="shared" si="6"/>
        <v>0.26862644368199784</v>
      </c>
      <c r="T14" s="234">
        <f t="shared" ref="T14:U14" si="19">T13*0.07</f>
        <v>183127.00224</v>
      </c>
      <c r="U14" s="234">
        <f t="shared" si="19"/>
        <v>78483.000960000019</v>
      </c>
      <c r="V14" s="234">
        <f>V13*0.07</f>
        <v>261610.00320000001</v>
      </c>
      <c r="W14" s="234">
        <f t="shared" si="10"/>
        <v>40451.075000000004</v>
      </c>
      <c r="X14" s="234">
        <f t="shared" si="12"/>
        <v>0</v>
      </c>
      <c r="Y14" s="233">
        <f t="shared" si="13"/>
        <v>0.22089082715931868</v>
      </c>
    </row>
    <row r="15" spans="1:25" x14ac:dyDescent="0.2">
      <c r="A15" s="232" t="s">
        <v>547</v>
      </c>
      <c r="B15" s="234">
        <f>B13+B14</f>
        <v>2079606.5592400001</v>
      </c>
      <c r="C15" s="234">
        <f>C13+C14</f>
        <v>891259.95395999996</v>
      </c>
      <c r="D15" s="234">
        <f>SUM(D13:D14)</f>
        <v>2970866.5131999999</v>
      </c>
      <c r="E15" s="237">
        <f t="shared" ref="E15:F15" si="20">SUM(E13:E14)</f>
        <v>425014.48599999998</v>
      </c>
      <c r="F15" s="237">
        <f t="shared" si="20"/>
        <v>0</v>
      </c>
      <c r="G15" s="236">
        <f t="shared" si="18"/>
        <v>0.20437254542769046</v>
      </c>
      <c r="H15" s="234">
        <f>H13+H14</f>
        <v>0</v>
      </c>
      <c r="I15" s="234">
        <f>I13+I14</f>
        <v>0</v>
      </c>
      <c r="J15" s="234">
        <f>SUM(J13:J14)</f>
        <v>0</v>
      </c>
      <c r="K15" s="240"/>
      <c r="L15" s="240"/>
      <c r="M15" s="239"/>
      <c r="N15" s="234">
        <f>N14+N13</f>
        <v>719620.47499999998</v>
      </c>
      <c r="O15" s="234">
        <f>O14+O13</f>
        <v>308408.77500000002</v>
      </c>
      <c r="P15" s="234">
        <f>SUM(P13:P14)</f>
        <v>1028029.25</v>
      </c>
      <c r="Q15" s="243">
        <f>SUM(Q13:Q14)</f>
        <v>193309.08900000001</v>
      </c>
      <c r="R15" s="243">
        <f t="shared" ref="R15" si="21">SUM(R13:R14)</f>
        <v>0</v>
      </c>
      <c r="S15" s="242">
        <f>(Q15+R15)/N15</f>
        <v>0.26862644368199778</v>
      </c>
      <c r="T15" s="234">
        <f>T13+T14</f>
        <v>2799227.0342399995</v>
      </c>
      <c r="U15" s="277">
        <f>U13+U14</f>
        <v>1199668.7289600002</v>
      </c>
      <c r="V15" s="277">
        <f>SUM(V13:V14)</f>
        <v>3998895.7631999999</v>
      </c>
      <c r="W15" s="277">
        <f>E15+Q15</f>
        <v>618323.57499999995</v>
      </c>
      <c r="X15" s="277">
        <f t="shared" si="12"/>
        <v>0</v>
      </c>
      <c r="Y15" s="278">
        <f>(W15+X15)/V15</f>
        <v>0.15462357901152304</v>
      </c>
    </row>
    <row r="16" spans="1:25" ht="17" thickBot="1" x14ac:dyDescent="0.25">
      <c r="D16" s="136"/>
      <c r="G16" s="231"/>
      <c r="M16" s="231"/>
      <c r="S16" s="231"/>
    </row>
    <row r="17" spans="5:24" ht="23" customHeight="1" x14ac:dyDescent="0.2"/>
    <row r="18" spans="5:24" ht="16" hidden="1" x14ac:dyDescent="0.2">
      <c r="G18" s="257"/>
      <c r="S18" s="231"/>
      <c r="W18" s="282">
        <f>0.4168</f>
        <v>0.4168</v>
      </c>
      <c r="X18" s="257">
        <f>W15*W18</f>
        <v>257717.26605999999</v>
      </c>
    </row>
    <row r="19" spans="5:24" x14ac:dyDescent="0.2">
      <c r="E19" s="257"/>
      <c r="G19" s="231"/>
      <c r="S19" s="231"/>
    </row>
    <row r="20" spans="5:24" x14ac:dyDescent="0.2">
      <c r="G20" s="231"/>
      <c r="S20" s="231"/>
    </row>
    <row r="21" spans="5:24" x14ac:dyDescent="0.2">
      <c r="G21" s="231"/>
      <c r="S21" s="231"/>
    </row>
    <row r="22" spans="5:24" x14ac:dyDescent="0.2">
      <c r="G22" s="231"/>
      <c r="M22" s="231"/>
      <c r="S22" s="231"/>
    </row>
    <row r="23" spans="5:24" x14ac:dyDescent="0.2">
      <c r="G23" s="231"/>
      <c r="M23" s="231"/>
      <c r="S23" s="231"/>
    </row>
    <row r="24" spans="5:24" x14ac:dyDescent="0.2">
      <c r="G24" s="231"/>
      <c r="M24" s="231"/>
      <c r="S24" s="231"/>
    </row>
    <row r="25" spans="5:24" x14ac:dyDescent="0.2">
      <c r="G25" s="231"/>
      <c r="M25" s="231"/>
      <c r="S25" s="231"/>
    </row>
    <row r="26" spans="5:24" x14ac:dyDescent="0.2">
      <c r="G26" s="231"/>
      <c r="M26" s="231"/>
      <c r="S26" s="231"/>
    </row>
    <row r="27" spans="5:24" x14ac:dyDescent="0.2">
      <c r="G27" s="231"/>
      <c r="M27" s="231"/>
      <c r="S27" s="231"/>
    </row>
    <row r="28" spans="5:24" x14ac:dyDescent="0.2">
      <c r="G28" s="231"/>
      <c r="M28" s="231"/>
      <c r="S28" s="231"/>
    </row>
    <row r="29" spans="5:24" x14ac:dyDescent="0.2">
      <c r="G29" s="231"/>
      <c r="M29" s="231"/>
      <c r="S29" s="231"/>
    </row>
    <row r="30" spans="5:24" x14ac:dyDescent="0.2">
      <c r="G30" s="231"/>
      <c r="M30" s="231"/>
      <c r="S30" s="231"/>
    </row>
  </sheetData>
  <mergeCells count="6">
    <mergeCell ref="Y4:Y5"/>
    <mergeCell ref="T4:T5"/>
    <mergeCell ref="U4:U5"/>
    <mergeCell ref="V4:V5"/>
    <mergeCell ref="W4:W5"/>
    <mergeCell ref="X4:X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3203125" defaultRowHeight="15" x14ac:dyDescent="0.2"/>
  <sheetData>
    <row r="1" spans="1:1" x14ac:dyDescent="0.2">
      <c r="A1" s="142">
        <v>0</v>
      </c>
    </row>
    <row r="2" spans="1:1" x14ac:dyDescent="0.2">
      <c r="A2" s="142">
        <v>0.2</v>
      </c>
    </row>
    <row r="3" spans="1:1" x14ac:dyDescent="0.2">
      <c r="A3" s="142">
        <v>0.4</v>
      </c>
    </row>
    <row r="4" spans="1:1" x14ac:dyDescent="0.2">
      <c r="A4" s="142">
        <v>0.6</v>
      </c>
    </row>
    <row r="5" spans="1:1" x14ac:dyDescent="0.2">
      <c r="A5" s="142">
        <v>0.8</v>
      </c>
    </row>
    <row r="6" spans="1:1" x14ac:dyDescent="0.2">
      <c r="A6" s="142">
        <v>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78" t="s">
        <v>191</v>
      </c>
      <c r="B1" s="79" t="s">
        <v>192</v>
      </c>
    </row>
    <row r="2" spans="1:2" x14ac:dyDescent="0.2">
      <c r="A2" s="80" t="s">
        <v>193</v>
      </c>
      <c r="B2" s="81" t="s">
        <v>194</v>
      </c>
    </row>
    <row r="3" spans="1:2" x14ac:dyDescent="0.2">
      <c r="A3" s="80" t="s">
        <v>195</v>
      </c>
      <c r="B3" s="81" t="s">
        <v>196</v>
      </c>
    </row>
    <row r="4" spans="1:2" x14ac:dyDescent="0.2">
      <c r="A4" s="80" t="s">
        <v>197</v>
      </c>
      <c r="B4" s="81" t="s">
        <v>198</v>
      </c>
    </row>
    <row r="5" spans="1:2" x14ac:dyDescent="0.2">
      <c r="A5" s="80" t="s">
        <v>199</v>
      </c>
      <c r="B5" s="81" t="s">
        <v>200</v>
      </c>
    </row>
    <row r="6" spans="1:2" x14ac:dyDescent="0.2">
      <c r="A6" s="80" t="s">
        <v>201</v>
      </c>
      <c r="B6" s="81" t="s">
        <v>202</v>
      </c>
    </row>
    <row r="7" spans="1:2" x14ac:dyDescent="0.2">
      <c r="A7" s="80" t="s">
        <v>203</v>
      </c>
      <c r="B7" s="81" t="s">
        <v>204</v>
      </c>
    </row>
    <row r="8" spans="1:2" x14ac:dyDescent="0.2">
      <c r="A8" s="80" t="s">
        <v>205</v>
      </c>
      <c r="B8" s="81" t="s">
        <v>206</v>
      </c>
    </row>
    <row r="9" spans="1:2" x14ac:dyDescent="0.2">
      <c r="A9" s="80" t="s">
        <v>207</v>
      </c>
      <c r="B9" s="81" t="s">
        <v>208</v>
      </c>
    </row>
    <row r="10" spans="1:2" x14ac:dyDescent="0.2">
      <c r="A10" s="80" t="s">
        <v>209</v>
      </c>
      <c r="B10" s="81" t="s">
        <v>210</v>
      </c>
    </row>
    <row r="11" spans="1:2" x14ac:dyDescent="0.2">
      <c r="A11" s="80" t="s">
        <v>211</v>
      </c>
      <c r="B11" s="81" t="s">
        <v>212</v>
      </c>
    </row>
    <row r="12" spans="1:2" x14ac:dyDescent="0.2">
      <c r="A12" s="80" t="s">
        <v>213</v>
      </c>
      <c r="B12" s="81" t="s">
        <v>214</v>
      </c>
    </row>
    <row r="13" spans="1:2" x14ac:dyDescent="0.2">
      <c r="A13" s="80" t="s">
        <v>215</v>
      </c>
      <c r="B13" s="81" t="s">
        <v>216</v>
      </c>
    </row>
    <row r="14" spans="1:2" x14ac:dyDescent="0.2">
      <c r="A14" s="80" t="s">
        <v>217</v>
      </c>
      <c r="B14" s="81" t="s">
        <v>218</v>
      </c>
    </row>
    <row r="15" spans="1:2" x14ac:dyDescent="0.2">
      <c r="A15" s="80" t="s">
        <v>219</v>
      </c>
      <c r="B15" s="81" t="s">
        <v>220</v>
      </c>
    </row>
    <row r="16" spans="1:2" x14ac:dyDescent="0.2">
      <c r="A16" s="80" t="s">
        <v>221</v>
      </c>
      <c r="B16" s="81" t="s">
        <v>222</v>
      </c>
    </row>
    <row r="17" spans="1:2" x14ac:dyDescent="0.2">
      <c r="A17" s="80" t="s">
        <v>223</v>
      </c>
      <c r="B17" s="81" t="s">
        <v>224</v>
      </c>
    </row>
    <row r="18" spans="1:2" x14ac:dyDescent="0.2">
      <c r="A18" s="80" t="s">
        <v>225</v>
      </c>
      <c r="B18" s="81" t="s">
        <v>226</v>
      </c>
    </row>
    <row r="19" spans="1:2" x14ac:dyDescent="0.2">
      <c r="A19" s="80" t="s">
        <v>227</v>
      </c>
      <c r="B19" s="81" t="s">
        <v>228</v>
      </c>
    </row>
    <row r="20" spans="1:2" x14ac:dyDescent="0.2">
      <c r="A20" s="80" t="s">
        <v>229</v>
      </c>
      <c r="B20" s="81" t="s">
        <v>230</v>
      </c>
    </row>
    <row r="21" spans="1:2" x14ac:dyDescent="0.2">
      <c r="A21" s="80" t="s">
        <v>231</v>
      </c>
      <c r="B21" s="81" t="s">
        <v>232</v>
      </c>
    </row>
    <row r="22" spans="1:2" x14ac:dyDescent="0.2">
      <c r="A22" s="80" t="s">
        <v>233</v>
      </c>
      <c r="B22" s="81" t="s">
        <v>234</v>
      </c>
    </row>
    <row r="23" spans="1:2" x14ac:dyDescent="0.2">
      <c r="A23" s="80" t="s">
        <v>235</v>
      </c>
      <c r="B23" s="81" t="s">
        <v>236</v>
      </c>
    </row>
    <row r="24" spans="1:2" x14ac:dyDescent="0.2">
      <c r="A24" s="80" t="s">
        <v>237</v>
      </c>
      <c r="B24" s="81" t="s">
        <v>238</v>
      </c>
    </row>
    <row r="25" spans="1:2" x14ac:dyDescent="0.2">
      <c r="A25" s="80" t="s">
        <v>239</v>
      </c>
      <c r="B25" s="81" t="s">
        <v>240</v>
      </c>
    </row>
    <row r="26" spans="1:2" x14ac:dyDescent="0.2">
      <c r="A26" s="80" t="s">
        <v>241</v>
      </c>
      <c r="B26" s="81" t="s">
        <v>242</v>
      </c>
    </row>
    <row r="27" spans="1:2" x14ac:dyDescent="0.2">
      <c r="A27" s="80" t="s">
        <v>243</v>
      </c>
      <c r="B27" s="81" t="s">
        <v>244</v>
      </c>
    </row>
    <row r="28" spans="1:2" x14ac:dyDescent="0.2">
      <c r="A28" s="80" t="s">
        <v>245</v>
      </c>
      <c r="B28" s="81" t="s">
        <v>246</v>
      </c>
    </row>
    <row r="29" spans="1:2" x14ac:dyDescent="0.2">
      <c r="A29" s="80" t="s">
        <v>247</v>
      </c>
      <c r="B29" s="81" t="s">
        <v>248</v>
      </c>
    </row>
    <row r="30" spans="1:2" x14ac:dyDescent="0.2">
      <c r="A30" s="80" t="s">
        <v>249</v>
      </c>
      <c r="B30" s="81" t="s">
        <v>250</v>
      </c>
    </row>
    <row r="31" spans="1:2" x14ac:dyDescent="0.2">
      <c r="A31" s="80" t="s">
        <v>251</v>
      </c>
      <c r="B31" s="81" t="s">
        <v>252</v>
      </c>
    </row>
    <row r="32" spans="1:2" x14ac:dyDescent="0.2">
      <c r="A32" s="80" t="s">
        <v>253</v>
      </c>
      <c r="B32" s="81" t="s">
        <v>254</v>
      </c>
    </row>
    <row r="33" spans="1:2" x14ac:dyDescent="0.2">
      <c r="A33" s="80" t="s">
        <v>255</v>
      </c>
      <c r="B33" s="81" t="s">
        <v>256</v>
      </c>
    </row>
    <row r="34" spans="1:2" x14ac:dyDescent="0.2">
      <c r="A34" s="80" t="s">
        <v>257</v>
      </c>
      <c r="B34" s="81" t="s">
        <v>258</v>
      </c>
    </row>
    <row r="35" spans="1:2" x14ac:dyDescent="0.2">
      <c r="A35" s="80" t="s">
        <v>259</v>
      </c>
      <c r="B35" s="81" t="s">
        <v>260</v>
      </c>
    </row>
    <row r="36" spans="1:2" x14ac:dyDescent="0.2">
      <c r="A36" s="80" t="s">
        <v>261</v>
      </c>
      <c r="B36" s="81" t="s">
        <v>262</v>
      </c>
    </row>
    <row r="37" spans="1:2" x14ac:dyDescent="0.2">
      <c r="A37" s="80" t="s">
        <v>263</v>
      </c>
      <c r="B37" s="81" t="s">
        <v>264</v>
      </c>
    </row>
    <row r="38" spans="1:2" x14ac:dyDescent="0.2">
      <c r="A38" s="80" t="s">
        <v>265</v>
      </c>
      <c r="B38" s="81" t="s">
        <v>266</v>
      </c>
    </row>
    <row r="39" spans="1:2" x14ac:dyDescent="0.2">
      <c r="A39" s="80" t="s">
        <v>267</v>
      </c>
      <c r="B39" s="81" t="s">
        <v>268</v>
      </c>
    </row>
    <row r="40" spans="1:2" x14ac:dyDescent="0.2">
      <c r="A40" s="80" t="s">
        <v>269</v>
      </c>
      <c r="B40" s="81" t="s">
        <v>270</v>
      </c>
    </row>
    <row r="41" spans="1:2" x14ac:dyDescent="0.2">
      <c r="A41" s="80" t="s">
        <v>271</v>
      </c>
      <c r="B41" s="81" t="s">
        <v>272</v>
      </c>
    </row>
    <row r="42" spans="1:2" x14ac:dyDescent="0.2">
      <c r="A42" s="80" t="s">
        <v>273</v>
      </c>
      <c r="B42" s="81" t="s">
        <v>274</v>
      </c>
    </row>
    <row r="43" spans="1:2" x14ac:dyDescent="0.2">
      <c r="A43" s="80" t="s">
        <v>275</v>
      </c>
      <c r="B43" s="81" t="s">
        <v>276</v>
      </c>
    </row>
    <row r="44" spans="1:2" x14ac:dyDescent="0.2">
      <c r="A44" s="80" t="s">
        <v>277</v>
      </c>
      <c r="B44" s="81" t="s">
        <v>278</v>
      </c>
    </row>
    <row r="45" spans="1:2" x14ac:dyDescent="0.2">
      <c r="A45" s="80" t="s">
        <v>279</v>
      </c>
      <c r="B45" s="81" t="s">
        <v>280</v>
      </c>
    </row>
    <row r="46" spans="1:2" x14ac:dyDescent="0.2">
      <c r="A46" s="80" t="s">
        <v>281</v>
      </c>
      <c r="B46" s="81" t="s">
        <v>282</v>
      </c>
    </row>
    <row r="47" spans="1:2" x14ac:dyDescent="0.2">
      <c r="A47" s="80" t="s">
        <v>283</v>
      </c>
      <c r="B47" s="81" t="s">
        <v>284</v>
      </c>
    </row>
    <row r="48" spans="1:2" x14ac:dyDescent="0.2">
      <c r="A48" s="80" t="s">
        <v>285</v>
      </c>
      <c r="B48" s="81" t="s">
        <v>286</v>
      </c>
    </row>
    <row r="49" spans="1:2" x14ac:dyDescent="0.2">
      <c r="A49" s="80" t="s">
        <v>287</v>
      </c>
      <c r="B49" s="81" t="s">
        <v>288</v>
      </c>
    </row>
    <row r="50" spans="1:2" x14ac:dyDescent="0.2">
      <c r="A50" s="80" t="s">
        <v>289</v>
      </c>
      <c r="B50" s="81" t="s">
        <v>290</v>
      </c>
    </row>
    <row r="51" spans="1:2" x14ac:dyDescent="0.2">
      <c r="A51" s="80" t="s">
        <v>291</v>
      </c>
      <c r="B51" s="81" t="s">
        <v>292</v>
      </c>
    </row>
    <row r="52" spans="1:2" x14ac:dyDescent="0.2">
      <c r="A52" s="80" t="s">
        <v>293</v>
      </c>
      <c r="B52" s="81" t="s">
        <v>294</v>
      </c>
    </row>
    <row r="53" spans="1:2" x14ac:dyDescent="0.2">
      <c r="A53" s="80" t="s">
        <v>295</v>
      </c>
      <c r="B53" s="81" t="s">
        <v>296</v>
      </c>
    </row>
    <row r="54" spans="1:2" x14ac:dyDescent="0.2">
      <c r="A54" s="80" t="s">
        <v>297</v>
      </c>
      <c r="B54" s="81" t="s">
        <v>298</v>
      </c>
    </row>
    <row r="55" spans="1:2" x14ac:dyDescent="0.2">
      <c r="A55" s="80" t="s">
        <v>299</v>
      </c>
      <c r="B55" s="81" t="s">
        <v>300</v>
      </c>
    </row>
    <row r="56" spans="1:2" x14ac:dyDescent="0.2">
      <c r="A56" s="80" t="s">
        <v>301</v>
      </c>
      <c r="B56" s="81" t="s">
        <v>302</v>
      </c>
    </row>
    <row r="57" spans="1:2" x14ac:dyDescent="0.2">
      <c r="A57" s="80" t="s">
        <v>303</v>
      </c>
      <c r="B57" s="81" t="s">
        <v>304</v>
      </c>
    </row>
    <row r="58" spans="1:2" x14ac:dyDescent="0.2">
      <c r="A58" s="80" t="s">
        <v>305</v>
      </c>
      <c r="B58" s="81" t="s">
        <v>306</v>
      </c>
    </row>
    <row r="59" spans="1:2" x14ac:dyDescent="0.2">
      <c r="A59" s="80" t="s">
        <v>307</v>
      </c>
      <c r="B59" s="81" t="s">
        <v>308</v>
      </c>
    </row>
    <row r="60" spans="1:2" x14ac:dyDescent="0.2">
      <c r="A60" s="80" t="s">
        <v>309</v>
      </c>
      <c r="B60" s="81" t="s">
        <v>310</v>
      </c>
    </row>
    <row r="61" spans="1:2" x14ac:dyDescent="0.2">
      <c r="A61" s="80" t="s">
        <v>311</v>
      </c>
      <c r="B61" s="81" t="s">
        <v>312</v>
      </c>
    </row>
    <row r="62" spans="1:2" x14ac:dyDescent="0.2">
      <c r="A62" s="80" t="s">
        <v>313</v>
      </c>
      <c r="B62" s="81" t="s">
        <v>314</v>
      </c>
    </row>
    <row r="63" spans="1:2" x14ac:dyDescent="0.2">
      <c r="A63" s="80" t="s">
        <v>315</v>
      </c>
      <c r="B63" s="81" t="s">
        <v>316</v>
      </c>
    </row>
    <row r="64" spans="1:2" x14ac:dyDescent="0.2">
      <c r="A64" s="80" t="s">
        <v>317</v>
      </c>
      <c r="B64" s="81" t="s">
        <v>318</v>
      </c>
    </row>
    <row r="65" spans="1:2" x14ac:dyDescent="0.2">
      <c r="A65" s="80" t="s">
        <v>319</v>
      </c>
      <c r="B65" s="81" t="s">
        <v>320</v>
      </c>
    </row>
    <row r="66" spans="1:2" x14ac:dyDescent="0.2">
      <c r="A66" s="80" t="s">
        <v>321</v>
      </c>
      <c r="B66" s="81" t="s">
        <v>322</v>
      </c>
    </row>
    <row r="67" spans="1:2" x14ac:dyDescent="0.2">
      <c r="A67" s="80" t="s">
        <v>323</v>
      </c>
      <c r="B67" s="81" t="s">
        <v>324</v>
      </c>
    </row>
    <row r="68" spans="1:2" x14ac:dyDescent="0.2">
      <c r="A68" s="80" t="s">
        <v>325</v>
      </c>
      <c r="B68" s="81" t="s">
        <v>326</v>
      </c>
    </row>
    <row r="69" spans="1:2" x14ac:dyDescent="0.2">
      <c r="A69" s="80" t="s">
        <v>327</v>
      </c>
      <c r="B69" s="81" t="s">
        <v>328</v>
      </c>
    </row>
    <row r="70" spans="1:2" x14ac:dyDescent="0.2">
      <c r="A70" s="80" t="s">
        <v>329</v>
      </c>
      <c r="B70" s="81" t="s">
        <v>330</v>
      </c>
    </row>
    <row r="71" spans="1:2" x14ac:dyDescent="0.2">
      <c r="A71" s="80" t="s">
        <v>331</v>
      </c>
      <c r="B71" s="81" t="s">
        <v>332</v>
      </c>
    </row>
    <row r="72" spans="1:2" x14ac:dyDescent="0.2">
      <c r="A72" s="80" t="s">
        <v>333</v>
      </c>
      <c r="B72" s="81" t="s">
        <v>334</v>
      </c>
    </row>
    <row r="73" spans="1:2" x14ac:dyDescent="0.2">
      <c r="A73" s="80" t="s">
        <v>335</v>
      </c>
      <c r="B73" s="81" t="s">
        <v>336</v>
      </c>
    </row>
    <row r="74" spans="1:2" x14ac:dyDescent="0.2">
      <c r="A74" s="80" t="s">
        <v>337</v>
      </c>
      <c r="B74" s="81" t="s">
        <v>338</v>
      </c>
    </row>
    <row r="75" spans="1:2" ht="16" x14ac:dyDescent="0.2">
      <c r="A75" s="80" t="s">
        <v>339</v>
      </c>
      <c r="B75" s="82" t="s">
        <v>340</v>
      </c>
    </row>
    <row r="76" spans="1:2" ht="16" x14ac:dyDescent="0.2">
      <c r="A76" s="80" t="s">
        <v>341</v>
      </c>
      <c r="B76" s="82" t="s">
        <v>342</v>
      </c>
    </row>
    <row r="77" spans="1:2" ht="16" x14ac:dyDescent="0.2">
      <c r="A77" s="80" t="s">
        <v>343</v>
      </c>
      <c r="B77" s="82" t="s">
        <v>344</v>
      </c>
    </row>
    <row r="78" spans="1:2" ht="16" x14ac:dyDescent="0.2">
      <c r="A78" s="80" t="s">
        <v>345</v>
      </c>
      <c r="B78" s="82" t="s">
        <v>346</v>
      </c>
    </row>
    <row r="79" spans="1:2" ht="16" x14ac:dyDescent="0.2">
      <c r="A79" s="80" t="s">
        <v>347</v>
      </c>
      <c r="B79" s="82" t="s">
        <v>348</v>
      </c>
    </row>
    <row r="80" spans="1:2" ht="16" x14ac:dyDescent="0.2">
      <c r="A80" s="80" t="s">
        <v>349</v>
      </c>
      <c r="B80" s="82" t="s">
        <v>350</v>
      </c>
    </row>
    <row r="81" spans="1:2" ht="16" x14ac:dyDescent="0.2">
      <c r="A81" s="80" t="s">
        <v>351</v>
      </c>
      <c r="B81" s="82" t="s">
        <v>352</v>
      </c>
    </row>
    <row r="82" spans="1:2" ht="16" x14ac:dyDescent="0.2">
      <c r="A82" s="80" t="s">
        <v>353</v>
      </c>
      <c r="B82" s="82" t="s">
        <v>354</v>
      </c>
    </row>
    <row r="83" spans="1:2" ht="16" x14ac:dyDescent="0.2">
      <c r="A83" s="80" t="s">
        <v>355</v>
      </c>
      <c r="B83" s="82" t="s">
        <v>356</v>
      </c>
    </row>
    <row r="84" spans="1:2" ht="16" x14ac:dyDescent="0.2">
      <c r="A84" s="80" t="s">
        <v>357</v>
      </c>
      <c r="B84" s="82" t="s">
        <v>358</v>
      </c>
    </row>
    <row r="85" spans="1:2" ht="16" x14ac:dyDescent="0.2">
      <c r="A85" s="80" t="s">
        <v>359</v>
      </c>
      <c r="B85" s="82" t="s">
        <v>360</v>
      </c>
    </row>
    <row r="86" spans="1:2" ht="16" x14ac:dyDescent="0.2">
      <c r="A86" s="80" t="s">
        <v>361</v>
      </c>
      <c r="B86" s="82" t="s">
        <v>362</v>
      </c>
    </row>
    <row r="87" spans="1:2" ht="16" x14ac:dyDescent="0.2">
      <c r="A87" s="80" t="s">
        <v>363</v>
      </c>
      <c r="B87" s="82" t="s">
        <v>364</v>
      </c>
    </row>
    <row r="88" spans="1:2" ht="16" x14ac:dyDescent="0.2">
      <c r="A88" s="80" t="s">
        <v>365</v>
      </c>
      <c r="B88" s="82" t="s">
        <v>366</v>
      </c>
    </row>
    <row r="89" spans="1:2" ht="16" x14ac:dyDescent="0.2">
      <c r="A89" s="80" t="s">
        <v>367</v>
      </c>
      <c r="B89" s="82" t="s">
        <v>368</v>
      </c>
    </row>
    <row r="90" spans="1:2" ht="16" x14ac:dyDescent="0.2">
      <c r="A90" s="80" t="s">
        <v>369</v>
      </c>
      <c r="B90" s="82" t="s">
        <v>370</v>
      </c>
    </row>
    <row r="91" spans="1:2" ht="16" x14ac:dyDescent="0.2">
      <c r="A91" s="80" t="s">
        <v>371</v>
      </c>
      <c r="B91" s="82" t="s">
        <v>372</v>
      </c>
    </row>
    <row r="92" spans="1:2" ht="16" x14ac:dyDescent="0.2">
      <c r="A92" s="80" t="s">
        <v>373</v>
      </c>
      <c r="B92" s="82" t="s">
        <v>374</v>
      </c>
    </row>
    <row r="93" spans="1:2" ht="16" x14ac:dyDescent="0.2">
      <c r="A93" s="80" t="s">
        <v>375</v>
      </c>
      <c r="B93" s="82" t="s">
        <v>376</v>
      </c>
    </row>
    <row r="94" spans="1:2" ht="16" x14ac:dyDescent="0.2">
      <c r="A94" s="80" t="s">
        <v>377</v>
      </c>
      <c r="B94" s="82" t="s">
        <v>378</v>
      </c>
    </row>
    <row r="95" spans="1:2" ht="16" x14ac:dyDescent="0.2">
      <c r="A95" s="80" t="s">
        <v>379</v>
      </c>
      <c r="B95" s="82" t="s">
        <v>380</v>
      </c>
    </row>
    <row r="96" spans="1:2" ht="16" x14ac:dyDescent="0.2">
      <c r="A96" s="80" t="s">
        <v>381</v>
      </c>
      <c r="B96" s="82" t="s">
        <v>382</v>
      </c>
    </row>
    <row r="97" spans="1:2" ht="16" x14ac:dyDescent="0.2">
      <c r="A97" s="80" t="s">
        <v>383</v>
      </c>
      <c r="B97" s="82" t="s">
        <v>384</v>
      </c>
    </row>
    <row r="98" spans="1:2" ht="16" x14ac:dyDescent="0.2">
      <c r="A98" s="80" t="s">
        <v>385</v>
      </c>
      <c r="B98" s="82" t="s">
        <v>386</v>
      </c>
    </row>
    <row r="99" spans="1:2" ht="16" x14ac:dyDescent="0.2">
      <c r="A99" s="80" t="s">
        <v>387</v>
      </c>
      <c r="B99" s="82" t="s">
        <v>388</v>
      </c>
    </row>
    <row r="100" spans="1:2" ht="16" x14ac:dyDescent="0.2">
      <c r="A100" s="80" t="s">
        <v>389</v>
      </c>
      <c r="B100" s="82" t="s">
        <v>390</v>
      </c>
    </row>
    <row r="101" spans="1:2" ht="16" x14ac:dyDescent="0.2">
      <c r="A101" s="80" t="s">
        <v>391</v>
      </c>
      <c r="B101" s="82" t="s">
        <v>392</v>
      </c>
    </row>
    <row r="102" spans="1:2" ht="16" x14ac:dyDescent="0.2">
      <c r="A102" s="80" t="s">
        <v>393</v>
      </c>
      <c r="B102" s="82" t="s">
        <v>394</v>
      </c>
    </row>
    <row r="103" spans="1:2" ht="16" x14ac:dyDescent="0.2">
      <c r="A103" s="80" t="s">
        <v>395</v>
      </c>
      <c r="B103" s="82" t="s">
        <v>396</v>
      </c>
    </row>
    <row r="104" spans="1:2" ht="16" x14ac:dyDescent="0.2">
      <c r="A104" s="80" t="s">
        <v>397</v>
      </c>
      <c r="B104" s="82" t="s">
        <v>398</v>
      </c>
    </row>
    <row r="105" spans="1:2" ht="16" x14ac:dyDescent="0.2">
      <c r="A105" s="80" t="s">
        <v>399</v>
      </c>
      <c r="B105" s="82" t="s">
        <v>400</v>
      </c>
    </row>
    <row r="106" spans="1:2" ht="16" x14ac:dyDescent="0.2">
      <c r="A106" s="80" t="s">
        <v>401</v>
      </c>
      <c r="B106" s="82" t="s">
        <v>402</v>
      </c>
    </row>
    <row r="107" spans="1:2" ht="16" x14ac:dyDescent="0.2">
      <c r="A107" s="80" t="s">
        <v>403</v>
      </c>
      <c r="B107" s="82" t="s">
        <v>404</v>
      </c>
    </row>
    <row r="108" spans="1:2" ht="16" x14ac:dyDescent="0.2">
      <c r="A108" s="80" t="s">
        <v>405</v>
      </c>
      <c r="B108" s="82" t="s">
        <v>406</v>
      </c>
    </row>
    <row r="109" spans="1:2" ht="16" x14ac:dyDescent="0.2">
      <c r="A109" s="80" t="s">
        <v>407</v>
      </c>
      <c r="B109" s="82" t="s">
        <v>408</v>
      </c>
    </row>
    <row r="110" spans="1:2" ht="16" x14ac:dyDescent="0.2">
      <c r="A110" s="80" t="s">
        <v>409</v>
      </c>
      <c r="B110" s="82" t="s">
        <v>410</v>
      </c>
    </row>
    <row r="111" spans="1:2" ht="16" x14ac:dyDescent="0.2">
      <c r="A111" s="80" t="s">
        <v>411</v>
      </c>
      <c r="B111" s="82" t="s">
        <v>412</v>
      </c>
    </row>
    <row r="112" spans="1:2" ht="16" x14ac:dyDescent="0.2">
      <c r="A112" s="80" t="s">
        <v>413</v>
      </c>
      <c r="B112" s="82" t="s">
        <v>414</v>
      </c>
    </row>
    <row r="113" spans="1:2" ht="16" x14ac:dyDescent="0.2">
      <c r="A113" s="80" t="s">
        <v>415</v>
      </c>
      <c r="B113" s="82" t="s">
        <v>416</v>
      </c>
    </row>
    <row r="114" spans="1:2" ht="16" x14ac:dyDescent="0.2">
      <c r="A114" s="80" t="s">
        <v>417</v>
      </c>
      <c r="B114" s="82" t="s">
        <v>418</v>
      </c>
    </row>
    <row r="115" spans="1:2" ht="16" x14ac:dyDescent="0.2">
      <c r="A115" s="80" t="s">
        <v>419</v>
      </c>
      <c r="B115" s="82" t="s">
        <v>420</v>
      </c>
    </row>
    <row r="116" spans="1:2" ht="16" x14ac:dyDescent="0.2">
      <c r="A116" s="80" t="s">
        <v>421</v>
      </c>
      <c r="B116" s="82" t="s">
        <v>422</v>
      </c>
    </row>
    <row r="117" spans="1:2" ht="16" x14ac:dyDescent="0.2">
      <c r="A117" s="80" t="s">
        <v>423</v>
      </c>
      <c r="B117" s="82" t="s">
        <v>424</v>
      </c>
    </row>
    <row r="118" spans="1:2" ht="16" x14ac:dyDescent="0.2">
      <c r="A118" s="80" t="s">
        <v>425</v>
      </c>
      <c r="B118" s="82" t="s">
        <v>426</v>
      </c>
    </row>
    <row r="119" spans="1:2" ht="16" x14ac:dyDescent="0.2">
      <c r="A119" s="80" t="s">
        <v>427</v>
      </c>
      <c r="B119" s="82" t="s">
        <v>428</v>
      </c>
    </row>
    <row r="120" spans="1:2" ht="16" x14ac:dyDescent="0.2">
      <c r="A120" s="80" t="s">
        <v>429</v>
      </c>
      <c r="B120" s="82" t="s">
        <v>430</v>
      </c>
    </row>
    <row r="121" spans="1:2" ht="16" x14ac:dyDescent="0.2">
      <c r="A121" s="80" t="s">
        <v>431</v>
      </c>
      <c r="B121" s="82" t="s">
        <v>432</v>
      </c>
    </row>
    <row r="122" spans="1:2" ht="16" x14ac:dyDescent="0.2">
      <c r="A122" s="80" t="s">
        <v>433</v>
      </c>
      <c r="B122" s="82" t="s">
        <v>434</v>
      </c>
    </row>
    <row r="123" spans="1:2" ht="16" x14ac:dyDescent="0.2">
      <c r="A123" s="80" t="s">
        <v>435</v>
      </c>
      <c r="B123" s="82" t="s">
        <v>436</v>
      </c>
    </row>
    <row r="124" spans="1:2" ht="16" x14ac:dyDescent="0.2">
      <c r="A124" s="80" t="s">
        <v>437</v>
      </c>
      <c r="B124" s="82" t="s">
        <v>438</v>
      </c>
    </row>
    <row r="125" spans="1:2" ht="16" x14ac:dyDescent="0.2">
      <c r="A125" s="80" t="s">
        <v>439</v>
      </c>
      <c r="B125" s="82" t="s">
        <v>440</v>
      </c>
    </row>
    <row r="126" spans="1:2" ht="16" x14ac:dyDescent="0.2">
      <c r="A126" s="80" t="s">
        <v>441</v>
      </c>
      <c r="B126" s="82" t="s">
        <v>442</v>
      </c>
    </row>
    <row r="127" spans="1:2" ht="16" x14ac:dyDescent="0.2">
      <c r="A127" s="80" t="s">
        <v>443</v>
      </c>
      <c r="B127" s="82" t="s">
        <v>444</v>
      </c>
    </row>
    <row r="128" spans="1:2" ht="16" x14ac:dyDescent="0.2">
      <c r="A128" s="80" t="s">
        <v>445</v>
      </c>
      <c r="B128" s="82" t="s">
        <v>446</v>
      </c>
    </row>
    <row r="129" spans="1:2" ht="16" x14ac:dyDescent="0.2">
      <c r="A129" s="80" t="s">
        <v>447</v>
      </c>
      <c r="B129" s="82" t="s">
        <v>448</v>
      </c>
    </row>
    <row r="130" spans="1:2" ht="16" x14ac:dyDescent="0.2">
      <c r="A130" s="80" t="s">
        <v>449</v>
      </c>
      <c r="B130" s="82" t="s">
        <v>450</v>
      </c>
    </row>
    <row r="131" spans="1:2" ht="16" x14ac:dyDescent="0.2">
      <c r="A131" s="80" t="s">
        <v>451</v>
      </c>
      <c r="B131" s="82" t="s">
        <v>452</v>
      </c>
    </row>
    <row r="132" spans="1:2" ht="16" x14ac:dyDescent="0.2">
      <c r="A132" s="80" t="s">
        <v>453</v>
      </c>
      <c r="B132" s="82" t="s">
        <v>454</v>
      </c>
    </row>
    <row r="133" spans="1:2" ht="16" x14ac:dyDescent="0.2">
      <c r="A133" s="80" t="s">
        <v>455</v>
      </c>
      <c r="B133" s="82" t="s">
        <v>456</v>
      </c>
    </row>
    <row r="134" spans="1:2" ht="16" x14ac:dyDescent="0.2">
      <c r="A134" s="80" t="s">
        <v>457</v>
      </c>
      <c r="B134" s="82" t="s">
        <v>458</v>
      </c>
    </row>
    <row r="135" spans="1:2" ht="16" x14ac:dyDescent="0.2">
      <c r="A135" s="80" t="s">
        <v>459</v>
      </c>
      <c r="B135" s="82" t="s">
        <v>460</v>
      </c>
    </row>
    <row r="136" spans="1:2" ht="16" x14ac:dyDescent="0.2">
      <c r="A136" s="80" t="s">
        <v>461</v>
      </c>
      <c r="B136" s="82" t="s">
        <v>462</v>
      </c>
    </row>
    <row r="137" spans="1:2" ht="16" x14ac:dyDescent="0.2">
      <c r="A137" s="80" t="s">
        <v>463</v>
      </c>
      <c r="B137" s="82" t="s">
        <v>464</v>
      </c>
    </row>
    <row r="138" spans="1:2" ht="16" x14ac:dyDescent="0.2">
      <c r="A138" s="80" t="s">
        <v>465</v>
      </c>
      <c r="B138" s="82" t="s">
        <v>466</v>
      </c>
    </row>
    <row r="139" spans="1:2" ht="16" x14ac:dyDescent="0.2">
      <c r="A139" s="80" t="s">
        <v>467</v>
      </c>
      <c r="B139" s="82" t="s">
        <v>468</v>
      </c>
    </row>
    <row r="140" spans="1:2" ht="16" x14ac:dyDescent="0.2">
      <c r="A140" s="80" t="s">
        <v>469</v>
      </c>
      <c r="B140" s="82" t="s">
        <v>470</v>
      </c>
    </row>
    <row r="141" spans="1:2" ht="16" x14ac:dyDescent="0.2">
      <c r="A141" s="80" t="s">
        <v>471</v>
      </c>
      <c r="B141" s="82" t="s">
        <v>472</v>
      </c>
    </row>
    <row r="142" spans="1:2" ht="16" x14ac:dyDescent="0.2">
      <c r="A142" s="80" t="s">
        <v>473</v>
      </c>
      <c r="B142" s="82" t="s">
        <v>474</v>
      </c>
    </row>
    <row r="143" spans="1:2" ht="16" x14ac:dyDescent="0.2">
      <c r="A143" s="80" t="s">
        <v>475</v>
      </c>
      <c r="B143" s="82" t="s">
        <v>476</v>
      </c>
    </row>
    <row r="144" spans="1:2" ht="16" x14ac:dyDescent="0.2">
      <c r="A144" s="80" t="s">
        <v>477</v>
      </c>
      <c r="B144" s="82" t="s">
        <v>478</v>
      </c>
    </row>
    <row r="145" spans="1:2" ht="16" x14ac:dyDescent="0.2">
      <c r="A145" s="80" t="s">
        <v>479</v>
      </c>
      <c r="B145" s="82" t="s">
        <v>480</v>
      </c>
    </row>
    <row r="146" spans="1:2" ht="16" x14ac:dyDescent="0.2">
      <c r="A146" s="80" t="s">
        <v>481</v>
      </c>
      <c r="B146" s="82" t="s">
        <v>482</v>
      </c>
    </row>
    <row r="147" spans="1:2" ht="16" x14ac:dyDescent="0.2">
      <c r="A147" s="80" t="s">
        <v>483</v>
      </c>
      <c r="B147" s="82" t="s">
        <v>484</v>
      </c>
    </row>
    <row r="148" spans="1:2" ht="16" x14ac:dyDescent="0.2">
      <c r="A148" s="80" t="s">
        <v>485</v>
      </c>
      <c r="B148" s="82" t="s">
        <v>486</v>
      </c>
    </row>
    <row r="149" spans="1:2" ht="16" x14ac:dyDescent="0.2">
      <c r="A149" s="80" t="s">
        <v>487</v>
      </c>
      <c r="B149" s="82" t="s">
        <v>488</v>
      </c>
    </row>
    <row r="150" spans="1:2" ht="16" x14ac:dyDescent="0.2">
      <c r="A150" s="80" t="s">
        <v>489</v>
      </c>
      <c r="B150" s="82" t="s">
        <v>490</v>
      </c>
    </row>
    <row r="151" spans="1:2" ht="16" x14ac:dyDescent="0.2">
      <c r="A151" s="80" t="s">
        <v>491</v>
      </c>
      <c r="B151" s="82" t="s">
        <v>492</v>
      </c>
    </row>
    <row r="152" spans="1:2" ht="16" x14ac:dyDescent="0.2">
      <c r="A152" s="80" t="s">
        <v>493</v>
      </c>
      <c r="B152" s="82" t="s">
        <v>494</v>
      </c>
    </row>
    <row r="153" spans="1:2" ht="16" x14ac:dyDescent="0.2">
      <c r="A153" s="80" t="s">
        <v>495</v>
      </c>
      <c r="B153" s="82" t="s">
        <v>496</v>
      </c>
    </row>
    <row r="154" spans="1:2" ht="16" x14ac:dyDescent="0.2">
      <c r="A154" s="80" t="s">
        <v>497</v>
      </c>
      <c r="B154" s="82" t="s">
        <v>498</v>
      </c>
    </row>
    <row r="155" spans="1:2" ht="16" x14ac:dyDescent="0.2">
      <c r="A155" s="80" t="s">
        <v>499</v>
      </c>
      <c r="B155" s="82" t="s">
        <v>500</v>
      </c>
    </row>
    <row r="156" spans="1:2" ht="16" x14ac:dyDescent="0.2">
      <c r="A156" s="80" t="s">
        <v>501</v>
      </c>
      <c r="B156" s="82" t="s">
        <v>502</v>
      </c>
    </row>
    <row r="157" spans="1:2" ht="16" x14ac:dyDescent="0.2">
      <c r="A157" s="80" t="s">
        <v>503</v>
      </c>
      <c r="B157" s="82" t="s">
        <v>504</v>
      </c>
    </row>
    <row r="158" spans="1:2" ht="16" x14ac:dyDescent="0.2">
      <c r="A158" s="80" t="s">
        <v>505</v>
      </c>
      <c r="B158" s="82" t="s">
        <v>506</v>
      </c>
    </row>
    <row r="159" spans="1:2" ht="16" x14ac:dyDescent="0.2">
      <c r="A159" s="80" t="s">
        <v>507</v>
      </c>
      <c r="B159" s="82" t="s">
        <v>508</v>
      </c>
    </row>
    <row r="160" spans="1:2" ht="16" x14ac:dyDescent="0.2">
      <c r="A160" s="80" t="s">
        <v>509</v>
      </c>
      <c r="B160" s="82" t="s">
        <v>510</v>
      </c>
    </row>
    <row r="161" spans="1:2" ht="16" x14ac:dyDescent="0.2">
      <c r="A161" s="80" t="s">
        <v>511</v>
      </c>
      <c r="B161" s="82" t="s">
        <v>512</v>
      </c>
    </row>
    <row r="162" spans="1:2" ht="16" x14ac:dyDescent="0.2">
      <c r="A162" s="80" t="s">
        <v>513</v>
      </c>
      <c r="B162" s="82" t="s">
        <v>514</v>
      </c>
    </row>
    <row r="163" spans="1:2" ht="16" x14ac:dyDescent="0.2">
      <c r="A163" s="80" t="s">
        <v>515</v>
      </c>
      <c r="B163" s="82" t="s">
        <v>516</v>
      </c>
    </row>
    <row r="164" spans="1:2" ht="16" x14ac:dyDescent="0.2">
      <c r="A164" s="80" t="s">
        <v>517</v>
      </c>
      <c r="B164" s="82" t="s">
        <v>518</v>
      </c>
    </row>
    <row r="165" spans="1:2" ht="16" x14ac:dyDescent="0.2">
      <c r="A165" s="80" t="s">
        <v>519</v>
      </c>
      <c r="B165" s="82" t="s">
        <v>520</v>
      </c>
    </row>
    <row r="166" spans="1:2" ht="16" x14ac:dyDescent="0.2">
      <c r="A166" s="80" t="s">
        <v>521</v>
      </c>
      <c r="B166" s="82" t="s">
        <v>522</v>
      </c>
    </row>
    <row r="167" spans="1:2" ht="16" x14ac:dyDescent="0.2">
      <c r="A167" s="80" t="s">
        <v>523</v>
      </c>
      <c r="B167" s="82" t="s">
        <v>524</v>
      </c>
    </row>
    <row r="168" spans="1:2" ht="16" x14ac:dyDescent="0.2">
      <c r="A168" s="80" t="s">
        <v>525</v>
      </c>
      <c r="B168" s="82" t="s">
        <v>526</v>
      </c>
    </row>
    <row r="169" spans="1:2" ht="16" x14ac:dyDescent="0.2">
      <c r="A169" s="80" t="s">
        <v>527</v>
      </c>
      <c r="B169" s="82" t="s">
        <v>528</v>
      </c>
    </row>
    <row r="170" spans="1:2" ht="16" x14ac:dyDescent="0.2">
      <c r="A170" s="80" t="s">
        <v>529</v>
      </c>
      <c r="B170" s="82" t="s">
        <v>530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zoomScale="70" zoomScaleNormal="70" workbookViewId="0">
      <pane ySplit="4" topLeftCell="A53" activePane="bottomLeft" state="frozen"/>
      <selection pane="bottomLeft" activeCell="A60" sqref="A60"/>
    </sheetView>
  </sheetViews>
  <sheetFormatPr baseColWidth="10" defaultColWidth="9.1640625" defaultRowHeight="15" x14ac:dyDescent="0.2"/>
  <cols>
    <col min="1" max="1" width="9.1640625" style="34"/>
    <col min="2" max="2" width="30.83203125" style="34" customWidth="1"/>
    <col min="3" max="3" width="32.5" style="34" customWidth="1"/>
    <col min="4" max="4" width="25.1640625" style="34" customWidth="1"/>
    <col min="5" max="6" width="25.83203125" style="34" customWidth="1"/>
    <col min="7" max="7" width="23.1640625" style="34" customWidth="1"/>
    <col min="8" max="8" width="22.5" style="34" customWidth="1"/>
    <col min="9" max="9" width="22.5" style="158" customWidth="1"/>
    <col min="10" max="10" width="27" style="183" customWidth="1"/>
    <col min="11" max="11" width="30.1640625" style="34" customWidth="1"/>
    <col min="12" max="12" width="18.83203125" style="34" customWidth="1"/>
    <col min="13" max="13" width="9.1640625" style="34"/>
    <col min="14" max="14" width="17.83203125" style="34" customWidth="1"/>
    <col min="15" max="15" width="26.5" style="34" customWidth="1"/>
    <col min="16" max="16" width="22.5" style="34" customWidth="1"/>
    <col min="17" max="17" width="29.83203125" style="34" customWidth="1"/>
    <col min="18" max="18" width="23.5" style="34" customWidth="1"/>
    <col min="19" max="19" width="18.5" style="34" customWidth="1"/>
    <col min="20" max="20" width="17.5" style="34" customWidth="1"/>
    <col min="21" max="21" width="25.1640625" style="34" customWidth="1"/>
    <col min="22" max="16384" width="9.1640625" style="34"/>
  </cols>
  <sheetData>
    <row r="1" spans="1:12" ht="30.75" customHeight="1" x14ac:dyDescent="0.55000000000000004">
      <c r="B1" s="293" t="s">
        <v>538</v>
      </c>
      <c r="C1" s="293"/>
      <c r="D1" s="293"/>
      <c r="E1" s="293"/>
      <c r="F1" s="32"/>
      <c r="G1" s="32"/>
      <c r="H1" s="33"/>
      <c r="I1" s="157"/>
      <c r="J1" s="182"/>
      <c r="K1" s="33"/>
    </row>
    <row r="2" spans="1:12" ht="16.5" customHeight="1" x14ac:dyDescent="0.3">
      <c r="B2" s="296" t="s">
        <v>174</v>
      </c>
      <c r="C2" s="296"/>
      <c r="D2" s="296"/>
      <c r="E2" s="296"/>
      <c r="F2" s="193"/>
      <c r="G2" s="193"/>
      <c r="H2" s="193"/>
      <c r="I2" s="168"/>
      <c r="J2" s="168"/>
    </row>
    <row r="4" spans="1:12" ht="119.25" customHeight="1" x14ac:dyDescent="0.2">
      <c r="B4" s="42" t="s">
        <v>550</v>
      </c>
      <c r="C4" s="42" t="s">
        <v>551</v>
      </c>
      <c r="D4" s="70" t="s">
        <v>567</v>
      </c>
      <c r="E4" s="70" t="s">
        <v>568</v>
      </c>
      <c r="F4" s="70" t="s">
        <v>569</v>
      </c>
      <c r="G4" s="100" t="s">
        <v>62</v>
      </c>
      <c r="H4" s="42" t="s">
        <v>552</v>
      </c>
      <c r="I4" s="169" t="s">
        <v>556</v>
      </c>
      <c r="J4" s="190" t="s">
        <v>562</v>
      </c>
      <c r="K4" s="190" t="s">
        <v>564</v>
      </c>
      <c r="L4" s="41"/>
    </row>
    <row r="5" spans="1:12" ht="51" customHeight="1" x14ac:dyDescent="0.2">
      <c r="B5" s="97" t="s">
        <v>0</v>
      </c>
      <c r="C5" s="304" t="s">
        <v>645</v>
      </c>
      <c r="D5" s="305"/>
      <c r="E5" s="305"/>
      <c r="F5" s="305"/>
      <c r="G5" s="305"/>
      <c r="H5" s="305"/>
      <c r="I5" s="305"/>
      <c r="J5" s="305"/>
      <c r="K5" s="306"/>
      <c r="L5" s="18"/>
    </row>
    <row r="6" spans="1:12" ht="51" customHeight="1" x14ac:dyDescent="0.2">
      <c r="B6" s="97" t="s">
        <v>1</v>
      </c>
      <c r="C6" s="307" t="s">
        <v>644</v>
      </c>
      <c r="D6" s="308"/>
      <c r="E6" s="308"/>
      <c r="F6" s="308"/>
      <c r="G6" s="308"/>
      <c r="H6" s="308"/>
      <c r="I6" s="308"/>
      <c r="J6" s="308"/>
      <c r="K6" s="309"/>
      <c r="L6" s="44"/>
    </row>
    <row r="7" spans="1:12" ht="51" x14ac:dyDescent="0.2">
      <c r="B7" s="147" t="s">
        <v>2</v>
      </c>
      <c r="C7" s="196" t="s">
        <v>647</v>
      </c>
      <c r="D7" s="197">
        <v>15000</v>
      </c>
      <c r="E7" s="19"/>
      <c r="F7" s="19"/>
      <c r="G7" s="127">
        <f>SUM(D7:F7)</f>
        <v>15000</v>
      </c>
      <c r="H7" s="124">
        <v>0.5</v>
      </c>
      <c r="I7" s="19"/>
      <c r="J7" s="202" t="s">
        <v>581</v>
      </c>
      <c r="K7" s="203" t="s">
        <v>605</v>
      </c>
      <c r="L7" s="45"/>
    </row>
    <row r="8" spans="1:12" ht="158.5" customHeight="1" x14ac:dyDescent="0.2">
      <c r="B8" s="147" t="s">
        <v>3</v>
      </c>
      <c r="C8" s="204" t="s">
        <v>648</v>
      </c>
      <c r="D8" s="197">
        <v>45000</v>
      </c>
      <c r="E8" s="19"/>
      <c r="F8" s="19"/>
      <c r="G8" s="127">
        <f t="shared" ref="G8:G14" si="0">SUM(D8:F8)</f>
        <v>45000</v>
      </c>
      <c r="H8" s="124">
        <v>0.5</v>
      </c>
      <c r="I8" s="19"/>
      <c r="J8" s="202" t="s">
        <v>582</v>
      </c>
      <c r="K8" s="203" t="s">
        <v>606</v>
      </c>
      <c r="L8" s="45"/>
    </row>
    <row r="9" spans="1:12" ht="85" x14ac:dyDescent="0.2">
      <c r="B9" s="147" t="s">
        <v>4</v>
      </c>
      <c r="C9" s="196" t="s">
        <v>646</v>
      </c>
      <c r="D9" s="197">
        <v>40000</v>
      </c>
      <c r="E9" s="19"/>
      <c r="F9" s="19"/>
      <c r="G9" s="127">
        <f t="shared" si="0"/>
        <v>40000</v>
      </c>
      <c r="H9" s="124">
        <v>0.5</v>
      </c>
      <c r="I9" s="19"/>
      <c r="J9" s="202" t="s">
        <v>583</v>
      </c>
      <c r="K9" s="203" t="s">
        <v>607</v>
      </c>
      <c r="L9" s="45"/>
    </row>
    <row r="10" spans="1:12" ht="102" x14ac:dyDescent="0.2">
      <c r="B10" s="147" t="s">
        <v>31</v>
      </c>
      <c r="C10" s="253" t="s">
        <v>649</v>
      </c>
      <c r="D10" s="19"/>
      <c r="E10" s="197">
        <v>70000</v>
      </c>
      <c r="F10" s="19"/>
      <c r="G10" s="127">
        <f t="shared" si="0"/>
        <v>70000</v>
      </c>
      <c r="H10" s="124">
        <v>0.5</v>
      </c>
      <c r="I10" s="19"/>
      <c r="J10" s="202" t="s">
        <v>616</v>
      </c>
      <c r="K10" s="203" t="s">
        <v>627</v>
      </c>
      <c r="L10" s="45"/>
    </row>
    <row r="11" spans="1:12" ht="175.75" customHeight="1" x14ac:dyDescent="0.2">
      <c r="B11" s="147" t="s">
        <v>32</v>
      </c>
      <c r="C11" s="253" t="s">
        <v>650</v>
      </c>
      <c r="D11" s="19"/>
      <c r="E11" s="197" t="s">
        <v>651</v>
      </c>
      <c r="F11" s="207">
        <v>18300</v>
      </c>
      <c r="G11" s="127">
        <f t="shared" si="0"/>
        <v>18300</v>
      </c>
      <c r="H11" s="208">
        <v>0.5</v>
      </c>
      <c r="I11" s="19"/>
      <c r="J11" s="202" t="s">
        <v>632</v>
      </c>
      <c r="K11" s="203" t="s">
        <v>633</v>
      </c>
      <c r="L11" s="45"/>
    </row>
    <row r="12" spans="1:12" s="35" customFormat="1" ht="85" x14ac:dyDescent="0.2">
      <c r="B12" s="220" t="s">
        <v>33</v>
      </c>
      <c r="C12" s="226" t="s">
        <v>680</v>
      </c>
      <c r="D12" s="221"/>
      <c r="E12" s="209">
        <v>25000</v>
      </c>
      <c r="F12" s="222"/>
      <c r="G12" s="223">
        <f t="shared" si="0"/>
        <v>25000</v>
      </c>
      <c r="H12" s="210">
        <v>0.5</v>
      </c>
      <c r="I12" s="221"/>
      <c r="J12" s="221" t="s">
        <v>651</v>
      </c>
      <c r="K12" s="225" t="s">
        <v>679</v>
      </c>
      <c r="L12" s="224"/>
    </row>
    <row r="13" spans="1:12" ht="83.25" customHeight="1" x14ac:dyDescent="0.2">
      <c r="B13" s="147" t="s">
        <v>34</v>
      </c>
      <c r="C13" s="198" t="s">
        <v>651</v>
      </c>
      <c r="D13" s="20"/>
      <c r="E13" s="20"/>
      <c r="F13" s="209"/>
      <c r="G13" s="127">
        <f t="shared" si="0"/>
        <v>0</v>
      </c>
      <c r="H13" s="210">
        <v>0</v>
      </c>
      <c r="I13" s="20"/>
      <c r="J13" s="202" t="s">
        <v>651</v>
      </c>
      <c r="K13" s="205" t="s">
        <v>651</v>
      </c>
      <c r="L13" s="45"/>
    </row>
    <row r="14" spans="1:12" ht="17" x14ac:dyDescent="0.2">
      <c r="A14" s="35"/>
      <c r="B14" s="147" t="s">
        <v>35</v>
      </c>
      <c r="C14" s="40"/>
      <c r="D14" s="20"/>
      <c r="E14" s="20"/>
      <c r="F14" s="20"/>
      <c r="G14" s="127">
        <f t="shared" si="0"/>
        <v>0</v>
      </c>
      <c r="H14" s="125"/>
      <c r="I14" s="20"/>
      <c r="J14" s="20"/>
      <c r="K14" s="113"/>
    </row>
    <row r="15" spans="1:12" ht="17" x14ac:dyDescent="0.2">
      <c r="A15" s="35"/>
      <c r="C15" s="97" t="s">
        <v>173</v>
      </c>
      <c r="D15" s="21">
        <f>SUM(D7:D14)</f>
        <v>100000</v>
      </c>
      <c r="E15" s="21">
        <f>SUM(E7:E14)</f>
        <v>95000</v>
      </c>
      <c r="F15" s="21">
        <f>SUM(F7:F14)</f>
        <v>18300</v>
      </c>
      <c r="G15" s="21">
        <f>SUM(G7:G14)</f>
        <v>213300</v>
      </c>
      <c r="H15" s="21">
        <f>(H7*G7)+(H8*G8)+(H9*G9)+(H10*G10)+(H11*G11)+(H12*G12)+(H13*G13)+(H14*G14)</f>
        <v>106650</v>
      </c>
      <c r="I15" s="21">
        <f>SUM(I7:I14)</f>
        <v>0</v>
      </c>
      <c r="J15" s="184"/>
      <c r="K15" s="113"/>
      <c r="L15" s="46"/>
    </row>
    <row r="16" spans="1:12" ht="51" customHeight="1" x14ac:dyDescent="0.2">
      <c r="A16" s="35"/>
      <c r="B16" s="97" t="s">
        <v>5</v>
      </c>
      <c r="C16" s="297" t="s">
        <v>566</v>
      </c>
      <c r="D16" s="298"/>
      <c r="E16" s="298"/>
      <c r="F16" s="298"/>
      <c r="G16" s="298"/>
      <c r="H16" s="298"/>
      <c r="I16" s="298"/>
      <c r="J16" s="298"/>
      <c r="K16" s="299"/>
      <c r="L16" s="44"/>
    </row>
    <row r="17" spans="1:12" s="268" customFormat="1" ht="119.5" customHeight="1" x14ac:dyDescent="0.2">
      <c r="A17" s="260"/>
      <c r="B17" s="261" t="s">
        <v>42</v>
      </c>
      <c r="C17" s="196" t="s">
        <v>652</v>
      </c>
      <c r="D17" s="262">
        <v>150000</v>
      </c>
      <c r="E17" s="262"/>
      <c r="F17" s="262"/>
      <c r="G17" s="263">
        <f>SUM(D17:F17)</f>
        <v>150000</v>
      </c>
      <c r="H17" s="264">
        <v>0.6</v>
      </c>
      <c r="I17" s="262"/>
      <c r="J17" s="265" t="s">
        <v>584</v>
      </c>
      <c r="K17" s="266" t="s">
        <v>608</v>
      </c>
      <c r="L17" s="267"/>
    </row>
    <row r="18" spans="1:12" ht="145" customHeight="1" x14ac:dyDescent="0.2">
      <c r="A18" s="35"/>
      <c r="B18" s="147" t="s">
        <v>43</v>
      </c>
      <c r="C18" s="196" t="s">
        <v>617</v>
      </c>
      <c r="D18" s="19">
        <v>15000</v>
      </c>
      <c r="E18" s="19"/>
      <c r="F18" s="19"/>
      <c r="G18" s="127">
        <f t="shared" ref="G18:G24" si="1">SUM(D18:F18)</f>
        <v>15000</v>
      </c>
      <c r="H18" s="124">
        <v>0.6</v>
      </c>
      <c r="I18" s="19"/>
      <c r="J18" s="202" t="s">
        <v>585</v>
      </c>
      <c r="K18" s="203" t="s">
        <v>609</v>
      </c>
      <c r="L18" s="45"/>
    </row>
    <row r="19" spans="1:12" ht="98.5" customHeight="1" x14ac:dyDescent="0.2">
      <c r="A19" s="35"/>
      <c r="B19" s="147" t="s">
        <v>36</v>
      </c>
      <c r="C19" s="196" t="s">
        <v>578</v>
      </c>
      <c r="D19" s="19">
        <v>25000</v>
      </c>
      <c r="E19" s="19"/>
      <c r="F19" s="19"/>
      <c r="G19" s="127">
        <f t="shared" si="1"/>
        <v>25000</v>
      </c>
      <c r="H19" s="124">
        <v>0.6</v>
      </c>
      <c r="I19" s="19"/>
      <c r="J19" s="202" t="s">
        <v>586</v>
      </c>
      <c r="K19" s="203" t="s">
        <v>589</v>
      </c>
      <c r="L19" s="45"/>
    </row>
    <row r="20" spans="1:12" ht="76" customHeight="1" x14ac:dyDescent="0.2">
      <c r="A20" s="35"/>
      <c r="B20" s="147" t="s">
        <v>37</v>
      </c>
      <c r="C20" s="196" t="s">
        <v>653</v>
      </c>
      <c r="D20" s="19">
        <v>30000</v>
      </c>
      <c r="E20" s="19"/>
      <c r="F20" s="19"/>
      <c r="G20" s="127">
        <f t="shared" si="1"/>
        <v>30000</v>
      </c>
      <c r="H20" s="124">
        <v>0.5</v>
      </c>
      <c r="I20" s="19"/>
      <c r="J20" s="202" t="s">
        <v>587</v>
      </c>
      <c r="K20" s="203" t="s">
        <v>588</v>
      </c>
      <c r="L20" s="45"/>
    </row>
    <row r="21" spans="1:12" ht="74.5" customHeight="1" x14ac:dyDescent="0.2">
      <c r="A21" s="35"/>
      <c r="B21" s="147" t="s">
        <v>38</v>
      </c>
      <c r="C21" s="196" t="s">
        <v>625</v>
      </c>
      <c r="D21" s="19">
        <v>10000</v>
      </c>
      <c r="E21" s="19"/>
      <c r="F21" s="19"/>
      <c r="G21" s="127">
        <f t="shared" si="1"/>
        <v>10000</v>
      </c>
      <c r="H21" s="124">
        <v>0.5</v>
      </c>
      <c r="I21" s="19"/>
      <c r="J21" s="202" t="s">
        <v>639</v>
      </c>
      <c r="K21" s="203" t="s">
        <v>610</v>
      </c>
      <c r="L21" s="45"/>
    </row>
    <row r="22" spans="1:12" ht="147.75" customHeight="1" x14ac:dyDescent="0.2">
      <c r="A22" s="35"/>
      <c r="B22" s="147" t="s">
        <v>39</v>
      </c>
      <c r="C22" s="196" t="s">
        <v>654</v>
      </c>
      <c r="D22" s="19"/>
      <c r="E22" s="19">
        <v>100000</v>
      </c>
      <c r="F22" s="19"/>
      <c r="G22" s="127">
        <f t="shared" si="1"/>
        <v>100000</v>
      </c>
      <c r="H22" s="124">
        <v>0.5</v>
      </c>
      <c r="I22" s="19"/>
      <c r="J22" s="202" t="s">
        <v>584</v>
      </c>
      <c r="K22" s="112" t="s">
        <v>608</v>
      </c>
      <c r="L22" s="45"/>
    </row>
    <row r="23" spans="1:12" ht="68" x14ac:dyDescent="0.2">
      <c r="A23" s="35"/>
      <c r="B23" s="147" t="s">
        <v>40</v>
      </c>
      <c r="C23" s="198" t="s">
        <v>579</v>
      </c>
      <c r="D23" s="20"/>
      <c r="E23" s="20">
        <v>100000</v>
      </c>
      <c r="F23" s="20"/>
      <c r="G23" s="127">
        <f t="shared" si="1"/>
        <v>100000</v>
      </c>
      <c r="H23" s="125">
        <v>0.5</v>
      </c>
      <c r="I23" s="20"/>
      <c r="J23" s="202" t="s">
        <v>618</v>
      </c>
      <c r="K23" s="205" t="s">
        <v>619</v>
      </c>
      <c r="L23" s="45"/>
    </row>
    <row r="24" spans="1:12" ht="204" customHeight="1" x14ac:dyDescent="0.2">
      <c r="A24" s="35"/>
      <c r="B24" s="147" t="s">
        <v>41</v>
      </c>
      <c r="C24" s="254" t="s">
        <v>570</v>
      </c>
      <c r="D24" s="20"/>
      <c r="E24" s="20"/>
      <c r="F24" s="211">
        <v>100650</v>
      </c>
      <c r="G24" s="127">
        <f t="shared" si="1"/>
        <v>100650</v>
      </c>
      <c r="H24" s="210">
        <v>0.5</v>
      </c>
      <c r="I24" s="20"/>
      <c r="J24" s="202" t="s">
        <v>640</v>
      </c>
      <c r="K24" s="113"/>
      <c r="L24" s="45"/>
    </row>
    <row r="25" spans="1:12" ht="17" x14ac:dyDescent="0.2">
      <c r="A25" s="35"/>
      <c r="C25" s="97" t="s">
        <v>173</v>
      </c>
      <c r="D25" s="24">
        <f>SUM(D17:D24)</f>
        <v>230000</v>
      </c>
      <c r="E25" s="24">
        <f>SUM(E17:E24)</f>
        <v>200000</v>
      </c>
      <c r="F25" s="24">
        <f>SUM(F17:F24)</f>
        <v>100650</v>
      </c>
      <c r="G25" s="24">
        <f>SUM(G17:G24)</f>
        <v>530650</v>
      </c>
      <c r="H25" s="21">
        <f>(H17*G17)+(H18*G18)+(H19*G19)+(H20*G20)+(H21*G21)+(H22*G22)+(H23*G23)+(H24*G24)</f>
        <v>284325</v>
      </c>
      <c r="I25" s="21">
        <f>SUM(I17:I24)</f>
        <v>0</v>
      </c>
      <c r="J25" s="184"/>
      <c r="K25" s="113"/>
      <c r="L25" s="46"/>
    </row>
    <row r="26" spans="1:12" ht="51" customHeight="1" x14ac:dyDescent="0.2">
      <c r="A26" s="35"/>
      <c r="B26" s="97" t="s">
        <v>6</v>
      </c>
      <c r="C26" s="297" t="s">
        <v>571</v>
      </c>
      <c r="D26" s="298"/>
      <c r="E26" s="298"/>
      <c r="F26" s="298"/>
      <c r="G26" s="298"/>
      <c r="H26" s="298"/>
      <c r="I26" s="298"/>
      <c r="J26" s="298"/>
      <c r="K26" s="299"/>
      <c r="L26" s="44"/>
    </row>
    <row r="27" spans="1:12" ht="66.5" customHeight="1" x14ac:dyDescent="0.2">
      <c r="A27" s="35"/>
      <c r="B27" s="147" t="s">
        <v>44</v>
      </c>
      <c r="C27" s="196" t="s">
        <v>655</v>
      </c>
      <c r="D27" s="19">
        <v>10000</v>
      </c>
      <c r="E27" s="19"/>
      <c r="F27" s="19"/>
      <c r="G27" s="127">
        <f>SUM(D27:F27)</f>
        <v>10000</v>
      </c>
      <c r="H27" s="124">
        <v>0.5</v>
      </c>
      <c r="I27" s="19"/>
      <c r="J27" s="202" t="s">
        <v>590</v>
      </c>
      <c r="K27" s="203" t="s">
        <v>611</v>
      </c>
      <c r="L27" s="45"/>
    </row>
    <row r="28" spans="1:12" ht="100.5" customHeight="1" x14ac:dyDescent="0.2">
      <c r="A28" s="35"/>
      <c r="B28" s="147" t="s">
        <v>45</v>
      </c>
      <c r="C28" s="196" t="s">
        <v>656</v>
      </c>
      <c r="D28" s="19">
        <v>10000</v>
      </c>
      <c r="E28" s="19"/>
      <c r="F28" s="19"/>
      <c r="G28" s="127">
        <f t="shared" ref="G28:G34" si="2">SUM(D28:F28)</f>
        <v>10000</v>
      </c>
      <c r="H28" s="124">
        <v>0.6</v>
      </c>
      <c r="I28" s="19"/>
      <c r="J28" s="202" t="s">
        <v>641</v>
      </c>
      <c r="K28" s="203" t="s">
        <v>612</v>
      </c>
      <c r="L28" s="45"/>
    </row>
    <row r="29" spans="1:12" ht="60.5" customHeight="1" x14ac:dyDescent="0.2">
      <c r="A29" s="35"/>
      <c r="B29" s="147" t="s">
        <v>46</v>
      </c>
      <c r="C29" s="196" t="s">
        <v>572</v>
      </c>
      <c r="D29" s="19">
        <v>25000</v>
      </c>
      <c r="E29" s="19"/>
      <c r="F29" s="19"/>
      <c r="G29" s="127">
        <f t="shared" si="2"/>
        <v>25000</v>
      </c>
      <c r="H29" s="124">
        <v>0.5</v>
      </c>
      <c r="I29" s="19"/>
      <c r="J29" s="202" t="s">
        <v>591</v>
      </c>
      <c r="K29" s="203" t="s">
        <v>613</v>
      </c>
      <c r="L29" s="45"/>
    </row>
    <row r="30" spans="1:12" ht="101.5" customHeight="1" x14ac:dyDescent="0.2">
      <c r="A30" s="35"/>
      <c r="B30" s="147" t="s">
        <v>47</v>
      </c>
      <c r="C30" s="196" t="s">
        <v>657</v>
      </c>
      <c r="D30" s="19">
        <v>25000</v>
      </c>
      <c r="E30" s="19"/>
      <c r="F30" s="19"/>
      <c r="G30" s="127">
        <f t="shared" si="2"/>
        <v>25000</v>
      </c>
      <c r="H30" s="124">
        <v>0.6</v>
      </c>
      <c r="I30" s="19"/>
      <c r="J30" s="202" t="s">
        <v>592</v>
      </c>
      <c r="K30" s="203" t="s">
        <v>614</v>
      </c>
      <c r="L30" s="45"/>
    </row>
    <row r="31" spans="1:12" s="35" customFormat="1" ht="94.5" customHeight="1" x14ac:dyDescent="0.2">
      <c r="B31" s="147" t="s">
        <v>48</v>
      </c>
      <c r="C31" s="196" t="s">
        <v>658</v>
      </c>
      <c r="D31" s="19">
        <v>25000</v>
      </c>
      <c r="E31" s="19"/>
      <c r="F31" s="19"/>
      <c r="G31" s="127">
        <f t="shared" si="2"/>
        <v>25000</v>
      </c>
      <c r="H31" s="124">
        <v>0.5</v>
      </c>
      <c r="I31" s="19"/>
      <c r="J31" s="202" t="s">
        <v>593</v>
      </c>
      <c r="K31" s="203" t="s">
        <v>615</v>
      </c>
      <c r="L31" s="45"/>
    </row>
    <row r="32" spans="1:12" s="35" customFormat="1" ht="144.5" customHeight="1" x14ac:dyDescent="0.2">
      <c r="B32" s="147" t="s">
        <v>49</v>
      </c>
      <c r="C32" s="196" t="s">
        <v>659</v>
      </c>
      <c r="D32" s="19">
        <v>200000</v>
      </c>
      <c r="E32" s="19"/>
      <c r="F32" s="19"/>
      <c r="G32" s="127">
        <f t="shared" si="2"/>
        <v>200000</v>
      </c>
      <c r="H32" s="124">
        <v>0.5</v>
      </c>
      <c r="I32" s="19"/>
      <c r="J32" s="202" t="s">
        <v>594</v>
      </c>
      <c r="K32" s="203" t="s">
        <v>608</v>
      </c>
      <c r="L32" s="45"/>
    </row>
    <row r="33" spans="1:12" s="35" customFormat="1" ht="76" customHeight="1" x14ac:dyDescent="0.2">
      <c r="A33" s="34"/>
      <c r="B33" s="147" t="s">
        <v>50</v>
      </c>
      <c r="C33" s="198" t="s">
        <v>660</v>
      </c>
      <c r="D33" s="20"/>
      <c r="E33" s="20">
        <v>75000</v>
      </c>
      <c r="F33" s="20"/>
      <c r="G33" s="127">
        <f t="shared" si="2"/>
        <v>75000</v>
      </c>
      <c r="H33" s="125">
        <v>0.5</v>
      </c>
      <c r="I33" s="20"/>
      <c r="J33" s="202" t="s">
        <v>620</v>
      </c>
      <c r="K33" s="205" t="s">
        <v>622</v>
      </c>
      <c r="L33" s="45"/>
    </row>
    <row r="34" spans="1:12" s="268" customFormat="1" ht="275.25" customHeight="1" x14ac:dyDescent="0.2">
      <c r="B34" s="261" t="s">
        <v>51</v>
      </c>
      <c r="C34" s="198" t="s">
        <v>621</v>
      </c>
      <c r="D34" s="269"/>
      <c r="E34" s="269">
        <v>130000</v>
      </c>
      <c r="F34" s="269"/>
      <c r="G34" s="263">
        <f t="shared" si="2"/>
        <v>130000</v>
      </c>
      <c r="H34" s="270">
        <v>0.5</v>
      </c>
      <c r="I34" s="269"/>
      <c r="J34" s="265" t="s">
        <v>642</v>
      </c>
      <c r="K34" s="271" t="s">
        <v>628</v>
      </c>
      <c r="L34" s="267"/>
    </row>
    <row r="35" spans="1:12" ht="17" x14ac:dyDescent="0.2">
      <c r="C35" s="97" t="s">
        <v>173</v>
      </c>
      <c r="D35" s="24">
        <f>SUM(D27:D34)</f>
        <v>295000</v>
      </c>
      <c r="E35" s="24">
        <f>SUM(E27:E34)</f>
        <v>205000</v>
      </c>
      <c r="F35" s="24">
        <f>SUM(F27:F34)</f>
        <v>0</v>
      </c>
      <c r="G35" s="24">
        <f>SUM(G27:G34)</f>
        <v>500000</v>
      </c>
      <c r="H35" s="21">
        <f>(H27*G27)+(H28*G28)+(H29*G29)+(H30*G30)+(H31*G31)+(H32*G32)+(H33*G33)+(H34*G34)</f>
        <v>253500</v>
      </c>
      <c r="I35" s="21">
        <f>SUM(I27:I34)</f>
        <v>0</v>
      </c>
      <c r="J35" s="184"/>
      <c r="K35" s="113"/>
      <c r="L35" s="46"/>
    </row>
    <row r="36" spans="1:12" ht="51" customHeight="1" x14ac:dyDescent="0.2">
      <c r="B36" s="97" t="s">
        <v>52</v>
      </c>
      <c r="C36" s="303"/>
      <c r="D36" s="298"/>
      <c r="E36" s="298"/>
      <c r="F36" s="298"/>
      <c r="G36" s="298"/>
      <c r="H36" s="298"/>
      <c r="I36" s="298"/>
      <c r="J36" s="298"/>
      <c r="K36" s="299"/>
      <c r="L36" s="44"/>
    </row>
    <row r="37" spans="1:12" ht="17" x14ac:dyDescent="0.2">
      <c r="B37" s="147" t="s">
        <v>53</v>
      </c>
      <c r="C37" s="17"/>
      <c r="D37" s="19"/>
      <c r="E37" s="19"/>
      <c r="F37" s="19"/>
      <c r="G37" s="127">
        <f>SUM(D37:F37)</f>
        <v>0</v>
      </c>
      <c r="H37" s="124"/>
      <c r="I37" s="19"/>
      <c r="J37" s="20"/>
      <c r="K37" s="112"/>
      <c r="L37" s="45"/>
    </row>
    <row r="38" spans="1:12" ht="17" x14ac:dyDescent="0.2">
      <c r="B38" s="147" t="s">
        <v>54</v>
      </c>
      <c r="C38" s="17"/>
      <c r="D38" s="19"/>
      <c r="E38" s="19"/>
      <c r="F38" s="19"/>
      <c r="G38" s="127">
        <f t="shared" ref="G38:G44" si="3">SUM(D38:F38)</f>
        <v>0</v>
      </c>
      <c r="H38" s="124"/>
      <c r="I38" s="19"/>
      <c r="J38" s="20"/>
      <c r="K38" s="112"/>
      <c r="L38" s="45"/>
    </row>
    <row r="39" spans="1:12" ht="17" x14ac:dyDescent="0.2">
      <c r="B39" s="147" t="s">
        <v>55</v>
      </c>
      <c r="C39" s="17"/>
      <c r="D39" s="19"/>
      <c r="E39" s="19"/>
      <c r="F39" s="19"/>
      <c r="G39" s="127">
        <f t="shared" si="3"/>
        <v>0</v>
      </c>
      <c r="H39" s="124"/>
      <c r="I39" s="19"/>
      <c r="J39" s="20"/>
      <c r="K39" s="112"/>
      <c r="L39" s="45"/>
    </row>
    <row r="40" spans="1:12" ht="17" x14ac:dyDescent="0.2">
      <c r="B40" s="147" t="s">
        <v>56</v>
      </c>
      <c r="C40" s="17"/>
      <c r="D40" s="19"/>
      <c r="E40" s="19"/>
      <c r="F40" s="19"/>
      <c r="G40" s="127">
        <f t="shared" si="3"/>
        <v>0</v>
      </c>
      <c r="H40" s="124"/>
      <c r="I40" s="19"/>
      <c r="J40" s="20"/>
      <c r="K40" s="112"/>
      <c r="L40" s="45"/>
    </row>
    <row r="41" spans="1:12" ht="17" x14ac:dyDescent="0.2">
      <c r="B41" s="147" t="s">
        <v>57</v>
      </c>
      <c r="C41" s="17"/>
      <c r="D41" s="19"/>
      <c r="E41" s="19"/>
      <c r="F41" s="19"/>
      <c r="G41" s="127">
        <f t="shared" si="3"/>
        <v>0</v>
      </c>
      <c r="H41" s="124"/>
      <c r="I41" s="19"/>
      <c r="J41" s="20"/>
      <c r="K41" s="112"/>
      <c r="L41" s="45"/>
    </row>
    <row r="42" spans="1:12" ht="17" x14ac:dyDescent="0.2">
      <c r="A42" s="35"/>
      <c r="B42" s="147" t="s">
        <v>58</v>
      </c>
      <c r="C42" s="17"/>
      <c r="D42" s="19"/>
      <c r="E42" s="19"/>
      <c r="F42" s="19"/>
      <c r="G42" s="127">
        <f t="shared" si="3"/>
        <v>0</v>
      </c>
      <c r="H42" s="124"/>
      <c r="I42" s="19"/>
      <c r="J42" s="20"/>
      <c r="K42" s="112"/>
      <c r="L42" s="45"/>
    </row>
    <row r="43" spans="1:12" s="35" customFormat="1" ht="17" x14ac:dyDescent="0.2">
      <c r="A43" s="34"/>
      <c r="B43" s="147" t="s">
        <v>59</v>
      </c>
      <c r="C43" s="40"/>
      <c r="D43" s="20"/>
      <c r="E43" s="20"/>
      <c r="F43" s="20"/>
      <c r="G43" s="127">
        <f t="shared" si="3"/>
        <v>0</v>
      </c>
      <c r="H43" s="125"/>
      <c r="I43" s="20"/>
      <c r="J43" s="20"/>
      <c r="K43" s="113"/>
      <c r="L43" s="45"/>
    </row>
    <row r="44" spans="1:12" ht="17" x14ac:dyDescent="0.2">
      <c r="B44" s="147" t="s">
        <v>60</v>
      </c>
      <c r="C44" s="40"/>
      <c r="D44" s="20"/>
      <c r="E44" s="20"/>
      <c r="F44" s="20"/>
      <c r="G44" s="127">
        <f t="shared" si="3"/>
        <v>0</v>
      </c>
      <c r="H44" s="125"/>
      <c r="I44" s="20"/>
      <c r="J44" s="20"/>
      <c r="K44" s="113"/>
      <c r="L44" s="45"/>
    </row>
    <row r="45" spans="1:12" ht="17" x14ac:dyDescent="0.2">
      <c r="C45" s="97" t="s">
        <v>173</v>
      </c>
      <c r="D45" s="21">
        <f>SUM(D37:D44)</f>
        <v>0</v>
      </c>
      <c r="E45" s="21">
        <f>SUM(E37:E44)</f>
        <v>0</v>
      </c>
      <c r="F45" s="21">
        <f>SUM(F37:F44)</f>
        <v>0</v>
      </c>
      <c r="G45" s="21">
        <f>SUM(G37:G44)</f>
        <v>0</v>
      </c>
      <c r="H45" s="21">
        <f>(H37*G37)+(H38*G38)+(H39*G39)+(H40*G40)+(H41*G41)+(H42*G42)+(H43*G43)+(H44*G44)</f>
        <v>0</v>
      </c>
      <c r="I45" s="21">
        <f>SUM(I37:I44)</f>
        <v>0</v>
      </c>
      <c r="J45" s="184"/>
      <c r="K45" s="113"/>
      <c r="L45" s="46"/>
    </row>
    <row r="46" spans="1:12" ht="16" x14ac:dyDescent="0.2">
      <c r="B46" s="11"/>
      <c r="C46" s="12"/>
      <c r="D46" s="10"/>
      <c r="E46" s="10"/>
      <c r="F46" s="10"/>
      <c r="G46" s="10"/>
      <c r="H46" s="10"/>
      <c r="I46" s="10"/>
      <c r="J46" s="10"/>
      <c r="K46" s="10"/>
      <c r="L46" s="45"/>
    </row>
    <row r="47" spans="1:12" ht="51" customHeight="1" x14ac:dyDescent="0.2">
      <c r="B47" s="97" t="s">
        <v>7</v>
      </c>
      <c r="C47" s="300" t="s">
        <v>661</v>
      </c>
      <c r="D47" s="301"/>
      <c r="E47" s="301"/>
      <c r="F47" s="301"/>
      <c r="G47" s="301"/>
      <c r="H47" s="301"/>
      <c r="I47" s="301"/>
      <c r="J47" s="301"/>
      <c r="K47" s="302"/>
      <c r="L47" s="18"/>
    </row>
    <row r="48" spans="1:12" ht="51" customHeight="1" x14ac:dyDescent="0.2">
      <c r="B48" s="97" t="s">
        <v>64</v>
      </c>
      <c r="C48" s="297" t="s">
        <v>662</v>
      </c>
      <c r="D48" s="298"/>
      <c r="E48" s="298"/>
      <c r="F48" s="298"/>
      <c r="G48" s="298"/>
      <c r="H48" s="298"/>
      <c r="I48" s="298"/>
      <c r="J48" s="298"/>
      <c r="K48" s="299"/>
      <c r="L48" s="44"/>
    </row>
    <row r="49" spans="1:12" ht="68" x14ac:dyDescent="0.2">
      <c r="B49" s="147" t="s">
        <v>66</v>
      </c>
      <c r="C49" s="253" t="s">
        <v>663</v>
      </c>
      <c r="D49" s="19">
        <v>75000</v>
      </c>
      <c r="E49" s="19"/>
      <c r="F49" s="19"/>
      <c r="G49" s="127">
        <f>SUM(D49:F49)</f>
        <v>75000</v>
      </c>
      <c r="H49" s="124">
        <v>0.6</v>
      </c>
      <c r="I49" s="19"/>
      <c r="J49" s="202" t="s">
        <v>595</v>
      </c>
      <c r="K49" s="203" t="s">
        <v>596</v>
      </c>
      <c r="L49" s="45"/>
    </row>
    <row r="50" spans="1:12" ht="51" x14ac:dyDescent="0.2">
      <c r="B50" s="147" t="s">
        <v>65</v>
      </c>
      <c r="C50" s="253" t="s">
        <v>664</v>
      </c>
      <c r="D50" s="19"/>
      <c r="E50" s="19">
        <v>50000</v>
      </c>
      <c r="F50" s="19"/>
      <c r="G50" s="127">
        <f t="shared" ref="G50:G56" si="4">SUM(D50:F50)</f>
        <v>50000</v>
      </c>
      <c r="H50" s="124">
        <v>0.5</v>
      </c>
      <c r="I50" s="19"/>
      <c r="J50" s="20" t="s">
        <v>595</v>
      </c>
      <c r="K50" s="203" t="s">
        <v>596</v>
      </c>
      <c r="L50" s="45"/>
    </row>
    <row r="51" spans="1:12" ht="51" x14ac:dyDescent="0.2">
      <c r="B51" s="147" t="s">
        <v>67</v>
      </c>
      <c r="C51" s="253" t="s">
        <v>665</v>
      </c>
      <c r="D51" s="19"/>
      <c r="E51" s="19">
        <v>80000</v>
      </c>
      <c r="F51" s="19"/>
      <c r="G51" s="127">
        <f t="shared" si="4"/>
        <v>80000</v>
      </c>
      <c r="H51" s="124">
        <v>0.5</v>
      </c>
      <c r="I51" s="19"/>
      <c r="J51" s="20" t="s">
        <v>595</v>
      </c>
      <c r="K51" s="203" t="s">
        <v>629</v>
      </c>
      <c r="L51" s="45"/>
    </row>
    <row r="52" spans="1:12" ht="102" x14ac:dyDescent="0.2">
      <c r="B52" s="147" t="s">
        <v>68</v>
      </c>
      <c r="C52" s="253" t="s">
        <v>666</v>
      </c>
      <c r="D52" s="19"/>
      <c r="E52" s="19"/>
      <c r="F52" s="214">
        <v>146000</v>
      </c>
      <c r="G52" s="127">
        <f t="shared" si="4"/>
        <v>146000</v>
      </c>
      <c r="H52" s="208">
        <v>0.5</v>
      </c>
      <c r="I52" s="19"/>
      <c r="J52" s="202" t="s">
        <v>634</v>
      </c>
      <c r="K52" s="112"/>
      <c r="L52" s="45"/>
    </row>
    <row r="53" spans="1:12" ht="119" x14ac:dyDescent="0.2">
      <c r="B53" s="147" t="s">
        <v>69</v>
      </c>
      <c r="C53" s="253" t="s">
        <v>667</v>
      </c>
      <c r="D53" s="19"/>
      <c r="E53" s="19"/>
      <c r="F53" s="214">
        <v>122000</v>
      </c>
      <c r="G53" s="127">
        <f t="shared" si="4"/>
        <v>122000</v>
      </c>
      <c r="H53" s="208">
        <v>0.5</v>
      </c>
      <c r="I53" s="19"/>
      <c r="J53" s="202" t="s">
        <v>635</v>
      </c>
      <c r="K53" s="112"/>
      <c r="L53" s="45"/>
    </row>
    <row r="54" spans="1:12" ht="17" x14ac:dyDescent="0.2">
      <c r="B54" s="147" t="s">
        <v>70</v>
      </c>
      <c r="C54" s="17"/>
      <c r="D54" s="19"/>
      <c r="E54" s="19"/>
      <c r="F54" s="19"/>
      <c r="G54" s="127">
        <f t="shared" si="4"/>
        <v>0</v>
      </c>
      <c r="H54" s="124"/>
      <c r="I54" s="19"/>
      <c r="J54" s="20"/>
      <c r="K54" s="112"/>
      <c r="L54" s="45"/>
    </row>
    <row r="55" spans="1:12" ht="17" x14ac:dyDescent="0.2">
      <c r="A55" s="35"/>
      <c r="B55" s="147" t="s">
        <v>71</v>
      </c>
      <c r="C55" s="40"/>
      <c r="D55" s="20"/>
      <c r="E55" s="20"/>
      <c r="F55" s="20"/>
      <c r="G55" s="127">
        <f t="shared" si="4"/>
        <v>0</v>
      </c>
      <c r="H55" s="125"/>
      <c r="I55" s="20"/>
      <c r="J55" s="20"/>
      <c r="K55" s="113"/>
      <c r="L55" s="45"/>
    </row>
    <row r="56" spans="1:12" s="35" customFormat="1" ht="17" x14ac:dyDescent="0.2">
      <c r="B56" s="147" t="s">
        <v>72</v>
      </c>
      <c r="C56" s="40"/>
      <c r="D56" s="20"/>
      <c r="E56" s="20"/>
      <c r="F56" s="20"/>
      <c r="G56" s="127">
        <f t="shared" si="4"/>
        <v>0</v>
      </c>
      <c r="H56" s="125"/>
      <c r="I56" s="20"/>
      <c r="J56" s="20"/>
      <c r="K56" s="113"/>
      <c r="L56" s="45"/>
    </row>
    <row r="57" spans="1:12" s="35" customFormat="1" ht="17" x14ac:dyDescent="0.2">
      <c r="A57" s="34"/>
      <c r="B57" s="34"/>
      <c r="C57" s="97" t="s">
        <v>173</v>
      </c>
      <c r="D57" s="21">
        <f>SUM(D49:D56)</f>
        <v>75000</v>
      </c>
      <c r="E57" s="21">
        <f>SUM(E49:E56)</f>
        <v>130000</v>
      </c>
      <c r="F57" s="21">
        <f>SUM(F49:F56)</f>
        <v>268000</v>
      </c>
      <c r="G57" s="24">
        <f>SUM(G49:G56)</f>
        <v>473000</v>
      </c>
      <c r="H57" s="21">
        <f>(H49*G49)+(H50*G50)+(H51*G51)+(H52*G52)+(H53*G53)+(H54*G54)+(H55*G55)+(H56*G56)</f>
        <v>244000</v>
      </c>
      <c r="I57" s="21">
        <f>SUM(I49:I56)</f>
        <v>0</v>
      </c>
      <c r="J57" s="184"/>
      <c r="K57" s="113"/>
      <c r="L57" s="46"/>
    </row>
    <row r="58" spans="1:12" ht="51" customHeight="1" x14ac:dyDescent="0.2">
      <c r="B58" s="97" t="s">
        <v>73</v>
      </c>
      <c r="C58" s="297" t="s">
        <v>668</v>
      </c>
      <c r="D58" s="298"/>
      <c r="E58" s="298"/>
      <c r="F58" s="298"/>
      <c r="G58" s="298"/>
      <c r="H58" s="298"/>
      <c r="I58" s="298"/>
      <c r="J58" s="298"/>
      <c r="K58" s="299"/>
      <c r="L58" s="44"/>
    </row>
    <row r="59" spans="1:12" ht="51" x14ac:dyDescent="0.2">
      <c r="B59" s="147" t="s">
        <v>74</v>
      </c>
      <c r="C59" s="253" t="s">
        <v>669</v>
      </c>
      <c r="D59" s="19">
        <v>100000</v>
      </c>
      <c r="E59" s="19"/>
      <c r="F59" s="19"/>
      <c r="G59" s="127">
        <f>SUM(D59:F59)</f>
        <v>100000</v>
      </c>
      <c r="H59" s="124">
        <v>0.5</v>
      </c>
      <c r="I59" s="19"/>
      <c r="J59" s="202" t="s">
        <v>597</v>
      </c>
      <c r="K59" s="203" t="s">
        <v>598</v>
      </c>
      <c r="L59" s="45"/>
    </row>
    <row r="60" spans="1:12" ht="153" x14ac:dyDescent="0.2">
      <c r="B60" s="147" t="s">
        <v>75</v>
      </c>
      <c r="C60" s="253" t="s">
        <v>670</v>
      </c>
      <c r="D60" s="19">
        <v>150000</v>
      </c>
      <c r="E60" s="19"/>
      <c r="F60" s="19"/>
      <c r="G60" s="127">
        <f t="shared" ref="G60:G66" si="5">SUM(D60:F60)</f>
        <v>150000</v>
      </c>
      <c r="H60" s="124">
        <v>0.5</v>
      </c>
      <c r="I60" s="19"/>
      <c r="J60" s="202" t="s">
        <v>595</v>
      </c>
      <c r="K60" s="203" t="s">
        <v>599</v>
      </c>
      <c r="L60" s="45"/>
    </row>
    <row r="61" spans="1:12" ht="51" x14ac:dyDescent="0.2">
      <c r="B61" s="147" t="s">
        <v>76</v>
      </c>
      <c r="C61" s="253" t="s">
        <v>671</v>
      </c>
      <c r="D61" s="19"/>
      <c r="E61" s="19">
        <v>60000</v>
      </c>
      <c r="F61" s="19"/>
      <c r="G61" s="127">
        <f t="shared" si="5"/>
        <v>60000</v>
      </c>
      <c r="H61" s="124">
        <v>0.65</v>
      </c>
      <c r="I61" s="19"/>
      <c r="J61" s="202" t="s">
        <v>597</v>
      </c>
      <c r="K61" s="203" t="s">
        <v>630</v>
      </c>
      <c r="L61" s="45"/>
    </row>
    <row r="62" spans="1:12" ht="119" x14ac:dyDescent="0.2">
      <c r="B62" s="147" t="s">
        <v>77</v>
      </c>
      <c r="C62" s="253" t="s">
        <v>672</v>
      </c>
      <c r="D62" s="19"/>
      <c r="E62" s="19"/>
      <c r="F62" s="213">
        <v>36600</v>
      </c>
      <c r="G62" s="127">
        <f t="shared" si="5"/>
        <v>36600</v>
      </c>
      <c r="H62" s="208">
        <v>0.5</v>
      </c>
      <c r="I62" s="19"/>
      <c r="J62" s="202" t="s">
        <v>636</v>
      </c>
      <c r="K62" s="112"/>
      <c r="L62" s="45"/>
    </row>
    <row r="63" spans="1:12" ht="17" x14ac:dyDescent="0.2">
      <c r="B63" s="147" t="s">
        <v>78</v>
      </c>
      <c r="C63" s="17"/>
      <c r="D63" s="19"/>
      <c r="E63" s="19"/>
      <c r="F63" s="19"/>
      <c r="G63" s="127">
        <f t="shared" si="5"/>
        <v>0</v>
      </c>
      <c r="H63" s="124"/>
      <c r="I63" s="19"/>
      <c r="J63" s="20"/>
      <c r="K63" s="112"/>
      <c r="L63" s="45"/>
    </row>
    <row r="64" spans="1:12" ht="17" x14ac:dyDescent="0.2">
      <c r="B64" s="147" t="s">
        <v>79</v>
      </c>
      <c r="C64" s="17"/>
      <c r="D64" s="19"/>
      <c r="E64" s="19"/>
      <c r="F64" s="19"/>
      <c r="G64" s="127">
        <f t="shared" si="5"/>
        <v>0</v>
      </c>
      <c r="H64" s="124"/>
      <c r="I64" s="19"/>
      <c r="J64" s="20"/>
      <c r="K64" s="112"/>
      <c r="L64" s="45"/>
    </row>
    <row r="65" spans="1:12" ht="17" x14ac:dyDescent="0.2">
      <c r="B65" s="147" t="s">
        <v>80</v>
      </c>
      <c r="C65" s="40"/>
      <c r="D65" s="20"/>
      <c r="E65" s="20"/>
      <c r="F65" s="20"/>
      <c r="G65" s="127">
        <f t="shared" si="5"/>
        <v>0</v>
      </c>
      <c r="H65" s="125"/>
      <c r="I65" s="20"/>
      <c r="J65" s="20"/>
      <c r="K65" s="113"/>
      <c r="L65" s="45"/>
    </row>
    <row r="66" spans="1:12" ht="17" x14ac:dyDescent="0.2">
      <c r="B66" s="147" t="s">
        <v>81</v>
      </c>
      <c r="C66" s="40"/>
      <c r="D66" s="20"/>
      <c r="E66" s="20"/>
      <c r="F66" s="20"/>
      <c r="G66" s="127">
        <f t="shared" si="5"/>
        <v>0</v>
      </c>
      <c r="H66" s="125"/>
      <c r="I66" s="20"/>
      <c r="J66" s="20"/>
      <c r="K66" s="113"/>
      <c r="L66" s="45"/>
    </row>
    <row r="67" spans="1:12" ht="17" x14ac:dyDescent="0.2">
      <c r="C67" s="97" t="s">
        <v>173</v>
      </c>
      <c r="D67" s="24">
        <f>SUM(D59:D66)</f>
        <v>250000</v>
      </c>
      <c r="E67" s="24">
        <f>SUM(E59:E66)</f>
        <v>60000</v>
      </c>
      <c r="F67" s="24">
        <f>SUM(F59:F66)</f>
        <v>36600</v>
      </c>
      <c r="G67" s="24">
        <f>SUM(G59:G66)</f>
        <v>346600</v>
      </c>
      <c r="H67" s="21">
        <f>(H59*G59)+(H60*G60)+(H61*G61)+(H62*G62)+(H63*G63)+(H64*G64)+(H65*G65)+(H66*G66)</f>
        <v>182300</v>
      </c>
      <c r="I67" s="165">
        <f>SUM(I59:I66)</f>
        <v>0</v>
      </c>
      <c r="J67" s="185"/>
      <c r="K67" s="113"/>
      <c r="L67" s="46"/>
    </row>
    <row r="68" spans="1:12" ht="51" customHeight="1" x14ac:dyDescent="0.2">
      <c r="B68" s="97" t="s">
        <v>82</v>
      </c>
      <c r="C68" s="303"/>
      <c r="D68" s="298"/>
      <c r="E68" s="298"/>
      <c r="F68" s="298"/>
      <c r="G68" s="298"/>
      <c r="H68" s="298"/>
      <c r="I68" s="298"/>
      <c r="J68" s="298"/>
      <c r="K68" s="299"/>
      <c r="L68" s="44"/>
    </row>
    <row r="69" spans="1:12" ht="17" x14ac:dyDescent="0.2">
      <c r="B69" s="147" t="s">
        <v>83</v>
      </c>
      <c r="C69" s="17"/>
      <c r="D69" s="19"/>
      <c r="E69" s="19"/>
      <c r="F69" s="19"/>
      <c r="G69" s="127">
        <f>SUM(D69:F69)</f>
        <v>0</v>
      </c>
      <c r="H69" s="124"/>
      <c r="I69" s="19"/>
      <c r="J69" s="20"/>
      <c r="K69" s="112"/>
      <c r="L69" s="45"/>
    </row>
    <row r="70" spans="1:12" ht="17" x14ac:dyDescent="0.2">
      <c r="B70" s="147" t="s">
        <v>84</v>
      </c>
      <c r="C70" s="17"/>
      <c r="D70" s="19"/>
      <c r="E70" s="19"/>
      <c r="F70" s="19"/>
      <c r="G70" s="127">
        <f t="shared" ref="G70:G76" si="6">SUM(D70:F70)</f>
        <v>0</v>
      </c>
      <c r="H70" s="124"/>
      <c r="I70" s="19"/>
      <c r="J70" s="20"/>
      <c r="K70" s="112"/>
      <c r="L70" s="45"/>
    </row>
    <row r="71" spans="1:12" ht="17" x14ac:dyDescent="0.2">
      <c r="B71" s="147" t="s">
        <v>85</v>
      </c>
      <c r="C71" s="17"/>
      <c r="D71" s="19"/>
      <c r="E71" s="19"/>
      <c r="F71" s="19"/>
      <c r="G71" s="127">
        <f t="shared" si="6"/>
        <v>0</v>
      </c>
      <c r="H71" s="124"/>
      <c r="I71" s="19"/>
      <c r="J71" s="20"/>
      <c r="K71" s="112"/>
      <c r="L71" s="45"/>
    </row>
    <row r="72" spans="1:12" ht="17" x14ac:dyDescent="0.2">
      <c r="A72" s="35"/>
      <c r="B72" s="147" t="s">
        <v>86</v>
      </c>
      <c r="C72" s="17"/>
      <c r="D72" s="19"/>
      <c r="E72" s="19"/>
      <c r="F72" s="19"/>
      <c r="G72" s="127">
        <f t="shared" si="6"/>
        <v>0</v>
      </c>
      <c r="H72" s="124"/>
      <c r="I72" s="19"/>
      <c r="J72" s="20"/>
      <c r="K72" s="112"/>
      <c r="L72" s="45"/>
    </row>
    <row r="73" spans="1:12" s="35" customFormat="1" ht="17" x14ac:dyDescent="0.2">
      <c r="A73" s="34"/>
      <c r="B73" s="147" t="s">
        <v>87</v>
      </c>
      <c r="C73" s="17"/>
      <c r="D73" s="19"/>
      <c r="E73" s="19"/>
      <c r="F73" s="19"/>
      <c r="G73" s="127">
        <f t="shared" si="6"/>
        <v>0</v>
      </c>
      <c r="H73" s="124"/>
      <c r="I73" s="19"/>
      <c r="J73" s="20"/>
      <c r="K73" s="112"/>
      <c r="L73" s="45"/>
    </row>
    <row r="74" spans="1:12" ht="17" x14ac:dyDescent="0.2">
      <c r="B74" s="147" t="s">
        <v>88</v>
      </c>
      <c r="C74" s="17"/>
      <c r="D74" s="19"/>
      <c r="E74" s="19"/>
      <c r="F74" s="19"/>
      <c r="G74" s="127">
        <f t="shared" si="6"/>
        <v>0</v>
      </c>
      <c r="H74" s="124"/>
      <c r="I74" s="19"/>
      <c r="J74" s="20"/>
      <c r="K74" s="112"/>
      <c r="L74" s="45"/>
    </row>
    <row r="75" spans="1:12" ht="17" x14ac:dyDescent="0.2">
      <c r="B75" s="147" t="s">
        <v>89</v>
      </c>
      <c r="C75" s="40"/>
      <c r="D75" s="20"/>
      <c r="E75" s="20"/>
      <c r="F75" s="20"/>
      <c r="G75" s="127">
        <f t="shared" si="6"/>
        <v>0</v>
      </c>
      <c r="H75" s="125"/>
      <c r="I75" s="20"/>
      <c r="J75" s="20"/>
      <c r="K75" s="113"/>
      <c r="L75" s="45"/>
    </row>
    <row r="76" spans="1:12" ht="17" x14ac:dyDescent="0.2">
      <c r="B76" s="147" t="s">
        <v>90</v>
      </c>
      <c r="C76" s="40"/>
      <c r="D76" s="20"/>
      <c r="E76" s="20"/>
      <c r="F76" s="20"/>
      <c r="G76" s="127">
        <f t="shared" si="6"/>
        <v>0</v>
      </c>
      <c r="H76" s="125"/>
      <c r="I76" s="20"/>
      <c r="J76" s="20"/>
      <c r="K76" s="113"/>
      <c r="L76" s="45"/>
    </row>
    <row r="77" spans="1:12" ht="17" x14ac:dyDescent="0.2">
      <c r="C77" s="97" t="s">
        <v>173</v>
      </c>
      <c r="D77" s="24">
        <f>SUM(D69:D76)</f>
        <v>0</v>
      </c>
      <c r="E77" s="24">
        <f>SUM(E69:E76)</f>
        <v>0</v>
      </c>
      <c r="F77" s="24">
        <f>SUM(F69:F76)</f>
        <v>0</v>
      </c>
      <c r="G77" s="24">
        <f>SUM(G69:G76)</f>
        <v>0</v>
      </c>
      <c r="H77" s="21">
        <f>(H69*G69)+(H70*G70)+(H71*G71)+(H72*G72)+(H73*G73)+(H74*G74)+(H75*G75)+(H76*G76)</f>
        <v>0</v>
      </c>
      <c r="I77" s="165">
        <f>SUM(I69:I76)</f>
        <v>0</v>
      </c>
      <c r="J77" s="185"/>
      <c r="K77" s="113"/>
      <c r="L77" s="46"/>
    </row>
    <row r="78" spans="1:12" ht="51" customHeight="1" x14ac:dyDescent="0.2">
      <c r="B78" s="97" t="s">
        <v>99</v>
      </c>
      <c r="C78" s="303"/>
      <c r="D78" s="298"/>
      <c r="E78" s="298"/>
      <c r="F78" s="298"/>
      <c r="G78" s="298"/>
      <c r="H78" s="298"/>
      <c r="I78" s="298"/>
      <c r="J78" s="298"/>
      <c r="K78" s="299"/>
      <c r="L78" s="44"/>
    </row>
    <row r="79" spans="1:12" ht="17" x14ac:dyDescent="0.2">
      <c r="B79" s="147" t="s">
        <v>91</v>
      </c>
      <c r="C79" s="17"/>
      <c r="D79" s="19"/>
      <c r="E79" s="19"/>
      <c r="F79" s="19"/>
      <c r="G79" s="127">
        <f>SUM(D79:F79)</f>
        <v>0</v>
      </c>
      <c r="H79" s="124"/>
      <c r="I79" s="19"/>
      <c r="J79" s="20"/>
      <c r="K79" s="112"/>
      <c r="L79" s="45"/>
    </row>
    <row r="80" spans="1:12" ht="17" x14ac:dyDescent="0.2">
      <c r="B80" s="147" t="s">
        <v>92</v>
      </c>
      <c r="C80" s="17"/>
      <c r="D80" s="19"/>
      <c r="E80" s="19"/>
      <c r="F80" s="19"/>
      <c r="G80" s="127">
        <f t="shared" ref="G80:G86" si="7">SUM(D80:F80)</f>
        <v>0</v>
      </c>
      <c r="H80" s="124"/>
      <c r="I80" s="19"/>
      <c r="J80" s="20"/>
      <c r="K80" s="112"/>
      <c r="L80" s="45"/>
    </row>
    <row r="81" spans="2:12" ht="17" x14ac:dyDescent="0.2">
      <c r="B81" s="147" t="s">
        <v>93</v>
      </c>
      <c r="C81" s="17"/>
      <c r="D81" s="19"/>
      <c r="E81" s="19"/>
      <c r="F81" s="19"/>
      <c r="G81" s="127">
        <f t="shared" si="7"/>
        <v>0</v>
      </c>
      <c r="H81" s="124"/>
      <c r="I81" s="19"/>
      <c r="J81" s="20"/>
      <c r="K81" s="112"/>
      <c r="L81" s="45"/>
    </row>
    <row r="82" spans="2:12" ht="17" x14ac:dyDescent="0.2">
      <c r="B82" s="147" t="s">
        <v>94</v>
      </c>
      <c r="C82" s="17"/>
      <c r="D82" s="19"/>
      <c r="E82" s="19"/>
      <c r="F82" s="19"/>
      <c r="G82" s="127">
        <f t="shared" si="7"/>
        <v>0</v>
      </c>
      <c r="H82" s="124"/>
      <c r="I82" s="19"/>
      <c r="J82" s="20"/>
      <c r="K82" s="112"/>
      <c r="L82" s="45"/>
    </row>
    <row r="83" spans="2:12" ht="17" x14ac:dyDescent="0.2">
      <c r="B83" s="147" t="s">
        <v>95</v>
      </c>
      <c r="C83" s="17"/>
      <c r="D83" s="19"/>
      <c r="E83" s="19"/>
      <c r="F83" s="19"/>
      <c r="G83" s="127">
        <f t="shared" si="7"/>
        <v>0</v>
      </c>
      <c r="H83" s="124"/>
      <c r="I83" s="19"/>
      <c r="J83" s="20"/>
      <c r="K83" s="112"/>
      <c r="L83" s="45"/>
    </row>
    <row r="84" spans="2:12" ht="17" x14ac:dyDescent="0.2">
      <c r="B84" s="147" t="s">
        <v>96</v>
      </c>
      <c r="C84" s="17"/>
      <c r="D84" s="19"/>
      <c r="E84" s="19"/>
      <c r="F84" s="19"/>
      <c r="G84" s="127">
        <f t="shared" si="7"/>
        <v>0</v>
      </c>
      <c r="H84" s="124"/>
      <c r="I84" s="19"/>
      <c r="J84" s="20"/>
      <c r="K84" s="112"/>
      <c r="L84" s="45"/>
    </row>
    <row r="85" spans="2:12" ht="17" x14ac:dyDescent="0.2">
      <c r="B85" s="147" t="s">
        <v>97</v>
      </c>
      <c r="C85" s="40"/>
      <c r="D85" s="20"/>
      <c r="E85" s="20"/>
      <c r="F85" s="20"/>
      <c r="G85" s="127">
        <f t="shared" si="7"/>
        <v>0</v>
      </c>
      <c r="H85" s="125"/>
      <c r="I85" s="20"/>
      <c r="J85" s="20"/>
      <c r="K85" s="113"/>
      <c r="L85" s="45"/>
    </row>
    <row r="86" spans="2:12" ht="17" x14ac:dyDescent="0.2">
      <c r="B86" s="147" t="s">
        <v>98</v>
      </c>
      <c r="C86" s="40"/>
      <c r="D86" s="20"/>
      <c r="E86" s="20"/>
      <c r="F86" s="20"/>
      <c r="G86" s="127">
        <f t="shared" si="7"/>
        <v>0</v>
      </c>
      <c r="H86" s="125"/>
      <c r="I86" s="20"/>
      <c r="J86" s="20"/>
      <c r="K86" s="113"/>
      <c r="L86" s="45"/>
    </row>
    <row r="87" spans="2:12" ht="17" x14ac:dyDescent="0.2">
      <c r="C87" s="97" t="s">
        <v>173</v>
      </c>
      <c r="D87" s="21">
        <f>SUM(D79:D86)</f>
        <v>0</v>
      </c>
      <c r="E87" s="21">
        <f>SUM(E79:E86)</f>
        <v>0</v>
      </c>
      <c r="F87" s="21">
        <f>SUM(F79:F86)</f>
        <v>0</v>
      </c>
      <c r="G87" s="21">
        <f>SUM(G79:G86)</f>
        <v>0</v>
      </c>
      <c r="H87" s="21">
        <f>(H79*G79)+(H80*G80)+(H81*G81)+(H82*G82)+(H83*G83)+(H84*G84)+(H85*G85)+(H86*G86)</f>
        <v>0</v>
      </c>
      <c r="I87" s="165">
        <f>SUM(I79:I86)</f>
        <v>0</v>
      </c>
      <c r="J87" s="185"/>
      <c r="K87" s="113"/>
      <c r="L87" s="46"/>
    </row>
    <row r="88" spans="2:12" ht="15.75" customHeight="1" x14ac:dyDescent="0.2">
      <c r="B88" s="6"/>
      <c r="C88" s="11"/>
      <c r="D88" s="26"/>
      <c r="E88" s="26"/>
      <c r="F88" s="26"/>
      <c r="G88" s="26"/>
      <c r="H88" s="26"/>
      <c r="I88" s="26"/>
      <c r="J88" s="26"/>
      <c r="K88" s="11"/>
      <c r="L88" s="3"/>
    </row>
    <row r="89" spans="2:12" ht="51" customHeight="1" x14ac:dyDescent="0.2">
      <c r="B89" s="97" t="s">
        <v>100</v>
      </c>
      <c r="C89" s="300" t="s">
        <v>673</v>
      </c>
      <c r="D89" s="301"/>
      <c r="E89" s="301"/>
      <c r="F89" s="301"/>
      <c r="G89" s="301"/>
      <c r="H89" s="301"/>
      <c r="I89" s="301"/>
      <c r="J89" s="301"/>
      <c r="K89" s="302"/>
      <c r="L89" s="18"/>
    </row>
    <row r="90" spans="2:12" ht="51" customHeight="1" x14ac:dyDescent="0.2">
      <c r="B90" s="97" t="s">
        <v>101</v>
      </c>
      <c r="C90" s="297" t="s">
        <v>674</v>
      </c>
      <c r="D90" s="298"/>
      <c r="E90" s="298"/>
      <c r="F90" s="298"/>
      <c r="G90" s="298"/>
      <c r="H90" s="298"/>
      <c r="I90" s="298"/>
      <c r="J90" s="298"/>
      <c r="K90" s="299"/>
      <c r="L90" s="44"/>
    </row>
    <row r="91" spans="2:12" ht="106.5" customHeight="1" x14ac:dyDescent="0.2">
      <c r="B91" s="147" t="s">
        <v>102</v>
      </c>
      <c r="C91" s="253" t="s">
        <v>675</v>
      </c>
      <c r="D91" s="19">
        <v>50000</v>
      </c>
      <c r="E91" s="19"/>
      <c r="F91" s="19"/>
      <c r="G91" s="127">
        <f>SUM(D91:F91)</f>
        <v>50000</v>
      </c>
      <c r="H91" s="124">
        <v>0.5</v>
      </c>
      <c r="I91" s="19"/>
      <c r="J91" s="202" t="s">
        <v>643</v>
      </c>
      <c r="K91" s="203" t="s">
        <v>600</v>
      </c>
      <c r="L91" s="45"/>
    </row>
    <row r="92" spans="2:12" ht="153.5" customHeight="1" x14ac:dyDescent="0.2">
      <c r="B92" s="147" t="s">
        <v>103</v>
      </c>
      <c r="C92" s="196" t="s">
        <v>676</v>
      </c>
      <c r="D92" s="19"/>
      <c r="E92" s="19">
        <v>75055.759999999995</v>
      </c>
      <c r="F92" s="19"/>
      <c r="G92" s="127">
        <f t="shared" ref="G92:G98" si="8">SUM(D92:F92)</f>
        <v>75055.759999999995</v>
      </c>
      <c r="H92" s="124">
        <v>0.5</v>
      </c>
      <c r="I92" s="19"/>
      <c r="J92" s="202" t="s">
        <v>623</v>
      </c>
      <c r="K92" s="203" t="s">
        <v>600</v>
      </c>
      <c r="L92" s="45"/>
    </row>
    <row r="93" spans="2:12" ht="119" x14ac:dyDescent="0.2">
      <c r="B93" s="147" t="s">
        <v>104</v>
      </c>
      <c r="C93" s="253" t="s">
        <v>573</v>
      </c>
      <c r="D93" s="19"/>
      <c r="E93" s="19"/>
      <c r="F93" s="213">
        <v>11000</v>
      </c>
      <c r="G93" s="127">
        <f t="shared" si="8"/>
        <v>11000</v>
      </c>
      <c r="H93" s="208">
        <v>0.5</v>
      </c>
      <c r="I93" s="19"/>
      <c r="J93" s="20" t="s">
        <v>637</v>
      </c>
      <c r="K93" s="112"/>
      <c r="L93" s="45"/>
    </row>
    <row r="94" spans="2:12" ht="136" x14ac:dyDescent="0.2">
      <c r="B94" s="147" t="s">
        <v>105</v>
      </c>
      <c r="C94" s="253" t="s">
        <v>574</v>
      </c>
      <c r="D94" s="19"/>
      <c r="E94" s="19"/>
      <c r="F94" s="19">
        <v>17000</v>
      </c>
      <c r="G94" s="127">
        <f t="shared" si="8"/>
        <v>17000</v>
      </c>
      <c r="H94" s="124">
        <v>0.4</v>
      </c>
      <c r="I94" s="19"/>
      <c r="J94" s="202" t="s">
        <v>638</v>
      </c>
      <c r="K94" s="112"/>
      <c r="L94" s="45"/>
    </row>
    <row r="95" spans="2:12" ht="17" x14ac:dyDescent="0.2">
      <c r="B95" s="147" t="s">
        <v>106</v>
      </c>
      <c r="C95" s="17"/>
      <c r="D95" s="19"/>
      <c r="E95" s="19"/>
      <c r="F95" s="19"/>
      <c r="G95" s="127">
        <f t="shared" si="8"/>
        <v>0</v>
      </c>
      <c r="H95" s="124"/>
      <c r="I95" s="19"/>
      <c r="J95" s="20"/>
      <c r="K95" s="112"/>
      <c r="L95" s="45"/>
    </row>
    <row r="96" spans="2:12" ht="17" x14ac:dyDescent="0.2">
      <c r="B96" s="147" t="s">
        <v>107</v>
      </c>
      <c r="C96" s="17"/>
      <c r="D96" s="19"/>
      <c r="E96" s="19"/>
      <c r="F96" s="19"/>
      <c r="G96" s="127">
        <f t="shared" si="8"/>
        <v>0</v>
      </c>
      <c r="H96" s="124"/>
      <c r="I96" s="19"/>
      <c r="J96" s="20"/>
      <c r="K96" s="112"/>
      <c r="L96" s="45"/>
    </row>
    <row r="97" spans="2:12" ht="17" x14ac:dyDescent="0.2">
      <c r="B97" s="147" t="s">
        <v>108</v>
      </c>
      <c r="C97" s="40"/>
      <c r="D97" s="20"/>
      <c r="E97" s="20"/>
      <c r="F97" s="20"/>
      <c r="G97" s="127">
        <f t="shared" si="8"/>
        <v>0</v>
      </c>
      <c r="H97" s="125"/>
      <c r="I97" s="20"/>
      <c r="J97" s="20"/>
      <c r="K97" s="113"/>
      <c r="L97" s="45"/>
    </row>
    <row r="98" spans="2:12" ht="17" x14ac:dyDescent="0.2">
      <c r="B98" s="147" t="s">
        <v>109</v>
      </c>
      <c r="C98" s="40"/>
      <c r="D98" s="20"/>
      <c r="E98" s="20"/>
      <c r="F98" s="20"/>
      <c r="G98" s="127">
        <f t="shared" si="8"/>
        <v>0</v>
      </c>
      <c r="H98" s="125"/>
      <c r="I98" s="20"/>
      <c r="J98" s="20"/>
      <c r="K98" s="113"/>
      <c r="L98" s="45"/>
    </row>
    <row r="99" spans="2:12" ht="17" x14ac:dyDescent="0.2">
      <c r="C99" s="97" t="s">
        <v>173</v>
      </c>
      <c r="D99" s="21">
        <f>SUM(D91:D98)</f>
        <v>50000</v>
      </c>
      <c r="E99" s="21">
        <f>SUM(E91:E98)</f>
        <v>75055.759999999995</v>
      </c>
      <c r="F99" s="21">
        <f>SUM(F91:F98)</f>
        <v>28000</v>
      </c>
      <c r="G99" s="24">
        <f>SUM(G91:G98)</f>
        <v>153055.76</v>
      </c>
      <c r="H99" s="21">
        <f>(H91*G91)+(H92*G92)+(H93*G93)+(H94*G94)+(H95*G95)+(H96*G96)+(H97*G97)+(H98*G98)</f>
        <v>74827.88</v>
      </c>
      <c r="I99" s="165">
        <f>SUM(I91:I98)</f>
        <v>0</v>
      </c>
      <c r="J99" s="185"/>
      <c r="K99" s="113"/>
      <c r="L99" s="46"/>
    </row>
    <row r="100" spans="2:12" ht="51" customHeight="1" x14ac:dyDescent="0.2">
      <c r="B100" s="97" t="s">
        <v>8</v>
      </c>
      <c r="C100" s="297" t="s">
        <v>681</v>
      </c>
      <c r="D100" s="298"/>
      <c r="E100" s="298"/>
      <c r="F100" s="298"/>
      <c r="G100" s="298"/>
      <c r="H100" s="298"/>
      <c r="I100" s="298"/>
      <c r="J100" s="298"/>
      <c r="K100" s="299"/>
      <c r="L100" s="44"/>
    </row>
    <row r="101" spans="2:12" ht="81" customHeight="1" x14ac:dyDescent="0.2">
      <c r="B101" s="147" t="s">
        <v>110</v>
      </c>
      <c r="C101" s="253" t="s">
        <v>677</v>
      </c>
      <c r="D101" s="197">
        <v>60000</v>
      </c>
      <c r="E101" s="19"/>
      <c r="F101" s="19"/>
      <c r="G101" s="127">
        <f>SUM(D101:F101)</f>
        <v>60000</v>
      </c>
      <c r="H101" s="215">
        <v>0.6</v>
      </c>
      <c r="I101" s="19"/>
      <c r="J101" s="216" t="s">
        <v>624</v>
      </c>
      <c r="K101" s="112" t="s">
        <v>626</v>
      </c>
      <c r="L101" s="45"/>
    </row>
    <row r="102" spans="2:12" ht="80" customHeight="1" x14ac:dyDescent="0.2">
      <c r="B102" s="147" t="s">
        <v>111</v>
      </c>
      <c r="C102" s="253" t="s">
        <v>602</v>
      </c>
      <c r="D102" s="197">
        <v>60000</v>
      </c>
      <c r="E102" s="19">
        <v>30000</v>
      </c>
      <c r="F102" s="19"/>
      <c r="G102" s="127">
        <f t="shared" ref="G102:G108" si="9">SUM(D102:F102)</f>
        <v>90000</v>
      </c>
      <c r="H102" s="208">
        <v>0.6</v>
      </c>
      <c r="I102" s="19"/>
      <c r="J102" s="202"/>
      <c r="K102" s="112"/>
      <c r="L102" s="45"/>
    </row>
    <row r="103" spans="2:12" ht="85" x14ac:dyDescent="0.2">
      <c r="B103" s="147" t="s">
        <v>112</v>
      </c>
      <c r="C103" s="253" t="s">
        <v>603</v>
      </c>
      <c r="D103" s="197">
        <v>60000</v>
      </c>
      <c r="E103" s="197" t="s">
        <v>651</v>
      </c>
      <c r="F103" s="19"/>
      <c r="G103" s="127">
        <f t="shared" si="9"/>
        <v>60000</v>
      </c>
      <c r="H103" s="215">
        <v>0.6</v>
      </c>
      <c r="I103" s="19"/>
      <c r="J103" s="20" t="s">
        <v>604</v>
      </c>
      <c r="K103" s="112" t="s">
        <v>631</v>
      </c>
      <c r="L103" s="45"/>
    </row>
    <row r="104" spans="2:12" ht="62" customHeight="1" x14ac:dyDescent="0.2">
      <c r="B104" s="147" t="s">
        <v>113</v>
      </c>
      <c r="C104" s="253" t="s">
        <v>577</v>
      </c>
      <c r="D104" s="19">
        <v>30000</v>
      </c>
      <c r="E104" s="197" t="s">
        <v>651</v>
      </c>
      <c r="F104" s="19"/>
      <c r="G104" s="127">
        <f t="shared" si="9"/>
        <v>30000</v>
      </c>
      <c r="H104" s="215">
        <v>0.45</v>
      </c>
      <c r="I104" s="19"/>
      <c r="J104" s="202" t="s">
        <v>601</v>
      </c>
      <c r="K104" s="218"/>
      <c r="L104" s="45"/>
    </row>
    <row r="105" spans="2:12" ht="119" x14ac:dyDescent="0.2">
      <c r="B105" s="147" t="s">
        <v>114</v>
      </c>
      <c r="C105" s="253" t="s">
        <v>678</v>
      </c>
      <c r="D105" s="19"/>
      <c r="E105" s="197">
        <v>30440</v>
      </c>
      <c r="F105" s="19"/>
      <c r="G105" s="127">
        <f t="shared" si="9"/>
        <v>30440</v>
      </c>
      <c r="H105" s="215">
        <v>0.45</v>
      </c>
      <c r="I105" s="19"/>
      <c r="J105" s="20" t="s">
        <v>624</v>
      </c>
      <c r="K105" s="219"/>
      <c r="L105" s="45"/>
    </row>
    <row r="106" spans="2:12" ht="102" x14ac:dyDescent="0.2">
      <c r="B106" s="147" t="s">
        <v>115</v>
      </c>
      <c r="C106" s="253" t="s">
        <v>575</v>
      </c>
      <c r="D106" s="19"/>
      <c r="E106" s="19"/>
      <c r="F106" s="213">
        <v>17000</v>
      </c>
      <c r="G106" s="127">
        <f t="shared" si="9"/>
        <v>17000</v>
      </c>
      <c r="H106" s="215">
        <v>0.45</v>
      </c>
      <c r="I106" s="19"/>
      <c r="J106" s="20" t="s">
        <v>604</v>
      </c>
      <c r="K106" s="112"/>
      <c r="L106" s="45"/>
    </row>
    <row r="107" spans="2:12" ht="17" x14ac:dyDescent="0.2">
      <c r="B107" s="147" t="s">
        <v>116</v>
      </c>
      <c r="C107" s="40"/>
      <c r="D107" s="20"/>
      <c r="E107" s="20"/>
      <c r="F107" s="20"/>
      <c r="G107" s="127">
        <f t="shared" si="9"/>
        <v>0</v>
      </c>
      <c r="H107" s="125">
        <v>0</v>
      </c>
      <c r="I107" s="20"/>
      <c r="J107" s="20"/>
      <c r="K107" s="113"/>
      <c r="L107" s="45"/>
    </row>
    <row r="108" spans="2:12" ht="17" x14ac:dyDescent="0.2">
      <c r="B108" s="147" t="s">
        <v>117</v>
      </c>
      <c r="C108" s="40"/>
      <c r="D108" s="20"/>
      <c r="E108" s="20"/>
      <c r="F108" s="20"/>
      <c r="G108" s="127">
        <f t="shared" si="9"/>
        <v>0</v>
      </c>
      <c r="H108" s="125"/>
      <c r="I108" s="20"/>
      <c r="J108" s="20"/>
      <c r="K108" s="113"/>
      <c r="L108" s="45"/>
    </row>
    <row r="109" spans="2:12" ht="17" x14ac:dyDescent="0.2">
      <c r="C109" s="97" t="s">
        <v>173</v>
      </c>
      <c r="D109" s="24">
        <f>SUM(D101:D108)</f>
        <v>210000</v>
      </c>
      <c r="E109" s="24">
        <f>SUM(E101:E108)</f>
        <v>60440</v>
      </c>
      <c r="F109" s="24">
        <f>SUM(F101:F108)</f>
        <v>17000</v>
      </c>
      <c r="G109" s="24">
        <f>SUM(G101:G108)</f>
        <v>287440</v>
      </c>
      <c r="H109" s="21">
        <f>(H101*G101)+(H102*G102)+(H103*G103)+(H104*G104)+(H105*G105)+(H106*G106)+(H107*G107)+(H108*G108)</f>
        <v>160848</v>
      </c>
      <c r="I109" s="165">
        <f>SUM(I101:I108)</f>
        <v>0</v>
      </c>
      <c r="J109" s="185"/>
      <c r="K109" s="113"/>
      <c r="L109" s="46"/>
    </row>
    <row r="110" spans="2:12" ht="51" customHeight="1" x14ac:dyDescent="0.2">
      <c r="B110" s="97" t="s">
        <v>118</v>
      </c>
      <c r="C110" s="297"/>
      <c r="D110" s="298"/>
      <c r="E110" s="298"/>
      <c r="F110" s="298"/>
      <c r="G110" s="298"/>
      <c r="H110" s="298"/>
      <c r="I110" s="298"/>
      <c r="J110" s="298"/>
      <c r="K110" s="299"/>
      <c r="L110" s="44"/>
    </row>
    <row r="111" spans="2:12" ht="17" x14ac:dyDescent="0.2">
      <c r="B111" s="147" t="s">
        <v>119</v>
      </c>
      <c r="C111" s="196" t="s">
        <v>651</v>
      </c>
      <c r="D111" s="197" t="s">
        <v>651</v>
      </c>
      <c r="E111" s="19"/>
      <c r="F111" s="197" t="s">
        <v>651</v>
      </c>
      <c r="G111" s="127">
        <f>SUM(D111:F111)</f>
        <v>0</v>
      </c>
      <c r="H111" s="215">
        <v>0</v>
      </c>
      <c r="I111" s="19"/>
      <c r="J111" s="216" t="s">
        <v>651</v>
      </c>
      <c r="K111" s="112"/>
      <c r="L111" s="45"/>
    </row>
    <row r="112" spans="2:12" ht="17" x14ac:dyDescent="0.2">
      <c r="B112" s="147" t="s">
        <v>120</v>
      </c>
      <c r="C112" s="196" t="s">
        <v>651</v>
      </c>
      <c r="D112" s="197" t="s">
        <v>651</v>
      </c>
      <c r="E112" s="197" t="s">
        <v>651</v>
      </c>
      <c r="F112" s="19"/>
      <c r="G112" s="127">
        <f t="shared" ref="G112:G118" si="10">SUM(D112:F112)</f>
        <v>0</v>
      </c>
      <c r="H112" s="215">
        <v>0</v>
      </c>
      <c r="I112" s="19"/>
      <c r="J112" s="202"/>
      <c r="K112" s="112" t="s">
        <v>626</v>
      </c>
      <c r="L112" s="45"/>
    </row>
    <row r="113" spans="2:12" ht="17" x14ac:dyDescent="0.2">
      <c r="B113" s="147" t="s">
        <v>121</v>
      </c>
      <c r="C113" s="196" t="s">
        <v>651</v>
      </c>
      <c r="D113" s="197" t="s">
        <v>651</v>
      </c>
      <c r="E113" s="197" t="s">
        <v>651</v>
      </c>
      <c r="F113" s="19"/>
      <c r="G113" s="127">
        <f t="shared" si="10"/>
        <v>0</v>
      </c>
      <c r="H113" s="215">
        <v>0</v>
      </c>
      <c r="I113" s="19"/>
      <c r="J113" s="202" t="s">
        <v>651</v>
      </c>
      <c r="K113" s="112"/>
      <c r="L113" s="45"/>
    </row>
    <row r="114" spans="2:12" ht="17" x14ac:dyDescent="0.2">
      <c r="B114" s="147" t="s">
        <v>122</v>
      </c>
      <c r="C114" s="196" t="s">
        <v>651</v>
      </c>
      <c r="D114" s="197" t="s">
        <v>651</v>
      </c>
      <c r="E114" s="197" t="s">
        <v>651</v>
      </c>
      <c r="F114" s="19"/>
      <c r="G114" s="127">
        <f t="shared" si="10"/>
        <v>0</v>
      </c>
      <c r="H114" s="215">
        <v>0</v>
      </c>
      <c r="I114" s="19"/>
      <c r="J114" s="202" t="s">
        <v>651</v>
      </c>
      <c r="K114" s="112" t="s">
        <v>631</v>
      </c>
      <c r="L114" s="45"/>
    </row>
    <row r="115" spans="2:12" ht="110.25" customHeight="1" x14ac:dyDescent="0.2">
      <c r="B115" s="147" t="s">
        <v>123</v>
      </c>
      <c r="C115" s="196" t="s">
        <v>651</v>
      </c>
      <c r="D115" s="19"/>
      <c r="E115" s="197" t="s">
        <v>651</v>
      </c>
      <c r="F115" s="19"/>
      <c r="G115" s="127">
        <f t="shared" si="10"/>
        <v>0</v>
      </c>
      <c r="H115" s="215">
        <v>0</v>
      </c>
      <c r="I115" s="19"/>
      <c r="J115" s="202" t="s">
        <v>651</v>
      </c>
      <c r="K115" s="203"/>
      <c r="L115" s="45"/>
    </row>
    <row r="116" spans="2:12" ht="17" x14ac:dyDescent="0.2">
      <c r="B116" s="147" t="s">
        <v>124</v>
      </c>
      <c r="C116" s="196" t="s">
        <v>651</v>
      </c>
      <c r="D116" s="19"/>
      <c r="E116" s="197" t="s">
        <v>651</v>
      </c>
      <c r="F116" s="213" t="s">
        <v>651</v>
      </c>
      <c r="G116" s="127">
        <f t="shared" si="10"/>
        <v>0</v>
      </c>
      <c r="H116" s="208">
        <v>0</v>
      </c>
      <c r="I116" s="19"/>
      <c r="J116" s="202" t="s">
        <v>651</v>
      </c>
      <c r="K116" s="112"/>
      <c r="L116" s="45"/>
    </row>
    <row r="117" spans="2:12" ht="17" x14ac:dyDescent="0.2">
      <c r="B117" s="147" t="s">
        <v>125</v>
      </c>
      <c r="C117" s="40"/>
      <c r="D117" s="20"/>
      <c r="E117" s="20"/>
      <c r="F117" s="20"/>
      <c r="G117" s="127">
        <f t="shared" si="10"/>
        <v>0</v>
      </c>
      <c r="H117" s="217">
        <v>0</v>
      </c>
      <c r="I117" s="20"/>
      <c r="J117" s="20"/>
      <c r="K117" s="113"/>
      <c r="L117" s="45"/>
    </row>
    <row r="118" spans="2:12" ht="17" x14ac:dyDescent="0.2">
      <c r="B118" s="147" t="s">
        <v>126</v>
      </c>
      <c r="C118" s="40"/>
      <c r="D118" s="20"/>
      <c r="E118" s="20"/>
      <c r="F118" s="20"/>
      <c r="G118" s="127">
        <f t="shared" si="10"/>
        <v>0</v>
      </c>
      <c r="H118" s="125"/>
      <c r="I118" s="20"/>
      <c r="J118" s="20"/>
      <c r="K118" s="113"/>
      <c r="L118" s="45"/>
    </row>
    <row r="119" spans="2:12" ht="17" x14ac:dyDescent="0.2">
      <c r="C119" s="97" t="s">
        <v>173</v>
      </c>
      <c r="D119" s="24">
        <f>SUM(D111:D118)</f>
        <v>0</v>
      </c>
      <c r="E119" s="24">
        <f>SUM(E111:E118)</f>
        <v>0</v>
      </c>
      <c r="F119" s="24">
        <f>SUM(F111:F118)</f>
        <v>0</v>
      </c>
      <c r="G119" s="24">
        <f>SUM(G111:G118)</f>
        <v>0</v>
      </c>
      <c r="H119" s="21">
        <f>(H111*G111)+(H112*G112)+(H113*G113)+(H114*G114)+(H115*G115)+(H116*G116)+(H117*G117)+(H118*G118)</f>
        <v>0</v>
      </c>
      <c r="I119" s="165">
        <f>SUM(I111:I118)</f>
        <v>0</v>
      </c>
      <c r="J119" s="185"/>
      <c r="K119" s="113"/>
      <c r="L119" s="46"/>
    </row>
    <row r="120" spans="2:12" ht="51" customHeight="1" x14ac:dyDescent="0.2">
      <c r="B120" s="97" t="s">
        <v>127</v>
      </c>
      <c r="C120" s="303"/>
      <c r="D120" s="298"/>
      <c r="E120" s="298"/>
      <c r="F120" s="298"/>
      <c r="G120" s="298"/>
      <c r="H120" s="298"/>
      <c r="I120" s="298"/>
      <c r="J120" s="298"/>
      <c r="K120" s="299"/>
      <c r="L120" s="44"/>
    </row>
    <row r="121" spans="2:12" ht="17" x14ac:dyDescent="0.2">
      <c r="B121" s="147" t="s">
        <v>128</v>
      </c>
      <c r="C121" s="17"/>
      <c r="D121" s="19"/>
      <c r="E121" s="19"/>
      <c r="F121" s="19"/>
      <c r="G121" s="127">
        <f>SUM(D121:F121)</f>
        <v>0</v>
      </c>
      <c r="H121" s="124"/>
      <c r="I121" s="19"/>
      <c r="J121" s="20"/>
      <c r="K121" s="112"/>
      <c r="L121" s="45"/>
    </row>
    <row r="122" spans="2:12" ht="17" x14ac:dyDescent="0.2">
      <c r="B122" s="147" t="s">
        <v>129</v>
      </c>
      <c r="C122" s="17"/>
      <c r="D122" s="19"/>
      <c r="E122" s="19"/>
      <c r="F122" s="19"/>
      <c r="G122" s="127">
        <f t="shared" ref="G122:G128" si="11">SUM(D122:F122)</f>
        <v>0</v>
      </c>
      <c r="H122" s="124"/>
      <c r="I122" s="19"/>
      <c r="J122" s="20"/>
      <c r="K122" s="112"/>
      <c r="L122" s="45"/>
    </row>
    <row r="123" spans="2:12" ht="17" x14ac:dyDescent="0.2">
      <c r="B123" s="147" t="s">
        <v>130</v>
      </c>
      <c r="C123" s="17"/>
      <c r="D123" s="19"/>
      <c r="E123" s="19"/>
      <c r="F123" s="19"/>
      <c r="G123" s="127">
        <f t="shared" si="11"/>
        <v>0</v>
      </c>
      <c r="H123" s="124"/>
      <c r="I123" s="19"/>
      <c r="J123" s="20"/>
      <c r="K123" s="112"/>
      <c r="L123" s="45"/>
    </row>
    <row r="124" spans="2:12" ht="17" x14ac:dyDescent="0.2">
      <c r="B124" s="147" t="s">
        <v>131</v>
      </c>
      <c r="C124" s="17"/>
      <c r="D124" s="19"/>
      <c r="E124" s="19"/>
      <c r="F124" s="19"/>
      <c r="G124" s="127">
        <f t="shared" si="11"/>
        <v>0</v>
      </c>
      <c r="H124" s="124"/>
      <c r="I124" s="19"/>
      <c r="J124" s="20"/>
      <c r="K124" s="112"/>
      <c r="L124" s="45"/>
    </row>
    <row r="125" spans="2:12" ht="17" x14ac:dyDescent="0.2">
      <c r="B125" s="147" t="s">
        <v>132</v>
      </c>
      <c r="C125" s="17"/>
      <c r="D125" s="19"/>
      <c r="E125" s="19"/>
      <c r="F125" s="19"/>
      <c r="G125" s="127">
        <f t="shared" si="11"/>
        <v>0</v>
      </c>
      <c r="H125" s="124"/>
      <c r="I125" s="19"/>
      <c r="J125" s="20"/>
      <c r="K125" s="112"/>
      <c r="L125" s="45"/>
    </row>
    <row r="126" spans="2:12" ht="17" x14ac:dyDescent="0.2">
      <c r="B126" s="147" t="s">
        <v>133</v>
      </c>
      <c r="C126" s="17"/>
      <c r="D126" s="19"/>
      <c r="E126" s="19"/>
      <c r="F126" s="19"/>
      <c r="G126" s="127">
        <f t="shared" si="11"/>
        <v>0</v>
      </c>
      <c r="H126" s="124"/>
      <c r="I126" s="19"/>
      <c r="J126" s="20"/>
      <c r="K126" s="112"/>
      <c r="L126" s="45"/>
    </row>
    <row r="127" spans="2:12" ht="17" x14ac:dyDescent="0.2">
      <c r="B127" s="147" t="s">
        <v>134</v>
      </c>
      <c r="C127" s="40"/>
      <c r="D127" s="20"/>
      <c r="E127" s="20"/>
      <c r="F127" s="20"/>
      <c r="G127" s="127">
        <f t="shared" si="11"/>
        <v>0</v>
      </c>
      <c r="H127" s="125"/>
      <c r="I127" s="20"/>
      <c r="J127" s="20"/>
      <c r="K127" s="113"/>
      <c r="L127" s="45"/>
    </row>
    <row r="128" spans="2:12" ht="17" x14ac:dyDescent="0.2">
      <c r="B128" s="147" t="s">
        <v>135</v>
      </c>
      <c r="C128" s="40"/>
      <c r="D128" s="20"/>
      <c r="E128" s="20"/>
      <c r="F128" s="20"/>
      <c r="G128" s="127">
        <f t="shared" si="11"/>
        <v>0</v>
      </c>
      <c r="H128" s="125"/>
      <c r="I128" s="20"/>
      <c r="J128" s="20"/>
      <c r="K128" s="113"/>
      <c r="L128" s="45"/>
    </row>
    <row r="129" spans="2:12" ht="17" x14ac:dyDescent="0.2">
      <c r="C129" s="97" t="s">
        <v>173</v>
      </c>
      <c r="D129" s="21">
        <f>SUM(D121:D128)</f>
        <v>0</v>
      </c>
      <c r="E129" s="21">
        <f>SUM(E121:E128)</f>
        <v>0</v>
      </c>
      <c r="F129" s="21">
        <f>SUM(F121:F128)</f>
        <v>0</v>
      </c>
      <c r="G129" s="21">
        <f>SUM(G121:G128)</f>
        <v>0</v>
      </c>
      <c r="H129" s="21">
        <f>(H121*G121)+(H122*G122)+(H123*G123)+(H124*G124)+(H125*G125)+(H126*G126)+(H127*G127)+(H128*G128)</f>
        <v>0</v>
      </c>
      <c r="I129" s="165">
        <f>SUM(I121:I128)</f>
        <v>0</v>
      </c>
      <c r="J129" s="185"/>
      <c r="K129" s="113"/>
      <c r="L129" s="46"/>
    </row>
    <row r="130" spans="2:12" ht="15.75" hidden="1" customHeight="1" x14ac:dyDescent="0.2">
      <c r="B130" s="6"/>
      <c r="C130" s="11"/>
      <c r="D130" s="26"/>
      <c r="E130" s="26"/>
      <c r="F130" s="26"/>
      <c r="G130" s="26"/>
      <c r="H130" s="26"/>
      <c r="I130" s="26"/>
      <c r="J130" s="26"/>
      <c r="K130" s="69"/>
      <c r="L130" s="3"/>
    </row>
    <row r="131" spans="2:12" ht="51" hidden="1" customHeight="1" x14ac:dyDescent="0.2">
      <c r="B131" s="97" t="s">
        <v>136</v>
      </c>
      <c r="C131" s="300"/>
      <c r="D131" s="301"/>
      <c r="E131" s="301"/>
      <c r="F131" s="301"/>
      <c r="G131" s="301"/>
      <c r="H131" s="301"/>
      <c r="I131" s="301"/>
      <c r="J131" s="301"/>
      <c r="K131" s="302"/>
      <c r="L131" s="18"/>
    </row>
    <row r="132" spans="2:12" ht="51" hidden="1" customHeight="1" x14ac:dyDescent="0.2">
      <c r="B132" s="97" t="s">
        <v>137</v>
      </c>
      <c r="C132" s="303"/>
      <c r="D132" s="298"/>
      <c r="E132" s="298"/>
      <c r="F132" s="298"/>
      <c r="G132" s="298"/>
      <c r="H132" s="298"/>
      <c r="I132" s="298"/>
      <c r="J132" s="298"/>
      <c r="K132" s="299"/>
      <c r="L132" s="44"/>
    </row>
    <row r="133" spans="2:12" ht="17" hidden="1" x14ac:dyDescent="0.2">
      <c r="B133" s="147" t="s">
        <v>138</v>
      </c>
      <c r="C133" s="17"/>
      <c r="D133" s="19"/>
      <c r="E133" s="19"/>
      <c r="F133" s="19"/>
      <c r="G133" s="127">
        <f>SUM(D133:F133)</f>
        <v>0</v>
      </c>
      <c r="H133" s="124"/>
      <c r="I133" s="19"/>
      <c r="J133" s="20"/>
      <c r="K133" s="112"/>
      <c r="L133" s="45"/>
    </row>
    <row r="134" spans="2:12" ht="17" hidden="1" x14ac:dyDescent="0.2">
      <c r="B134" s="147" t="s">
        <v>139</v>
      </c>
      <c r="C134" s="17"/>
      <c r="D134" s="19"/>
      <c r="E134" s="19"/>
      <c r="F134" s="19"/>
      <c r="G134" s="127">
        <f t="shared" ref="G134:G140" si="12">SUM(D134:F134)</f>
        <v>0</v>
      </c>
      <c r="H134" s="124"/>
      <c r="I134" s="19"/>
      <c r="J134" s="20"/>
      <c r="K134" s="112"/>
      <c r="L134" s="45"/>
    </row>
    <row r="135" spans="2:12" ht="17" hidden="1" x14ac:dyDescent="0.2">
      <c r="B135" s="147" t="s">
        <v>140</v>
      </c>
      <c r="C135" s="17"/>
      <c r="D135" s="19"/>
      <c r="E135" s="19"/>
      <c r="F135" s="19"/>
      <c r="G135" s="127">
        <f t="shared" si="12"/>
        <v>0</v>
      </c>
      <c r="H135" s="124"/>
      <c r="I135" s="19"/>
      <c r="J135" s="20"/>
      <c r="K135" s="112"/>
      <c r="L135" s="45"/>
    </row>
    <row r="136" spans="2:12" ht="17" hidden="1" x14ac:dyDescent="0.2">
      <c r="B136" s="147" t="s">
        <v>141</v>
      </c>
      <c r="C136" s="17"/>
      <c r="D136" s="19"/>
      <c r="E136" s="19"/>
      <c r="F136" s="19"/>
      <c r="G136" s="127">
        <f t="shared" si="12"/>
        <v>0</v>
      </c>
      <c r="H136" s="124"/>
      <c r="I136" s="19"/>
      <c r="J136" s="20"/>
      <c r="K136" s="112"/>
      <c r="L136" s="45"/>
    </row>
    <row r="137" spans="2:12" ht="17" hidden="1" x14ac:dyDescent="0.2">
      <c r="B137" s="147" t="s">
        <v>142</v>
      </c>
      <c r="C137" s="17"/>
      <c r="D137" s="19"/>
      <c r="E137" s="19"/>
      <c r="F137" s="19"/>
      <c r="G137" s="127">
        <f t="shared" si="12"/>
        <v>0</v>
      </c>
      <c r="H137" s="124"/>
      <c r="I137" s="19"/>
      <c r="J137" s="20"/>
      <c r="K137" s="112"/>
      <c r="L137" s="45"/>
    </row>
    <row r="138" spans="2:12" ht="17" hidden="1" x14ac:dyDescent="0.2">
      <c r="B138" s="147" t="s">
        <v>143</v>
      </c>
      <c r="C138" s="17"/>
      <c r="D138" s="19"/>
      <c r="E138" s="19"/>
      <c r="F138" s="19"/>
      <c r="G138" s="127">
        <f t="shared" si="12"/>
        <v>0</v>
      </c>
      <c r="H138" s="124"/>
      <c r="I138" s="19"/>
      <c r="J138" s="20"/>
      <c r="K138" s="112"/>
      <c r="L138" s="45"/>
    </row>
    <row r="139" spans="2:12" ht="17" hidden="1" x14ac:dyDescent="0.2">
      <c r="B139" s="147" t="s">
        <v>144</v>
      </c>
      <c r="C139" s="40"/>
      <c r="D139" s="20"/>
      <c r="E139" s="20"/>
      <c r="F139" s="20"/>
      <c r="G139" s="127">
        <f t="shared" si="12"/>
        <v>0</v>
      </c>
      <c r="H139" s="125"/>
      <c r="I139" s="20"/>
      <c r="J139" s="20"/>
      <c r="K139" s="113"/>
      <c r="L139" s="45"/>
    </row>
    <row r="140" spans="2:12" ht="17" hidden="1" x14ac:dyDescent="0.2">
      <c r="B140" s="147" t="s">
        <v>145</v>
      </c>
      <c r="C140" s="40"/>
      <c r="D140" s="20"/>
      <c r="E140" s="20"/>
      <c r="F140" s="20"/>
      <c r="G140" s="127">
        <f t="shared" si="12"/>
        <v>0</v>
      </c>
      <c r="H140" s="125"/>
      <c r="I140" s="20"/>
      <c r="J140" s="20"/>
      <c r="K140" s="113"/>
      <c r="L140" s="45"/>
    </row>
    <row r="141" spans="2:12" ht="17" hidden="1" x14ac:dyDescent="0.2">
      <c r="C141" s="97" t="s">
        <v>173</v>
      </c>
      <c r="D141" s="21">
        <f>SUM(D133:D140)</f>
        <v>0</v>
      </c>
      <c r="E141" s="21">
        <f>SUM(E133:E140)</f>
        <v>0</v>
      </c>
      <c r="F141" s="21">
        <f>SUM(F133:F140)</f>
        <v>0</v>
      </c>
      <c r="G141" s="24">
        <f>SUM(G133:G140)</f>
        <v>0</v>
      </c>
      <c r="H141" s="21">
        <f>(H133*G133)+(H134*G134)+(H135*G135)+(H136*G136)+(H137*G137)+(H138*G138)+(H139*G139)+(H140*G140)</f>
        <v>0</v>
      </c>
      <c r="I141" s="165">
        <f>SUM(I133:I140)</f>
        <v>0</v>
      </c>
      <c r="J141" s="185"/>
      <c r="K141" s="113"/>
      <c r="L141" s="46"/>
    </row>
    <row r="142" spans="2:12" ht="51" hidden="1" customHeight="1" x14ac:dyDescent="0.2">
      <c r="B142" s="97" t="s">
        <v>146</v>
      </c>
      <c r="C142" s="303"/>
      <c r="D142" s="298"/>
      <c r="E142" s="298"/>
      <c r="F142" s="298"/>
      <c r="G142" s="298"/>
      <c r="H142" s="298"/>
      <c r="I142" s="298"/>
      <c r="J142" s="298"/>
      <c r="K142" s="299"/>
      <c r="L142" s="44"/>
    </row>
    <row r="143" spans="2:12" ht="17" hidden="1" x14ac:dyDescent="0.2">
      <c r="B143" s="147" t="s">
        <v>147</v>
      </c>
      <c r="C143" s="17"/>
      <c r="D143" s="19"/>
      <c r="E143" s="19"/>
      <c r="F143" s="19"/>
      <c r="G143" s="127">
        <f>SUM(D143:F143)</f>
        <v>0</v>
      </c>
      <c r="H143" s="124"/>
      <c r="I143" s="19"/>
      <c r="J143" s="20"/>
      <c r="K143" s="112"/>
      <c r="L143" s="45"/>
    </row>
    <row r="144" spans="2:12" ht="17" hidden="1" x14ac:dyDescent="0.2">
      <c r="B144" s="147" t="s">
        <v>148</v>
      </c>
      <c r="C144" s="17"/>
      <c r="D144" s="19"/>
      <c r="E144" s="19"/>
      <c r="F144" s="19"/>
      <c r="G144" s="127">
        <f t="shared" ref="G144:G150" si="13">SUM(D144:F144)</f>
        <v>0</v>
      </c>
      <c r="H144" s="124"/>
      <c r="I144" s="19"/>
      <c r="J144" s="20"/>
      <c r="K144" s="112"/>
      <c r="L144" s="45"/>
    </row>
    <row r="145" spans="2:12" ht="17" hidden="1" x14ac:dyDescent="0.2">
      <c r="B145" s="147" t="s">
        <v>149</v>
      </c>
      <c r="C145" s="17"/>
      <c r="D145" s="19"/>
      <c r="E145" s="19"/>
      <c r="F145" s="19"/>
      <c r="G145" s="127">
        <f t="shared" si="13"/>
        <v>0</v>
      </c>
      <c r="H145" s="124"/>
      <c r="I145" s="19"/>
      <c r="J145" s="20"/>
      <c r="K145" s="112"/>
      <c r="L145" s="45"/>
    </row>
    <row r="146" spans="2:12" ht="17" hidden="1" x14ac:dyDescent="0.2">
      <c r="B146" s="147" t="s">
        <v>150</v>
      </c>
      <c r="C146" s="17"/>
      <c r="D146" s="19"/>
      <c r="E146" s="19"/>
      <c r="F146" s="19"/>
      <c r="G146" s="127">
        <f t="shared" si="13"/>
        <v>0</v>
      </c>
      <c r="H146" s="124"/>
      <c r="I146" s="19"/>
      <c r="J146" s="20"/>
      <c r="K146" s="112"/>
      <c r="L146" s="45"/>
    </row>
    <row r="147" spans="2:12" ht="17" hidden="1" x14ac:dyDescent="0.2">
      <c r="B147" s="147" t="s">
        <v>151</v>
      </c>
      <c r="C147" s="17"/>
      <c r="D147" s="19"/>
      <c r="E147" s="19"/>
      <c r="F147" s="19"/>
      <c r="G147" s="127">
        <f t="shared" si="13"/>
        <v>0</v>
      </c>
      <c r="H147" s="124"/>
      <c r="I147" s="19"/>
      <c r="J147" s="20"/>
      <c r="K147" s="112"/>
      <c r="L147" s="45"/>
    </row>
    <row r="148" spans="2:12" ht="17" hidden="1" x14ac:dyDescent="0.2">
      <c r="B148" s="147" t="s">
        <v>152</v>
      </c>
      <c r="C148" s="17"/>
      <c r="D148" s="19"/>
      <c r="E148" s="19"/>
      <c r="F148" s="19"/>
      <c r="G148" s="127">
        <f t="shared" si="13"/>
        <v>0</v>
      </c>
      <c r="H148" s="124"/>
      <c r="I148" s="19"/>
      <c r="J148" s="20"/>
      <c r="K148" s="112"/>
      <c r="L148" s="45"/>
    </row>
    <row r="149" spans="2:12" ht="17" hidden="1" x14ac:dyDescent="0.2">
      <c r="B149" s="147" t="s">
        <v>153</v>
      </c>
      <c r="C149" s="40"/>
      <c r="D149" s="20"/>
      <c r="E149" s="20"/>
      <c r="F149" s="20"/>
      <c r="G149" s="127">
        <f t="shared" si="13"/>
        <v>0</v>
      </c>
      <c r="H149" s="125"/>
      <c r="I149" s="20"/>
      <c r="J149" s="20"/>
      <c r="K149" s="113"/>
      <c r="L149" s="45"/>
    </row>
    <row r="150" spans="2:12" ht="17" hidden="1" x14ac:dyDescent="0.2">
      <c r="B150" s="147" t="s">
        <v>154</v>
      </c>
      <c r="C150" s="40"/>
      <c r="D150" s="20"/>
      <c r="E150" s="20"/>
      <c r="F150" s="20"/>
      <c r="G150" s="127">
        <f t="shared" si="13"/>
        <v>0</v>
      </c>
      <c r="H150" s="125"/>
      <c r="I150" s="20"/>
      <c r="J150" s="20"/>
      <c r="K150" s="113"/>
      <c r="L150" s="45"/>
    </row>
    <row r="151" spans="2:12" ht="17" hidden="1" x14ac:dyDescent="0.2">
      <c r="C151" s="97" t="s">
        <v>173</v>
      </c>
      <c r="D151" s="24">
        <f>SUM(D143:D150)</f>
        <v>0</v>
      </c>
      <c r="E151" s="24">
        <f>SUM(E143:E150)</f>
        <v>0</v>
      </c>
      <c r="F151" s="24">
        <f>SUM(F143:F150)</f>
        <v>0</v>
      </c>
      <c r="G151" s="24">
        <f>SUM(G143:G150)</f>
        <v>0</v>
      </c>
      <c r="H151" s="21">
        <f>(H143*G143)+(H144*G144)+(H145*G145)+(H146*G146)+(H147*G147)+(H148*G148)+(H149*G149)+(H150*G150)</f>
        <v>0</v>
      </c>
      <c r="I151" s="165">
        <f>SUM(I143:I150)</f>
        <v>0</v>
      </c>
      <c r="J151" s="185"/>
      <c r="K151" s="113"/>
      <c r="L151" s="46"/>
    </row>
    <row r="152" spans="2:12" ht="51" hidden="1" customHeight="1" x14ac:dyDescent="0.2">
      <c r="B152" s="97" t="s">
        <v>155</v>
      </c>
      <c r="C152" s="303"/>
      <c r="D152" s="298"/>
      <c r="E152" s="298"/>
      <c r="F152" s="298"/>
      <c r="G152" s="298"/>
      <c r="H152" s="298"/>
      <c r="I152" s="298"/>
      <c r="J152" s="298"/>
      <c r="K152" s="299"/>
      <c r="L152" s="44"/>
    </row>
    <row r="153" spans="2:12" ht="17" hidden="1" x14ac:dyDescent="0.2">
      <c r="B153" s="147" t="s">
        <v>156</v>
      </c>
      <c r="C153" s="17"/>
      <c r="D153" s="19"/>
      <c r="E153" s="19"/>
      <c r="F153" s="19"/>
      <c r="G153" s="127">
        <f>SUM(D153:F153)</f>
        <v>0</v>
      </c>
      <c r="H153" s="124"/>
      <c r="I153" s="19"/>
      <c r="J153" s="20"/>
      <c r="K153" s="112"/>
      <c r="L153" s="45"/>
    </row>
    <row r="154" spans="2:12" ht="17" hidden="1" x14ac:dyDescent="0.2">
      <c r="B154" s="147" t="s">
        <v>157</v>
      </c>
      <c r="C154" s="17"/>
      <c r="D154" s="19"/>
      <c r="E154" s="19"/>
      <c r="F154" s="19"/>
      <c r="G154" s="127">
        <f t="shared" ref="G154:G160" si="14">SUM(D154:F154)</f>
        <v>0</v>
      </c>
      <c r="H154" s="124"/>
      <c r="I154" s="19"/>
      <c r="J154" s="20"/>
      <c r="K154" s="112"/>
      <c r="L154" s="45"/>
    </row>
    <row r="155" spans="2:12" ht="17" hidden="1" x14ac:dyDescent="0.2">
      <c r="B155" s="147" t="s">
        <v>158</v>
      </c>
      <c r="C155" s="17"/>
      <c r="D155" s="19"/>
      <c r="E155" s="19"/>
      <c r="F155" s="19"/>
      <c r="G155" s="127">
        <f t="shared" si="14"/>
        <v>0</v>
      </c>
      <c r="H155" s="124"/>
      <c r="I155" s="19"/>
      <c r="J155" s="20"/>
      <c r="K155" s="112"/>
      <c r="L155" s="45"/>
    </row>
    <row r="156" spans="2:12" ht="17" hidden="1" x14ac:dyDescent="0.2">
      <c r="B156" s="147" t="s">
        <v>159</v>
      </c>
      <c r="C156" s="17"/>
      <c r="D156" s="19"/>
      <c r="E156" s="19"/>
      <c r="F156" s="19"/>
      <c r="G156" s="127">
        <f t="shared" si="14"/>
        <v>0</v>
      </c>
      <c r="H156" s="124"/>
      <c r="I156" s="174"/>
      <c r="J156" s="186"/>
      <c r="K156" s="112"/>
      <c r="L156" s="45"/>
    </row>
    <row r="157" spans="2:12" ht="17" hidden="1" x14ac:dyDescent="0.2">
      <c r="B157" s="147" t="s">
        <v>160</v>
      </c>
      <c r="C157" s="17"/>
      <c r="D157" s="19"/>
      <c r="E157" s="19"/>
      <c r="F157" s="19"/>
      <c r="G157" s="127">
        <f t="shared" si="14"/>
        <v>0</v>
      </c>
      <c r="H157" s="124"/>
      <c r="I157" s="19"/>
      <c r="J157" s="20"/>
      <c r="K157" s="112"/>
      <c r="L157" s="45"/>
    </row>
    <row r="158" spans="2:12" ht="17" hidden="1" x14ac:dyDescent="0.2">
      <c r="B158" s="147" t="s">
        <v>161</v>
      </c>
      <c r="C158" s="17"/>
      <c r="D158" s="19"/>
      <c r="E158" s="19"/>
      <c r="F158" s="19"/>
      <c r="G158" s="127">
        <f t="shared" si="14"/>
        <v>0</v>
      </c>
      <c r="H158" s="124"/>
      <c r="I158" s="19"/>
      <c r="J158" s="20"/>
      <c r="K158" s="112"/>
      <c r="L158" s="45"/>
    </row>
    <row r="159" spans="2:12" ht="17" hidden="1" x14ac:dyDescent="0.2">
      <c r="B159" s="147" t="s">
        <v>162</v>
      </c>
      <c r="C159" s="40"/>
      <c r="D159" s="20"/>
      <c r="E159" s="20"/>
      <c r="F159" s="20"/>
      <c r="G159" s="127">
        <f t="shared" si="14"/>
        <v>0</v>
      </c>
      <c r="H159" s="125"/>
      <c r="I159" s="20"/>
      <c r="J159" s="20"/>
      <c r="K159" s="113"/>
      <c r="L159" s="45"/>
    </row>
    <row r="160" spans="2:12" ht="17" hidden="1" x14ac:dyDescent="0.2">
      <c r="B160" s="147" t="s">
        <v>163</v>
      </c>
      <c r="C160" s="40"/>
      <c r="D160" s="20"/>
      <c r="E160" s="20"/>
      <c r="F160" s="20"/>
      <c r="G160" s="127">
        <f t="shared" si="14"/>
        <v>0</v>
      </c>
      <c r="H160" s="125"/>
      <c r="I160" s="20"/>
      <c r="J160" s="20"/>
      <c r="K160" s="113"/>
      <c r="L160" s="45"/>
    </row>
    <row r="161" spans="2:12" ht="17" hidden="1" x14ac:dyDescent="0.2">
      <c r="C161" s="97" t="s">
        <v>173</v>
      </c>
      <c r="D161" s="24">
        <f>SUM(D153:D160)</f>
        <v>0</v>
      </c>
      <c r="E161" s="24">
        <f>SUM(E153:E160)</f>
        <v>0</v>
      </c>
      <c r="F161" s="24">
        <f>SUM(F153:F160)</f>
        <v>0</v>
      </c>
      <c r="G161" s="24">
        <f>SUM(G153:G160)</f>
        <v>0</v>
      </c>
      <c r="H161" s="21">
        <f>(H153*G153)+(H154*G154)+(H155*G155)+(H156*G156)+(H157*G157)+(H158*G158)+(H159*G159)+(H160*G160)</f>
        <v>0</v>
      </c>
      <c r="I161" s="165">
        <f>SUM(I153:I160)</f>
        <v>0</v>
      </c>
      <c r="J161" s="185"/>
      <c r="K161" s="113"/>
      <c r="L161" s="46"/>
    </row>
    <row r="162" spans="2:12" ht="51" hidden="1" customHeight="1" x14ac:dyDescent="0.2">
      <c r="B162" s="97" t="s">
        <v>164</v>
      </c>
      <c r="C162" s="303"/>
      <c r="D162" s="298"/>
      <c r="E162" s="298"/>
      <c r="F162" s="298"/>
      <c r="G162" s="298"/>
      <c r="H162" s="298"/>
      <c r="I162" s="298"/>
      <c r="J162" s="298"/>
      <c r="K162" s="299"/>
      <c r="L162" s="44"/>
    </row>
    <row r="163" spans="2:12" ht="17" hidden="1" x14ac:dyDescent="0.2">
      <c r="B163" s="147" t="s">
        <v>165</v>
      </c>
      <c r="C163" s="17"/>
      <c r="D163" s="19"/>
      <c r="E163" s="19"/>
      <c r="F163" s="19"/>
      <c r="G163" s="127">
        <f>SUM(D163:F163)</f>
        <v>0</v>
      </c>
      <c r="H163" s="124"/>
      <c r="I163" s="19"/>
      <c r="J163" s="20"/>
      <c r="K163" s="112"/>
      <c r="L163" s="45"/>
    </row>
    <row r="164" spans="2:12" ht="17" hidden="1" x14ac:dyDescent="0.2">
      <c r="B164" s="147" t="s">
        <v>166</v>
      </c>
      <c r="C164" s="17"/>
      <c r="D164" s="19"/>
      <c r="E164" s="19"/>
      <c r="F164" s="19"/>
      <c r="G164" s="127">
        <f t="shared" ref="G164:G170" si="15">SUM(D164:F164)</f>
        <v>0</v>
      </c>
      <c r="H164" s="124"/>
      <c r="I164" s="19"/>
      <c r="J164" s="20"/>
      <c r="K164" s="112"/>
      <c r="L164" s="45"/>
    </row>
    <row r="165" spans="2:12" ht="17" hidden="1" x14ac:dyDescent="0.2">
      <c r="B165" s="147" t="s">
        <v>167</v>
      </c>
      <c r="C165" s="17"/>
      <c r="D165" s="19"/>
      <c r="E165" s="19"/>
      <c r="F165" s="19"/>
      <c r="G165" s="127">
        <f t="shared" si="15"/>
        <v>0</v>
      </c>
      <c r="H165" s="124"/>
      <c r="I165" s="19"/>
      <c r="J165" s="20"/>
      <c r="K165" s="112"/>
      <c r="L165" s="45"/>
    </row>
    <row r="166" spans="2:12" ht="17" hidden="1" x14ac:dyDescent="0.2">
      <c r="B166" s="147" t="s">
        <v>168</v>
      </c>
      <c r="C166" s="17"/>
      <c r="D166" s="19"/>
      <c r="E166" s="19"/>
      <c r="F166" s="19"/>
      <c r="G166" s="127">
        <f t="shared" si="15"/>
        <v>0</v>
      </c>
      <c r="H166" s="124"/>
      <c r="I166" s="19"/>
      <c r="J166" s="20"/>
      <c r="K166" s="112"/>
      <c r="L166" s="45"/>
    </row>
    <row r="167" spans="2:12" ht="17" hidden="1" x14ac:dyDescent="0.2">
      <c r="B167" s="147" t="s">
        <v>169</v>
      </c>
      <c r="C167" s="17"/>
      <c r="D167" s="19"/>
      <c r="E167" s="19"/>
      <c r="F167" s="19"/>
      <c r="G167" s="127">
        <f>SUM(D167:F167)</f>
        <v>0</v>
      </c>
      <c r="H167" s="124"/>
      <c r="I167" s="19"/>
      <c r="J167" s="20"/>
      <c r="K167" s="112"/>
      <c r="L167" s="45"/>
    </row>
    <row r="168" spans="2:12" ht="17" hidden="1" x14ac:dyDescent="0.2">
      <c r="B168" s="147" t="s">
        <v>170</v>
      </c>
      <c r="C168" s="17"/>
      <c r="D168" s="19"/>
      <c r="E168" s="19"/>
      <c r="F168" s="19"/>
      <c r="G168" s="127">
        <f t="shared" si="15"/>
        <v>0</v>
      </c>
      <c r="H168" s="124"/>
      <c r="I168" s="19"/>
      <c r="J168" s="20"/>
      <c r="K168" s="112"/>
      <c r="L168" s="45"/>
    </row>
    <row r="169" spans="2:12" ht="17" hidden="1" x14ac:dyDescent="0.2">
      <c r="B169" s="147" t="s">
        <v>171</v>
      </c>
      <c r="C169" s="40"/>
      <c r="D169" s="20"/>
      <c r="E169" s="20"/>
      <c r="F169" s="20"/>
      <c r="G169" s="127">
        <f t="shared" si="15"/>
        <v>0</v>
      </c>
      <c r="H169" s="125"/>
      <c r="I169" s="20"/>
      <c r="J169" s="20"/>
      <c r="K169" s="113"/>
      <c r="L169" s="45"/>
    </row>
    <row r="170" spans="2:12" ht="17" hidden="1" x14ac:dyDescent="0.2">
      <c r="B170" s="147" t="s">
        <v>172</v>
      </c>
      <c r="C170" s="40"/>
      <c r="D170" s="20"/>
      <c r="E170" s="20"/>
      <c r="F170" s="20"/>
      <c r="G170" s="127">
        <f t="shared" si="15"/>
        <v>0</v>
      </c>
      <c r="H170" s="125"/>
      <c r="I170" s="20"/>
      <c r="J170" s="20"/>
      <c r="K170" s="113"/>
      <c r="L170" s="45"/>
    </row>
    <row r="171" spans="2:12" ht="17" hidden="1" x14ac:dyDescent="0.2">
      <c r="C171" s="97" t="s">
        <v>173</v>
      </c>
      <c r="D171" s="21">
        <f>SUM(D163:D170)</f>
        <v>0</v>
      </c>
      <c r="E171" s="21">
        <f>SUM(E163:E170)</f>
        <v>0</v>
      </c>
      <c r="F171" s="21">
        <f>SUM(F163:F170)</f>
        <v>0</v>
      </c>
      <c r="G171" s="21">
        <f>SUM(G163:G170)</f>
        <v>0</v>
      </c>
      <c r="H171" s="21">
        <f>(H163*G163)+(H164*G164)+(H165*G165)+(H166*G166)+(H167*G167)+(H168*G168)+(H169*G169)+(H170*G170)</f>
        <v>0</v>
      </c>
      <c r="I171" s="165">
        <f>SUM(I163:I170)</f>
        <v>0</v>
      </c>
      <c r="J171" s="185"/>
      <c r="K171" s="113"/>
      <c r="L171" s="46"/>
    </row>
    <row r="172" spans="2:12" ht="15.75" customHeight="1" x14ac:dyDescent="0.2">
      <c r="B172" s="6"/>
      <c r="C172" s="11"/>
      <c r="D172" s="26"/>
      <c r="E172" s="26"/>
      <c r="F172" s="26"/>
      <c r="G172" s="26"/>
      <c r="H172" s="26"/>
      <c r="I172" s="26"/>
      <c r="J172" s="26"/>
      <c r="K172" s="11"/>
      <c r="L172" s="3"/>
    </row>
    <row r="173" spans="2:12" ht="15.75" customHeight="1" x14ac:dyDescent="0.2">
      <c r="B173" s="6"/>
      <c r="C173" s="11"/>
      <c r="D173" s="26"/>
      <c r="E173" s="26"/>
      <c r="F173" s="26"/>
      <c r="G173" s="26"/>
      <c r="H173" s="26"/>
      <c r="I173" s="26"/>
      <c r="J173" s="26"/>
      <c r="K173" s="11"/>
      <c r="L173" s="3"/>
    </row>
    <row r="174" spans="2:12" ht="63.75" customHeight="1" x14ac:dyDescent="0.2">
      <c r="B174" s="97" t="s">
        <v>540</v>
      </c>
      <c r="C174" s="199" t="s">
        <v>580</v>
      </c>
      <c r="D174" s="200">
        <v>245015</v>
      </c>
      <c r="E174" s="28">
        <v>175000</v>
      </c>
      <c r="F174" s="206">
        <v>319401</v>
      </c>
      <c r="G174" s="114">
        <f>SUM(D174:F174)</f>
        <v>739416</v>
      </c>
      <c r="H174" s="126">
        <v>0.2</v>
      </c>
      <c r="I174" s="28"/>
      <c r="J174" s="187"/>
      <c r="K174" s="118"/>
      <c r="L174" s="46"/>
    </row>
    <row r="175" spans="2:12" ht="69.75" customHeight="1" x14ac:dyDescent="0.2">
      <c r="B175" s="97" t="s">
        <v>563</v>
      </c>
      <c r="C175" s="199" t="s">
        <v>576</v>
      </c>
      <c r="D175" s="200">
        <v>130000</v>
      </c>
      <c r="E175" s="201"/>
      <c r="F175" s="212">
        <v>61824</v>
      </c>
      <c r="G175" s="114">
        <f>SUM(D175:F175)</f>
        <v>191824</v>
      </c>
      <c r="H175" s="126">
        <v>0.3</v>
      </c>
      <c r="I175" s="28"/>
      <c r="J175" s="187"/>
      <c r="K175" s="118"/>
      <c r="L175" s="46"/>
    </row>
    <row r="176" spans="2:12" ht="57" customHeight="1" x14ac:dyDescent="0.2">
      <c r="B176" s="97" t="s">
        <v>541</v>
      </c>
      <c r="C176" s="119"/>
      <c r="D176" s="206">
        <v>30000</v>
      </c>
      <c r="E176" s="206">
        <v>60000</v>
      </c>
      <c r="F176" s="206">
        <v>61000</v>
      </c>
      <c r="G176" s="114">
        <f>SUM(D176:F176)</f>
        <v>151000</v>
      </c>
      <c r="H176" s="126">
        <v>0.3</v>
      </c>
      <c r="I176" s="28"/>
      <c r="J176" s="187"/>
      <c r="K176" s="118"/>
      <c r="L176" s="46"/>
    </row>
    <row r="177" spans="2:12" ht="65.25" customHeight="1" x14ac:dyDescent="0.2">
      <c r="B177" s="120" t="s">
        <v>545</v>
      </c>
      <c r="C177" s="16"/>
      <c r="D177" s="206">
        <v>50000</v>
      </c>
      <c r="E177" s="206">
        <v>50000</v>
      </c>
      <c r="F177" s="206">
        <v>50000</v>
      </c>
      <c r="G177" s="114">
        <f>SUM(D177:F177)</f>
        <v>150000</v>
      </c>
      <c r="H177" s="126"/>
      <c r="I177" s="28"/>
      <c r="J177" s="187"/>
      <c r="K177" s="118"/>
      <c r="L177" s="46"/>
    </row>
    <row r="178" spans="2:12" ht="21.75" customHeight="1" x14ac:dyDescent="0.2">
      <c r="B178" s="6"/>
      <c r="C178" s="121" t="s">
        <v>539</v>
      </c>
      <c r="D178" s="128">
        <f>SUM(D174:D177)</f>
        <v>455015</v>
      </c>
      <c r="E178" s="128">
        <f>SUM(E174:E177)</f>
        <v>285000</v>
      </c>
      <c r="F178" s="128">
        <f>SUM(F174:F177)</f>
        <v>492225</v>
      </c>
      <c r="G178" s="128">
        <f>SUM(G174:G177)</f>
        <v>1232240</v>
      </c>
      <c r="H178" s="21">
        <f>(H174*G174)+(H175*G175)+(H176*G176)+(H177*G177)</f>
        <v>250730.40000000002</v>
      </c>
      <c r="I178" s="165">
        <f>SUM(I174:I177)</f>
        <v>0</v>
      </c>
      <c r="J178" s="185"/>
      <c r="K178" s="16"/>
      <c r="L178" s="14"/>
    </row>
    <row r="179" spans="2:12" ht="15.75" customHeight="1" x14ac:dyDescent="0.2">
      <c r="B179" s="6"/>
      <c r="C179" s="11"/>
      <c r="D179" s="26"/>
      <c r="E179" s="26"/>
      <c r="F179" s="26"/>
      <c r="G179" s="26"/>
      <c r="H179" s="26"/>
      <c r="I179" s="26"/>
      <c r="J179" s="26"/>
      <c r="K179" s="11"/>
      <c r="L179" s="14"/>
    </row>
    <row r="180" spans="2:12" ht="15.75" customHeight="1" x14ac:dyDescent="0.2">
      <c r="B180" s="6"/>
      <c r="C180" s="11"/>
      <c r="D180" s="26"/>
      <c r="E180" s="26"/>
      <c r="F180" s="26"/>
      <c r="G180" s="26"/>
      <c r="H180" s="26"/>
      <c r="I180" s="26"/>
      <c r="J180" s="26"/>
      <c r="K180" s="11"/>
      <c r="L180" s="14"/>
    </row>
    <row r="181" spans="2:12" ht="15.75" customHeight="1" x14ac:dyDescent="0.2">
      <c r="B181" s="6"/>
      <c r="C181" s="11"/>
      <c r="D181" s="26"/>
      <c r="E181" s="26"/>
      <c r="F181" s="26"/>
      <c r="G181" s="26"/>
      <c r="H181" s="26"/>
      <c r="I181" s="26"/>
      <c r="J181" s="26"/>
      <c r="K181" s="11"/>
      <c r="L181" s="14"/>
    </row>
    <row r="182" spans="2:12" ht="15.75" customHeight="1" x14ac:dyDescent="0.2">
      <c r="B182" s="6"/>
      <c r="C182" s="11"/>
      <c r="D182" s="26"/>
      <c r="E182" s="26"/>
      <c r="F182" s="26"/>
      <c r="G182" s="26"/>
      <c r="H182" s="26"/>
      <c r="I182" s="26"/>
      <c r="J182" s="26"/>
      <c r="K182" s="11"/>
      <c r="L182" s="14"/>
    </row>
    <row r="183" spans="2:12" ht="15.75" customHeight="1" x14ac:dyDescent="0.2">
      <c r="B183" s="6"/>
      <c r="C183" s="11"/>
      <c r="D183" s="26"/>
      <c r="E183" s="26"/>
      <c r="F183" s="26"/>
      <c r="G183" s="26"/>
      <c r="H183" s="26"/>
      <c r="I183" s="26"/>
      <c r="J183" s="26"/>
      <c r="K183" s="11"/>
      <c r="L183" s="14"/>
    </row>
    <row r="184" spans="2:12" ht="15.75" customHeight="1" x14ac:dyDescent="0.2">
      <c r="B184" s="6"/>
      <c r="C184" s="11"/>
      <c r="D184" s="26"/>
      <c r="E184" s="26"/>
      <c r="F184" s="26"/>
      <c r="G184" s="26"/>
      <c r="H184" s="26"/>
      <c r="I184" s="26"/>
      <c r="J184" s="26"/>
      <c r="K184" s="11"/>
      <c r="L184" s="14"/>
    </row>
    <row r="185" spans="2:12" ht="15.75" customHeight="1" thickBot="1" x14ac:dyDescent="0.25">
      <c r="B185" s="6"/>
      <c r="C185" s="11"/>
      <c r="D185" s="26"/>
      <c r="E185" s="26"/>
      <c r="F185" s="26"/>
      <c r="G185" s="26"/>
      <c r="H185" s="26"/>
      <c r="I185" s="26"/>
      <c r="J185" s="26"/>
      <c r="K185" s="11"/>
      <c r="L185" s="14"/>
    </row>
    <row r="186" spans="2:12" ht="16" x14ac:dyDescent="0.2">
      <c r="B186" s="6"/>
      <c r="C186" s="326" t="s">
        <v>18</v>
      </c>
      <c r="D186" s="327"/>
      <c r="E186" s="327"/>
      <c r="F186" s="327"/>
      <c r="G186" s="328"/>
      <c r="H186" s="14"/>
      <c r="I186" s="26"/>
      <c r="J186" s="26"/>
      <c r="K186" s="14"/>
    </row>
    <row r="187" spans="2:12" ht="40.5" customHeight="1" x14ac:dyDescent="0.2">
      <c r="B187" s="6"/>
      <c r="C187" s="316"/>
      <c r="D187" s="329" t="str">
        <f>D4</f>
        <v>Recipient Organization 1(UNDP)</v>
      </c>
      <c r="E187" s="329" t="str">
        <f>E4</f>
        <v>Recipient Organization 2(OHCHR)</v>
      </c>
      <c r="F187" s="329" t="str">
        <f>F4</f>
        <v>Recipient Organization 3(UNHCR)</v>
      </c>
      <c r="G187" s="318" t="s">
        <v>62</v>
      </c>
      <c r="H187" s="11"/>
      <c r="I187" s="26"/>
      <c r="J187" s="26"/>
      <c r="K187" s="14"/>
    </row>
    <row r="188" spans="2:12" ht="24.75" customHeight="1" x14ac:dyDescent="0.2">
      <c r="B188" s="6"/>
      <c r="C188" s="317"/>
      <c r="D188" s="330"/>
      <c r="E188" s="330"/>
      <c r="F188" s="330"/>
      <c r="G188" s="319"/>
      <c r="H188" s="11"/>
      <c r="I188" s="26"/>
      <c r="J188" s="26"/>
      <c r="K188" s="14"/>
    </row>
    <row r="189" spans="2:12" ht="41.25" customHeight="1" x14ac:dyDescent="0.2">
      <c r="B189" s="15"/>
      <c r="C189" s="115" t="s">
        <v>61</v>
      </c>
      <c r="D189" s="98">
        <f>SUM(D15,D25,D35,D45,D57,D67,D77,D87,D99,D109,D119,D129,D141,D151,D161,D171,D174,D175,D176,D177)</f>
        <v>1665015</v>
      </c>
      <c r="E189" s="98">
        <f>SUM(E15,E25,E35,E45,E57,E67,E77,E87,E99,E109,E119,E129,E141,E151,E161,E171,E174,E175,E176,E177)</f>
        <v>1110495.76</v>
      </c>
      <c r="F189" s="98">
        <f>SUM(F15,F25,F35,F45,F57,F67,F77,F87,F99,F109,F119,F129,F141,F151,F161,F171,F174,F175,F176,F177)</f>
        <v>960775</v>
      </c>
      <c r="G189" s="116">
        <f>SUM(D189:F189)</f>
        <v>3736285.76</v>
      </c>
      <c r="H189" s="11"/>
      <c r="I189" s="161"/>
      <c r="J189" s="26"/>
      <c r="K189" s="15"/>
    </row>
    <row r="190" spans="2:12" ht="51.75" customHeight="1" x14ac:dyDescent="0.2">
      <c r="B190" s="4"/>
      <c r="C190" s="115" t="s">
        <v>9</v>
      </c>
      <c r="D190" s="98">
        <f>D189*0.07</f>
        <v>116551.05000000002</v>
      </c>
      <c r="E190" s="98">
        <f>E189*0.07</f>
        <v>77734.703200000004</v>
      </c>
      <c r="F190" s="98">
        <f>F189*0.07</f>
        <v>67254.25</v>
      </c>
      <c r="G190" s="116">
        <f>G189*0.07</f>
        <v>261540.00320000001</v>
      </c>
      <c r="H190" s="4"/>
      <c r="I190" s="161"/>
      <c r="J190" s="26"/>
      <c r="K190" s="1"/>
    </row>
    <row r="191" spans="2:12" ht="51.75" customHeight="1" thickBot="1" x14ac:dyDescent="0.25">
      <c r="B191" s="4"/>
      <c r="C191" s="9" t="s">
        <v>62</v>
      </c>
      <c r="D191" s="103">
        <f>SUM(D189:D190)</f>
        <v>1781566.05</v>
      </c>
      <c r="E191" s="103">
        <f>SUM(E189:E190)</f>
        <v>1188230.4632000001</v>
      </c>
      <c r="F191" s="103">
        <f>SUM(F189:F190)</f>
        <v>1028029.25</v>
      </c>
      <c r="G191" s="117">
        <f>SUM(G189:G190)</f>
        <v>3997825.7631999999</v>
      </c>
      <c r="H191" s="4"/>
      <c r="K191" s="1"/>
    </row>
    <row r="192" spans="2:12" ht="42" customHeight="1" x14ac:dyDescent="0.2">
      <c r="B192" s="4"/>
      <c r="I192" s="162"/>
      <c r="J192" s="162"/>
      <c r="K192" s="3"/>
      <c r="L192" s="1"/>
    </row>
    <row r="193" spans="2:12" s="35" customFormat="1" ht="29.25" customHeight="1" thickBot="1" x14ac:dyDescent="0.25">
      <c r="B193" s="11"/>
      <c r="C193" s="6"/>
      <c r="D193" s="30"/>
      <c r="E193" s="30"/>
      <c r="F193" s="30"/>
      <c r="G193" s="30"/>
      <c r="H193" s="30"/>
      <c r="I193" s="166"/>
      <c r="J193" s="166"/>
      <c r="K193" s="14"/>
      <c r="L193" s="15"/>
    </row>
    <row r="194" spans="2:12" ht="23.25" customHeight="1" x14ac:dyDescent="0.2">
      <c r="B194" s="1"/>
      <c r="C194" s="311" t="s">
        <v>27</v>
      </c>
      <c r="D194" s="312"/>
      <c r="E194" s="312"/>
      <c r="F194" s="312"/>
      <c r="G194" s="312"/>
      <c r="H194" s="313"/>
      <c r="I194" s="166"/>
      <c r="J194" s="166"/>
      <c r="K194" s="1"/>
    </row>
    <row r="195" spans="2:12" ht="41.25" customHeight="1" x14ac:dyDescent="0.2">
      <c r="B195" s="1"/>
      <c r="C195" s="99"/>
      <c r="D195" s="294" t="str">
        <f>D4</f>
        <v>Recipient Organization 1(UNDP)</v>
      </c>
      <c r="E195" s="294" t="str">
        <f>E4</f>
        <v>Recipient Organization 2(OHCHR)</v>
      </c>
      <c r="F195" s="294" t="str">
        <f>F4</f>
        <v>Recipient Organization 3(UNHCR)</v>
      </c>
      <c r="G195" s="320" t="s">
        <v>62</v>
      </c>
      <c r="H195" s="322" t="s">
        <v>29</v>
      </c>
      <c r="I195" s="166"/>
      <c r="J195" s="166"/>
      <c r="K195" s="1"/>
    </row>
    <row r="196" spans="2:12" ht="27.75" customHeight="1" x14ac:dyDescent="0.2">
      <c r="B196" s="1"/>
      <c r="C196" s="99"/>
      <c r="D196" s="295"/>
      <c r="E196" s="295"/>
      <c r="F196" s="295"/>
      <c r="G196" s="321"/>
      <c r="H196" s="323"/>
      <c r="I196" s="160"/>
      <c r="J196" s="160"/>
      <c r="K196" s="1"/>
    </row>
    <row r="197" spans="2:12" ht="55.5" customHeight="1" x14ac:dyDescent="0.2">
      <c r="B197" s="1"/>
      <c r="C197" s="27" t="s">
        <v>28</v>
      </c>
      <c r="D197" s="101">
        <f>$D$191*H197</f>
        <v>1247096.2349999999</v>
      </c>
      <c r="E197" s="102">
        <f>$E$191*H197</f>
        <v>831761.32423999999</v>
      </c>
      <c r="F197" s="102">
        <f>$F$191*H197</f>
        <v>719620.47499999998</v>
      </c>
      <c r="G197" s="102">
        <f>SUM(D197:F197)</f>
        <v>2798478.0342399999</v>
      </c>
      <c r="H197" s="139">
        <v>0.7</v>
      </c>
      <c r="I197" s="160"/>
      <c r="J197" s="160"/>
      <c r="K197" s="1"/>
    </row>
    <row r="198" spans="2:12" ht="57.75" customHeight="1" x14ac:dyDescent="0.2">
      <c r="B198" s="310"/>
      <c r="C198" s="122" t="s">
        <v>30</v>
      </c>
      <c r="D198" s="101">
        <f>$D$191*H198</f>
        <v>534469.81499999994</v>
      </c>
      <c r="E198" s="102">
        <f>$E$191*H198</f>
        <v>356469.13896000001</v>
      </c>
      <c r="F198" s="102">
        <f>$F$191*H198</f>
        <v>308408.77499999997</v>
      </c>
      <c r="G198" s="123">
        <f>SUM(D198:F198)</f>
        <v>1199347.72896</v>
      </c>
      <c r="H198" s="140">
        <v>0.3</v>
      </c>
      <c r="I198" s="163"/>
      <c r="J198" s="163"/>
    </row>
    <row r="199" spans="2:12" ht="57.75" customHeight="1" x14ac:dyDescent="0.2">
      <c r="B199" s="310"/>
      <c r="C199" s="122" t="s">
        <v>549</v>
      </c>
      <c r="D199" s="101">
        <f>$D$191*H199</f>
        <v>0</v>
      </c>
      <c r="E199" s="102">
        <f>$E$191*H199</f>
        <v>0</v>
      </c>
      <c r="F199" s="102">
        <f>$F$191*H199</f>
        <v>0</v>
      </c>
      <c r="G199" s="123">
        <f>SUM(D199:F199)</f>
        <v>0</v>
      </c>
      <c r="H199" s="141">
        <v>0</v>
      </c>
      <c r="I199" s="167"/>
      <c r="J199" s="167"/>
    </row>
    <row r="200" spans="2:12" ht="38.25" customHeight="1" thickBot="1" x14ac:dyDescent="0.25">
      <c r="B200" s="310"/>
      <c r="C200" s="9" t="s">
        <v>544</v>
      </c>
      <c r="D200" s="103">
        <f>SUM(D197:D199)</f>
        <v>1781566.0499999998</v>
      </c>
      <c r="E200" s="103">
        <f>SUM(E197:E199)</f>
        <v>1188230.4632000001</v>
      </c>
      <c r="F200" s="103">
        <f>SUM(F197:F199)</f>
        <v>1028029.25</v>
      </c>
      <c r="G200" s="103">
        <f>SUM(G197:G199)</f>
        <v>3997825.7631999999</v>
      </c>
      <c r="H200" s="104">
        <f>SUM(H197:H199)</f>
        <v>1</v>
      </c>
      <c r="I200" s="164"/>
      <c r="J200" s="162"/>
    </row>
    <row r="201" spans="2:12" ht="21.75" customHeight="1" thickBot="1" x14ac:dyDescent="0.25">
      <c r="B201" s="310"/>
      <c r="C201" s="2"/>
      <c r="D201" s="7"/>
      <c r="E201" s="7"/>
      <c r="F201" s="7"/>
      <c r="G201" s="7"/>
      <c r="H201" s="7"/>
      <c r="I201" s="164"/>
      <c r="J201" s="162"/>
    </row>
    <row r="202" spans="2:12" ht="49.5" customHeight="1" x14ac:dyDescent="0.2">
      <c r="B202" s="310"/>
      <c r="C202" s="105" t="s">
        <v>557</v>
      </c>
      <c r="D202" s="106">
        <f>SUM(H15,H25,H35,H45,H57,H67,H77,H87,H99,H109,H119,H129,H141,H151,H161,H171,H178)*1.07</f>
        <v>1666183.9696</v>
      </c>
      <c r="E202" s="30"/>
      <c r="F202" s="30"/>
      <c r="G202" s="30"/>
      <c r="H202" s="170" t="s">
        <v>559</v>
      </c>
      <c r="I202" s="171">
        <f>SUM(I178,I171,I161,I151,I141,I129,I119,I109,I99,I87,I77,I67,I57,I45,I35,I25,I15)</f>
        <v>0</v>
      </c>
      <c r="J202" s="188"/>
    </row>
    <row r="203" spans="2:12" ht="28.5" customHeight="1" thickBot="1" x14ac:dyDescent="0.25">
      <c r="B203" s="310"/>
      <c r="C203" s="107" t="s">
        <v>15</v>
      </c>
      <c r="D203" s="156">
        <f>D202/G191</f>
        <v>0.41677253294458932</v>
      </c>
      <c r="E203" s="37"/>
      <c r="F203" s="37"/>
      <c r="G203" s="37"/>
      <c r="H203" s="172" t="s">
        <v>560</v>
      </c>
      <c r="I203" s="173">
        <f>I202/G189</f>
        <v>0</v>
      </c>
      <c r="J203" s="189"/>
    </row>
    <row r="204" spans="2:12" ht="28.5" customHeight="1" x14ac:dyDescent="0.2">
      <c r="B204" s="310"/>
      <c r="C204" s="324"/>
      <c r="D204" s="325"/>
      <c r="E204" s="38"/>
      <c r="F204" s="38"/>
      <c r="G204" s="38"/>
    </row>
    <row r="205" spans="2:12" ht="32.25" customHeight="1" x14ac:dyDescent="0.2">
      <c r="B205" s="310"/>
      <c r="C205" s="107" t="s">
        <v>558</v>
      </c>
      <c r="D205" s="108">
        <f>SUM(D176:F177)*1.07</f>
        <v>322070</v>
      </c>
      <c r="E205" s="39"/>
      <c r="F205" s="39"/>
      <c r="G205" s="39"/>
    </row>
    <row r="206" spans="2:12" ht="23.25" customHeight="1" x14ac:dyDescent="0.2">
      <c r="B206" s="310"/>
      <c r="C206" s="107" t="s">
        <v>16</v>
      </c>
      <c r="D206" s="156">
        <f>D205/G191</f>
        <v>8.0561289830251098E-2</v>
      </c>
      <c r="E206" s="39"/>
      <c r="F206" s="39"/>
      <c r="G206" s="39"/>
      <c r="I206" s="159"/>
    </row>
    <row r="207" spans="2:12" ht="66.75" customHeight="1" thickBot="1" x14ac:dyDescent="0.25">
      <c r="B207" s="310"/>
      <c r="C207" s="314" t="s">
        <v>554</v>
      </c>
      <c r="D207" s="315"/>
      <c r="E207" s="31"/>
      <c r="F207" s="31"/>
      <c r="G207" s="31"/>
    </row>
    <row r="208" spans="2:12" ht="55.5" customHeight="1" x14ac:dyDescent="0.2">
      <c r="B208" s="310"/>
      <c r="L208" s="35"/>
    </row>
    <row r="209" spans="2:2" ht="42.75" customHeight="1" x14ac:dyDescent="0.2">
      <c r="B209" s="310"/>
    </row>
    <row r="210" spans="2:2" ht="21.75" customHeight="1" x14ac:dyDescent="0.2">
      <c r="B210" s="310"/>
    </row>
    <row r="211" spans="2:2" ht="21.75" customHeight="1" x14ac:dyDescent="0.2">
      <c r="B211" s="310"/>
    </row>
    <row r="212" spans="2:2" ht="23.25" customHeight="1" x14ac:dyDescent="0.2">
      <c r="B212" s="310"/>
    </row>
    <row r="213" spans="2:2" ht="23.25" customHeight="1" x14ac:dyDescent="0.2"/>
    <row r="214" spans="2:2" ht="21.75" customHeight="1" x14ac:dyDescent="0.2"/>
    <row r="215" spans="2:2" ht="16.5" customHeight="1" x14ac:dyDescent="0.2"/>
    <row r="216" spans="2:2" ht="29.25" customHeight="1" x14ac:dyDescent="0.2"/>
    <row r="217" spans="2:2" ht="24.75" customHeight="1" x14ac:dyDescent="0.2"/>
    <row r="218" spans="2:2" ht="33" customHeight="1" x14ac:dyDescent="0.2"/>
    <row r="220" spans="2:2" ht="15" customHeight="1" x14ac:dyDescent="0.2"/>
    <row r="221" spans="2:2" ht="25.5" customHeight="1" x14ac:dyDescent="0.2"/>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67" priority="46" operator="lessThan">
      <formula>0.15</formula>
    </cfRule>
  </conditionalFormatting>
  <conditionalFormatting sqref="D206">
    <cfRule type="cellIs" dxfId="66" priority="44" operator="lessThan">
      <formula>0.05</formula>
    </cfRule>
  </conditionalFormatting>
  <conditionalFormatting sqref="H200 I199:J199">
    <cfRule type="cellIs" dxfId="65"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7 C27 C37 C49 C59 C69 C79 C91 C101 C111 C121 C133 C143 C153 C16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74797-1D2C-5A42-8CEA-3E4728CE6616}">
  <sheetPr>
    <tabColor theme="0"/>
  </sheetPr>
  <dimension ref="A1:AF2"/>
  <sheetViews>
    <sheetView topLeftCell="D1" workbookViewId="0">
      <selection sqref="A1:AF2"/>
    </sheetView>
  </sheetViews>
  <sheetFormatPr baseColWidth="10" defaultRowHeight="15" x14ac:dyDescent="0.2"/>
  <cols>
    <col min="1" max="1" width="16.33203125" customWidth="1"/>
    <col min="2" max="2" width="14.1640625" customWidth="1"/>
    <col min="3" max="3" width="16.33203125" customWidth="1"/>
    <col min="4" max="4" width="12.83203125" customWidth="1"/>
    <col min="5" max="5" width="16" customWidth="1"/>
    <col min="7" max="7" width="19.33203125" customWidth="1"/>
    <col min="8" max="8" width="14.83203125" customWidth="1"/>
    <col min="10" max="10" width="13" customWidth="1"/>
    <col min="11" max="11" width="19.5" customWidth="1"/>
    <col min="12" max="12" width="15.33203125" customWidth="1"/>
    <col min="13" max="13" width="16" customWidth="1"/>
    <col min="14" max="14" width="11" customWidth="1"/>
    <col min="15" max="15" width="11.33203125" customWidth="1"/>
    <col min="16" max="16" width="13.6640625" customWidth="1"/>
    <col min="17" max="17" width="14.83203125" customWidth="1"/>
    <col min="18" max="18" width="11.1640625" customWidth="1"/>
    <col min="19" max="19" width="14.1640625" customWidth="1"/>
    <col min="20" max="20" width="16.5" customWidth="1"/>
    <col min="21" max="21" width="12.5" customWidth="1"/>
    <col min="22" max="22" width="13.5" customWidth="1"/>
    <col min="23" max="23" width="12" customWidth="1"/>
    <col min="24" max="24" width="11.1640625" customWidth="1"/>
    <col min="25" max="25" width="15.33203125" customWidth="1"/>
    <col min="26" max="26" width="13.1640625" customWidth="1"/>
    <col min="27" max="27" width="17.83203125" customWidth="1"/>
    <col min="28" max="28" width="11.1640625" customWidth="1"/>
    <col min="29" max="29" width="13.33203125" customWidth="1"/>
    <col min="30" max="30" width="14.83203125" customWidth="1"/>
    <col min="31" max="31" width="11.5" customWidth="1"/>
    <col min="32" max="32" width="17.83203125" customWidth="1"/>
  </cols>
  <sheetData>
    <row r="1" spans="1:32" x14ac:dyDescent="0.2">
      <c r="A1" t="s">
        <v>748</v>
      </c>
      <c r="B1" t="s">
        <v>749</v>
      </c>
      <c r="C1" t="s">
        <v>709</v>
      </c>
      <c r="D1" t="s">
        <v>750</v>
      </c>
      <c r="E1" t="s">
        <v>751</v>
      </c>
      <c r="F1" t="s">
        <v>706</v>
      </c>
      <c r="G1" t="s">
        <v>752</v>
      </c>
      <c r="H1" t="s">
        <v>753</v>
      </c>
      <c r="I1" t="s">
        <v>754</v>
      </c>
      <c r="J1" t="s">
        <v>755</v>
      </c>
      <c r="K1" t="s">
        <v>756</v>
      </c>
      <c r="L1" t="s">
        <v>705</v>
      </c>
      <c r="M1" t="s">
        <v>757</v>
      </c>
      <c r="N1" t="s">
        <v>710</v>
      </c>
      <c r="O1" t="s">
        <v>711</v>
      </c>
      <c r="P1" t="s">
        <v>758</v>
      </c>
      <c r="Q1" t="s">
        <v>759</v>
      </c>
      <c r="R1" t="s">
        <v>760</v>
      </c>
      <c r="S1" t="s">
        <v>761</v>
      </c>
      <c r="T1" t="s">
        <v>762</v>
      </c>
      <c r="U1" t="s">
        <v>712</v>
      </c>
      <c r="V1" t="s">
        <v>763</v>
      </c>
      <c r="W1" t="s">
        <v>764</v>
      </c>
      <c r="X1" t="s">
        <v>765</v>
      </c>
      <c r="Y1" t="s">
        <v>766</v>
      </c>
      <c r="Z1" t="s">
        <v>767</v>
      </c>
      <c r="AA1" t="s">
        <v>768</v>
      </c>
      <c r="AB1" t="s">
        <v>769</v>
      </c>
      <c r="AC1" t="s">
        <v>770</v>
      </c>
      <c r="AD1" t="s">
        <v>771</v>
      </c>
      <c r="AE1" t="s">
        <v>772</v>
      </c>
      <c r="AF1" t="s">
        <v>773</v>
      </c>
    </row>
    <row r="2" spans="1:32" x14ac:dyDescent="0.2">
      <c r="A2" t="s">
        <v>774</v>
      </c>
      <c r="B2" t="s">
        <v>775</v>
      </c>
      <c r="C2" s="274">
        <v>44725</v>
      </c>
      <c r="D2" s="274">
        <v>44725</v>
      </c>
      <c r="E2" t="s">
        <v>776</v>
      </c>
      <c r="F2">
        <v>74725</v>
      </c>
      <c r="G2" t="s">
        <v>777</v>
      </c>
      <c r="H2" t="s">
        <v>778</v>
      </c>
      <c r="I2">
        <v>30000</v>
      </c>
      <c r="J2">
        <v>47104</v>
      </c>
      <c r="K2">
        <v>1981</v>
      </c>
      <c r="L2">
        <v>11363</v>
      </c>
      <c r="M2" t="s">
        <v>779</v>
      </c>
      <c r="N2">
        <v>121453</v>
      </c>
      <c r="O2" t="s">
        <v>728</v>
      </c>
      <c r="P2" t="s">
        <v>780</v>
      </c>
      <c r="Q2" t="s">
        <v>651</v>
      </c>
      <c r="R2">
        <v>7048</v>
      </c>
      <c r="S2" t="s">
        <v>781</v>
      </c>
      <c r="T2" t="s">
        <v>651</v>
      </c>
      <c r="U2" t="s">
        <v>729</v>
      </c>
      <c r="V2">
        <v>1846</v>
      </c>
      <c r="X2" t="s">
        <v>782</v>
      </c>
      <c r="Y2">
        <v>14</v>
      </c>
      <c r="Z2" s="274">
        <v>44725</v>
      </c>
      <c r="AA2">
        <v>4200</v>
      </c>
      <c r="AB2" t="s">
        <v>783</v>
      </c>
      <c r="AC2">
        <v>4200</v>
      </c>
      <c r="AD2" t="s">
        <v>784</v>
      </c>
      <c r="AE2">
        <v>2022</v>
      </c>
      <c r="AF2">
        <v>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7DBBF-2577-0C4C-84A4-E647B82443DA}">
  <sheetPr>
    <tabColor theme="0"/>
  </sheetPr>
  <dimension ref="A1:AF6"/>
  <sheetViews>
    <sheetView workbookViewId="0">
      <selection activeCell="F29" sqref="F29"/>
    </sheetView>
  </sheetViews>
  <sheetFormatPr baseColWidth="10" defaultRowHeight="15" x14ac:dyDescent="0.2"/>
  <cols>
    <col min="1" max="1" width="16.33203125" customWidth="1"/>
    <col min="2" max="2" width="14.1640625" customWidth="1"/>
    <col min="3" max="3" width="16.33203125" customWidth="1"/>
    <col min="4" max="4" width="12.83203125" customWidth="1"/>
    <col min="5" max="5" width="16" customWidth="1"/>
    <col min="7" max="7" width="38.33203125" customWidth="1"/>
    <col min="8" max="8" width="14.83203125" customWidth="1"/>
    <col min="10" max="10" width="13" customWidth="1"/>
    <col min="11" max="11" width="19.5" customWidth="1"/>
    <col min="12" max="12" width="15.33203125" customWidth="1"/>
    <col min="13" max="13" width="16" customWidth="1"/>
    <col min="14" max="14" width="11" customWidth="1"/>
    <col min="15" max="15" width="26.5" customWidth="1"/>
    <col min="16" max="16" width="13.6640625" customWidth="1"/>
    <col min="17" max="17" width="14.83203125" customWidth="1"/>
    <col min="18" max="18" width="11.1640625" customWidth="1"/>
    <col min="19" max="19" width="14.1640625" customWidth="1"/>
    <col min="20" max="20" width="16.5" customWidth="1"/>
    <col min="21" max="21" width="12.5" customWidth="1"/>
    <col min="22" max="22" width="13.5" customWidth="1"/>
    <col min="23" max="23" width="12" customWidth="1"/>
    <col min="24" max="24" width="11.1640625" customWidth="1"/>
    <col min="25" max="25" width="15.33203125" customWidth="1"/>
    <col min="26" max="26" width="13.1640625" customWidth="1"/>
    <col min="27" max="27" width="17.83203125" customWidth="1"/>
    <col min="28" max="28" width="11.1640625" customWidth="1"/>
    <col min="29" max="29" width="13.33203125" customWidth="1"/>
    <col min="30" max="30" width="14.83203125" customWidth="1"/>
    <col min="31" max="31" width="11.5" customWidth="1"/>
    <col min="32" max="32" width="17.83203125" customWidth="1"/>
  </cols>
  <sheetData>
    <row r="1" spans="1:32" x14ac:dyDescent="0.2">
      <c r="A1" t="s">
        <v>748</v>
      </c>
      <c r="B1" t="s">
        <v>749</v>
      </c>
      <c r="C1" t="s">
        <v>709</v>
      </c>
      <c r="D1" t="s">
        <v>750</v>
      </c>
      <c r="E1" t="s">
        <v>751</v>
      </c>
      <c r="F1" t="s">
        <v>706</v>
      </c>
      <c r="G1" t="s">
        <v>752</v>
      </c>
      <c r="H1" t="s">
        <v>753</v>
      </c>
      <c r="I1" t="s">
        <v>754</v>
      </c>
      <c r="J1" t="s">
        <v>755</v>
      </c>
      <c r="K1" t="s">
        <v>756</v>
      </c>
      <c r="L1" t="s">
        <v>705</v>
      </c>
      <c r="M1" t="s">
        <v>757</v>
      </c>
      <c r="N1" t="s">
        <v>710</v>
      </c>
      <c r="O1" t="s">
        <v>711</v>
      </c>
      <c r="P1" t="s">
        <v>758</v>
      </c>
      <c r="Q1" t="s">
        <v>759</v>
      </c>
      <c r="R1" t="s">
        <v>760</v>
      </c>
      <c r="S1" t="s">
        <v>761</v>
      </c>
      <c r="T1" t="s">
        <v>762</v>
      </c>
      <c r="U1" t="s">
        <v>712</v>
      </c>
      <c r="V1" t="s">
        <v>763</v>
      </c>
      <c r="W1" t="s">
        <v>764</v>
      </c>
      <c r="X1" t="s">
        <v>765</v>
      </c>
      <c r="Y1" t="s">
        <v>766</v>
      </c>
      <c r="Z1" t="s">
        <v>767</v>
      </c>
      <c r="AA1" t="s">
        <v>768</v>
      </c>
      <c r="AB1" t="s">
        <v>769</v>
      </c>
      <c r="AC1" t="s">
        <v>770</v>
      </c>
      <c r="AD1" t="s">
        <v>771</v>
      </c>
      <c r="AE1" t="s">
        <v>772</v>
      </c>
      <c r="AF1" t="s">
        <v>773</v>
      </c>
    </row>
    <row r="2" spans="1:32" x14ac:dyDescent="0.2">
      <c r="A2" t="s">
        <v>774</v>
      </c>
      <c r="B2" t="s">
        <v>842</v>
      </c>
      <c r="C2" s="274">
        <v>44711</v>
      </c>
      <c r="D2" s="274">
        <v>44711</v>
      </c>
      <c r="E2" t="s">
        <v>776</v>
      </c>
      <c r="F2">
        <v>72605</v>
      </c>
      <c r="G2" t="s">
        <v>843</v>
      </c>
      <c r="H2" t="s">
        <v>778</v>
      </c>
      <c r="I2">
        <v>30000</v>
      </c>
      <c r="J2">
        <v>47104</v>
      </c>
      <c r="K2">
        <v>1981</v>
      </c>
      <c r="L2">
        <v>11363</v>
      </c>
      <c r="M2" t="s">
        <v>779</v>
      </c>
      <c r="N2">
        <v>121453</v>
      </c>
      <c r="O2" t="s">
        <v>715</v>
      </c>
      <c r="P2" t="s">
        <v>651</v>
      </c>
      <c r="Q2" t="s">
        <v>651</v>
      </c>
      <c r="R2">
        <v>7566</v>
      </c>
      <c r="S2" t="s">
        <v>844</v>
      </c>
      <c r="T2" t="s">
        <v>651</v>
      </c>
      <c r="U2" t="s">
        <v>716</v>
      </c>
      <c r="V2" t="s">
        <v>845</v>
      </c>
      <c r="X2" t="s">
        <v>846</v>
      </c>
      <c r="Y2">
        <v>118</v>
      </c>
      <c r="Z2" s="274">
        <v>44711</v>
      </c>
      <c r="AA2">
        <v>25000</v>
      </c>
      <c r="AB2" t="s">
        <v>783</v>
      </c>
      <c r="AC2">
        <v>25000</v>
      </c>
      <c r="AD2" t="s">
        <v>784</v>
      </c>
      <c r="AE2">
        <v>2022</v>
      </c>
      <c r="AF2">
        <v>5</v>
      </c>
    </row>
    <row r="3" spans="1:32" x14ac:dyDescent="0.2">
      <c r="A3" t="s">
        <v>774</v>
      </c>
      <c r="B3" t="s">
        <v>847</v>
      </c>
      <c r="C3" s="274">
        <v>44711</v>
      </c>
      <c r="D3" s="274">
        <v>44711</v>
      </c>
      <c r="E3" t="s">
        <v>776</v>
      </c>
      <c r="F3">
        <v>72605</v>
      </c>
      <c r="G3" t="s">
        <v>843</v>
      </c>
      <c r="H3" t="s">
        <v>778</v>
      </c>
      <c r="I3">
        <v>30000</v>
      </c>
      <c r="J3">
        <v>47104</v>
      </c>
      <c r="K3">
        <v>1981</v>
      </c>
      <c r="L3">
        <v>11363</v>
      </c>
      <c r="M3" t="s">
        <v>779</v>
      </c>
      <c r="N3">
        <v>121453</v>
      </c>
      <c r="O3" t="s">
        <v>715</v>
      </c>
      <c r="P3" t="s">
        <v>651</v>
      </c>
      <c r="Q3" t="s">
        <v>651</v>
      </c>
      <c r="R3">
        <v>7551</v>
      </c>
      <c r="S3" t="s">
        <v>848</v>
      </c>
      <c r="T3" t="s">
        <v>651</v>
      </c>
      <c r="U3" t="s">
        <v>717</v>
      </c>
      <c r="V3" t="s">
        <v>849</v>
      </c>
      <c r="X3" t="s">
        <v>846</v>
      </c>
      <c r="Y3">
        <v>120</v>
      </c>
      <c r="Z3" s="274">
        <v>44711</v>
      </c>
      <c r="AA3">
        <v>25000</v>
      </c>
      <c r="AB3" t="s">
        <v>783</v>
      </c>
      <c r="AC3">
        <v>25000</v>
      </c>
      <c r="AD3" t="s">
        <v>784</v>
      </c>
      <c r="AE3">
        <v>2022</v>
      </c>
      <c r="AF3">
        <v>5</v>
      </c>
    </row>
    <row r="4" spans="1:32" x14ac:dyDescent="0.2">
      <c r="A4" t="s">
        <v>774</v>
      </c>
      <c r="B4" t="s">
        <v>850</v>
      </c>
      <c r="C4" s="274">
        <v>44711</v>
      </c>
      <c r="D4" s="274">
        <v>44711</v>
      </c>
      <c r="E4" t="s">
        <v>776</v>
      </c>
      <c r="F4">
        <v>72605</v>
      </c>
      <c r="G4" t="s">
        <v>843</v>
      </c>
      <c r="H4" t="s">
        <v>778</v>
      </c>
      <c r="I4">
        <v>30000</v>
      </c>
      <c r="J4">
        <v>47104</v>
      </c>
      <c r="K4">
        <v>1981</v>
      </c>
      <c r="L4">
        <v>11363</v>
      </c>
      <c r="M4" t="s">
        <v>779</v>
      </c>
      <c r="N4">
        <v>121453</v>
      </c>
      <c r="O4" t="s">
        <v>715</v>
      </c>
      <c r="P4" t="s">
        <v>651</v>
      </c>
      <c r="Q4" t="s">
        <v>651</v>
      </c>
      <c r="R4">
        <v>7571</v>
      </c>
      <c r="S4" t="s">
        <v>851</v>
      </c>
      <c r="T4" t="s">
        <v>651</v>
      </c>
      <c r="U4" t="s">
        <v>718</v>
      </c>
      <c r="V4" t="s">
        <v>852</v>
      </c>
      <c r="X4" t="s">
        <v>846</v>
      </c>
      <c r="Y4">
        <v>121</v>
      </c>
      <c r="Z4" s="274">
        <v>44711</v>
      </c>
      <c r="AA4">
        <v>25000</v>
      </c>
      <c r="AB4" t="s">
        <v>783</v>
      </c>
      <c r="AC4">
        <v>25000</v>
      </c>
      <c r="AD4" t="s">
        <v>784</v>
      </c>
      <c r="AE4">
        <v>2022</v>
      </c>
      <c r="AF4">
        <v>5</v>
      </c>
    </row>
    <row r="5" spans="1:32" x14ac:dyDescent="0.2">
      <c r="A5" t="s">
        <v>828</v>
      </c>
      <c r="B5" t="s">
        <v>853</v>
      </c>
      <c r="C5" s="274">
        <v>44712</v>
      </c>
      <c r="D5" s="274">
        <v>44726</v>
      </c>
      <c r="E5" t="s">
        <v>776</v>
      </c>
      <c r="F5">
        <v>75105</v>
      </c>
      <c r="G5" t="s">
        <v>830</v>
      </c>
      <c r="H5" t="s">
        <v>778</v>
      </c>
      <c r="I5">
        <v>30000</v>
      </c>
      <c r="J5">
        <v>47104</v>
      </c>
      <c r="K5">
        <v>1981</v>
      </c>
      <c r="L5">
        <v>11363</v>
      </c>
      <c r="M5" t="s">
        <v>779</v>
      </c>
      <c r="N5">
        <v>121453</v>
      </c>
      <c r="O5" t="s">
        <v>715</v>
      </c>
      <c r="P5" t="s">
        <v>831</v>
      </c>
      <c r="U5" t="s">
        <v>719</v>
      </c>
      <c r="V5" t="s">
        <v>832</v>
      </c>
      <c r="X5">
        <v>9497901</v>
      </c>
      <c r="Y5">
        <v>5671</v>
      </c>
      <c r="Z5" s="274">
        <v>44712</v>
      </c>
      <c r="AA5">
        <v>1750</v>
      </c>
      <c r="AB5" t="s">
        <v>783</v>
      </c>
      <c r="AC5">
        <v>1750</v>
      </c>
      <c r="AD5" t="s">
        <v>833</v>
      </c>
      <c r="AE5">
        <v>2022</v>
      </c>
      <c r="AF5">
        <v>5</v>
      </c>
    </row>
    <row r="6" spans="1:32" x14ac:dyDescent="0.2">
      <c r="A6" t="s">
        <v>828</v>
      </c>
      <c r="B6" t="s">
        <v>854</v>
      </c>
      <c r="C6" s="274">
        <v>44712</v>
      </c>
      <c r="D6" s="274">
        <v>44726</v>
      </c>
      <c r="E6" t="s">
        <v>776</v>
      </c>
      <c r="F6">
        <v>75105</v>
      </c>
      <c r="G6" t="s">
        <v>830</v>
      </c>
      <c r="H6" t="s">
        <v>778</v>
      </c>
      <c r="I6">
        <v>30000</v>
      </c>
      <c r="J6">
        <v>47104</v>
      </c>
      <c r="K6">
        <v>1981</v>
      </c>
      <c r="L6">
        <v>11363</v>
      </c>
      <c r="M6" t="s">
        <v>779</v>
      </c>
      <c r="N6">
        <v>121453</v>
      </c>
      <c r="O6" t="s">
        <v>715</v>
      </c>
      <c r="P6" t="s">
        <v>831</v>
      </c>
      <c r="U6" t="s">
        <v>719</v>
      </c>
      <c r="V6" t="s">
        <v>832</v>
      </c>
      <c r="X6">
        <v>9497901</v>
      </c>
      <c r="Y6">
        <v>5670</v>
      </c>
      <c r="Z6" s="274">
        <v>44712</v>
      </c>
      <c r="AA6">
        <v>3500</v>
      </c>
      <c r="AB6" t="s">
        <v>783</v>
      </c>
      <c r="AC6">
        <v>3500</v>
      </c>
      <c r="AD6" t="s">
        <v>833</v>
      </c>
      <c r="AE6">
        <v>2022</v>
      </c>
      <c r="AF6">
        <v>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DDFEB-227F-A447-9250-87AF1C72DAE4}">
  <sheetPr>
    <tabColor theme="0"/>
  </sheetPr>
  <dimension ref="A1:AF3"/>
  <sheetViews>
    <sheetView topLeftCell="I1" workbookViewId="0">
      <selection activeCell="V2" sqref="V2"/>
    </sheetView>
  </sheetViews>
  <sheetFormatPr baseColWidth="10" defaultRowHeight="15" x14ac:dyDescent="0.2"/>
  <cols>
    <col min="1" max="1" width="16.33203125" customWidth="1"/>
    <col min="2" max="2" width="14.1640625" customWidth="1"/>
    <col min="3" max="3" width="16.33203125" customWidth="1"/>
    <col min="4" max="4" width="12.83203125" customWidth="1"/>
    <col min="5" max="5" width="16" customWidth="1"/>
    <col min="7" max="7" width="19.33203125" customWidth="1"/>
    <col min="8" max="8" width="14.83203125" customWidth="1"/>
    <col min="10" max="10" width="13" customWidth="1"/>
    <col min="11" max="11" width="19.5" customWidth="1"/>
    <col min="12" max="12" width="15.33203125" customWidth="1"/>
    <col min="13" max="13" width="16" customWidth="1"/>
    <col min="14" max="14" width="11" customWidth="1"/>
    <col min="15" max="15" width="11.33203125" customWidth="1"/>
    <col min="16" max="16" width="13.6640625" customWidth="1"/>
    <col min="17" max="17" width="14.83203125" customWidth="1"/>
    <col min="18" max="18" width="11.1640625" customWidth="1"/>
    <col min="19" max="19" width="14.1640625" customWidth="1"/>
    <col min="20" max="20" width="16.5" customWidth="1"/>
    <col min="21" max="21" width="12.5" customWidth="1"/>
    <col min="22" max="22" width="13.5" customWidth="1"/>
    <col min="23" max="23" width="12" customWidth="1"/>
    <col min="24" max="24" width="11.1640625" customWidth="1"/>
    <col min="25" max="25" width="15.33203125" customWidth="1"/>
    <col min="26" max="26" width="13.1640625" customWidth="1"/>
    <col min="27" max="27" width="17.83203125" customWidth="1"/>
    <col min="28" max="28" width="11.1640625" customWidth="1"/>
    <col min="29" max="29" width="13.33203125" customWidth="1"/>
    <col min="30" max="30" width="14.83203125" customWidth="1"/>
    <col min="31" max="31" width="11.5" customWidth="1"/>
    <col min="32" max="32" width="17.83203125" customWidth="1"/>
  </cols>
  <sheetData>
    <row r="1" spans="1:32" x14ac:dyDescent="0.2">
      <c r="A1" t="s">
        <v>748</v>
      </c>
      <c r="B1" t="s">
        <v>749</v>
      </c>
      <c r="C1" t="s">
        <v>709</v>
      </c>
      <c r="D1" t="s">
        <v>750</v>
      </c>
      <c r="E1" t="s">
        <v>751</v>
      </c>
      <c r="F1" t="s">
        <v>706</v>
      </c>
      <c r="G1" t="s">
        <v>752</v>
      </c>
      <c r="H1" t="s">
        <v>753</v>
      </c>
      <c r="I1" t="s">
        <v>754</v>
      </c>
      <c r="J1" t="s">
        <v>755</v>
      </c>
      <c r="K1" t="s">
        <v>756</v>
      </c>
      <c r="L1" t="s">
        <v>705</v>
      </c>
      <c r="M1" t="s">
        <v>757</v>
      </c>
      <c r="N1" t="s">
        <v>710</v>
      </c>
      <c r="O1" t="s">
        <v>711</v>
      </c>
      <c r="P1" t="s">
        <v>758</v>
      </c>
      <c r="Q1" t="s">
        <v>759</v>
      </c>
      <c r="R1" t="s">
        <v>760</v>
      </c>
      <c r="S1" t="s">
        <v>761</v>
      </c>
      <c r="T1" t="s">
        <v>762</v>
      </c>
      <c r="U1" t="s">
        <v>712</v>
      </c>
      <c r="V1" t="s">
        <v>763</v>
      </c>
      <c r="W1" t="s">
        <v>764</v>
      </c>
      <c r="X1" t="s">
        <v>765</v>
      </c>
      <c r="Y1" t="s">
        <v>766</v>
      </c>
      <c r="Z1" t="s">
        <v>767</v>
      </c>
      <c r="AA1" t="s">
        <v>768</v>
      </c>
      <c r="AB1" t="s">
        <v>769</v>
      </c>
      <c r="AC1" t="s">
        <v>770</v>
      </c>
      <c r="AD1" t="s">
        <v>771</v>
      </c>
      <c r="AE1" t="s">
        <v>772</v>
      </c>
      <c r="AF1" t="s">
        <v>773</v>
      </c>
    </row>
    <row r="2" spans="1:32" x14ac:dyDescent="0.2">
      <c r="A2" t="s">
        <v>774</v>
      </c>
      <c r="B2" t="s">
        <v>855</v>
      </c>
      <c r="C2" s="274">
        <v>44711</v>
      </c>
      <c r="D2" s="274">
        <v>44711</v>
      </c>
      <c r="E2" t="s">
        <v>776</v>
      </c>
      <c r="F2">
        <v>72605</v>
      </c>
      <c r="G2" t="s">
        <v>843</v>
      </c>
      <c r="H2" t="s">
        <v>778</v>
      </c>
      <c r="I2">
        <v>30000</v>
      </c>
      <c r="J2">
        <v>47104</v>
      </c>
      <c r="K2">
        <v>1981</v>
      </c>
      <c r="L2">
        <v>11363</v>
      </c>
      <c r="M2" t="s">
        <v>779</v>
      </c>
      <c r="N2">
        <v>121453</v>
      </c>
      <c r="O2" t="s">
        <v>721</v>
      </c>
      <c r="P2" t="s">
        <v>651</v>
      </c>
      <c r="Q2" t="s">
        <v>651</v>
      </c>
      <c r="R2">
        <v>10118</v>
      </c>
      <c r="S2" t="s">
        <v>856</v>
      </c>
      <c r="T2" t="s">
        <v>651</v>
      </c>
      <c r="U2" t="s">
        <v>716</v>
      </c>
      <c r="V2" t="s">
        <v>845</v>
      </c>
      <c r="X2" t="s">
        <v>846</v>
      </c>
      <c r="Y2">
        <v>119</v>
      </c>
      <c r="Z2" s="274">
        <v>44711</v>
      </c>
      <c r="AA2">
        <v>25000</v>
      </c>
      <c r="AB2" t="s">
        <v>783</v>
      </c>
      <c r="AC2">
        <v>25000</v>
      </c>
      <c r="AD2" t="s">
        <v>784</v>
      </c>
      <c r="AE2">
        <v>2022</v>
      </c>
      <c r="AF2">
        <v>5</v>
      </c>
    </row>
    <row r="3" spans="1:32" x14ac:dyDescent="0.2">
      <c r="A3" t="s">
        <v>828</v>
      </c>
      <c r="B3" t="s">
        <v>857</v>
      </c>
      <c r="C3" s="274">
        <v>44712</v>
      </c>
      <c r="D3" s="274">
        <v>44726</v>
      </c>
      <c r="E3" t="s">
        <v>776</v>
      </c>
      <c r="F3">
        <v>75105</v>
      </c>
      <c r="G3" t="s">
        <v>830</v>
      </c>
      <c r="H3" t="s">
        <v>778</v>
      </c>
      <c r="I3">
        <v>30000</v>
      </c>
      <c r="J3">
        <v>47104</v>
      </c>
      <c r="K3">
        <v>1981</v>
      </c>
      <c r="L3">
        <v>11363</v>
      </c>
      <c r="M3" t="s">
        <v>779</v>
      </c>
      <c r="N3">
        <v>121453</v>
      </c>
      <c r="O3" t="s">
        <v>721</v>
      </c>
      <c r="P3" t="s">
        <v>831</v>
      </c>
      <c r="U3" t="s">
        <v>719</v>
      </c>
      <c r="V3" t="s">
        <v>832</v>
      </c>
      <c r="X3">
        <v>9497901</v>
      </c>
      <c r="Y3">
        <v>5672</v>
      </c>
      <c r="Z3" s="274">
        <v>44712</v>
      </c>
      <c r="AA3">
        <v>1750</v>
      </c>
      <c r="AB3" t="s">
        <v>783</v>
      </c>
      <c r="AC3">
        <v>1750</v>
      </c>
      <c r="AD3" t="s">
        <v>833</v>
      </c>
      <c r="AE3">
        <v>2022</v>
      </c>
      <c r="AF3">
        <v>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265F-3718-EF40-8A51-AF5BE5805AB8}">
  <sheetPr>
    <tabColor theme="0"/>
  </sheetPr>
  <dimension ref="A1:AF6"/>
  <sheetViews>
    <sheetView topLeftCell="O1" workbookViewId="0">
      <selection activeCell="AA2" sqref="AA2:AA6"/>
    </sheetView>
  </sheetViews>
  <sheetFormatPr baseColWidth="10" defaultRowHeight="15" x14ac:dyDescent="0.2"/>
  <cols>
    <col min="1" max="1" width="16.33203125" customWidth="1"/>
    <col min="2" max="2" width="14.1640625" customWidth="1"/>
    <col min="3" max="3" width="16.33203125" customWidth="1"/>
    <col min="4" max="4" width="12.83203125" customWidth="1"/>
    <col min="5" max="5" width="16" customWidth="1"/>
    <col min="7" max="7" width="19.33203125" customWidth="1"/>
    <col min="8" max="8" width="14.83203125" customWidth="1"/>
    <col min="10" max="10" width="13" customWidth="1"/>
    <col min="11" max="11" width="19.5" customWidth="1"/>
    <col min="12" max="12" width="15.33203125" customWidth="1"/>
    <col min="13" max="13" width="16" customWidth="1"/>
    <col min="14" max="14" width="11" customWidth="1"/>
    <col min="15" max="15" width="11.33203125" customWidth="1"/>
    <col min="16" max="16" width="13.6640625" customWidth="1"/>
    <col min="17" max="17" width="14.83203125" customWidth="1"/>
    <col min="18" max="18" width="11.1640625" customWidth="1"/>
    <col min="19" max="19" width="14.1640625" customWidth="1"/>
    <col min="20" max="20" width="16.5" customWidth="1"/>
    <col min="21" max="21" width="12.5" customWidth="1"/>
    <col min="22" max="22" width="13.5" customWidth="1"/>
    <col min="23" max="23" width="12" customWidth="1"/>
    <col min="24" max="24" width="11.1640625" customWidth="1"/>
    <col min="25" max="25" width="15.33203125" customWidth="1"/>
    <col min="26" max="26" width="13.1640625" customWidth="1"/>
    <col min="27" max="27" width="17.83203125" customWidth="1"/>
    <col min="28" max="28" width="11.1640625" customWidth="1"/>
    <col min="29" max="29" width="13.33203125" customWidth="1"/>
    <col min="30" max="30" width="14.83203125" customWidth="1"/>
    <col min="31" max="31" width="11.5" customWidth="1"/>
    <col min="32" max="32" width="17.83203125" customWidth="1"/>
  </cols>
  <sheetData>
    <row r="1" spans="1:32" x14ac:dyDescent="0.2">
      <c r="A1" t="s">
        <v>748</v>
      </c>
      <c r="B1" t="s">
        <v>749</v>
      </c>
      <c r="C1" t="s">
        <v>709</v>
      </c>
      <c r="D1" t="s">
        <v>750</v>
      </c>
      <c r="E1" t="s">
        <v>751</v>
      </c>
      <c r="F1" t="s">
        <v>706</v>
      </c>
      <c r="G1" t="s">
        <v>752</v>
      </c>
      <c r="H1" t="s">
        <v>753</v>
      </c>
      <c r="I1" t="s">
        <v>754</v>
      </c>
      <c r="J1" t="s">
        <v>755</v>
      </c>
      <c r="K1" t="s">
        <v>756</v>
      </c>
      <c r="L1" t="s">
        <v>705</v>
      </c>
      <c r="M1" t="s">
        <v>757</v>
      </c>
      <c r="N1" t="s">
        <v>710</v>
      </c>
      <c r="O1" t="s">
        <v>711</v>
      </c>
      <c r="P1" t="s">
        <v>758</v>
      </c>
      <c r="Q1" t="s">
        <v>759</v>
      </c>
      <c r="R1" t="s">
        <v>760</v>
      </c>
      <c r="S1" t="s">
        <v>761</v>
      </c>
      <c r="T1" t="s">
        <v>762</v>
      </c>
      <c r="U1" t="s">
        <v>712</v>
      </c>
      <c r="V1" t="s">
        <v>763</v>
      </c>
      <c r="W1" t="s">
        <v>764</v>
      </c>
      <c r="X1" t="s">
        <v>765</v>
      </c>
      <c r="Y1" t="s">
        <v>766</v>
      </c>
      <c r="Z1" t="s">
        <v>767</v>
      </c>
      <c r="AA1" t="s">
        <v>768</v>
      </c>
      <c r="AB1" t="s">
        <v>769</v>
      </c>
      <c r="AC1" t="s">
        <v>770</v>
      </c>
      <c r="AD1" t="s">
        <v>771</v>
      </c>
      <c r="AE1" t="s">
        <v>772</v>
      </c>
      <c r="AF1" t="s">
        <v>773</v>
      </c>
    </row>
    <row r="2" spans="1:32" x14ac:dyDescent="0.2">
      <c r="A2" t="s">
        <v>774</v>
      </c>
      <c r="B2" t="s">
        <v>858</v>
      </c>
      <c r="C2" s="274">
        <v>44725</v>
      </c>
      <c r="D2" s="274">
        <v>44726</v>
      </c>
      <c r="E2" t="s">
        <v>776</v>
      </c>
      <c r="F2">
        <v>72605</v>
      </c>
      <c r="G2" t="s">
        <v>843</v>
      </c>
      <c r="H2" t="s">
        <v>778</v>
      </c>
      <c r="I2">
        <v>30000</v>
      </c>
      <c r="J2">
        <v>47104</v>
      </c>
      <c r="K2">
        <v>1981</v>
      </c>
      <c r="L2">
        <v>11363</v>
      </c>
      <c r="M2" t="s">
        <v>779</v>
      </c>
      <c r="N2">
        <v>121453</v>
      </c>
      <c r="O2" t="s">
        <v>723</v>
      </c>
      <c r="P2" t="s">
        <v>651</v>
      </c>
      <c r="Q2" t="s">
        <v>651</v>
      </c>
      <c r="R2">
        <v>7568</v>
      </c>
      <c r="S2" t="s">
        <v>859</v>
      </c>
      <c r="T2" t="s">
        <v>651</v>
      </c>
      <c r="U2" t="s">
        <v>724</v>
      </c>
      <c r="V2" t="s">
        <v>860</v>
      </c>
      <c r="X2" t="s">
        <v>861</v>
      </c>
      <c r="Y2">
        <v>15</v>
      </c>
      <c r="Z2" s="274">
        <v>44725</v>
      </c>
      <c r="AA2">
        <v>25000</v>
      </c>
      <c r="AB2" t="s">
        <v>783</v>
      </c>
      <c r="AC2">
        <v>25000</v>
      </c>
      <c r="AD2" t="s">
        <v>784</v>
      </c>
      <c r="AE2">
        <v>2022</v>
      </c>
      <c r="AF2">
        <v>6</v>
      </c>
    </row>
    <row r="3" spans="1:32" x14ac:dyDescent="0.2">
      <c r="A3" t="s">
        <v>774</v>
      </c>
      <c r="B3" t="s">
        <v>862</v>
      </c>
      <c r="C3" s="274">
        <v>44711</v>
      </c>
      <c r="D3" s="274">
        <v>44711</v>
      </c>
      <c r="E3" t="s">
        <v>776</v>
      </c>
      <c r="F3">
        <v>72605</v>
      </c>
      <c r="G3" t="s">
        <v>843</v>
      </c>
      <c r="H3" t="s">
        <v>778</v>
      </c>
      <c r="I3">
        <v>30000</v>
      </c>
      <c r="J3">
        <v>47104</v>
      </c>
      <c r="K3">
        <v>1981</v>
      </c>
      <c r="L3">
        <v>11363</v>
      </c>
      <c r="M3" t="s">
        <v>779</v>
      </c>
      <c r="N3">
        <v>121453</v>
      </c>
      <c r="O3" t="s">
        <v>723</v>
      </c>
      <c r="P3" t="s">
        <v>651</v>
      </c>
      <c r="Q3" t="s">
        <v>651</v>
      </c>
      <c r="R3">
        <v>7569</v>
      </c>
      <c r="S3" t="s">
        <v>863</v>
      </c>
      <c r="T3" t="s">
        <v>651</v>
      </c>
      <c r="U3" t="s">
        <v>717</v>
      </c>
      <c r="V3" t="s">
        <v>849</v>
      </c>
      <c r="X3" t="s">
        <v>846</v>
      </c>
      <c r="Y3">
        <v>117</v>
      </c>
      <c r="Z3" s="274">
        <v>44711</v>
      </c>
      <c r="AA3">
        <v>25000</v>
      </c>
      <c r="AB3" t="s">
        <v>783</v>
      </c>
      <c r="AC3">
        <v>25000</v>
      </c>
      <c r="AD3" t="s">
        <v>784</v>
      </c>
      <c r="AE3">
        <v>2022</v>
      </c>
      <c r="AF3">
        <v>5</v>
      </c>
    </row>
    <row r="4" spans="1:32" x14ac:dyDescent="0.2">
      <c r="A4" t="s">
        <v>774</v>
      </c>
      <c r="B4" t="s">
        <v>864</v>
      </c>
      <c r="C4" s="274">
        <v>44712</v>
      </c>
      <c r="D4" s="274">
        <v>44719</v>
      </c>
      <c r="E4" t="s">
        <v>776</v>
      </c>
      <c r="F4">
        <v>72605</v>
      </c>
      <c r="G4" t="s">
        <v>843</v>
      </c>
      <c r="H4" t="s">
        <v>778</v>
      </c>
      <c r="I4">
        <v>30000</v>
      </c>
      <c r="J4">
        <v>47104</v>
      </c>
      <c r="K4">
        <v>1981</v>
      </c>
      <c r="L4">
        <v>11363</v>
      </c>
      <c r="M4" t="s">
        <v>779</v>
      </c>
      <c r="N4">
        <v>121453</v>
      </c>
      <c r="O4" t="s">
        <v>723</v>
      </c>
      <c r="P4" t="s">
        <v>651</v>
      </c>
      <c r="Q4" t="s">
        <v>651</v>
      </c>
      <c r="R4">
        <v>7574</v>
      </c>
      <c r="S4" t="s">
        <v>865</v>
      </c>
      <c r="T4" t="s">
        <v>651</v>
      </c>
      <c r="U4" t="s">
        <v>725</v>
      </c>
      <c r="V4" t="s">
        <v>866</v>
      </c>
      <c r="X4" t="s">
        <v>867</v>
      </c>
      <c r="Y4">
        <v>8</v>
      </c>
      <c r="Z4" s="274">
        <v>44712</v>
      </c>
      <c r="AA4">
        <v>25000</v>
      </c>
      <c r="AB4" t="s">
        <v>783</v>
      </c>
      <c r="AC4">
        <v>25000</v>
      </c>
      <c r="AD4" t="s">
        <v>784</v>
      </c>
      <c r="AE4">
        <v>2022</v>
      </c>
      <c r="AF4">
        <v>5</v>
      </c>
    </row>
    <row r="5" spans="1:32" x14ac:dyDescent="0.2">
      <c r="A5" t="s">
        <v>828</v>
      </c>
      <c r="B5" t="s">
        <v>868</v>
      </c>
      <c r="C5" s="274">
        <v>44738</v>
      </c>
      <c r="D5" s="274">
        <v>44739</v>
      </c>
      <c r="E5" t="s">
        <v>776</v>
      </c>
      <c r="F5">
        <v>75105</v>
      </c>
      <c r="G5" t="s">
        <v>830</v>
      </c>
      <c r="H5" t="s">
        <v>778</v>
      </c>
      <c r="I5">
        <v>30000</v>
      </c>
      <c r="J5">
        <v>47104</v>
      </c>
      <c r="K5">
        <v>1981</v>
      </c>
      <c r="L5">
        <v>11363</v>
      </c>
      <c r="M5" t="s">
        <v>779</v>
      </c>
      <c r="N5">
        <v>121453</v>
      </c>
      <c r="O5" t="s">
        <v>723</v>
      </c>
      <c r="P5" t="s">
        <v>831</v>
      </c>
      <c r="U5" t="s">
        <v>726</v>
      </c>
      <c r="V5" t="s">
        <v>832</v>
      </c>
      <c r="X5">
        <v>9514690</v>
      </c>
      <c r="Y5">
        <v>863</v>
      </c>
      <c r="Z5" s="274">
        <v>44738</v>
      </c>
      <c r="AA5">
        <v>1750</v>
      </c>
      <c r="AB5" t="s">
        <v>783</v>
      </c>
      <c r="AC5">
        <v>1750</v>
      </c>
      <c r="AD5" t="s">
        <v>833</v>
      </c>
      <c r="AE5">
        <v>2022</v>
      </c>
      <c r="AF5">
        <v>6</v>
      </c>
    </row>
    <row r="6" spans="1:32" x14ac:dyDescent="0.2">
      <c r="A6" t="s">
        <v>828</v>
      </c>
      <c r="B6" t="s">
        <v>869</v>
      </c>
      <c r="C6" s="274">
        <v>44712</v>
      </c>
      <c r="D6" s="274">
        <v>44726</v>
      </c>
      <c r="E6" t="s">
        <v>776</v>
      </c>
      <c r="F6">
        <v>75105</v>
      </c>
      <c r="G6" t="s">
        <v>830</v>
      </c>
      <c r="H6" t="s">
        <v>778</v>
      </c>
      <c r="I6">
        <v>30000</v>
      </c>
      <c r="J6">
        <v>47104</v>
      </c>
      <c r="K6">
        <v>1981</v>
      </c>
      <c r="L6">
        <v>11363</v>
      </c>
      <c r="M6" t="s">
        <v>779</v>
      </c>
      <c r="N6">
        <v>121453</v>
      </c>
      <c r="O6" t="s">
        <v>723</v>
      </c>
      <c r="P6" t="s">
        <v>831</v>
      </c>
      <c r="U6" t="s">
        <v>719</v>
      </c>
      <c r="V6" t="s">
        <v>832</v>
      </c>
      <c r="X6">
        <v>9497901</v>
      </c>
      <c r="Y6">
        <v>5673</v>
      </c>
      <c r="Z6" s="274">
        <v>44712</v>
      </c>
      <c r="AA6">
        <v>3500</v>
      </c>
      <c r="AB6" t="s">
        <v>783</v>
      </c>
      <c r="AC6">
        <v>3500</v>
      </c>
      <c r="AD6" t="s">
        <v>833</v>
      </c>
      <c r="AE6">
        <v>2022</v>
      </c>
      <c r="AF6">
        <v>5</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8D27A-335C-F14F-AD3A-7F0D9E941277}">
  <sheetPr>
    <tabColor theme="0"/>
  </sheetPr>
  <dimension ref="A1:AF23"/>
  <sheetViews>
    <sheetView topLeftCell="K1" workbookViewId="0">
      <selection activeCell="N28" sqref="N28"/>
    </sheetView>
  </sheetViews>
  <sheetFormatPr baseColWidth="10" defaultRowHeight="15" x14ac:dyDescent="0.2"/>
  <cols>
    <col min="1" max="1" width="16.33203125" customWidth="1"/>
    <col min="2" max="2" width="14.1640625" customWidth="1"/>
    <col min="3" max="3" width="16.33203125" customWidth="1"/>
    <col min="4" max="4" width="12.83203125" customWidth="1"/>
    <col min="5" max="5" width="16" customWidth="1"/>
    <col min="7" max="7" width="19.33203125" customWidth="1"/>
    <col min="8" max="8" width="14.83203125" customWidth="1"/>
    <col min="10" max="10" width="13" customWidth="1"/>
    <col min="11" max="11" width="19.5" customWidth="1"/>
    <col min="12" max="12" width="15.33203125" customWidth="1"/>
    <col min="13" max="13" width="16" customWidth="1"/>
    <col min="14" max="14" width="11" customWidth="1"/>
    <col min="15" max="15" width="21.6640625" customWidth="1"/>
    <col min="16" max="16" width="13.6640625" customWidth="1"/>
    <col min="17" max="17" width="14.83203125" customWidth="1"/>
    <col min="18" max="18" width="11.1640625" customWidth="1"/>
    <col min="19" max="19" width="14.1640625" customWidth="1"/>
    <col min="20" max="20" width="16.5" customWidth="1"/>
    <col min="21" max="21" width="30.1640625" customWidth="1"/>
    <col min="22" max="22" width="13.5" customWidth="1"/>
    <col min="23" max="23" width="12" customWidth="1"/>
    <col min="24" max="24" width="11.1640625" customWidth="1"/>
    <col min="25" max="25" width="15.33203125" customWidth="1"/>
    <col min="26" max="26" width="13.1640625" customWidth="1"/>
    <col min="27" max="27" width="17.83203125" customWidth="1"/>
    <col min="28" max="28" width="11.1640625" customWidth="1"/>
    <col min="29" max="29" width="13.33203125" customWidth="1"/>
    <col min="30" max="30" width="14.83203125" customWidth="1"/>
    <col min="31" max="31" width="11.5" customWidth="1"/>
    <col min="32" max="32" width="17.83203125" customWidth="1"/>
  </cols>
  <sheetData>
    <row r="1" spans="1:32" x14ac:dyDescent="0.2">
      <c r="A1" t="s">
        <v>748</v>
      </c>
      <c r="B1" t="s">
        <v>749</v>
      </c>
      <c r="C1" t="s">
        <v>709</v>
      </c>
      <c r="D1" t="s">
        <v>750</v>
      </c>
      <c r="E1" t="s">
        <v>751</v>
      </c>
      <c r="F1" t="s">
        <v>706</v>
      </c>
      <c r="G1" t="s">
        <v>752</v>
      </c>
      <c r="H1" t="s">
        <v>753</v>
      </c>
      <c r="I1" t="s">
        <v>754</v>
      </c>
      <c r="J1" t="s">
        <v>755</v>
      </c>
      <c r="K1" t="s">
        <v>756</v>
      </c>
      <c r="L1" t="s">
        <v>705</v>
      </c>
      <c r="M1" t="s">
        <v>757</v>
      </c>
      <c r="N1" t="s">
        <v>710</v>
      </c>
      <c r="O1" t="s">
        <v>711</v>
      </c>
      <c r="P1" t="s">
        <v>758</v>
      </c>
      <c r="Q1" t="s">
        <v>759</v>
      </c>
      <c r="R1" t="s">
        <v>760</v>
      </c>
      <c r="S1" t="s">
        <v>761</v>
      </c>
      <c r="T1" t="s">
        <v>762</v>
      </c>
      <c r="U1" t="s">
        <v>712</v>
      </c>
      <c r="V1" t="s">
        <v>763</v>
      </c>
      <c r="W1" t="s">
        <v>764</v>
      </c>
      <c r="X1" t="s">
        <v>765</v>
      </c>
      <c r="Y1" t="s">
        <v>766</v>
      </c>
      <c r="Z1" t="s">
        <v>767</v>
      </c>
      <c r="AA1" t="s">
        <v>768</v>
      </c>
      <c r="AB1" t="s">
        <v>769</v>
      </c>
      <c r="AC1" t="s">
        <v>770</v>
      </c>
      <c r="AD1" t="s">
        <v>771</v>
      </c>
      <c r="AE1" t="s">
        <v>772</v>
      </c>
      <c r="AF1" t="s">
        <v>773</v>
      </c>
    </row>
    <row r="2" spans="1:32" x14ac:dyDescent="0.2">
      <c r="A2" t="s">
        <v>793</v>
      </c>
      <c r="B2" t="s">
        <v>794</v>
      </c>
      <c r="C2" s="274">
        <v>44706</v>
      </c>
      <c r="D2" s="274">
        <v>44707</v>
      </c>
      <c r="E2" t="s">
        <v>776</v>
      </c>
      <c r="F2">
        <v>71615</v>
      </c>
      <c r="G2" t="s">
        <v>795</v>
      </c>
      <c r="H2" t="s">
        <v>778</v>
      </c>
      <c r="I2">
        <v>30000</v>
      </c>
      <c r="J2">
        <v>47101</v>
      </c>
      <c r="K2">
        <v>1981</v>
      </c>
      <c r="L2">
        <v>11363</v>
      </c>
      <c r="M2" t="s">
        <v>779</v>
      </c>
      <c r="N2">
        <v>121453</v>
      </c>
      <c r="O2" t="s">
        <v>728</v>
      </c>
      <c r="P2" t="s">
        <v>780</v>
      </c>
      <c r="Q2" t="s">
        <v>796</v>
      </c>
      <c r="R2">
        <v>7018</v>
      </c>
      <c r="S2" t="s">
        <v>797</v>
      </c>
      <c r="U2" t="s">
        <v>733</v>
      </c>
      <c r="V2" t="s">
        <v>798</v>
      </c>
      <c r="X2" t="s">
        <v>799</v>
      </c>
      <c r="Y2">
        <v>105</v>
      </c>
      <c r="Z2" s="274">
        <v>44706</v>
      </c>
      <c r="AA2">
        <v>276.8</v>
      </c>
      <c r="AB2" t="s">
        <v>783</v>
      </c>
      <c r="AC2">
        <v>276.8</v>
      </c>
      <c r="AD2" t="s">
        <v>800</v>
      </c>
      <c r="AE2">
        <v>2022</v>
      </c>
      <c r="AF2">
        <v>5</v>
      </c>
    </row>
    <row r="3" spans="1:32" x14ac:dyDescent="0.2">
      <c r="A3" t="s">
        <v>813</v>
      </c>
      <c r="B3" t="s">
        <v>814</v>
      </c>
      <c r="C3" s="274">
        <v>44692</v>
      </c>
      <c r="D3" s="274">
        <v>44701</v>
      </c>
      <c r="E3" t="s">
        <v>776</v>
      </c>
      <c r="F3">
        <v>71635</v>
      </c>
      <c r="G3" t="s">
        <v>815</v>
      </c>
      <c r="H3" t="s">
        <v>778</v>
      </c>
      <c r="I3">
        <v>30000</v>
      </c>
      <c r="J3">
        <v>47104</v>
      </c>
      <c r="K3">
        <v>1981</v>
      </c>
      <c r="L3">
        <v>11363</v>
      </c>
      <c r="M3" t="s">
        <v>779</v>
      </c>
      <c r="N3">
        <v>121453</v>
      </c>
      <c r="O3" t="s">
        <v>728</v>
      </c>
      <c r="P3" t="s">
        <v>816</v>
      </c>
      <c r="Q3" t="s">
        <v>651</v>
      </c>
      <c r="U3" t="s">
        <v>738</v>
      </c>
      <c r="X3" t="s">
        <v>817</v>
      </c>
      <c r="Y3">
        <v>1</v>
      </c>
      <c r="Z3" s="274">
        <v>44692</v>
      </c>
      <c r="AA3">
        <v>-36</v>
      </c>
      <c r="AB3" t="s">
        <v>783</v>
      </c>
      <c r="AC3">
        <v>-36</v>
      </c>
      <c r="AD3" t="s">
        <v>818</v>
      </c>
      <c r="AE3">
        <v>2022</v>
      </c>
      <c r="AF3">
        <v>5</v>
      </c>
    </row>
    <row r="4" spans="1:32" x14ac:dyDescent="0.2">
      <c r="A4" t="s">
        <v>813</v>
      </c>
      <c r="B4" t="s">
        <v>819</v>
      </c>
      <c r="C4" s="274">
        <v>44687</v>
      </c>
      <c r="D4" s="274">
        <v>44701</v>
      </c>
      <c r="E4" t="s">
        <v>776</v>
      </c>
      <c r="F4">
        <v>71635</v>
      </c>
      <c r="G4" t="s">
        <v>815</v>
      </c>
      <c r="H4" t="s">
        <v>778</v>
      </c>
      <c r="I4">
        <v>30000</v>
      </c>
      <c r="J4">
        <v>47104</v>
      </c>
      <c r="K4">
        <v>1981</v>
      </c>
      <c r="L4">
        <v>11363</v>
      </c>
      <c r="M4" t="s">
        <v>779</v>
      </c>
      <c r="N4">
        <v>121453</v>
      </c>
      <c r="O4" t="s">
        <v>728</v>
      </c>
      <c r="P4" t="s">
        <v>816</v>
      </c>
      <c r="Q4" t="s">
        <v>651</v>
      </c>
      <c r="U4" t="s">
        <v>738</v>
      </c>
      <c r="X4" t="s">
        <v>820</v>
      </c>
      <c r="Y4">
        <v>1</v>
      </c>
      <c r="Z4" s="274">
        <v>44687</v>
      </c>
      <c r="AA4">
        <v>-7276</v>
      </c>
      <c r="AB4" t="s">
        <v>783</v>
      </c>
      <c r="AC4">
        <v>-7276</v>
      </c>
      <c r="AD4" t="s">
        <v>818</v>
      </c>
      <c r="AE4">
        <v>2022</v>
      </c>
      <c r="AF4">
        <v>5</v>
      </c>
    </row>
    <row r="5" spans="1:32" x14ac:dyDescent="0.2">
      <c r="A5" t="s">
        <v>828</v>
      </c>
      <c r="B5" t="s">
        <v>829</v>
      </c>
      <c r="C5" s="274">
        <v>44681</v>
      </c>
      <c r="D5" s="274">
        <v>44698</v>
      </c>
      <c r="E5" t="s">
        <v>776</v>
      </c>
      <c r="F5">
        <v>75105</v>
      </c>
      <c r="G5" t="s">
        <v>830</v>
      </c>
      <c r="H5" t="s">
        <v>778</v>
      </c>
      <c r="I5">
        <v>30000</v>
      </c>
      <c r="J5">
        <v>47104</v>
      </c>
      <c r="K5">
        <v>1981</v>
      </c>
      <c r="L5">
        <v>11363</v>
      </c>
      <c r="M5" t="s">
        <v>779</v>
      </c>
      <c r="N5">
        <v>121453</v>
      </c>
      <c r="O5" t="s">
        <v>728</v>
      </c>
      <c r="P5" t="s">
        <v>831</v>
      </c>
      <c r="U5" t="s">
        <v>742</v>
      </c>
      <c r="V5" t="s">
        <v>832</v>
      </c>
      <c r="X5">
        <v>9459478</v>
      </c>
      <c r="Y5">
        <v>1963</v>
      </c>
      <c r="Z5" s="274">
        <v>44681</v>
      </c>
      <c r="AA5">
        <v>8056.16</v>
      </c>
      <c r="AB5" t="s">
        <v>783</v>
      </c>
      <c r="AC5">
        <v>8056.16</v>
      </c>
      <c r="AD5" t="s">
        <v>833</v>
      </c>
      <c r="AE5">
        <v>2022</v>
      </c>
      <c r="AF5">
        <v>4</v>
      </c>
    </row>
    <row r="6" spans="1:32" x14ac:dyDescent="0.2">
      <c r="A6" t="s">
        <v>828</v>
      </c>
      <c r="B6" t="s">
        <v>834</v>
      </c>
      <c r="C6" s="274">
        <v>44724</v>
      </c>
      <c r="D6" s="274">
        <v>44726</v>
      </c>
      <c r="E6" t="s">
        <v>776</v>
      </c>
      <c r="F6">
        <v>75105</v>
      </c>
      <c r="G6" t="s">
        <v>830</v>
      </c>
      <c r="H6" t="s">
        <v>778</v>
      </c>
      <c r="I6">
        <v>30000</v>
      </c>
      <c r="J6">
        <v>47104</v>
      </c>
      <c r="K6">
        <v>1981</v>
      </c>
      <c r="L6">
        <v>11363</v>
      </c>
      <c r="M6" t="s">
        <v>779</v>
      </c>
      <c r="N6">
        <v>121453</v>
      </c>
      <c r="O6" t="s">
        <v>728</v>
      </c>
      <c r="P6" t="s">
        <v>831</v>
      </c>
      <c r="U6" t="s">
        <v>743</v>
      </c>
      <c r="V6" t="s">
        <v>832</v>
      </c>
      <c r="X6">
        <v>9497910</v>
      </c>
      <c r="Y6">
        <v>633</v>
      </c>
      <c r="Z6" s="274">
        <v>44724</v>
      </c>
      <c r="AA6">
        <v>462</v>
      </c>
      <c r="AB6" t="s">
        <v>783</v>
      </c>
      <c r="AC6">
        <v>462</v>
      </c>
      <c r="AD6" t="s">
        <v>833</v>
      </c>
      <c r="AE6">
        <v>2022</v>
      </c>
      <c r="AF6">
        <v>6</v>
      </c>
    </row>
    <row r="7" spans="1:32" x14ac:dyDescent="0.2">
      <c r="A7" t="s">
        <v>828</v>
      </c>
      <c r="B7" t="s">
        <v>835</v>
      </c>
      <c r="C7" s="274">
        <v>44738</v>
      </c>
      <c r="D7" s="274">
        <v>44739</v>
      </c>
      <c r="E7" t="s">
        <v>776</v>
      </c>
      <c r="F7">
        <v>75105</v>
      </c>
      <c r="G7" t="s">
        <v>830</v>
      </c>
      <c r="H7" t="s">
        <v>778</v>
      </c>
      <c r="I7">
        <v>30000</v>
      </c>
      <c r="J7">
        <v>47104</v>
      </c>
      <c r="K7">
        <v>1981</v>
      </c>
      <c r="L7">
        <v>11363</v>
      </c>
      <c r="M7" t="s">
        <v>779</v>
      </c>
      <c r="N7">
        <v>121453</v>
      </c>
      <c r="O7" t="s">
        <v>728</v>
      </c>
      <c r="P7" t="s">
        <v>831</v>
      </c>
      <c r="U7" t="s">
        <v>726</v>
      </c>
      <c r="V7" t="s">
        <v>832</v>
      </c>
      <c r="X7">
        <v>9514690</v>
      </c>
      <c r="Y7">
        <v>862</v>
      </c>
      <c r="Z7" s="274">
        <v>44738</v>
      </c>
      <c r="AA7">
        <v>755.3</v>
      </c>
      <c r="AB7" t="s">
        <v>783</v>
      </c>
      <c r="AC7">
        <v>755.3</v>
      </c>
      <c r="AD7" t="s">
        <v>833</v>
      </c>
      <c r="AE7">
        <v>2022</v>
      </c>
      <c r="AF7">
        <v>6</v>
      </c>
    </row>
    <row r="8" spans="1:32" x14ac:dyDescent="0.2">
      <c r="A8" t="s">
        <v>828</v>
      </c>
      <c r="B8" t="s">
        <v>836</v>
      </c>
      <c r="C8" s="274">
        <v>44702</v>
      </c>
      <c r="D8" s="274">
        <v>44703</v>
      </c>
      <c r="E8" t="s">
        <v>776</v>
      </c>
      <c r="F8">
        <v>75105</v>
      </c>
      <c r="G8" t="s">
        <v>830</v>
      </c>
      <c r="H8" t="s">
        <v>778</v>
      </c>
      <c r="I8">
        <v>30000</v>
      </c>
      <c r="J8">
        <v>47104</v>
      </c>
      <c r="K8">
        <v>1981</v>
      </c>
      <c r="L8">
        <v>11363</v>
      </c>
      <c r="M8" t="s">
        <v>779</v>
      </c>
      <c r="N8">
        <v>121453</v>
      </c>
      <c r="O8" t="s">
        <v>728</v>
      </c>
      <c r="P8" t="s">
        <v>831</v>
      </c>
      <c r="U8" t="s">
        <v>744</v>
      </c>
      <c r="V8" t="s">
        <v>832</v>
      </c>
      <c r="X8">
        <v>9466482</v>
      </c>
      <c r="Y8">
        <v>985</v>
      </c>
      <c r="Z8" s="274">
        <v>44702</v>
      </c>
      <c r="AA8">
        <v>33.6</v>
      </c>
      <c r="AB8" t="s">
        <v>783</v>
      </c>
      <c r="AC8">
        <v>33.6</v>
      </c>
      <c r="AD8" t="s">
        <v>833</v>
      </c>
      <c r="AE8">
        <v>2022</v>
      </c>
      <c r="AF8">
        <v>5</v>
      </c>
    </row>
    <row r="9" spans="1:32" x14ac:dyDescent="0.2">
      <c r="A9" t="s">
        <v>828</v>
      </c>
      <c r="B9" t="s">
        <v>837</v>
      </c>
      <c r="C9" s="274">
        <v>44702</v>
      </c>
      <c r="D9" s="274">
        <v>44703</v>
      </c>
      <c r="E9" t="s">
        <v>776</v>
      </c>
      <c r="F9">
        <v>75105</v>
      </c>
      <c r="G9" t="s">
        <v>830</v>
      </c>
      <c r="H9" t="s">
        <v>778</v>
      </c>
      <c r="I9">
        <v>30000</v>
      </c>
      <c r="J9">
        <v>47104</v>
      </c>
      <c r="K9">
        <v>1981</v>
      </c>
      <c r="L9">
        <v>11363</v>
      </c>
      <c r="M9" t="s">
        <v>779</v>
      </c>
      <c r="N9">
        <v>121453</v>
      </c>
      <c r="O9" t="s">
        <v>728</v>
      </c>
      <c r="P9" t="s">
        <v>831</v>
      </c>
      <c r="U9" t="s">
        <v>744</v>
      </c>
      <c r="V9" t="s">
        <v>832</v>
      </c>
      <c r="X9">
        <v>9466482</v>
      </c>
      <c r="Y9">
        <v>984</v>
      </c>
      <c r="Z9" s="274">
        <v>44702</v>
      </c>
      <c r="AA9">
        <v>-511.84</v>
      </c>
      <c r="AB9" t="s">
        <v>783</v>
      </c>
      <c r="AC9">
        <v>-511.84</v>
      </c>
      <c r="AD9" t="s">
        <v>833</v>
      </c>
      <c r="AE9">
        <v>2022</v>
      </c>
      <c r="AF9">
        <v>5</v>
      </c>
    </row>
    <row r="10" spans="1:32" x14ac:dyDescent="0.2">
      <c r="A10" t="s">
        <v>828</v>
      </c>
      <c r="B10" t="s">
        <v>838</v>
      </c>
      <c r="C10" s="274">
        <v>44712</v>
      </c>
      <c r="D10" s="274">
        <v>44726</v>
      </c>
      <c r="E10" t="s">
        <v>776</v>
      </c>
      <c r="F10">
        <v>75105</v>
      </c>
      <c r="G10" t="s">
        <v>830</v>
      </c>
      <c r="H10" t="s">
        <v>778</v>
      </c>
      <c r="I10">
        <v>30000</v>
      </c>
      <c r="J10">
        <v>47101</v>
      </c>
      <c r="K10">
        <v>1981</v>
      </c>
      <c r="L10">
        <v>11363</v>
      </c>
      <c r="M10" t="s">
        <v>779</v>
      </c>
      <c r="N10">
        <v>121453</v>
      </c>
      <c r="O10" t="s">
        <v>728</v>
      </c>
      <c r="P10" t="s">
        <v>831</v>
      </c>
      <c r="U10" t="s">
        <v>719</v>
      </c>
      <c r="V10" t="s">
        <v>832</v>
      </c>
      <c r="X10">
        <v>9497901</v>
      </c>
      <c r="Y10">
        <v>5661</v>
      </c>
      <c r="Z10" s="274">
        <v>44712</v>
      </c>
      <c r="AA10">
        <v>19.38</v>
      </c>
      <c r="AB10" t="s">
        <v>783</v>
      </c>
      <c r="AC10">
        <v>19.38</v>
      </c>
      <c r="AD10" t="s">
        <v>833</v>
      </c>
      <c r="AE10">
        <v>2022</v>
      </c>
      <c r="AF10">
        <v>5</v>
      </c>
    </row>
    <row r="11" spans="1:32" x14ac:dyDescent="0.2">
      <c r="A11" t="s">
        <v>828</v>
      </c>
      <c r="B11" t="s">
        <v>839</v>
      </c>
      <c r="C11" s="274">
        <v>44712</v>
      </c>
      <c r="D11" s="274">
        <v>44726</v>
      </c>
      <c r="E11" t="s">
        <v>776</v>
      </c>
      <c r="F11">
        <v>75105</v>
      </c>
      <c r="G11" t="s">
        <v>830</v>
      </c>
      <c r="H11" t="s">
        <v>778</v>
      </c>
      <c r="I11">
        <v>30000</v>
      </c>
      <c r="J11">
        <v>47104</v>
      </c>
      <c r="K11">
        <v>1981</v>
      </c>
      <c r="L11">
        <v>11363</v>
      </c>
      <c r="M11" t="s">
        <v>779</v>
      </c>
      <c r="N11">
        <v>121453</v>
      </c>
      <c r="O11" t="s">
        <v>728</v>
      </c>
      <c r="P11" t="s">
        <v>831</v>
      </c>
      <c r="U11" t="s">
        <v>719</v>
      </c>
      <c r="V11" t="s">
        <v>832</v>
      </c>
      <c r="X11">
        <v>9497901</v>
      </c>
      <c r="Y11">
        <v>5669</v>
      </c>
      <c r="Z11" s="274">
        <v>44712</v>
      </c>
      <c r="AA11">
        <v>651</v>
      </c>
      <c r="AB11" t="s">
        <v>783</v>
      </c>
      <c r="AC11">
        <v>651</v>
      </c>
      <c r="AD11" t="s">
        <v>833</v>
      </c>
      <c r="AE11">
        <v>2022</v>
      </c>
      <c r="AF11">
        <v>5</v>
      </c>
    </row>
    <row r="12" spans="1:32" x14ac:dyDescent="0.2">
      <c r="A12" t="s">
        <v>774</v>
      </c>
      <c r="B12" t="s">
        <v>775</v>
      </c>
      <c r="C12" s="274">
        <v>44725</v>
      </c>
      <c r="D12" s="274">
        <v>44725</v>
      </c>
      <c r="E12" t="s">
        <v>776</v>
      </c>
      <c r="F12">
        <v>74725</v>
      </c>
      <c r="G12" t="s">
        <v>777</v>
      </c>
      <c r="H12" t="s">
        <v>778</v>
      </c>
      <c r="I12">
        <v>30000</v>
      </c>
      <c r="J12">
        <v>47104</v>
      </c>
      <c r="K12">
        <v>1981</v>
      </c>
      <c r="L12">
        <v>11363</v>
      </c>
      <c r="M12" t="s">
        <v>779</v>
      </c>
      <c r="N12">
        <v>121453</v>
      </c>
      <c r="O12" t="s">
        <v>728</v>
      </c>
      <c r="P12" t="s">
        <v>780</v>
      </c>
      <c r="Q12" t="s">
        <v>651</v>
      </c>
      <c r="R12">
        <v>7048</v>
      </c>
      <c r="S12" t="s">
        <v>781</v>
      </c>
      <c r="T12" t="s">
        <v>651</v>
      </c>
      <c r="U12" t="s">
        <v>729</v>
      </c>
      <c r="V12">
        <v>1846</v>
      </c>
      <c r="X12" t="s">
        <v>782</v>
      </c>
      <c r="Y12">
        <v>14</v>
      </c>
      <c r="Z12" s="274">
        <v>44725</v>
      </c>
      <c r="AA12">
        <v>4200</v>
      </c>
      <c r="AB12" t="s">
        <v>783</v>
      </c>
      <c r="AC12">
        <v>4200</v>
      </c>
      <c r="AD12" t="s">
        <v>784</v>
      </c>
      <c r="AE12">
        <v>2022</v>
      </c>
      <c r="AF12">
        <v>6</v>
      </c>
    </row>
    <row r="13" spans="1:32" x14ac:dyDescent="0.2">
      <c r="A13" t="s">
        <v>774</v>
      </c>
      <c r="B13" t="s">
        <v>785</v>
      </c>
      <c r="C13" s="274">
        <v>44726</v>
      </c>
      <c r="D13" s="274">
        <v>44726</v>
      </c>
      <c r="E13" t="s">
        <v>776</v>
      </c>
      <c r="F13">
        <v>74725</v>
      </c>
      <c r="G13" t="s">
        <v>777</v>
      </c>
      <c r="H13" t="s">
        <v>778</v>
      </c>
      <c r="I13">
        <v>30000</v>
      </c>
      <c r="J13">
        <v>47104</v>
      </c>
      <c r="K13">
        <v>1981</v>
      </c>
      <c r="L13">
        <v>11363</v>
      </c>
      <c r="M13" t="s">
        <v>779</v>
      </c>
      <c r="N13">
        <v>121453</v>
      </c>
      <c r="O13" t="s">
        <v>728</v>
      </c>
      <c r="P13" t="s">
        <v>780</v>
      </c>
      <c r="Q13" t="s">
        <v>651</v>
      </c>
      <c r="R13">
        <v>7251</v>
      </c>
      <c r="S13" t="s">
        <v>786</v>
      </c>
      <c r="T13" t="s">
        <v>651</v>
      </c>
      <c r="U13" t="s">
        <v>730</v>
      </c>
      <c r="V13">
        <v>32</v>
      </c>
      <c r="X13" t="s">
        <v>787</v>
      </c>
      <c r="Y13">
        <v>28</v>
      </c>
      <c r="Z13" s="274">
        <v>44726</v>
      </c>
      <c r="AA13">
        <v>4340</v>
      </c>
      <c r="AB13" t="s">
        <v>783</v>
      </c>
      <c r="AC13">
        <v>4340</v>
      </c>
      <c r="AD13" t="s">
        <v>784</v>
      </c>
      <c r="AE13">
        <v>2022</v>
      </c>
      <c r="AF13">
        <v>6</v>
      </c>
    </row>
    <row r="14" spans="1:32" x14ac:dyDescent="0.2">
      <c r="A14" t="s">
        <v>774</v>
      </c>
      <c r="B14" t="s">
        <v>788</v>
      </c>
      <c r="C14" s="274">
        <v>44706</v>
      </c>
      <c r="D14" s="274">
        <v>44707</v>
      </c>
      <c r="E14" t="s">
        <v>776</v>
      </c>
      <c r="F14">
        <v>74725</v>
      </c>
      <c r="G14" t="s">
        <v>777</v>
      </c>
      <c r="H14" t="s">
        <v>778</v>
      </c>
      <c r="I14">
        <v>30000</v>
      </c>
      <c r="J14">
        <v>47104</v>
      </c>
      <c r="K14">
        <v>1981</v>
      </c>
      <c r="L14">
        <v>11363</v>
      </c>
      <c r="M14" t="s">
        <v>779</v>
      </c>
      <c r="N14">
        <v>121453</v>
      </c>
      <c r="O14" t="s">
        <v>728</v>
      </c>
      <c r="P14" t="s">
        <v>780</v>
      </c>
      <c r="Q14" t="s">
        <v>651</v>
      </c>
      <c r="R14">
        <v>7454</v>
      </c>
      <c r="S14" t="s">
        <v>789</v>
      </c>
      <c r="T14" t="s">
        <v>651</v>
      </c>
      <c r="U14" t="s">
        <v>731</v>
      </c>
      <c r="V14">
        <v>12004</v>
      </c>
      <c r="X14" t="s">
        <v>790</v>
      </c>
      <c r="Y14">
        <v>17</v>
      </c>
      <c r="Z14" s="274">
        <v>44706</v>
      </c>
      <c r="AA14">
        <v>6600</v>
      </c>
      <c r="AB14" t="s">
        <v>783</v>
      </c>
      <c r="AC14">
        <v>6600</v>
      </c>
      <c r="AD14" t="s">
        <v>784</v>
      </c>
      <c r="AE14">
        <v>2022</v>
      </c>
      <c r="AF14">
        <v>5</v>
      </c>
    </row>
    <row r="15" spans="1:32" x14ac:dyDescent="0.2">
      <c r="A15" t="s">
        <v>774</v>
      </c>
      <c r="B15" t="s">
        <v>791</v>
      </c>
      <c r="C15" s="274">
        <v>44725</v>
      </c>
      <c r="D15" s="274">
        <v>44725</v>
      </c>
      <c r="E15" t="s">
        <v>776</v>
      </c>
      <c r="F15">
        <v>75705</v>
      </c>
      <c r="G15" t="s">
        <v>792</v>
      </c>
      <c r="H15" t="s">
        <v>778</v>
      </c>
      <c r="I15">
        <v>30000</v>
      </c>
      <c r="J15">
        <v>47104</v>
      </c>
      <c r="K15">
        <v>1981</v>
      </c>
      <c r="L15">
        <v>11363</v>
      </c>
      <c r="M15" t="s">
        <v>779</v>
      </c>
      <c r="N15">
        <v>121453</v>
      </c>
      <c r="O15" t="s">
        <v>728</v>
      </c>
      <c r="P15" t="s">
        <v>780</v>
      </c>
      <c r="Q15" t="s">
        <v>651</v>
      </c>
      <c r="R15">
        <v>7048</v>
      </c>
      <c r="S15" t="s">
        <v>781</v>
      </c>
      <c r="T15" t="s">
        <v>651</v>
      </c>
      <c r="U15" t="s">
        <v>732</v>
      </c>
      <c r="V15">
        <v>1846</v>
      </c>
      <c r="X15" t="s">
        <v>782</v>
      </c>
      <c r="Y15">
        <v>16</v>
      </c>
      <c r="Z15" s="274">
        <v>44725</v>
      </c>
      <c r="AA15">
        <v>1200</v>
      </c>
      <c r="AB15" t="s">
        <v>783</v>
      </c>
      <c r="AC15">
        <v>1200</v>
      </c>
      <c r="AD15" t="s">
        <v>784</v>
      </c>
      <c r="AE15">
        <v>2022</v>
      </c>
      <c r="AF15">
        <v>6</v>
      </c>
    </row>
    <row r="16" spans="1:32" x14ac:dyDescent="0.2">
      <c r="A16" t="s">
        <v>774</v>
      </c>
      <c r="B16" t="s">
        <v>801</v>
      </c>
      <c r="C16" s="274">
        <v>44720</v>
      </c>
      <c r="D16" s="274">
        <v>44726</v>
      </c>
      <c r="E16" t="s">
        <v>776</v>
      </c>
      <c r="F16">
        <v>75705</v>
      </c>
      <c r="G16" t="s">
        <v>792</v>
      </c>
      <c r="H16" t="s">
        <v>778</v>
      </c>
      <c r="I16">
        <v>30000</v>
      </c>
      <c r="J16">
        <v>47104</v>
      </c>
      <c r="K16">
        <v>1981</v>
      </c>
      <c r="L16">
        <v>11363</v>
      </c>
      <c r="M16" t="s">
        <v>779</v>
      </c>
      <c r="N16">
        <v>121453</v>
      </c>
      <c r="O16" t="s">
        <v>728</v>
      </c>
      <c r="P16" t="s">
        <v>651</v>
      </c>
      <c r="Q16" t="s">
        <v>651</v>
      </c>
      <c r="R16">
        <v>6989</v>
      </c>
      <c r="S16" t="s">
        <v>802</v>
      </c>
      <c r="T16" t="s">
        <v>651</v>
      </c>
      <c r="U16" t="s">
        <v>734</v>
      </c>
      <c r="V16" t="s">
        <v>803</v>
      </c>
      <c r="X16" t="s">
        <v>804</v>
      </c>
      <c r="Y16">
        <v>2</v>
      </c>
      <c r="Z16" s="274">
        <v>44720</v>
      </c>
      <c r="AA16">
        <v>2250</v>
      </c>
      <c r="AB16" t="s">
        <v>783</v>
      </c>
      <c r="AC16">
        <v>2250</v>
      </c>
      <c r="AD16" t="s">
        <v>784</v>
      </c>
      <c r="AE16">
        <v>2022</v>
      </c>
      <c r="AF16">
        <v>6</v>
      </c>
    </row>
    <row r="17" spans="1:32" x14ac:dyDescent="0.2">
      <c r="A17" t="s">
        <v>774</v>
      </c>
      <c r="B17" t="s">
        <v>805</v>
      </c>
      <c r="C17" s="274">
        <v>44693</v>
      </c>
      <c r="D17" s="274">
        <v>44697</v>
      </c>
      <c r="E17" t="s">
        <v>776</v>
      </c>
      <c r="F17">
        <v>73410</v>
      </c>
      <c r="G17" t="s">
        <v>806</v>
      </c>
      <c r="H17" t="s">
        <v>778</v>
      </c>
      <c r="I17">
        <v>30000</v>
      </c>
      <c r="J17">
        <v>47104</v>
      </c>
      <c r="K17">
        <v>1981</v>
      </c>
      <c r="L17">
        <v>11363</v>
      </c>
      <c r="M17" t="s">
        <v>779</v>
      </c>
      <c r="N17">
        <v>121453</v>
      </c>
      <c r="O17" t="s">
        <v>728</v>
      </c>
      <c r="P17" t="s">
        <v>651</v>
      </c>
      <c r="Q17" t="s">
        <v>651</v>
      </c>
      <c r="R17">
        <v>4990</v>
      </c>
      <c r="S17" t="s">
        <v>807</v>
      </c>
      <c r="T17" t="s">
        <v>651</v>
      </c>
      <c r="U17" t="s">
        <v>734</v>
      </c>
      <c r="V17" t="s">
        <v>808</v>
      </c>
      <c r="X17" t="s">
        <v>809</v>
      </c>
      <c r="Y17">
        <v>6</v>
      </c>
      <c r="Z17" s="274">
        <v>44693</v>
      </c>
      <c r="AA17">
        <v>480</v>
      </c>
      <c r="AB17" t="s">
        <v>783</v>
      </c>
      <c r="AC17">
        <v>480</v>
      </c>
      <c r="AD17" t="s">
        <v>784</v>
      </c>
      <c r="AE17">
        <v>2022</v>
      </c>
      <c r="AF17">
        <v>5</v>
      </c>
    </row>
    <row r="18" spans="1:32" x14ac:dyDescent="0.2">
      <c r="A18" t="s">
        <v>774</v>
      </c>
      <c r="B18" t="s">
        <v>810</v>
      </c>
      <c r="C18" s="274">
        <v>44725</v>
      </c>
      <c r="D18" s="274">
        <v>44725</v>
      </c>
      <c r="E18" t="s">
        <v>776</v>
      </c>
      <c r="F18">
        <v>75705</v>
      </c>
      <c r="G18" t="s">
        <v>792</v>
      </c>
      <c r="H18" t="s">
        <v>778</v>
      </c>
      <c r="I18">
        <v>30000</v>
      </c>
      <c r="J18">
        <v>47104</v>
      </c>
      <c r="K18">
        <v>1981</v>
      </c>
      <c r="L18">
        <v>11363</v>
      </c>
      <c r="M18" t="s">
        <v>779</v>
      </c>
      <c r="N18">
        <v>121453</v>
      </c>
      <c r="O18" t="s">
        <v>728</v>
      </c>
      <c r="P18" t="s">
        <v>780</v>
      </c>
      <c r="Q18" t="s">
        <v>651</v>
      </c>
      <c r="R18">
        <v>7048</v>
      </c>
      <c r="S18" t="s">
        <v>781</v>
      </c>
      <c r="T18" t="s">
        <v>651</v>
      </c>
      <c r="U18" t="s">
        <v>735</v>
      </c>
      <c r="V18">
        <v>1846</v>
      </c>
      <c r="X18" t="s">
        <v>782</v>
      </c>
      <c r="Y18">
        <v>15</v>
      </c>
      <c r="Z18" s="274">
        <v>44725</v>
      </c>
      <c r="AA18">
        <v>1200</v>
      </c>
      <c r="AB18" t="s">
        <v>783</v>
      </c>
      <c r="AC18">
        <v>1200</v>
      </c>
      <c r="AD18" t="s">
        <v>784</v>
      </c>
      <c r="AE18">
        <v>2022</v>
      </c>
      <c r="AF18">
        <v>6</v>
      </c>
    </row>
    <row r="19" spans="1:32" x14ac:dyDescent="0.2">
      <c r="A19" t="s">
        <v>774</v>
      </c>
      <c r="B19" t="s">
        <v>811</v>
      </c>
      <c r="C19" s="274">
        <v>44726</v>
      </c>
      <c r="D19" s="274">
        <v>44726</v>
      </c>
      <c r="E19" t="s">
        <v>776</v>
      </c>
      <c r="F19">
        <v>75705</v>
      </c>
      <c r="G19" t="s">
        <v>792</v>
      </c>
      <c r="H19" t="s">
        <v>778</v>
      </c>
      <c r="I19">
        <v>30000</v>
      </c>
      <c r="J19">
        <v>47104</v>
      </c>
      <c r="K19">
        <v>1981</v>
      </c>
      <c r="L19">
        <v>11363</v>
      </c>
      <c r="M19" t="s">
        <v>779</v>
      </c>
      <c r="N19">
        <v>121453</v>
      </c>
      <c r="O19" t="s">
        <v>728</v>
      </c>
      <c r="P19" t="s">
        <v>780</v>
      </c>
      <c r="Q19" t="s">
        <v>651</v>
      </c>
      <c r="R19">
        <v>7251</v>
      </c>
      <c r="S19" t="s">
        <v>786</v>
      </c>
      <c r="T19" t="s">
        <v>651</v>
      </c>
      <c r="U19" t="s">
        <v>736</v>
      </c>
      <c r="V19">
        <v>32</v>
      </c>
      <c r="X19" t="s">
        <v>787</v>
      </c>
      <c r="Y19">
        <v>29</v>
      </c>
      <c r="Z19" s="274">
        <v>44726</v>
      </c>
      <c r="AA19">
        <v>1950</v>
      </c>
      <c r="AB19" t="s">
        <v>783</v>
      </c>
      <c r="AC19">
        <v>1950</v>
      </c>
      <c r="AD19" t="s">
        <v>784</v>
      </c>
      <c r="AE19">
        <v>2022</v>
      </c>
      <c r="AF19">
        <v>6</v>
      </c>
    </row>
    <row r="20" spans="1:32" x14ac:dyDescent="0.2">
      <c r="A20" t="s">
        <v>774</v>
      </c>
      <c r="B20" t="s">
        <v>812</v>
      </c>
      <c r="C20" s="274">
        <v>44706</v>
      </c>
      <c r="D20" s="274">
        <v>44707</v>
      </c>
      <c r="E20" t="s">
        <v>776</v>
      </c>
      <c r="F20">
        <v>75705</v>
      </c>
      <c r="G20" t="s">
        <v>792</v>
      </c>
      <c r="H20" t="s">
        <v>778</v>
      </c>
      <c r="I20">
        <v>30000</v>
      </c>
      <c r="J20">
        <v>47104</v>
      </c>
      <c r="K20">
        <v>1981</v>
      </c>
      <c r="L20">
        <v>11363</v>
      </c>
      <c r="M20" t="s">
        <v>779</v>
      </c>
      <c r="N20">
        <v>121453</v>
      </c>
      <c r="O20" t="s">
        <v>728</v>
      </c>
      <c r="P20" t="s">
        <v>780</v>
      </c>
      <c r="Q20" t="s">
        <v>651</v>
      </c>
      <c r="R20">
        <v>7454</v>
      </c>
      <c r="S20" t="s">
        <v>789</v>
      </c>
      <c r="T20" t="s">
        <v>651</v>
      </c>
      <c r="U20" t="s">
        <v>737</v>
      </c>
      <c r="V20">
        <v>12004</v>
      </c>
      <c r="X20" t="s">
        <v>790</v>
      </c>
      <c r="Y20">
        <v>19</v>
      </c>
      <c r="Z20" s="274">
        <v>44706</v>
      </c>
      <c r="AA20">
        <v>900</v>
      </c>
      <c r="AB20" t="s">
        <v>783</v>
      </c>
      <c r="AC20">
        <v>900</v>
      </c>
      <c r="AD20" t="s">
        <v>784</v>
      </c>
      <c r="AE20">
        <v>2022</v>
      </c>
      <c r="AF20">
        <v>5</v>
      </c>
    </row>
    <row r="21" spans="1:32" x14ac:dyDescent="0.2">
      <c r="A21" t="s">
        <v>774</v>
      </c>
      <c r="B21" t="s">
        <v>821</v>
      </c>
      <c r="C21" s="274">
        <v>44706</v>
      </c>
      <c r="D21" s="274">
        <v>44707</v>
      </c>
      <c r="E21" t="s">
        <v>776</v>
      </c>
      <c r="F21">
        <v>75705</v>
      </c>
      <c r="G21" t="s">
        <v>792</v>
      </c>
      <c r="H21" t="s">
        <v>778</v>
      </c>
      <c r="I21">
        <v>30000</v>
      </c>
      <c r="J21">
        <v>47104</v>
      </c>
      <c r="K21">
        <v>1981</v>
      </c>
      <c r="L21">
        <v>11363</v>
      </c>
      <c r="M21" t="s">
        <v>779</v>
      </c>
      <c r="N21">
        <v>121453</v>
      </c>
      <c r="O21" t="s">
        <v>728</v>
      </c>
      <c r="P21" t="s">
        <v>780</v>
      </c>
      <c r="Q21" t="s">
        <v>651</v>
      </c>
      <c r="R21">
        <v>7454</v>
      </c>
      <c r="S21" t="s">
        <v>789</v>
      </c>
      <c r="T21" t="s">
        <v>651</v>
      </c>
      <c r="U21" t="s">
        <v>739</v>
      </c>
      <c r="V21">
        <v>12004</v>
      </c>
      <c r="X21" t="s">
        <v>790</v>
      </c>
      <c r="Y21">
        <v>20</v>
      </c>
      <c r="Z21" s="274">
        <v>44706</v>
      </c>
      <c r="AA21">
        <v>1800</v>
      </c>
      <c r="AB21" t="s">
        <v>783</v>
      </c>
      <c r="AC21">
        <v>1800</v>
      </c>
      <c r="AD21" t="s">
        <v>784</v>
      </c>
      <c r="AE21">
        <v>2022</v>
      </c>
      <c r="AF21">
        <v>5</v>
      </c>
    </row>
    <row r="22" spans="1:32" x14ac:dyDescent="0.2">
      <c r="A22" t="s">
        <v>774</v>
      </c>
      <c r="B22" t="s">
        <v>822</v>
      </c>
      <c r="C22" s="274">
        <v>44726</v>
      </c>
      <c r="D22" s="274">
        <v>44726</v>
      </c>
      <c r="E22" t="s">
        <v>776</v>
      </c>
      <c r="F22">
        <v>75705</v>
      </c>
      <c r="G22" t="s">
        <v>792</v>
      </c>
      <c r="H22" t="s">
        <v>778</v>
      </c>
      <c r="I22">
        <v>30000</v>
      </c>
      <c r="J22">
        <v>47104</v>
      </c>
      <c r="K22">
        <v>1981</v>
      </c>
      <c r="L22">
        <v>11363</v>
      </c>
      <c r="M22" t="s">
        <v>779</v>
      </c>
      <c r="N22">
        <v>121453</v>
      </c>
      <c r="O22" t="s">
        <v>728</v>
      </c>
      <c r="P22" t="s">
        <v>780</v>
      </c>
      <c r="Q22" t="s">
        <v>651</v>
      </c>
      <c r="R22">
        <v>7251</v>
      </c>
      <c r="S22" t="s">
        <v>786</v>
      </c>
      <c r="T22" t="s">
        <v>651</v>
      </c>
      <c r="U22" t="s">
        <v>740</v>
      </c>
      <c r="V22">
        <v>32</v>
      </c>
      <c r="X22" t="s">
        <v>787</v>
      </c>
      <c r="Y22">
        <v>30</v>
      </c>
      <c r="Z22" s="274">
        <v>44726</v>
      </c>
      <c r="AA22">
        <v>2250</v>
      </c>
      <c r="AB22" t="s">
        <v>783</v>
      </c>
      <c r="AC22">
        <v>2250</v>
      </c>
      <c r="AD22" t="s">
        <v>784</v>
      </c>
      <c r="AE22">
        <v>2022</v>
      </c>
      <c r="AF22">
        <v>6</v>
      </c>
    </row>
    <row r="23" spans="1:32" x14ac:dyDescent="0.2">
      <c r="A23" t="s">
        <v>774</v>
      </c>
      <c r="B23" t="s">
        <v>823</v>
      </c>
      <c r="C23" s="274">
        <v>44671</v>
      </c>
      <c r="D23" s="274">
        <v>44683</v>
      </c>
      <c r="E23" t="s">
        <v>776</v>
      </c>
      <c r="F23">
        <v>71635</v>
      </c>
      <c r="G23" t="s">
        <v>824</v>
      </c>
      <c r="H23" t="s">
        <v>778</v>
      </c>
      <c r="I23">
        <v>30000</v>
      </c>
      <c r="J23">
        <v>47104</v>
      </c>
      <c r="K23">
        <v>1981</v>
      </c>
      <c r="L23">
        <v>11363</v>
      </c>
      <c r="M23" t="s">
        <v>779</v>
      </c>
      <c r="N23">
        <v>121453</v>
      </c>
      <c r="O23" t="s">
        <v>728</v>
      </c>
      <c r="P23" t="s">
        <v>780</v>
      </c>
      <c r="Q23" t="s">
        <v>651</v>
      </c>
      <c r="R23">
        <v>4828</v>
      </c>
      <c r="S23" t="s">
        <v>825</v>
      </c>
      <c r="T23" t="s">
        <v>651</v>
      </c>
      <c r="U23" t="s">
        <v>741</v>
      </c>
      <c r="V23" t="s">
        <v>826</v>
      </c>
      <c r="X23" t="s">
        <v>827</v>
      </c>
      <c r="Y23">
        <v>2</v>
      </c>
      <c r="Z23" s="274">
        <v>44671</v>
      </c>
      <c r="AA23">
        <v>115088</v>
      </c>
      <c r="AB23" t="s">
        <v>783</v>
      </c>
      <c r="AC23">
        <v>115088</v>
      </c>
      <c r="AD23" t="s">
        <v>784</v>
      </c>
      <c r="AE23">
        <v>2022</v>
      </c>
      <c r="AF23">
        <v>4</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1F0D6-4C17-9441-8ACF-FCCA3D058F6E}">
  <sheetPr>
    <tabColor theme="0"/>
  </sheetPr>
  <dimension ref="A1:I41"/>
  <sheetViews>
    <sheetView topLeftCell="A15" workbookViewId="0">
      <selection activeCell="I39" sqref="I39"/>
    </sheetView>
  </sheetViews>
  <sheetFormatPr baseColWidth="10" defaultColWidth="8.83203125" defaultRowHeight="15" x14ac:dyDescent="0.2"/>
  <cols>
    <col min="1" max="1" width="20" bestFit="1" customWidth="1"/>
    <col min="2" max="2" width="16.5" bestFit="1" customWidth="1"/>
    <col min="3" max="3" width="34.33203125" bestFit="1" customWidth="1"/>
    <col min="4" max="5" width="16.5" bestFit="1" customWidth="1"/>
    <col min="6" max="7" width="11.1640625" bestFit="1" customWidth="1"/>
    <col min="8" max="11" width="16.83203125" bestFit="1" customWidth="1"/>
    <col min="12" max="28" width="12.6640625" bestFit="1" customWidth="1"/>
    <col min="29" max="29" width="6.5" bestFit="1" customWidth="1"/>
    <col min="30" max="30" width="6.83203125" bestFit="1" customWidth="1"/>
    <col min="31" max="32" width="6.5" bestFit="1" customWidth="1"/>
    <col min="33" max="33" width="6.83203125" bestFit="1" customWidth="1"/>
    <col min="35" max="35" width="6.5" bestFit="1" customWidth="1"/>
    <col min="36" max="36" width="6.83203125" bestFit="1" customWidth="1"/>
    <col min="37" max="37" width="6.5" bestFit="1" customWidth="1"/>
    <col min="38" max="38" width="9.83203125" bestFit="1" customWidth="1"/>
    <col min="39" max="39" width="10.5" bestFit="1" customWidth="1"/>
    <col min="40" max="40" width="7.83203125" bestFit="1" customWidth="1"/>
    <col min="41" max="41" width="9.83203125" bestFit="1" customWidth="1"/>
    <col min="42" max="42" width="7.83203125" bestFit="1" customWidth="1"/>
    <col min="43" max="44" width="5.83203125" bestFit="1" customWidth="1"/>
    <col min="45" max="45" width="6.83203125" bestFit="1" customWidth="1"/>
    <col min="46" max="46" width="5.83203125" bestFit="1" customWidth="1"/>
    <col min="48" max="48" width="6.83203125" bestFit="1" customWidth="1"/>
    <col min="49" max="49" width="7.83203125" bestFit="1" customWidth="1"/>
    <col min="50" max="50" width="6.83203125" bestFit="1" customWidth="1"/>
    <col min="51" max="51" width="7.83203125" bestFit="1" customWidth="1"/>
    <col min="52" max="53" width="6.83203125" bestFit="1" customWidth="1"/>
    <col min="54" max="54" width="7.83203125" bestFit="1" customWidth="1"/>
    <col min="55" max="56" width="6.83203125" bestFit="1" customWidth="1"/>
    <col min="58" max="60" width="6.83203125" bestFit="1" customWidth="1"/>
    <col min="61" max="61" width="7.83203125" bestFit="1" customWidth="1"/>
    <col min="62" max="62" width="6.83203125" bestFit="1" customWidth="1"/>
    <col min="63" max="63" width="7.83203125" bestFit="1" customWidth="1"/>
    <col min="64" max="65" width="6.83203125" bestFit="1" customWidth="1"/>
    <col min="66" max="66" width="9.83203125" bestFit="1" customWidth="1"/>
    <col min="67" max="67" width="9.5" bestFit="1" customWidth="1"/>
    <col min="68" max="68" width="8.5" bestFit="1" customWidth="1"/>
    <col min="70" max="70" width="6.5" bestFit="1" customWidth="1"/>
    <col min="71" max="73" width="6.83203125" bestFit="1" customWidth="1"/>
    <col min="74" max="75" width="7.83203125" bestFit="1" customWidth="1"/>
    <col min="79" max="80" width="6.83203125" bestFit="1" customWidth="1"/>
    <col min="84" max="84" width="7.83203125" bestFit="1" customWidth="1"/>
    <col min="85" max="85" width="6.83203125" bestFit="1" customWidth="1"/>
    <col min="86" max="86" width="7.83203125" bestFit="1" customWidth="1"/>
    <col min="87" max="87" width="9.83203125" bestFit="1" customWidth="1"/>
    <col min="88" max="88" width="9.5" bestFit="1" customWidth="1"/>
    <col min="89" max="89" width="6.1640625" bestFit="1" customWidth="1"/>
    <col min="90" max="90" width="7.5" bestFit="1" customWidth="1"/>
    <col min="91" max="92" width="7.83203125" bestFit="1" customWidth="1"/>
    <col min="95" max="95" width="7.83203125" bestFit="1" customWidth="1"/>
    <col min="97" max="97" width="9.83203125" bestFit="1" customWidth="1"/>
    <col min="98" max="98" width="9.5" bestFit="1" customWidth="1"/>
    <col min="99" max="99" width="9.83203125" bestFit="1" customWidth="1"/>
    <col min="100" max="100" width="7.83203125" bestFit="1" customWidth="1"/>
    <col min="102" max="102" width="7.1640625" bestFit="1" customWidth="1"/>
    <col min="104" max="104" width="7.83203125" bestFit="1" customWidth="1"/>
    <col min="105" max="105" width="10.5" bestFit="1" customWidth="1"/>
    <col min="106" max="108" width="7.1640625" bestFit="1" customWidth="1"/>
    <col min="109" max="109" width="9.83203125" bestFit="1" customWidth="1"/>
    <col min="110" max="110" width="9.5" bestFit="1" customWidth="1"/>
    <col min="111" max="112" width="7.83203125" bestFit="1" customWidth="1"/>
    <col min="113" max="113" width="5.33203125" bestFit="1" customWidth="1"/>
    <col min="114" max="114" width="7.83203125" bestFit="1" customWidth="1"/>
    <col min="115" max="115" width="5.33203125" bestFit="1" customWidth="1"/>
    <col min="117" max="117" width="7.83203125" bestFit="1" customWidth="1"/>
    <col min="119" max="119" width="6.33203125" bestFit="1" customWidth="1"/>
    <col min="120" max="122" width="7.83203125" bestFit="1" customWidth="1"/>
    <col min="123" max="123" width="6.33203125" bestFit="1" customWidth="1"/>
    <col min="124" max="124" width="7.83203125" bestFit="1" customWidth="1"/>
    <col min="125" max="125" width="6.33203125" bestFit="1" customWidth="1"/>
    <col min="126" max="126" width="6.83203125" bestFit="1" customWidth="1"/>
    <col min="128" max="128" width="7.83203125" bestFit="1" customWidth="1"/>
    <col min="129" max="129" width="6.33203125" bestFit="1" customWidth="1"/>
    <col min="130" max="131" width="9.83203125" bestFit="1" customWidth="1"/>
    <col min="132" max="132" width="10.83203125" bestFit="1" customWidth="1"/>
  </cols>
  <sheetData>
    <row r="1" spans="1:9" x14ac:dyDescent="0.2">
      <c r="A1" s="258" t="s">
        <v>705</v>
      </c>
      <c r="B1" s="255">
        <v>11363</v>
      </c>
    </row>
    <row r="2" spans="1:9" x14ac:dyDescent="0.2">
      <c r="A2" s="258" t="s">
        <v>706</v>
      </c>
      <c r="B2" t="s">
        <v>707</v>
      </c>
    </row>
    <row r="4" spans="1:9" x14ac:dyDescent="0.2">
      <c r="A4" s="258" t="s">
        <v>708</v>
      </c>
      <c r="E4" s="258" t="s">
        <v>709</v>
      </c>
    </row>
    <row r="5" spans="1:9" x14ac:dyDescent="0.2">
      <c r="A5" s="258" t="s">
        <v>710</v>
      </c>
      <c r="B5" s="258" t="s">
        <v>711</v>
      </c>
      <c r="C5" s="258" t="s">
        <v>712</v>
      </c>
      <c r="D5" s="258" t="s">
        <v>748</v>
      </c>
      <c r="E5" s="256" t="s">
        <v>713</v>
      </c>
      <c r="F5" s="256" t="s">
        <v>714</v>
      </c>
    </row>
    <row r="6" spans="1:9" x14ac:dyDescent="0.2">
      <c r="A6">
        <v>121453</v>
      </c>
      <c r="B6" t="s">
        <v>715</v>
      </c>
      <c r="C6" t="s">
        <v>716</v>
      </c>
      <c r="E6" s="257">
        <v>25000</v>
      </c>
      <c r="F6" s="257">
        <v>25000</v>
      </c>
      <c r="G6" s="259"/>
    </row>
    <row r="7" spans="1:9" x14ac:dyDescent="0.2">
      <c r="C7" t="s">
        <v>717</v>
      </c>
      <c r="E7" s="257">
        <v>25000</v>
      </c>
      <c r="F7" s="257">
        <v>25000</v>
      </c>
      <c r="H7" t="s">
        <v>840</v>
      </c>
      <c r="I7" t="s">
        <v>841</v>
      </c>
    </row>
    <row r="8" spans="1:9" x14ac:dyDescent="0.2">
      <c r="C8" t="s">
        <v>718</v>
      </c>
      <c r="E8" s="257">
        <v>25000</v>
      </c>
      <c r="F8" s="257">
        <v>25000</v>
      </c>
      <c r="H8" s="257">
        <f>F13+F22+F37</f>
        <v>30611.759999999998</v>
      </c>
    </row>
    <row r="9" spans="1:9" x14ac:dyDescent="0.2">
      <c r="C9" t="s">
        <v>719</v>
      </c>
      <c r="E9" s="257">
        <v>5250</v>
      </c>
      <c r="F9" s="257">
        <v>5250</v>
      </c>
      <c r="G9" t="s">
        <v>747</v>
      </c>
    </row>
    <row r="10" spans="1:9" x14ac:dyDescent="0.2">
      <c r="B10" t="s">
        <v>720</v>
      </c>
      <c r="E10" s="257">
        <v>80250</v>
      </c>
      <c r="F10" s="257">
        <v>80250</v>
      </c>
    </row>
    <row r="11" spans="1:9" x14ac:dyDescent="0.2">
      <c r="B11" t="s">
        <v>721</v>
      </c>
      <c r="C11" t="s">
        <v>716</v>
      </c>
      <c r="E11" s="257">
        <v>25000</v>
      </c>
      <c r="F11" s="257">
        <v>25000</v>
      </c>
    </row>
    <row r="12" spans="1:9" x14ac:dyDescent="0.2">
      <c r="C12" t="s">
        <v>719</v>
      </c>
      <c r="E12" s="257">
        <v>1750</v>
      </c>
      <c r="F12" s="257">
        <v>1750</v>
      </c>
      <c r="G12" s="272">
        <f>F12+F13</f>
        <v>28500</v>
      </c>
    </row>
    <row r="13" spans="1:9" x14ac:dyDescent="0.2">
      <c r="B13" t="s">
        <v>722</v>
      </c>
      <c r="E13" s="257">
        <v>26750</v>
      </c>
      <c r="F13" s="257">
        <v>26750</v>
      </c>
      <c r="G13" t="s">
        <v>747</v>
      </c>
    </row>
    <row r="14" spans="1:9" x14ac:dyDescent="0.2">
      <c r="B14" t="s">
        <v>723</v>
      </c>
      <c r="C14" t="s">
        <v>724</v>
      </c>
      <c r="E14" s="257">
        <v>25000</v>
      </c>
      <c r="F14" s="257">
        <v>25000</v>
      </c>
      <c r="G14" s="259"/>
    </row>
    <row r="15" spans="1:9" x14ac:dyDescent="0.2">
      <c r="C15" t="s">
        <v>717</v>
      </c>
      <c r="E15" s="257">
        <v>25000</v>
      </c>
      <c r="F15" s="257">
        <v>25000</v>
      </c>
      <c r="G15" s="273">
        <f>F15+F16</f>
        <v>50000</v>
      </c>
    </row>
    <row r="16" spans="1:9" x14ac:dyDescent="0.2">
      <c r="C16" t="s">
        <v>725</v>
      </c>
      <c r="E16" s="257">
        <v>25000</v>
      </c>
      <c r="F16" s="257">
        <v>25000</v>
      </c>
      <c r="G16" t="s">
        <v>870</v>
      </c>
    </row>
    <row r="17" spans="2:7" x14ac:dyDescent="0.2">
      <c r="C17" t="s">
        <v>726</v>
      </c>
      <c r="E17" s="257">
        <v>1750</v>
      </c>
      <c r="F17" s="257">
        <v>1750</v>
      </c>
    </row>
    <row r="18" spans="2:7" x14ac:dyDescent="0.2">
      <c r="C18" t="s">
        <v>719</v>
      </c>
      <c r="E18" s="257">
        <v>3500</v>
      </c>
      <c r="F18" s="257">
        <v>3500</v>
      </c>
    </row>
    <row r="19" spans="2:7" x14ac:dyDescent="0.2">
      <c r="B19" t="s">
        <v>727</v>
      </c>
      <c r="E19" s="257">
        <v>80250</v>
      </c>
      <c r="F19" s="257">
        <v>80250</v>
      </c>
    </row>
    <row r="20" spans="2:7" x14ac:dyDescent="0.2">
      <c r="B20" t="s">
        <v>728</v>
      </c>
      <c r="C20" t="s">
        <v>729</v>
      </c>
      <c r="D20" t="s">
        <v>774</v>
      </c>
      <c r="E20" s="257">
        <v>4200</v>
      </c>
      <c r="F20" s="257">
        <v>4200</v>
      </c>
    </row>
    <row r="21" spans="2:7" x14ac:dyDescent="0.2">
      <c r="C21" t="s">
        <v>871</v>
      </c>
      <c r="E21" s="257">
        <v>4200</v>
      </c>
      <c r="F21" s="257">
        <v>4200</v>
      </c>
      <c r="G21" s="272">
        <f>F22+F21</f>
        <v>8540</v>
      </c>
    </row>
    <row r="22" spans="2:7" x14ac:dyDescent="0.2">
      <c r="C22" t="s">
        <v>730</v>
      </c>
      <c r="E22" s="257">
        <v>4340</v>
      </c>
      <c r="F22" s="257">
        <v>4340</v>
      </c>
      <c r="G22" s="276" t="s">
        <v>747</v>
      </c>
    </row>
    <row r="23" spans="2:7" x14ac:dyDescent="0.2">
      <c r="C23" t="s">
        <v>731</v>
      </c>
      <c r="E23" s="257">
        <v>6600</v>
      </c>
      <c r="F23" s="257">
        <v>6600</v>
      </c>
    </row>
    <row r="24" spans="2:7" x14ac:dyDescent="0.2">
      <c r="C24" t="s">
        <v>732</v>
      </c>
      <c r="E24" s="257">
        <v>1200</v>
      </c>
      <c r="F24" s="257">
        <v>1200</v>
      </c>
    </row>
    <row r="25" spans="2:7" x14ac:dyDescent="0.2">
      <c r="C25" t="s">
        <v>733</v>
      </c>
      <c r="E25" s="257">
        <v>276.8</v>
      </c>
      <c r="F25" s="257">
        <v>276.8</v>
      </c>
    </row>
    <row r="26" spans="2:7" x14ac:dyDescent="0.2">
      <c r="C26" t="s">
        <v>734</v>
      </c>
      <c r="E26" s="257">
        <v>2730</v>
      </c>
      <c r="F26" s="257">
        <v>2730</v>
      </c>
    </row>
    <row r="27" spans="2:7" x14ac:dyDescent="0.2">
      <c r="C27" t="s">
        <v>735</v>
      </c>
      <c r="E27" s="257">
        <v>1200</v>
      </c>
      <c r="F27" s="257">
        <v>1200</v>
      </c>
    </row>
    <row r="28" spans="2:7" x14ac:dyDescent="0.2">
      <c r="C28" t="s">
        <v>736</v>
      </c>
      <c r="E28" s="257">
        <v>1950</v>
      </c>
      <c r="F28" s="257">
        <v>1950</v>
      </c>
    </row>
    <row r="29" spans="2:7" x14ac:dyDescent="0.2">
      <c r="C29" t="s">
        <v>737</v>
      </c>
      <c r="E29" s="257">
        <v>900</v>
      </c>
      <c r="F29" s="257">
        <v>900</v>
      </c>
    </row>
    <row r="30" spans="2:7" x14ac:dyDescent="0.2">
      <c r="C30" t="s">
        <v>738</v>
      </c>
      <c r="E30" s="257">
        <v>-7312</v>
      </c>
      <c r="F30" s="257">
        <v>-7312</v>
      </c>
    </row>
    <row r="31" spans="2:7" x14ac:dyDescent="0.2">
      <c r="C31" t="s">
        <v>739</v>
      </c>
      <c r="E31" s="257">
        <v>1800</v>
      </c>
      <c r="F31" s="257">
        <v>1800</v>
      </c>
    </row>
    <row r="32" spans="2:7" x14ac:dyDescent="0.2">
      <c r="C32" t="s">
        <v>740</v>
      </c>
      <c r="E32" s="257">
        <v>2250</v>
      </c>
      <c r="F32" s="257">
        <v>2250</v>
      </c>
    </row>
    <row r="33" spans="1:7" x14ac:dyDescent="0.2">
      <c r="C33" t="s">
        <v>741</v>
      </c>
      <c r="E33" s="257">
        <v>115088</v>
      </c>
      <c r="F33" s="257">
        <v>115088</v>
      </c>
    </row>
    <row r="34" spans="1:7" x14ac:dyDescent="0.2">
      <c r="C34" t="s">
        <v>742</v>
      </c>
      <c r="E34" s="257">
        <v>8056.16</v>
      </c>
      <c r="F34" s="257">
        <v>8056.16</v>
      </c>
    </row>
    <row r="35" spans="1:7" x14ac:dyDescent="0.2">
      <c r="C35" t="s">
        <v>743</v>
      </c>
      <c r="E35" s="257">
        <v>462</v>
      </c>
      <c r="F35" s="257">
        <v>462</v>
      </c>
    </row>
    <row r="36" spans="1:7" x14ac:dyDescent="0.2">
      <c r="C36" t="s">
        <v>726</v>
      </c>
      <c r="E36" s="257">
        <v>755.3</v>
      </c>
      <c r="F36" s="257">
        <v>755.3</v>
      </c>
    </row>
    <row r="37" spans="1:7" x14ac:dyDescent="0.2">
      <c r="C37" t="s">
        <v>744</v>
      </c>
      <c r="E37" s="257">
        <v>-478.23999999999995</v>
      </c>
      <c r="F37" s="257">
        <v>-478.23999999999995</v>
      </c>
      <c r="G37" s="275" t="s">
        <v>747</v>
      </c>
    </row>
    <row r="38" spans="1:7" x14ac:dyDescent="0.2">
      <c r="C38" t="s">
        <v>719</v>
      </c>
      <c r="E38" s="257">
        <v>670.38</v>
      </c>
      <c r="F38" s="257">
        <v>670.38</v>
      </c>
    </row>
    <row r="39" spans="1:7" x14ac:dyDescent="0.2">
      <c r="B39" t="s">
        <v>745</v>
      </c>
      <c r="E39" s="257">
        <v>144688.4</v>
      </c>
      <c r="F39" s="257">
        <v>144688.4</v>
      </c>
    </row>
    <row r="40" spans="1:7" x14ac:dyDescent="0.2">
      <c r="A40" t="s">
        <v>746</v>
      </c>
      <c r="E40" s="257">
        <v>331938.39999999997</v>
      </c>
      <c r="F40" s="257">
        <v>331938.39999999997</v>
      </c>
    </row>
    <row r="41" spans="1:7" x14ac:dyDescent="0.2">
      <c r="A41" t="s">
        <v>714</v>
      </c>
      <c r="E41" s="257">
        <v>331938.39999999997</v>
      </c>
      <c r="F41" s="257">
        <v>331938.39999999997</v>
      </c>
    </row>
  </sheetData>
  <phoneticPr fontId="30"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80" zoomScaleNormal="80" workbookViewId="0">
      <pane ySplit="4" topLeftCell="A194" activePane="bottomLeft" state="frozen"/>
      <selection pane="bottomLeft" activeCell="F214" sqref="F214"/>
    </sheetView>
  </sheetViews>
  <sheetFormatPr baseColWidth="10" defaultColWidth="9.1640625" defaultRowHeight="16" x14ac:dyDescent="0.2"/>
  <cols>
    <col min="1" max="1" width="4.5" style="49" customWidth="1"/>
    <col min="2" max="2" width="3.1640625" style="49" customWidth="1"/>
    <col min="3" max="3" width="51.5" style="49" customWidth="1"/>
    <col min="4" max="4" width="34.1640625" style="50" customWidth="1"/>
    <col min="5" max="5" width="35" style="50" customWidth="1"/>
    <col min="6" max="6" width="36.5" style="50" customWidth="1"/>
    <col min="7" max="7" width="25.83203125" style="49" customWidth="1"/>
    <col min="8" max="8" width="21.5" style="49" customWidth="1"/>
    <col min="9" max="9" width="16.83203125" style="49" customWidth="1"/>
    <col min="10" max="10" width="19.5" style="49" customWidth="1"/>
    <col min="11" max="11" width="19" style="49" customWidth="1"/>
    <col min="12" max="12" width="26" style="49" customWidth="1"/>
    <col min="13" max="13" width="21.1640625" style="49" customWidth="1"/>
    <col min="14" max="14" width="7" style="49" customWidth="1"/>
    <col min="15" max="15" width="24.1640625" style="49" customWidth="1"/>
    <col min="16" max="16" width="26.5" style="49" customWidth="1"/>
    <col min="17" max="17" width="30.1640625" style="49" customWidth="1"/>
    <col min="18" max="18" width="33" style="49" customWidth="1"/>
    <col min="19" max="20" width="22.83203125" style="49" customWidth="1"/>
    <col min="21" max="21" width="23.5" style="49" customWidth="1"/>
    <col min="22" max="22" width="32.1640625" style="49" customWidth="1"/>
    <col min="23" max="23" width="9.1640625" style="49"/>
    <col min="24" max="24" width="17.83203125" style="49" customWidth="1"/>
    <col min="25" max="25" width="26.5" style="49" customWidth="1"/>
    <col min="26" max="26" width="22.5" style="49" customWidth="1"/>
    <col min="27" max="27" width="29.83203125" style="49" customWidth="1"/>
    <col min="28" max="28" width="23.5" style="49" customWidth="1"/>
    <col min="29" max="29" width="18.5" style="49" customWidth="1"/>
    <col min="30" max="30" width="17.5" style="49" customWidth="1"/>
    <col min="31" max="31" width="25.1640625" style="49" customWidth="1"/>
    <col min="32" max="16384" width="9.1640625" style="49"/>
  </cols>
  <sheetData>
    <row r="1" spans="2:13" ht="31.5" customHeight="1" x14ac:dyDescent="0.55000000000000004">
      <c r="C1" s="293" t="s">
        <v>538</v>
      </c>
      <c r="D1" s="293"/>
      <c r="E1" s="293"/>
      <c r="F1" s="293"/>
      <c r="G1" s="32"/>
      <c r="H1" s="33"/>
      <c r="I1" s="33"/>
      <c r="L1" s="23"/>
      <c r="M1" s="5"/>
    </row>
    <row r="2" spans="2:13" ht="24" customHeight="1" x14ac:dyDescent="0.25">
      <c r="C2" s="296" t="s">
        <v>175</v>
      </c>
      <c r="D2" s="296"/>
      <c r="E2" s="296"/>
      <c r="F2" s="194"/>
      <c r="L2" s="23"/>
      <c r="M2" s="5"/>
    </row>
    <row r="3" spans="2:13" ht="24" customHeight="1" x14ac:dyDescent="0.2">
      <c r="C3" s="43"/>
      <c r="D3" s="43"/>
      <c r="E3" s="43"/>
      <c r="F3" s="43"/>
      <c r="L3" s="23"/>
      <c r="M3" s="5"/>
    </row>
    <row r="4" spans="2:13" ht="24" customHeight="1" x14ac:dyDescent="0.2">
      <c r="C4" s="43"/>
      <c r="D4" s="191" t="str">
        <f>'1) Budget Table'!D4</f>
        <v>Recipient Organization 1(UNDP)</v>
      </c>
      <c r="E4" s="191" t="str">
        <f>'1) Budget Table'!E4</f>
        <v>Recipient Organization 2(OHCHR)</v>
      </c>
      <c r="F4" s="191" t="str">
        <f>'1) Budget Table'!F4</f>
        <v>Recipient Organization 3(UNHCR)</v>
      </c>
      <c r="G4" s="181" t="s">
        <v>62</v>
      </c>
      <c r="L4" s="23"/>
      <c r="M4" s="5"/>
    </row>
    <row r="5" spans="2:13" ht="24" customHeight="1" x14ac:dyDescent="0.2">
      <c r="B5" s="333" t="s">
        <v>181</v>
      </c>
      <c r="C5" s="334"/>
      <c r="D5" s="334"/>
      <c r="E5" s="334"/>
      <c r="F5" s="334"/>
      <c r="G5" s="335"/>
      <c r="L5" s="23"/>
      <c r="M5" s="5"/>
    </row>
    <row r="6" spans="2:13" ht="22.5" customHeight="1" x14ac:dyDescent="0.2">
      <c r="C6" s="333" t="s">
        <v>178</v>
      </c>
      <c r="D6" s="334"/>
      <c r="E6" s="334"/>
      <c r="F6" s="334"/>
      <c r="G6" s="335"/>
      <c r="L6" s="23"/>
      <c r="M6" s="5"/>
    </row>
    <row r="7" spans="2:13" ht="24.75" customHeight="1" thickBot="1" x14ac:dyDescent="0.25">
      <c r="C7" s="58" t="s">
        <v>177</v>
      </c>
      <c r="D7" s="59">
        <f>'1) Budget Table'!D15</f>
        <v>100000</v>
      </c>
      <c r="E7" s="59">
        <f>'1) Budget Table'!E15</f>
        <v>95000</v>
      </c>
      <c r="F7" s="59">
        <f>'1) Budget Table'!F15</f>
        <v>18300</v>
      </c>
      <c r="G7" s="60">
        <f>SUM(D7:F7)</f>
        <v>213300</v>
      </c>
      <c r="L7" s="23"/>
      <c r="M7" s="5"/>
    </row>
    <row r="8" spans="2:13" ht="21.75" customHeight="1" x14ac:dyDescent="0.2">
      <c r="C8" s="56" t="s">
        <v>10</v>
      </c>
      <c r="D8" s="94">
        <v>30000</v>
      </c>
      <c r="E8" s="195"/>
      <c r="F8" s="95"/>
      <c r="G8" s="57">
        <f t="shared" ref="G8:G15" si="0">SUM(D8:F8)</f>
        <v>30000</v>
      </c>
    </row>
    <row r="9" spans="2:13" ht="17" x14ac:dyDescent="0.2">
      <c r="C9" s="47" t="s">
        <v>11</v>
      </c>
      <c r="D9" s="96">
        <v>25000</v>
      </c>
      <c r="E9" s="20"/>
      <c r="F9" s="20">
        <v>25000</v>
      </c>
      <c r="G9" s="55">
        <f t="shared" si="0"/>
        <v>50000</v>
      </c>
    </row>
    <row r="10" spans="2:13" ht="15.75" customHeight="1" x14ac:dyDescent="0.2">
      <c r="C10" s="47" t="s">
        <v>12</v>
      </c>
      <c r="D10" s="96"/>
      <c r="E10" s="96"/>
      <c r="F10" s="96"/>
      <c r="G10" s="55">
        <f t="shared" si="0"/>
        <v>0</v>
      </c>
    </row>
    <row r="11" spans="2:13" ht="17" x14ac:dyDescent="0.2">
      <c r="C11" s="48" t="s">
        <v>13</v>
      </c>
      <c r="D11" s="96">
        <v>30000</v>
      </c>
      <c r="E11" s="96">
        <v>25000</v>
      </c>
      <c r="F11" s="96">
        <v>30000</v>
      </c>
      <c r="G11" s="55">
        <f t="shared" si="0"/>
        <v>85000</v>
      </c>
    </row>
    <row r="12" spans="2:13" ht="17" x14ac:dyDescent="0.2">
      <c r="C12" s="47" t="s">
        <v>17</v>
      </c>
      <c r="D12" s="96">
        <v>10000</v>
      </c>
      <c r="E12" s="96"/>
      <c r="F12" s="96">
        <v>10000</v>
      </c>
      <c r="G12" s="55">
        <f t="shared" si="0"/>
        <v>20000</v>
      </c>
    </row>
    <row r="13" spans="2:13" ht="21.75" customHeight="1" x14ac:dyDescent="0.2">
      <c r="C13" s="47" t="s">
        <v>14</v>
      </c>
      <c r="D13" s="96"/>
      <c r="E13" s="96">
        <v>70000</v>
      </c>
      <c r="F13" s="96">
        <v>26500</v>
      </c>
      <c r="G13" s="55">
        <f t="shared" si="0"/>
        <v>96500</v>
      </c>
    </row>
    <row r="14" spans="2:13" ht="21.75" customHeight="1" x14ac:dyDescent="0.2">
      <c r="C14" s="47" t="s">
        <v>176</v>
      </c>
      <c r="D14" s="96">
        <v>5000</v>
      </c>
      <c r="E14" s="96"/>
      <c r="F14" s="96"/>
      <c r="G14" s="55">
        <f t="shared" si="0"/>
        <v>5000</v>
      </c>
    </row>
    <row r="15" spans="2:13" ht="15.75" customHeight="1" x14ac:dyDescent="0.2">
      <c r="C15" s="51" t="s">
        <v>179</v>
      </c>
      <c r="D15" s="61">
        <f>SUM(D8:D14)</f>
        <v>100000</v>
      </c>
      <c r="E15" s="61">
        <f>SUM(E8:E14)</f>
        <v>95000</v>
      </c>
      <c r="F15" s="61">
        <f>SUM(F8:F14)</f>
        <v>91500</v>
      </c>
      <c r="G15" s="129">
        <f t="shared" si="0"/>
        <v>286500</v>
      </c>
    </row>
    <row r="16" spans="2:13" s="50" customFormat="1" x14ac:dyDescent="0.2">
      <c r="C16" s="65"/>
      <c r="D16" s="66"/>
      <c r="E16" s="66"/>
      <c r="F16" s="66"/>
      <c r="G16" s="130"/>
    </row>
    <row r="17" spans="3:7" x14ac:dyDescent="0.2">
      <c r="C17" s="333" t="s">
        <v>182</v>
      </c>
      <c r="D17" s="334"/>
      <c r="E17" s="334"/>
      <c r="F17" s="334"/>
      <c r="G17" s="335"/>
    </row>
    <row r="18" spans="3:7" ht="27" customHeight="1" thickBot="1" x14ac:dyDescent="0.25">
      <c r="C18" s="58" t="s">
        <v>177</v>
      </c>
      <c r="D18" s="59">
        <f>'1) Budget Table'!D25</f>
        <v>230000</v>
      </c>
      <c r="E18" s="59">
        <f>'1) Budget Table'!E25</f>
        <v>200000</v>
      </c>
      <c r="F18" s="59">
        <f>'1) Budget Table'!F25</f>
        <v>100650</v>
      </c>
      <c r="G18" s="60">
        <f t="shared" ref="G18:G26" si="1">SUM(D18:F18)</f>
        <v>530650</v>
      </c>
    </row>
    <row r="19" spans="3:7" ht="17" x14ac:dyDescent="0.2">
      <c r="C19" s="56" t="s">
        <v>10</v>
      </c>
      <c r="D19" s="94">
        <v>25000</v>
      </c>
      <c r="E19" s="95"/>
      <c r="F19" s="95"/>
      <c r="G19" s="57">
        <f t="shared" si="1"/>
        <v>25000</v>
      </c>
    </row>
    <row r="20" spans="3:7" ht="17" x14ac:dyDescent="0.2">
      <c r="C20" s="47" t="s">
        <v>11</v>
      </c>
      <c r="D20" s="96">
        <v>50000</v>
      </c>
      <c r="E20" s="20"/>
      <c r="F20" s="20">
        <v>5450</v>
      </c>
      <c r="G20" s="55">
        <f t="shared" si="1"/>
        <v>55450</v>
      </c>
    </row>
    <row r="21" spans="3:7" ht="34" x14ac:dyDescent="0.2">
      <c r="C21" s="47" t="s">
        <v>12</v>
      </c>
      <c r="D21" s="96"/>
      <c r="E21" s="96"/>
      <c r="F21" s="96"/>
      <c r="G21" s="55">
        <f t="shared" si="1"/>
        <v>0</v>
      </c>
    </row>
    <row r="22" spans="3:7" ht="17" x14ac:dyDescent="0.2">
      <c r="C22" s="48" t="s">
        <v>13</v>
      </c>
      <c r="D22" s="96">
        <v>75000</v>
      </c>
      <c r="E22" s="96"/>
      <c r="F22" s="96">
        <v>10000</v>
      </c>
      <c r="G22" s="55">
        <f t="shared" si="1"/>
        <v>85000</v>
      </c>
    </row>
    <row r="23" spans="3:7" ht="17" x14ac:dyDescent="0.2">
      <c r="C23" s="47" t="s">
        <v>17</v>
      </c>
      <c r="D23" s="96">
        <v>80000</v>
      </c>
      <c r="E23" s="96"/>
      <c r="F23" s="96">
        <v>8000</v>
      </c>
      <c r="G23" s="55">
        <f t="shared" si="1"/>
        <v>88000</v>
      </c>
    </row>
    <row r="24" spans="3:7" ht="17" x14ac:dyDescent="0.2">
      <c r="C24" s="47" t="s">
        <v>14</v>
      </c>
      <c r="D24" s="96"/>
      <c r="E24" s="96">
        <v>200000</v>
      </c>
      <c r="F24" s="96">
        <v>4000</v>
      </c>
      <c r="G24" s="55">
        <f t="shared" si="1"/>
        <v>204000</v>
      </c>
    </row>
    <row r="25" spans="3:7" ht="17" x14ac:dyDescent="0.2">
      <c r="C25" s="47" t="s">
        <v>176</v>
      </c>
      <c r="D25" s="96"/>
      <c r="E25" s="96"/>
      <c r="F25" s="96"/>
      <c r="G25" s="55">
        <f t="shared" si="1"/>
        <v>0</v>
      </c>
    </row>
    <row r="26" spans="3:7" ht="17" x14ac:dyDescent="0.2">
      <c r="C26" s="51" t="s">
        <v>179</v>
      </c>
      <c r="D26" s="61">
        <f>SUM(D19:D25)</f>
        <v>230000</v>
      </c>
      <c r="E26" s="61">
        <f>SUM(E19:E25)</f>
        <v>200000</v>
      </c>
      <c r="F26" s="61">
        <f>SUM(F19:F25)</f>
        <v>27450</v>
      </c>
      <c r="G26" s="55">
        <f t="shared" si="1"/>
        <v>457450</v>
      </c>
    </row>
    <row r="27" spans="3:7" s="50" customFormat="1" x14ac:dyDescent="0.2">
      <c r="C27" s="65"/>
      <c r="D27" s="66"/>
      <c r="E27" s="66"/>
      <c r="F27" s="66"/>
      <c r="G27" s="67"/>
    </row>
    <row r="28" spans="3:7" x14ac:dyDescent="0.2">
      <c r="C28" s="333" t="s">
        <v>183</v>
      </c>
      <c r="D28" s="334"/>
      <c r="E28" s="334"/>
      <c r="F28" s="334"/>
      <c r="G28" s="335"/>
    </row>
    <row r="29" spans="3:7" ht="21.75" customHeight="1" thickBot="1" x14ac:dyDescent="0.25">
      <c r="C29" s="58" t="s">
        <v>177</v>
      </c>
      <c r="D29" s="59">
        <f>'1) Budget Table'!D35</f>
        <v>295000</v>
      </c>
      <c r="E29" s="59">
        <f>'1) Budget Table'!E35</f>
        <v>205000</v>
      </c>
      <c r="F29" s="59">
        <f>'1) Budget Table'!F35</f>
        <v>0</v>
      </c>
      <c r="G29" s="60">
        <f t="shared" ref="G29:G37" si="2">SUM(D29:F29)</f>
        <v>500000</v>
      </c>
    </row>
    <row r="30" spans="3:7" ht="17" x14ac:dyDescent="0.2">
      <c r="C30" s="56" t="s">
        <v>10</v>
      </c>
      <c r="D30" s="94">
        <v>20000</v>
      </c>
      <c r="E30" s="95"/>
      <c r="F30" s="95"/>
      <c r="G30" s="57">
        <f t="shared" si="2"/>
        <v>20000</v>
      </c>
    </row>
    <row r="31" spans="3:7" s="50" customFormat="1" ht="15.75" customHeight="1" x14ac:dyDescent="0.2">
      <c r="C31" s="47" t="s">
        <v>11</v>
      </c>
      <c r="D31" s="96">
        <v>40000</v>
      </c>
      <c r="E31" s="20"/>
      <c r="F31" s="20"/>
      <c r="G31" s="55">
        <f t="shared" si="2"/>
        <v>40000</v>
      </c>
    </row>
    <row r="32" spans="3:7" s="50" customFormat="1" ht="34" x14ac:dyDescent="0.2">
      <c r="C32" s="47" t="s">
        <v>12</v>
      </c>
      <c r="D32" s="96">
        <v>30000</v>
      </c>
      <c r="E32" s="96"/>
      <c r="F32" s="96"/>
      <c r="G32" s="55">
        <f t="shared" si="2"/>
        <v>30000</v>
      </c>
    </row>
    <row r="33" spans="3:7" s="50" customFormat="1" ht="17" x14ac:dyDescent="0.2">
      <c r="C33" s="48" t="s">
        <v>13</v>
      </c>
      <c r="D33" s="96">
        <v>100000</v>
      </c>
      <c r="E33" s="96"/>
      <c r="F33" s="96"/>
      <c r="G33" s="55">
        <f t="shared" si="2"/>
        <v>100000</v>
      </c>
    </row>
    <row r="34" spans="3:7" ht="17" x14ac:dyDescent="0.2">
      <c r="C34" s="47" t="s">
        <v>17</v>
      </c>
      <c r="D34" s="96">
        <v>105000</v>
      </c>
      <c r="E34" s="96"/>
      <c r="F34" s="96"/>
      <c r="G34" s="55">
        <f t="shared" si="2"/>
        <v>105000</v>
      </c>
    </row>
    <row r="35" spans="3:7" ht="17" x14ac:dyDescent="0.2">
      <c r="C35" s="47" t="s">
        <v>14</v>
      </c>
      <c r="D35" s="96"/>
      <c r="E35" s="96">
        <v>205000</v>
      </c>
      <c r="F35" s="96"/>
      <c r="G35" s="55">
        <f t="shared" si="2"/>
        <v>205000</v>
      </c>
    </row>
    <row r="36" spans="3:7" ht="17" x14ac:dyDescent="0.2">
      <c r="C36" s="47" t="s">
        <v>176</v>
      </c>
      <c r="D36" s="96"/>
      <c r="E36" s="96"/>
      <c r="F36" s="96"/>
      <c r="G36" s="55">
        <f t="shared" si="2"/>
        <v>0</v>
      </c>
    </row>
    <row r="37" spans="3:7" ht="17" x14ac:dyDescent="0.2">
      <c r="C37" s="51" t="s">
        <v>179</v>
      </c>
      <c r="D37" s="61">
        <f>SUM(D30:D36)</f>
        <v>295000</v>
      </c>
      <c r="E37" s="61">
        <f>SUM(E30:E36)</f>
        <v>205000</v>
      </c>
      <c r="F37" s="61">
        <f>SUM(F30:F36)</f>
        <v>0</v>
      </c>
      <c r="G37" s="55">
        <f t="shared" si="2"/>
        <v>500000</v>
      </c>
    </row>
    <row r="38" spans="3:7" x14ac:dyDescent="0.2">
      <c r="C38" s="333" t="s">
        <v>184</v>
      </c>
      <c r="D38" s="334"/>
      <c r="E38" s="334"/>
      <c r="F38" s="334"/>
      <c r="G38" s="335"/>
    </row>
    <row r="39" spans="3:7" s="50" customFormat="1" x14ac:dyDescent="0.2">
      <c r="C39" s="62"/>
      <c r="D39" s="63"/>
      <c r="E39" s="63"/>
      <c r="F39" s="63"/>
      <c r="G39" s="64"/>
    </row>
    <row r="40" spans="3:7" ht="20.25" customHeight="1" thickBot="1" x14ac:dyDescent="0.25">
      <c r="C40" s="58" t="s">
        <v>177</v>
      </c>
      <c r="D40" s="59">
        <f>'1) Budget Table'!D45</f>
        <v>0</v>
      </c>
      <c r="E40" s="59">
        <f>'1) Budget Table'!E45</f>
        <v>0</v>
      </c>
      <c r="F40" s="59">
        <f>'1) Budget Table'!F45</f>
        <v>0</v>
      </c>
      <c r="G40" s="60">
        <f t="shared" ref="G40:G48" si="3">SUM(D40:F40)</f>
        <v>0</v>
      </c>
    </row>
    <row r="41" spans="3:7" ht="17" x14ac:dyDescent="0.2">
      <c r="C41" s="56" t="s">
        <v>10</v>
      </c>
      <c r="D41" s="94"/>
      <c r="E41" s="95"/>
      <c r="F41" s="95"/>
      <c r="G41" s="57">
        <f t="shared" si="3"/>
        <v>0</v>
      </c>
    </row>
    <row r="42" spans="3:7" ht="15.75" customHeight="1" x14ac:dyDescent="0.2">
      <c r="C42" s="47" t="s">
        <v>11</v>
      </c>
      <c r="D42" s="96"/>
      <c r="E42" s="20"/>
      <c r="F42" s="20"/>
      <c r="G42" s="55">
        <f t="shared" si="3"/>
        <v>0</v>
      </c>
    </row>
    <row r="43" spans="3:7" ht="32.25" customHeight="1" x14ac:dyDescent="0.2">
      <c r="C43" s="47" t="s">
        <v>12</v>
      </c>
      <c r="D43" s="96"/>
      <c r="E43" s="96"/>
      <c r="F43" s="96"/>
      <c r="G43" s="55">
        <f t="shared" si="3"/>
        <v>0</v>
      </c>
    </row>
    <row r="44" spans="3:7" s="50" customFormat="1" ht="17" x14ac:dyDescent="0.2">
      <c r="C44" s="48" t="s">
        <v>13</v>
      </c>
      <c r="D44" s="96"/>
      <c r="E44" s="96"/>
      <c r="F44" s="96"/>
      <c r="G44" s="55">
        <f t="shared" si="3"/>
        <v>0</v>
      </c>
    </row>
    <row r="45" spans="3:7" ht="17" x14ac:dyDescent="0.2">
      <c r="C45" s="47" t="s">
        <v>17</v>
      </c>
      <c r="D45" s="96"/>
      <c r="E45" s="96"/>
      <c r="F45" s="96"/>
      <c r="G45" s="55">
        <f t="shared" si="3"/>
        <v>0</v>
      </c>
    </row>
    <row r="46" spans="3:7" ht="17" x14ac:dyDescent="0.2">
      <c r="C46" s="47" t="s">
        <v>14</v>
      </c>
      <c r="D46" s="96"/>
      <c r="E46" s="96"/>
      <c r="F46" s="96"/>
      <c r="G46" s="55">
        <f t="shared" si="3"/>
        <v>0</v>
      </c>
    </row>
    <row r="47" spans="3:7" ht="17" x14ac:dyDescent="0.2">
      <c r="C47" s="47" t="s">
        <v>176</v>
      </c>
      <c r="D47" s="96"/>
      <c r="E47" s="96"/>
      <c r="F47" s="96"/>
      <c r="G47" s="55">
        <f t="shared" si="3"/>
        <v>0</v>
      </c>
    </row>
    <row r="48" spans="3:7" ht="21" customHeight="1" x14ac:dyDescent="0.2">
      <c r="C48" s="51" t="s">
        <v>179</v>
      </c>
      <c r="D48" s="61">
        <f>SUM(D41:D47)</f>
        <v>0</v>
      </c>
      <c r="E48" s="61">
        <f>SUM(E41:E47)</f>
        <v>0</v>
      </c>
      <c r="F48" s="61">
        <f>SUM(F41:F47)</f>
        <v>0</v>
      </c>
      <c r="G48" s="55">
        <f t="shared" si="3"/>
        <v>0</v>
      </c>
    </row>
    <row r="49" spans="2:7" s="50" customFormat="1" ht="22.5" customHeight="1" x14ac:dyDescent="0.2">
      <c r="C49" s="68"/>
      <c r="D49" s="66"/>
      <c r="E49" s="66"/>
      <c r="F49" s="66"/>
      <c r="G49" s="67"/>
    </row>
    <row r="50" spans="2:7" x14ac:dyDescent="0.2">
      <c r="B50" s="333" t="s">
        <v>185</v>
      </c>
      <c r="C50" s="334"/>
      <c r="D50" s="334"/>
      <c r="E50" s="334"/>
      <c r="F50" s="334"/>
      <c r="G50" s="335"/>
    </row>
    <row r="51" spans="2:7" x14ac:dyDescent="0.2">
      <c r="C51" s="333" t="s">
        <v>186</v>
      </c>
      <c r="D51" s="334"/>
      <c r="E51" s="334"/>
      <c r="F51" s="334"/>
      <c r="G51" s="335"/>
    </row>
    <row r="52" spans="2:7" ht="24" customHeight="1" thickBot="1" x14ac:dyDescent="0.25">
      <c r="C52" s="58" t="s">
        <v>177</v>
      </c>
      <c r="D52" s="59">
        <f>'1) Budget Table'!D57</f>
        <v>75000</v>
      </c>
      <c r="E52" s="59">
        <f>'1) Budget Table'!E57</f>
        <v>130000</v>
      </c>
      <c r="F52" s="59">
        <f>'1) Budget Table'!F57</f>
        <v>268000</v>
      </c>
      <c r="G52" s="60">
        <f>SUM(D52:F52)</f>
        <v>473000</v>
      </c>
    </row>
    <row r="53" spans="2:7" ht="15.75" customHeight="1" x14ac:dyDescent="0.2">
      <c r="C53" s="56" t="s">
        <v>10</v>
      </c>
      <c r="D53" s="94"/>
      <c r="E53" s="95"/>
      <c r="F53" s="95"/>
      <c r="G53" s="57">
        <f t="shared" ref="G53:G60" si="4">SUM(D53:F53)</f>
        <v>0</v>
      </c>
    </row>
    <row r="54" spans="2:7" ht="15.75" customHeight="1" x14ac:dyDescent="0.2">
      <c r="C54" s="47" t="s">
        <v>11</v>
      </c>
      <c r="D54" s="96"/>
      <c r="E54" s="20"/>
      <c r="F54" s="20"/>
      <c r="G54" s="55">
        <f t="shared" si="4"/>
        <v>0</v>
      </c>
    </row>
    <row r="55" spans="2:7" ht="15.75" customHeight="1" x14ac:dyDescent="0.2">
      <c r="C55" s="47" t="s">
        <v>12</v>
      </c>
      <c r="D55" s="96"/>
      <c r="E55" s="96"/>
      <c r="F55" s="96"/>
      <c r="G55" s="55">
        <f t="shared" si="4"/>
        <v>0</v>
      </c>
    </row>
    <row r="56" spans="2:7" ht="18.75" customHeight="1" x14ac:dyDescent="0.2">
      <c r="C56" s="48" t="s">
        <v>13</v>
      </c>
      <c r="D56" s="96"/>
      <c r="E56" s="96"/>
      <c r="F56" s="96"/>
      <c r="G56" s="55">
        <f t="shared" si="4"/>
        <v>0</v>
      </c>
    </row>
    <row r="57" spans="2:7" ht="17" x14ac:dyDescent="0.2">
      <c r="C57" s="47" t="s">
        <v>17</v>
      </c>
      <c r="D57" s="96"/>
      <c r="E57" s="96"/>
      <c r="F57" s="96"/>
      <c r="G57" s="55">
        <f t="shared" si="4"/>
        <v>0</v>
      </c>
    </row>
    <row r="58" spans="2:7" s="50" customFormat="1" ht="21.75" customHeight="1" x14ac:dyDescent="0.2">
      <c r="B58" s="49"/>
      <c r="C58" s="47" t="s">
        <v>14</v>
      </c>
      <c r="D58" s="96">
        <v>75000</v>
      </c>
      <c r="E58" s="96">
        <v>130000</v>
      </c>
      <c r="F58" s="96">
        <v>268000</v>
      </c>
      <c r="G58" s="55">
        <f t="shared" si="4"/>
        <v>473000</v>
      </c>
    </row>
    <row r="59" spans="2:7" s="50" customFormat="1" ht="17" x14ac:dyDescent="0.2">
      <c r="B59" s="49"/>
      <c r="C59" s="47" t="s">
        <v>176</v>
      </c>
      <c r="D59" s="96"/>
      <c r="E59" s="96"/>
      <c r="F59" s="96"/>
      <c r="G59" s="55">
        <f t="shared" si="4"/>
        <v>0</v>
      </c>
    </row>
    <row r="60" spans="2:7" ht="17" x14ac:dyDescent="0.2">
      <c r="C60" s="51" t="s">
        <v>179</v>
      </c>
      <c r="D60" s="61">
        <f>SUM(D53:D59)</f>
        <v>75000</v>
      </c>
      <c r="E60" s="61">
        <f>SUM(E53:E59)</f>
        <v>130000</v>
      </c>
      <c r="F60" s="61">
        <f>SUM(F53:F59)</f>
        <v>268000</v>
      </c>
      <c r="G60" s="55">
        <f t="shared" si="4"/>
        <v>473000</v>
      </c>
    </row>
    <row r="61" spans="2:7" s="50" customFormat="1" x14ac:dyDescent="0.2">
      <c r="C61" s="65"/>
      <c r="D61" s="66"/>
      <c r="E61" s="66"/>
      <c r="F61" s="66"/>
      <c r="G61" s="67"/>
    </row>
    <row r="62" spans="2:7" x14ac:dyDescent="0.2">
      <c r="B62" s="50"/>
      <c r="C62" s="333" t="s">
        <v>73</v>
      </c>
      <c r="D62" s="334"/>
      <c r="E62" s="334"/>
      <c r="F62" s="334"/>
      <c r="G62" s="335"/>
    </row>
    <row r="63" spans="2:7" ht="21.75" customHeight="1" thickBot="1" x14ac:dyDescent="0.25">
      <c r="C63" s="58" t="s">
        <v>177</v>
      </c>
      <c r="D63" s="59">
        <f>'1) Budget Table'!D67</f>
        <v>250000</v>
      </c>
      <c r="E63" s="59">
        <f>'1) Budget Table'!E67</f>
        <v>60000</v>
      </c>
      <c r="F63" s="59">
        <f>'1) Budget Table'!F67</f>
        <v>36600</v>
      </c>
      <c r="G63" s="60">
        <f t="shared" ref="G63:G71" si="5">SUM(D63:F63)</f>
        <v>346600</v>
      </c>
    </row>
    <row r="64" spans="2:7" ht="15.75" customHeight="1" x14ac:dyDescent="0.2">
      <c r="C64" s="56" t="s">
        <v>10</v>
      </c>
      <c r="D64" s="94"/>
      <c r="E64" s="95"/>
      <c r="F64" s="95"/>
      <c r="G64" s="57">
        <f t="shared" si="5"/>
        <v>0</v>
      </c>
    </row>
    <row r="65" spans="2:7" ht="15.75" customHeight="1" x14ac:dyDescent="0.2">
      <c r="C65" s="47" t="s">
        <v>11</v>
      </c>
      <c r="D65" s="96">
        <v>10000</v>
      </c>
      <c r="E65" s="20"/>
      <c r="F65" s="20">
        <v>3600</v>
      </c>
      <c r="G65" s="55">
        <f t="shared" si="5"/>
        <v>13600</v>
      </c>
    </row>
    <row r="66" spans="2:7" ht="15.75" customHeight="1" x14ac:dyDescent="0.2">
      <c r="C66" s="47" t="s">
        <v>12</v>
      </c>
      <c r="D66" s="96"/>
      <c r="E66" s="96"/>
      <c r="F66" s="96"/>
      <c r="G66" s="55">
        <f t="shared" si="5"/>
        <v>0</v>
      </c>
    </row>
    <row r="67" spans="2:7" ht="17" x14ac:dyDescent="0.2">
      <c r="C67" s="48" t="s">
        <v>13</v>
      </c>
      <c r="D67" s="96">
        <v>30000</v>
      </c>
      <c r="E67" s="96"/>
      <c r="F67" s="96">
        <v>15000</v>
      </c>
      <c r="G67" s="55">
        <f t="shared" si="5"/>
        <v>45000</v>
      </c>
    </row>
    <row r="68" spans="2:7" ht="17" x14ac:dyDescent="0.2">
      <c r="C68" s="47" t="s">
        <v>17</v>
      </c>
      <c r="D68" s="96">
        <v>30000</v>
      </c>
      <c r="E68" s="96"/>
      <c r="F68" s="96">
        <v>3000</v>
      </c>
      <c r="G68" s="55">
        <f t="shared" si="5"/>
        <v>33000</v>
      </c>
    </row>
    <row r="69" spans="2:7" ht="17" x14ac:dyDescent="0.2">
      <c r="C69" s="47" t="s">
        <v>14</v>
      </c>
      <c r="D69" s="96">
        <v>180000</v>
      </c>
      <c r="E69" s="96">
        <v>60000</v>
      </c>
      <c r="F69" s="96">
        <v>15000</v>
      </c>
      <c r="G69" s="55">
        <f t="shared" si="5"/>
        <v>255000</v>
      </c>
    </row>
    <row r="70" spans="2:7" ht="17" x14ac:dyDescent="0.2">
      <c r="C70" s="47" t="s">
        <v>176</v>
      </c>
      <c r="D70" s="96"/>
      <c r="E70" s="96"/>
      <c r="F70" s="96"/>
      <c r="G70" s="55">
        <f t="shared" si="5"/>
        <v>0</v>
      </c>
    </row>
    <row r="71" spans="2:7" ht="17" x14ac:dyDescent="0.2">
      <c r="C71" s="51" t="s">
        <v>179</v>
      </c>
      <c r="D71" s="61">
        <f>SUM(D64:D70)</f>
        <v>250000</v>
      </c>
      <c r="E71" s="61">
        <f>SUM(E64:E70)</f>
        <v>60000</v>
      </c>
      <c r="F71" s="61">
        <f>SUM(F64:F70)</f>
        <v>36600</v>
      </c>
      <c r="G71" s="55">
        <f t="shared" si="5"/>
        <v>346600</v>
      </c>
    </row>
    <row r="72" spans="2:7" s="50" customFormat="1" x14ac:dyDescent="0.2">
      <c r="C72" s="65"/>
      <c r="D72" s="66"/>
      <c r="E72" s="66"/>
      <c r="F72" s="66"/>
      <c r="G72" s="67"/>
    </row>
    <row r="73" spans="2:7" x14ac:dyDescent="0.2">
      <c r="C73" s="333" t="s">
        <v>82</v>
      </c>
      <c r="D73" s="334"/>
      <c r="E73" s="334"/>
      <c r="F73" s="334"/>
      <c r="G73" s="335"/>
    </row>
    <row r="74" spans="2:7" ht="21.75" customHeight="1" thickBot="1" x14ac:dyDescent="0.25">
      <c r="B74" s="50"/>
      <c r="C74" s="58" t="s">
        <v>177</v>
      </c>
      <c r="D74" s="59">
        <f>'1) Budget Table'!D77</f>
        <v>0</v>
      </c>
      <c r="E74" s="59">
        <f>'1) Budget Table'!E77</f>
        <v>0</v>
      </c>
      <c r="F74" s="59">
        <f>'1) Budget Table'!F77</f>
        <v>0</v>
      </c>
      <c r="G74" s="60">
        <f t="shared" ref="G74:G82" si="6">SUM(D74:F74)</f>
        <v>0</v>
      </c>
    </row>
    <row r="75" spans="2:7" ht="18" customHeight="1" x14ac:dyDescent="0.2">
      <c r="C75" s="56" t="s">
        <v>10</v>
      </c>
      <c r="D75" s="94"/>
      <c r="E75" s="95"/>
      <c r="F75" s="95"/>
      <c r="G75" s="57">
        <f t="shared" si="6"/>
        <v>0</v>
      </c>
    </row>
    <row r="76" spans="2:7" ht="15.75" customHeight="1" x14ac:dyDescent="0.2">
      <c r="C76" s="47" t="s">
        <v>11</v>
      </c>
      <c r="D76" s="96"/>
      <c r="E76" s="20"/>
      <c r="F76" s="20"/>
      <c r="G76" s="55">
        <f t="shared" si="6"/>
        <v>0</v>
      </c>
    </row>
    <row r="77" spans="2:7" s="50" customFormat="1" ht="15.75" customHeight="1" x14ac:dyDescent="0.2">
      <c r="B77" s="49"/>
      <c r="C77" s="47" t="s">
        <v>12</v>
      </c>
      <c r="D77" s="96"/>
      <c r="E77" s="96"/>
      <c r="F77" s="96"/>
      <c r="G77" s="55">
        <f t="shared" si="6"/>
        <v>0</v>
      </c>
    </row>
    <row r="78" spans="2:7" ht="17" x14ac:dyDescent="0.2">
      <c r="B78" s="50"/>
      <c r="C78" s="48" t="s">
        <v>13</v>
      </c>
      <c r="D78" s="96"/>
      <c r="E78" s="96"/>
      <c r="F78" s="96"/>
      <c r="G78" s="55">
        <f t="shared" si="6"/>
        <v>0</v>
      </c>
    </row>
    <row r="79" spans="2:7" ht="17" x14ac:dyDescent="0.2">
      <c r="B79" s="50"/>
      <c r="C79" s="47" t="s">
        <v>17</v>
      </c>
      <c r="D79" s="96"/>
      <c r="E79" s="96"/>
      <c r="F79" s="96"/>
      <c r="G79" s="55">
        <f t="shared" si="6"/>
        <v>0</v>
      </c>
    </row>
    <row r="80" spans="2:7" ht="17" x14ac:dyDescent="0.2">
      <c r="B80" s="50"/>
      <c r="C80" s="47" t="s">
        <v>14</v>
      </c>
      <c r="D80" s="96"/>
      <c r="E80" s="96"/>
      <c r="F80" s="96"/>
      <c r="G80" s="55">
        <f t="shared" si="6"/>
        <v>0</v>
      </c>
    </row>
    <row r="81" spans="2:7" ht="17" x14ac:dyDescent="0.2">
      <c r="C81" s="47" t="s">
        <v>176</v>
      </c>
      <c r="D81" s="96"/>
      <c r="E81" s="96"/>
      <c r="F81" s="96"/>
      <c r="G81" s="55">
        <f t="shared" si="6"/>
        <v>0</v>
      </c>
    </row>
    <row r="82" spans="2:7" ht="17" x14ac:dyDescent="0.2">
      <c r="C82" s="51" t="s">
        <v>179</v>
      </c>
      <c r="D82" s="61">
        <f>SUM(D75:D81)</f>
        <v>0</v>
      </c>
      <c r="E82" s="61">
        <f>SUM(E75:E81)</f>
        <v>0</v>
      </c>
      <c r="F82" s="61">
        <f>SUM(F75:F81)</f>
        <v>0</v>
      </c>
      <c r="G82" s="55">
        <f t="shared" si="6"/>
        <v>0</v>
      </c>
    </row>
    <row r="83" spans="2:7" s="50" customFormat="1" x14ac:dyDescent="0.2">
      <c r="C83" s="65"/>
      <c r="D83" s="66"/>
      <c r="E83" s="66"/>
      <c r="F83" s="66"/>
      <c r="G83" s="67"/>
    </row>
    <row r="84" spans="2:7" x14ac:dyDescent="0.2">
      <c r="C84" s="333" t="s">
        <v>99</v>
      </c>
      <c r="D84" s="334"/>
      <c r="E84" s="334"/>
      <c r="F84" s="334"/>
      <c r="G84" s="335"/>
    </row>
    <row r="85" spans="2:7" ht="21.75" customHeight="1" thickBot="1" x14ac:dyDescent="0.25">
      <c r="C85" s="58" t="s">
        <v>177</v>
      </c>
      <c r="D85" s="59">
        <f>'1) Budget Table'!D87</f>
        <v>0</v>
      </c>
      <c r="E85" s="59">
        <f>'1) Budget Table'!E87</f>
        <v>0</v>
      </c>
      <c r="F85" s="59">
        <f>'1) Budget Table'!F87</f>
        <v>0</v>
      </c>
      <c r="G85" s="60">
        <f t="shared" ref="G85:G93" si="7">SUM(D85:F85)</f>
        <v>0</v>
      </c>
    </row>
    <row r="86" spans="2:7" ht="15.75" customHeight="1" x14ac:dyDescent="0.2">
      <c r="C86" s="56" t="s">
        <v>10</v>
      </c>
      <c r="D86" s="94"/>
      <c r="E86" s="95"/>
      <c r="F86" s="95"/>
      <c r="G86" s="57">
        <f t="shared" si="7"/>
        <v>0</v>
      </c>
    </row>
    <row r="87" spans="2:7" ht="15.75" customHeight="1" x14ac:dyDescent="0.2">
      <c r="B87" s="50"/>
      <c r="C87" s="47" t="s">
        <v>11</v>
      </c>
      <c r="D87" s="96"/>
      <c r="E87" s="20"/>
      <c r="F87" s="20"/>
      <c r="G87" s="55">
        <f t="shared" si="7"/>
        <v>0</v>
      </c>
    </row>
    <row r="88" spans="2:7" ht="15.75" customHeight="1" x14ac:dyDescent="0.2">
      <c r="C88" s="47" t="s">
        <v>12</v>
      </c>
      <c r="D88" s="96"/>
      <c r="E88" s="96"/>
      <c r="F88" s="96"/>
      <c r="G88" s="55">
        <f t="shared" si="7"/>
        <v>0</v>
      </c>
    </row>
    <row r="89" spans="2:7" ht="17" x14ac:dyDescent="0.2">
      <c r="C89" s="48" t="s">
        <v>13</v>
      </c>
      <c r="D89" s="96"/>
      <c r="E89" s="96"/>
      <c r="F89" s="96"/>
      <c r="G89" s="55">
        <f t="shared" si="7"/>
        <v>0</v>
      </c>
    </row>
    <row r="90" spans="2:7" ht="17" x14ac:dyDescent="0.2">
      <c r="C90" s="47" t="s">
        <v>17</v>
      </c>
      <c r="D90" s="96"/>
      <c r="E90" s="96"/>
      <c r="F90" s="96"/>
      <c r="G90" s="55">
        <f t="shared" si="7"/>
        <v>0</v>
      </c>
    </row>
    <row r="91" spans="2:7" ht="25.5" customHeight="1" x14ac:dyDescent="0.2">
      <c r="C91" s="47" t="s">
        <v>14</v>
      </c>
      <c r="D91" s="96"/>
      <c r="E91" s="96"/>
      <c r="F91" s="96"/>
      <c r="G91" s="55">
        <f t="shared" si="7"/>
        <v>0</v>
      </c>
    </row>
    <row r="92" spans="2:7" ht="17" x14ac:dyDescent="0.2">
      <c r="B92" s="50"/>
      <c r="C92" s="47" t="s">
        <v>176</v>
      </c>
      <c r="D92" s="96"/>
      <c r="E92" s="96"/>
      <c r="F92" s="96"/>
      <c r="G92" s="55">
        <f t="shared" si="7"/>
        <v>0</v>
      </c>
    </row>
    <row r="93" spans="2:7" ht="15.75" customHeight="1" x14ac:dyDescent="0.2">
      <c r="C93" s="51" t="s">
        <v>179</v>
      </c>
      <c r="D93" s="61">
        <f>SUM(D86:D92)</f>
        <v>0</v>
      </c>
      <c r="E93" s="61">
        <f>SUM(E86:E92)</f>
        <v>0</v>
      </c>
      <c r="F93" s="61">
        <f>SUM(F86:F92)</f>
        <v>0</v>
      </c>
      <c r="G93" s="55">
        <f t="shared" si="7"/>
        <v>0</v>
      </c>
    </row>
    <row r="94" spans="2:7" ht="25.5" customHeight="1" x14ac:dyDescent="0.2">
      <c r="D94" s="49"/>
      <c r="E94" s="49"/>
      <c r="F94" s="49"/>
    </row>
    <row r="95" spans="2:7" x14ac:dyDescent="0.2">
      <c r="B95" s="333" t="s">
        <v>187</v>
      </c>
      <c r="C95" s="334"/>
      <c r="D95" s="334"/>
      <c r="E95" s="334"/>
      <c r="F95" s="334"/>
      <c r="G95" s="335"/>
    </row>
    <row r="96" spans="2:7" x14ac:dyDescent="0.2">
      <c r="C96" s="333" t="s">
        <v>101</v>
      </c>
      <c r="D96" s="334"/>
      <c r="E96" s="334"/>
      <c r="F96" s="334"/>
      <c r="G96" s="335"/>
    </row>
    <row r="97" spans="3:7" ht="22.5" customHeight="1" thickBot="1" x14ac:dyDescent="0.25">
      <c r="C97" s="58" t="s">
        <v>177</v>
      </c>
      <c r="D97" s="59">
        <f>'1) Budget Table'!D99</f>
        <v>50000</v>
      </c>
      <c r="E97" s="59">
        <f>'1) Budget Table'!E99</f>
        <v>75055.759999999995</v>
      </c>
      <c r="F97" s="59">
        <f>'1) Budget Table'!F99</f>
        <v>28000</v>
      </c>
      <c r="G97" s="60">
        <f>SUM(D97:F97)</f>
        <v>153055.76</v>
      </c>
    </row>
    <row r="98" spans="3:7" ht="17" x14ac:dyDescent="0.2">
      <c r="C98" s="56" t="s">
        <v>10</v>
      </c>
      <c r="D98" s="94">
        <v>10000</v>
      </c>
      <c r="E98" s="95"/>
      <c r="F98" s="95"/>
      <c r="G98" s="57">
        <f t="shared" ref="G98:G105" si="8">SUM(D98:F98)</f>
        <v>10000</v>
      </c>
    </row>
    <row r="99" spans="3:7" ht="17" x14ac:dyDescent="0.2">
      <c r="C99" s="47" t="s">
        <v>11</v>
      </c>
      <c r="D99" s="96">
        <v>10000</v>
      </c>
      <c r="E99" s="20"/>
      <c r="F99" s="20"/>
      <c r="G99" s="55">
        <f t="shared" si="8"/>
        <v>10000</v>
      </c>
    </row>
    <row r="100" spans="3:7" ht="15.75" customHeight="1" x14ac:dyDescent="0.2">
      <c r="C100" s="47" t="s">
        <v>12</v>
      </c>
      <c r="D100" s="96"/>
      <c r="E100" s="96"/>
      <c r="F100" s="96"/>
      <c r="G100" s="55">
        <f t="shared" si="8"/>
        <v>0</v>
      </c>
    </row>
    <row r="101" spans="3:7" ht="17" x14ac:dyDescent="0.2">
      <c r="C101" s="48" t="s">
        <v>13</v>
      </c>
      <c r="D101" s="96">
        <v>15000</v>
      </c>
      <c r="E101" s="96">
        <v>45055.76</v>
      </c>
      <c r="F101" s="96">
        <v>5000</v>
      </c>
      <c r="G101" s="55">
        <f t="shared" si="8"/>
        <v>65055.76</v>
      </c>
    </row>
    <row r="102" spans="3:7" ht="17" x14ac:dyDescent="0.2">
      <c r="C102" s="47" t="s">
        <v>17</v>
      </c>
      <c r="D102" s="96">
        <v>15000</v>
      </c>
      <c r="E102" s="96"/>
      <c r="F102" s="96"/>
      <c r="G102" s="55">
        <f t="shared" si="8"/>
        <v>15000</v>
      </c>
    </row>
    <row r="103" spans="3:7" ht="17" x14ac:dyDescent="0.2">
      <c r="C103" s="47" t="s">
        <v>14</v>
      </c>
      <c r="D103" s="96"/>
      <c r="E103" s="96"/>
      <c r="F103" s="96">
        <v>6000</v>
      </c>
      <c r="G103" s="55">
        <f t="shared" si="8"/>
        <v>6000</v>
      </c>
    </row>
    <row r="104" spans="3:7" ht="17" x14ac:dyDescent="0.2">
      <c r="C104" s="47" t="s">
        <v>176</v>
      </c>
      <c r="D104" s="96"/>
      <c r="E104" s="96"/>
      <c r="F104" s="96"/>
      <c r="G104" s="55">
        <f t="shared" si="8"/>
        <v>0</v>
      </c>
    </row>
    <row r="105" spans="3:7" ht="17" x14ac:dyDescent="0.2">
      <c r="C105" s="51" t="s">
        <v>179</v>
      </c>
      <c r="D105" s="61">
        <f>SUM(D98:D104)</f>
        <v>50000</v>
      </c>
      <c r="E105" s="61">
        <f>SUM(E98:E104)</f>
        <v>45055.76</v>
      </c>
      <c r="F105" s="61">
        <f>SUM(F98:F104)</f>
        <v>11000</v>
      </c>
      <c r="G105" s="55">
        <f t="shared" si="8"/>
        <v>106055.76000000001</v>
      </c>
    </row>
    <row r="106" spans="3:7" s="50" customFormat="1" x14ac:dyDescent="0.2">
      <c r="C106" s="65"/>
      <c r="D106" s="66"/>
      <c r="E106" s="66"/>
      <c r="F106" s="66"/>
      <c r="G106" s="67"/>
    </row>
    <row r="107" spans="3:7" ht="15.75" customHeight="1" x14ac:dyDescent="0.2">
      <c r="C107" s="333" t="s">
        <v>188</v>
      </c>
      <c r="D107" s="334"/>
      <c r="E107" s="334"/>
      <c r="F107" s="334"/>
      <c r="G107" s="335"/>
    </row>
    <row r="108" spans="3:7" ht="21.75" customHeight="1" thickBot="1" x14ac:dyDescent="0.25">
      <c r="C108" s="58" t="s">
        <v>177</v>
      </c>
      <c r="D108" s="59">
        <f>'1) Budget Table'!D109</f>
        <v>210000</v>
      </c>
      <c r="E108" s="59">
        <f>'1) Budget Table'!E109</f>
        <v>60440</v>
      </c>
      <c r="F108" s="59">
        <f>'1) Budget Table'!F109</f>
        <v>17000</v>
      </c>
      <c r="G108" s="60">
        <f t="shared" ref="G108:G116" si="9">SUM(D108:F108)</f>
        <v>287440</v>
      </c>
    </row>
    <row r="109" spans="3:7" ht="17" x14ac:dyDescent="0.2">
      <c r="C109" s="56" t="s">
        <v>10</v>
      </c>
      <c r="D109" s="94"/>
      <c r="E109" s="95"/>
      <c r="F109" s="95"/>
      <c r="G109" s="57">
        <f t="shared" si="9"/>
        <v>0</v>
      </c>
    </row>
    <row r="110" spans="3:7" ht="17" x14ac:dyDescent="0.2">
      <c r="C110" s="47" t="s">
        <v>11</v>
      </c>
      <c r="D110" s="96"/>
      <c r="E110" s="20"/>
      <c r="F110" s="20"/>
      <c r="G110" s="55">
        <f t="shared" si="9"/>
        <v>0</v>
      </c>
    </row>
    <row r="111" spans="3:7" ht="34" x14ac:dyDescent="0.2">
      <c r="C111" s="47" t="s">
        <v>12</v>
      </c>
      <c r="D111" s="96"/>
      <c r="E111" s="96"/>
      <c r="F111" s="96"/>
      <c r="G111" s="55">
        <f t="shared" si="9"/>
        <v>0</v>
      </c>
    </row>
    <row r="112" spans="3:7" ht="17" x14ac:dyDescent="0.2">
      <c r="C112" s="48" t="s">
        <v>13</v>
      </c>
      <c r="D112" s="96"/>
      <c r="E112" s="96"/>
      <c r="F112" s="96">
        <v>7000</v>
      </c>
      <c r="G112" s="55">
        <f t="shared" si="9"/>
        <v>7000</v>
      </c>
    </row>
    <row r="113" spans="3:7" ht="17" x14ac:dyDescent="0.2">
      <c r="C113" s="47" t="s">
        <v>17</v>
      </c>
      <c r="D113" s="96"/>
      <c r="E113" s="96"/>
      <c r="F113" s="96"/>
      <c r="G113" s="55">
        <f t="shared" si="9"/>
        <v>0</v>
      </c>
    </row>
    <row r="114" spans="3:7" ht="17" x14ac:dyDescent="0.2">
      <c r="C114" s="47" t="s">
        <v>14</v>
      </c>
      <c r="D114" s="96"/>
      <c r="E114" s="96">
        <v>30000</v>
      </c>
      <c r="F114" s="96">
        <v>10000</v>
      </c>
      <c r="G114" s="55">
        <f t="shared" si="9"/>
        <v>40000</v>
      </c>
    </row>
    <row r="115" spans="3:7" ht="17" x14ac:dyDescent="0.2">
      <c r="C115" s="47" t="s">
        <v>176</v>
      </c>
      <c r="D115" s="96"/>
      <c r="E115" s="96"/>
      <c r="F115" s="96"/>
      <c r="G115" s="55">
        <f t="shared" si="9"/>
        <v>0</v>
      </c>
    </row>
    <row r="116" spans="3:7" ht="17" x14ac:dyDescent="0.2">
      <c r="C116" s="51" t="s">
        <v>179</v>
      </c>
      <c r="D116" s="61">
        <f>SUM(D109:D115)</f>
        <v>0</v>
      </c>
      <c r="E116" s="61">
        <f>SUM(E109:E115)</f>
        <v>30000</v>
      </c>
      <c r="F116" s="61">
        <f>SUM(F109:F115)</f>
        <v>17000</v>
      </c>
      <c r="G116" s="55">
        <f t="shared" si="9"/>
        <v>47000</v>
      </c>
    </row>
    <row r="117" spans="3:7" s="50" customFormat="1" x14ac:dyDescent="0.2">
      <c r="C117" s="65"/>
      <c r="D117" s="66"/>
      <c r="E117" s="66"/>
      <c r="F117" s="66"/>
      <c r="G117" s="67"/>
    </row>
    <row r="118" spans="3:7" x14ac:dyDescent="0.2">
      <c r="C118" s="333" t="s">
        <v>118</v>
      </c>
      <c r="D118" s="334"/>
      <c r="E118" s="334"/>
      <c r="F118" s="334"/>
      <c r="G118" s="335"/>
    </row>
    <row r="119" spans="3:7" ht="21" customHeight="1" thickBot="1" x14ac:dyDescent="0.25">
      <c r="C119" s="58" t="s">
        <v>177</v>
      </c>
      <c r="D119" s="59">
        <f>'1) Budget Table'!D119</f>
        <v>0</v>
      </c>
      <c r="E119" s="59">
        <f>'1) Budget Table'!E119</f>
        <v>0</v>
      </c>
      <c r="F119" s="59">
        <f>'1) Budget Table'!F119</f>
        <v>0</v>
      </c>
      <c r="G119" s="60">
        <f t="shared" ref="G119:G127" si="10">SUM(D119:F119)</f>
        <v>0</v>
      </c>
    </row>
    <row r="120" spans="3:7" ht="17" x14ac:dyDescent="0.2">
      <c r="C120" s="56" t="s">
        <v>10</v>
      </c>
      <c r="D120" s="94">
        <v>10000</v>
      </c>
      <c r="E120" s="95"/>
      <c r="F120" s="95"/>
      <c r="G120" s="57">
        <f t="shared" si="10"/>
        <v>10000</v>
      </c>
    </row>
    <row r="121" spans="3:7" ht="17" x14ac:dyDescent="0.2">
      <c r="C121" s="47" t="s">
        <v>11</v>
      </c>
      <c r="D121" s="96">
        <v>15000</v>
      </c>
      <c r="E121" s="20"/>
      <c r="F121" s="20"/>
      <c r="G121" s="55">
        <f t="shared" si="10"/>
        <v>15000</v>
      </c>
    </row>
    <row r="122" spans="3:7" ht="34" x14ac:dyDescent="0.2">
      <c r="C122" s="47" t="s">
        <v>12</v>
      </c>
      <c r="D122" s="96"/>
      <c r="E122" s="96"/>
      <c r="F122" s="96"/>
      <c r="G122" s="55">
        <f t="shared" si="10"/>
        <v>0</v>
      </c>
    </row>
    <row r="123" spans="3:7" ht="17" x14ac:dyDescent="0.2">
      <c r="C123" s="48" t="s">
        <v>13</v>
      </c>
      <c r="D123" s="96">
        <v>30000</v>
      </c>
      <c r="E123" s="96">
        <v>30000</v>
      </c>
      <c r="F123" s="96"/>
      <c r="G123" s="55">
        <f t="shared" si="10"/>
        <v>60000</v>
      </c>
    </row>
    <row r="124" spans="3:7" ht="17" x14ac:dyDescent="0.2">
      <c r="C124" s="47" t="s">
        <v>17</v>
      </c>
      <c r="D124" s="96">
        <v>10000</v>
      </c>
      <c r="E124" s="96"/>
      <c r="F124" s="96">
        <v>7000</v>
      </c>
      <c r="G124" s="55">
        <f t="shared" si="10"/>
        <v>17000</v>
      </c>
    </row>
    <row r="125" spans="3:7" ht="17" x14ac:dyDescent="0.2">
      <c r="C125" s="47" t="s">
        <v>14</v>
      </c>
      <c r="D125" s="96">
        <v>150000</v>
      </c>
      <c r="E125" s="96">
        <v>30440</v>
      </c>
      <c r="F125" s="96">
        <v>10000</v>
      </c>
      <c r="G125" s="55">
        <f t="shared" si="10"/>
        <v>190440</v>
      </c>
    </row>
    <row r="126" spans="3:7" ht="17" x14ac:dyDescent="0.2">
      <c r="C126" s="47" t="s">
        <v>176</v>
      </c>
      <c r="D126" s="96"/>
      <c r="E126" s="96"/>
      <c r="F126" s="96"/>
      <c r="G126" s="55">
        <f t="shared" si="10"/>
        <v>0</v>
      </c>
    </row>
    <row r="127" spans="3:7" ht="17" x14ac:dyDescent="0.2">
      <c r="C127" s="51" t="s">
        <v>179</v>
      </c>
      <c r="D127" s="61">
        <f>SUM(D120:D126)</f>
        <v>215000</v>
      </c>
      <c r="E127" s="61">
        <f>SUM(E120:E126)</f>
        <v>60440</v>
      </c>
      <c r="F127" s="61">
        <f>SUM(F120:F126)</f>
        <v>17000</v>
      </c>
      <c r="G127" s="55">
        <f t="shared" si="10"/>
        <v>292440</v>
      </c>
    </row>
    <row r="128" spans="3:7" s="50" customFormat="1" x14ac:dyDescent="0.2">
      <c r="C128" s="65"/>
      <c r="D128" s="66"/>
      <c r="E128" s="66"/>
      <c r="F128" s="66"/>
      <c r="G128" s="67"/>
    </row>
    <row r="129" spans="2:7" x14ac:dyDescent="0.2">
      <c r="C129" s="333" t="s">
        <v>127</v>
      </c>
      <c r="D129" s="334"/>
      <c r="E129" s="334"/>
      <c r="F129" s="334"/>
      <c r="G129" s="335"/>
    </row>
    <row r="130" spans="2:7" ht="24" customHeight="1" thickBot="1" x14ac:dyDescent="0.25">
      <c r="C130" s="58" t="s">
        <v>177</v>
      </c>
      <c r="D130" s="59">
        <f>'1) Budget Table'!D129</f>
        <v>0</v>
      </c>
      <c r="E130" s="59">
        <f>'1) Budget Table'!E129</f>
        <v>0</v>
      </c>
      <c r="F130" s="59">
        <f>'1) Budget Table'!F129</f>
        <v>0</v>
      </c>
      <c r="G130" s="60">
        <f t="shared" ref="G130:G138" si="11">SUM(D130:F130)</f>
        <v>0</v>
      </c>
    </row>
    <row r="131" spans="2:7" ht="15.75" customHeight="1" x14ac:dyDescent="0.2">
      <c r="C131" s="56" t="s">
        <v>10</v>
      </c>
      <c r="D131" s="94"/>
      <c r="E131" s="95"/>
      <c r="F131" s="95"/>
      <c r="G131" s="57">
        <f t="shared" si="11"/>
        <v>0</v>
      </c>
    </row>
    <row r="132" spans="2:7" ht="17" x14ac:dyDescent="0.2">
      <c r="C132" s="47" t="s">
        <v>11</v>
      </c>
      <c r="D132" s="96"/>
      <c r="E132" s="20"/>
      <c r="F132" s="20"/>
      <c r="G132" s="55">
        <f t="shared" si="11"/>
        <v>0</v>
      </c>
    </row>
    <row r="133" spans="2:7" ht="15.75" customHeight="1" x14ac:dyDescent="0.2">
      <c r="C133" s="47" t="s">
        <v>12</v>
      </c>
      <c r="D133" s="96"/>
      <c r="E133" s="96"/>
      <c r="F133" s="96"/>
      <c r="G133" s="55">
        <f t="shared" si="11"/>
        <v>0</v>
      </c>
    </row>
    <row r="134" spans="2:7" ht="17" x14ac:dyDescent="0.2">
      <c r="C134" s="48" t="s">
        <v>13</v>
      </c>
      <c r="D134" s="96"/>
      <c r="E134" s="96"/>
      <c r="F134" s="96"/>
      <c r="G134" s="55">
        <f t="shared" si="11"/>
        <v>0</v>
      </c>
    </row>
    <row r="135" spans="2:7" ht="17" x14ac:dyDescent="0.2">
      <c r="C135" s="47" t="s">
        <v>17</v>
      </c>
      <c r="D135" s="96"/>
      <c r="E135" s="96"/>
      <c r="F135" s="96"/>
      <c r="G135" s="55">
        <f t="shared" si="11"/>
        <v>0</v>
      </c>
    </row>
    <row r="136" spans="2:7" ht="15.75" customHeight="1" x14ac:dyDescent="0.2">
      <c r="C136" s="47" t="s">
        <v>14</v>
      </c>
      <c r="D136" s="96"/>
      <c r="E136" s="96"/>
      <c r="F136" s="96"/>
      <c r="G136" s="55">
        <f t="shared" si="11"/>
        <v>0</v>
      </c>
    </row>
    <row r="137" spans="2:7" ht="17" x14ac:dyDescent="0.2">
      <c r="C137" s="47" t="s">
        <v>176</v>
      </c>
      <c r="D137" s="96"/>
      <c r="E137" s="96"/>
      <c r="F137" s="96"/>
      <c r="G137" s="55">
        <f t="shared" si="11"/>
        <v>0</v>
      </c>
    </row>
    <row r="138" spans="2:7" ht="17" x14ac:dyDescent="0.2">
      <c r="C138" s="51" t="s">
        <v>179</v>
      </c>
      <c r="D138" s="61">
        <f>SUM(D131:D137)</f>
        <v>0</v>
      </c>
      <c r="E138" s="61">
        <f>SUM(E131:E137)</f>
        <v>0</v>
      </c>
      <c r="F138" s="61">
        <f>SUM(F131:F137)</f>
        <v>0</v>
      </c>
      <c r="G138" s="55">
        <f t="shared" si="11"/>
        <v>0</v>
      </c>
    </row>
    <row r="140" spans="2:7" x14ac:dyDescent="0.2">
      <c r="B140" s="333" t="s">
        <v>189</v>
      </c>
      <c r="C140" s="334"/>
      <c r="D140" s="334"/>
      <c r="E140" s="334"/>
      <c r="F140" s="334"/>
      <c r="G140" s="335"/>
    </row>
    <row r="141" spans="2:7" x14ac:dyDescent="0.2">
      <c r="C141" s="333" t="s">
        <v>137</v>
      </c>
      <c r="D141" s="334"/>
      <c r="E141" s="334"/>
      <c r="F141" s="334"/>
      <c r="G141" s="335"/>
    </row>
    <row r="142" spans="2:7" ht="24" customHeight="1" thickBot="1" x14ac:dyDescent="0.25">
      <c r="C142" s="58" t="s">
        <v>177</v>
      </c>
      <c r="D142" s="59">
        <f>'1) Budget Table'!D141</f>
        <v>0</v>
      </c>
      <c r="E142" s="59">
        <f>'1) Budget Table'!E141</f>
        <v>0</v>
      </c>
      <c r="F142" s="59">
        <f>'1) Budget Table'!F141</f>
        <v>0</v>
      </c>
      <c r="G142" s="60">
        <f>SUM(D142:F142)</f>
        <v>0</v>
      </c>
    </row>
    <row r="143" spans="2:7" ht="24.75" customHeight="1" x14ac:dyDescent="0.2">
      <c r="C143" s="56" t="s">
        <v>10</v>
      </c>
      <c r="D143" s="94"/>
      <c r="E143" s="95"/>
      <c r="F143" s="95"/>
      <c r="G143" s="57">
        <f t="shared" ref="G143:G150" si="12">SUM(D143:F143)</f>
        <v>0</v>
      </c>
    </row>
    <row r="144" spans="2:7" ht="15.75" customHeight="1" x14ac:dyDescent="0.2">
      <c r="C144" s="47" t="s">
        <v>11</v>
      </c>
      <c r="D144" s="96"/>
      <c r="E144" s="20"/>
      <c r="F144" s="20"/>
      <c r="G144" s="55">
        <f t="shared" si="12"/>
        <v>0</v>
      </c>
    </row>
    <row r="145" spans="3:7" ht="15.75" customHeight="1" x14ac:dyDescent="0.2">
      <c r="C145" s="47" t="s">
        <v>12</v>
      </c>
      <c r="D145" s="96"/>
      <c r="E145" s="96"/>
      <c r="F145" s="96"/>
      <c r="G145" s="55">
        <f t="shared" si="12"/>
        <v>0</v>
      </c>
    </row>
    <row r="146" spans="3:7" ht="15.75" customHeight="1" x14ac:dyDescent="0.2">
      <c r="C146" s="48" t="s">
        <v>13</v>
      </c>
      <c r="D146" s="96"/>
      <c r="E146" s="96"/>
      <c r="F146" s="96"/>
      <c r="G146" s="55">
        <f t="shared" si="12"/>
        <v>0</v>
      </c>
    </row>
    <row r="147" spans="3:7" ht="15.75" customHeight="1" x14ac:dyDescent="0.2">
      <c r="C147" s="47" t="s">
        <v>17</v>
      </c>
      <c r="D147" s="96"/>
      <c r="E147" s="96"/>
      <c r="F147" s="96"/>
      <c r="G147" s="55">
        <f t="shared" si="12"/>
        <v>0</v>
      </c>
    </row>
    <row r="148" spans="3:7" ht="15.75" customHeight="1" x14ac:dyDescent="0.2">
      <c r="C148" s="47" t="s">
        <v>14</v>
      </c>
      <c r="D148" s="96"/>
      <c r="E148" s="96"/>
      <c r="F148" s="96"/>
      <c r="G148" s="55">
        <f t="shared" si="12"/>
        <v>0</v>
      </c>
    </row>
    <row r="149" spans="3:7" ht="15.75" customHeight="1" x14ac:dyDescent="0.2">
      <c r="C149" s="47" t="s">
        <v>176</v>
      </c>
      <c r="D149" s="96"/>
      <c r="E149" s="96"/>
      <c r="F149" s="96"/>
      <c r="G149" s="55">
        <f t="shared" si="12"/>
        <v>0</v>
      </c>
    </row>
    <row r="150" spans="3:7" ht="15.75" customHeight="1" x14ac:dyDescent="0.2">
      <c r="C150" s="51" t="s">
        <v>179</v>
      </c>
      <c r="D150" s="61">
        <f>SUM(D143:D149)</f>
        <v>0</v>
      </c>
      <c r="E150" s="61">
        <f>SUM(E143:E149)</f>
        <v>0</v>
      </c>
      <c r="F150" s="61">
        <f>SUM(F143:F149)</f>
        <v>0</v>
      </c>
      <c r="G150" s="55">
        <f t="shared" si="12"/>
        <v>0</v>
      </c>
    </row>
    <row r="151" spans="3:7" s="50" customFormat="1" ht="15.75" customHeight="1" x14ac:dyDescent="0.2">
      <c r="C151" s="65"/>
      <c r="D151" s="66"/>
      <c r="E151" s="66"/>
      <c r="F151" s="66"/>
      <c r="G151" s="67"/>
    </row>
    <row r="152" spans="3:7" ht="15.75" customHeight="1" x14ac:dyDescent="0.2">
      <c r="C152" s="333" t="s">
        <v>146</v>
      </c>
      <c r="D152" s="334"/>
      <c r="E152" s="334"/>
      <c r="F152" s="334"/>
      <c r="G152" s="335"/>
    </row>
    <row r="153" spans="3:7" ht="21" customHeight="1" thickBot="1" x14ac:dyDescent="0.25">
      <c r="C153" s="58" t="s">
        <v>177</v>
      </c>
      <c r="D153" s="59">
        <f>'1) Budget Table'!D151</f>
        <v>0</v>
      </c>
      <c r="E153" s="59">
        <f>'1) Budget Table'!E151</f>
        <v>0</v>
      </c>
      <c r="F153" s="59">
        <f>'1) Budget Table'!F151</f>
        <v>0</v>
      </c>
      <c r="G153" s="60">
        <f t="shared" ref="G153:G161" si="13">SUM(D153:F153)</f>
        <v>0</v>
      </c>
    </row>
    <row r="154" spans="3:7" ht="15.75" customHeight="1" x14ac:dyDescent="0.2">
      <c r="C154" s="56" t="s">
        <v>10</v>
      </c>
      <c r="D154" s="94"/>
      <c r="E154" s="95"/>
      <c r="F154" s="95"/>
      <c r="G154" s="57">
        <f t="shared" si="13"/>
        <v>0</v>
      </c>
    </row>
    <row r="155" spans="3:7" ht="15.75" customHeight="1" x14ac:dyDescent="0.2">
      <c r="C155" s="47" t="s">
        <v>11</v>
      </c>
      <c r="D155" s="96"/>
      <c r="E155" s="20"/>
      <c r="F155" s="20"/>
      <c r="G155" s="55">
        <f t="shared" si="13"/>
        <v>0</v>
      </c>
    </row>
    <row r="156" spans="3:7" ht="15.75" customHeight="1" x14ac:dyDescent="0.2">
      <c r="C156" s="47" t="s">
        <v>12</v>
      </c>
      <c r="D156" s="96"/>
      <c r="E156" s="96"/>
      <c r="F156" s="96"/>
      <c r="G156" s="55">
        <f t="shared" si="13"/>
        <v>0</v>
      </c>
    </row>
    <row r="157" spans="3:7" ht="15.75" customHeight="1" x14ac:dyDescent="0.2">
      <c r="C157" s="48" t="s">
        <v>13</v>
      </c>
      <c r="D157" s="96"/>
      <c r="E157" s="96"/>
      <c r="F157" s="96"/>
      <c r="G157" s="55">
        <f t="shared" si="13"/>
        <v>0</v>
      </c>
    </row>
    <row r="158" spans="3:7" ht="15.75" customHeight="1" x14ac:dyDescent="0.2">
      <c r="C158" s="47" t="s">
        <v>17</v>
      </c>
      <c r="D158" s="96"/>
      <c r="E158" s="96"/>
      <c r="F158" s="96"/>
      <c r="G158" s="55">
        <f t="shared" si="13"/>
        <v>0</v>
      </c>
    </row>
    <row r="159" spans="3:7" ht="15.75" customHeight="1" x14ac:dyDescent="0.2">
      <c r="C159" s="47" t="s">
        <v>14</v>
      </c>
      <c r="D159" s="96"/>
      <c r="E159" s="96"/>
      <c r="F159" s="96"/>
      <c r="G159" s="55">
        <f t="shared" si="13"/>
        <v>0</v>
      </c>
    </row>
    <row r="160" spans="3:7" ht="15.75" customHeight="1" x14ac:dyDescent="0.2">
      <c r="C160" s="47" t="s">
        <v>176</v>
      </c>
      <c r="D160" s="96"/>
      <c r="E160" s="96"/>
      <c r="F160" s="96"/>
      <c r="G160" s="55">
        <f t="shared" si="13"/>
        <v>0</v>
      </c>
    </row>
    <row r="161" spans="3:7" ht="15.75" customHeight="1" x14ac:dyDescent="0.2">
      <c r="C161" s="51" t="s">
        <v>179</v>
      </c>
      <c r="D161" s="61">
        <f>SUM(D154:D160)</f>
        <v>0</v>
      </c>
      <c r="E161" s="61">
        <f>SUM(E154:E160)</f>
        <v>0</v>
      </c>
      <c r="F161" s="61">
        <f>SUM(F154:F160)</f>
        <v>0</v>
      </c>
      <c r="G161" s="55">
        <f t="shared" si="13"/>
        <v>0</v>
      </c>
    </row>
    <row r="162" spans="3:7" s="50" customFormat="1" ht="15.75" customHeight="1" x14ac:dyDescent="0.2">
      <c r="C162" s="65"/>
      <c r="D162" s="66"/>
      <c r="E162" s="66"/>
      <c r="F162" s="66"/>
      <c r="G162" s="67"/>
    </row>
    <row r="163" spans="3:7" ht="15.75" customHeight="1" x14ac:dyDescent="0.2">
      <c r="C163" s="333" t="s">
        <v>155</v>
      </c>
      <c r="D163" s="334"/>
      <c r="E163" s="334"/>
      <c r="F163" s="334"/>
      <c r="G163" s="335"/>
    </row>
    <row r="164" spans="3:7" ht="19.5" customHeight="1" thickBot="1" x14ac:dyDescent="0.25">
      <c r="C164" s="58" t="s">
        <v>177</v>
      </c>
      <c r="D164" s="59">
        <f>'1) Budget Table'!D161</f>
        <v>0</v>
      </c>
      <c r="E164" s="59">
        <f>'1) Budget Table'!E161</f>
        <v>0</v>
      </c>
      <c r="F164" s="59">
        <f>'1) Budget Table'!F161</f>
        <v>0</v>
      </c>
      <c r="G164" s="60">
        <f t="shared" ref="G164:G172" si="14">SUM(D164:F164)</f>
        <v>0</v>
      </c>
    </row>
    <row r="165" spans="3:7" ht="15.75" customHeight="1" x14ac:dyDescent="0.2">
      <c r="C165" s="56" t="s">
        <v>10</v>
      </c>
      <c r="D165" s="94"/>
      <c r="E165" s="95"/>
      <c r="F165" s="95"/>
      <c r="G165" s="57">
        <f t="shared" si="14"/>
        <v>0</v>
      </c>
    </row>
    <row r="166" spans="3:7" ht="15.75" customHeight="1" x14ac:dyDescent="0.2">
      <c r="C166" s="47" t="s">
        <v>11</v>
      </c>
      <c r="D166" s="96"/>
      <c r="E166" s="20"/>
      <c r="F166" s="20"/>
      <c r="G166" s="55">
        <f t="shared" si="14"/>
        <v>0</v>
      </c>
    </row>
    <row r="167" spans="3:7" ht="15.75" customHeight="1" x14ac:dyDescent="0.2">
      <c r="C167" s="47" t="s">
        <v>12</v>
      </c>
      <c r="D167" s="96"/>
      <c r="E167" s="96"/>
      <c r="F167" s="96"/>
      <c r="G167" s="55">
        <f t="shared" si="14"/>
        <v>0</v>
      </c>
    </row>
    <row r="168" spans="3:7" ht="15.75" customHeight="1" x14ac:dyDescent="0.2">
      <c r="C168" s="48" t="s">
        <v>13</v>
      </c>
      <c r="D168" s="96"/>
      <c r="E168" s="96"/>
      <c r="F168" s="96"/>
      <c r="G168" s="55">
        <f t="shared" si="14"/>
        <v>0</v>
      </c>
    </row>
    <row r="169" spans="3:7" ht="15.75" customHeight="1" x14ac:dyDescent="0.2">
      <c r="C169" s="47" t="s">
        <v>17</v>
      </c>
      <c r="D169" s="96"/>
      <c r="E169" s="96"/>
      <c r="F169" s="96"/>
      <c r="G169" s="55">
        <f t="shared" si="14"/>
        <v>0</v>
      </c>
    </row>
    <row r="170" spans="3:7" ht="15.75" customHeight="1" x14ac:dyDescent="0.2">
      <c r="C170" s="47" t="s">
        <v>14</v>
      </c>
      <c r="D170" s="96"/>
      <c r="E170" s="96"/>
      <c r="F170" s="96"/>
      <c r="G170" s="55">
        <f t="shared" si="14"/>
        <v>0</v>
      </c>
    </row>
    <row r="171" spans="3:7" ht="15.75" customHeight="1" x14ac:dyDescent="0.2">
      <c r="C171" s="47" t="s">
        <v>176</v>
      </c>
      <c r="D171" s="96"/>
      <c r="E171" s="96"/>
      <c r="F171" s="96"/>
      <c r="G171" s="55">
        <f t="shared" si="14"/>
        <v>0</v>
      </c>
    </row>
    <row r="172" spans="3:7" ht="15.75" customHeight="1" x14ac:dyDescent="0.2">
      <c r="C172" s="51" t="s">
        <v>179</v>
      </c>
      <c r="D172" s="61">
        <f>SUM(D165:D171)</f>
        <v>0</v>
      </c>
      <c r="E172" s="61">
        <f>SUM(E165:E171)</f>
        <v>0</v>
      </c>
      <c r="F172" s="61">
        <f>SUM(F165:F171)</f>
        <v>0</v>
      </c>
      <c r="G172" s="55">
        <f t="shared" si="14"/>
        <v>0</v>
      </c>
    </row>
    <row r="173" spans="3:7" s="50" customFormat="1" ht="15.75" customHeight="1" x14ac:dyDescent="0.2">
      <c r="C173" s="65"/>
      <c r="D173" s="66"/>
      <c r="E173" s="66"/>
      <c r="F173" s="66"/>
      <c r="G173" s="67"/>
    </row>
    <row r="174" spans="3:7" ht="15.75" customHeight="1" x14ac:dyDescent="0.2">
      <c r="C174" s="333" t="s">
        <v>164</v>
      </c>
      <c r="D174" s="334"/>
      <c r="E174" s="334"/>
      <c r="F174" s="334"/>
      <c r="G174" s="335"/>
    </row>
    <row r="175" spans="3:7" ht="22.5" customHeight="1" thickBot="1" x14ac:dyDescent="0.25">
      <c r="C175" s="58" t="s">
        <v>177</v>
      </c>
      <c r="D175" s="59">
        <f>'1) Budget Table'!D171</f>
        <v>0</v>
      </c>
      <c r="E175" s="59">
        <f>'1) Budget Table'!E171</f>
        <v>0</v>
      </c>
      <c r="F175" s="59">
        <f>'1) Budget Table'!F171</f>
        <v>0</v>
      </c>
      <c r="G175" s="60">
        <f t="shared" ref="G175:G183" si="15">SUM(D175:F175)</f>
        <v>0</v>
      </c>
    </row>
    <row r="176" spans="3:7" ht="15.75" customHeight="1" x14ac:dyDescent="0.2">
      <c r="C176" s="56" t="s">
        <v>10</v>
      </c>
      <c r="D176" s="94"/>
      <c r="E176" s="95"/>
      <c r="F176" s="95"/>
      <c r="G176" s="57">
        <f t="shared" si="15"/>
        <v>0</v>
      </c>
    </row>
    <row r="177" spans="3:7" ht="15.75" customHeight="1" x14ac:dyDescent="0.2">
      <c r="C177" s="47" t="s">
        <v>11</v>
      </c>
      <c r="D177" s="96"/>
      <c r="E177" s="20"/>
      <c r="F177" s="20"/>
      <c r="G177" s="55">
        <f t="shared" si="15"/>
        <v>0</v>
      </c>
    </row>
    <row r="178" spans="3:7" ht="15.75" customHeight="1" x14ac:dyDescent="0.2">
      <c r="C178" s="47" t="s">
        <v>12</v>
      </c>
      <c r="D178" s="96"/>
      <c r="E178" s="96"/>
      <c r="F178" s="96"/>
      <c r="G178" s="55">
        <f t="shared" si="15"/>
        <v>0</v>
      </c>
    </row>
    <row r="179" spans="3:7" ht="15.75" customHeight="1" x14ac:dyDescent="0.2">
      <c r="C179" s="48" t="s">
        <v>13</v>
      </c>
      <c r="D179" s="96"/>
      <c r="E179" s="96"/>
      <c r="F179" s="96"/>
      <c r="G179" s="55">
        <f t="shared" si="15"/>
        <v>0</v>
      </c>
    </row>
    <row r="180" spans="3:7" ht="15.75" customHeight="1" x14ac:dyDescent="0.2">
      <c r="C180" s="47" t="s">
        <v>17</v>
      </c>
      <c r="D180" s="96"/>
      <c r="E180" s="96"/>
      <c r="F180" s="96"/>
      <c r="G180" s="55">
        <f t="shared" si="15"/>
        <v>0</v>
      </c>
    </row>
    <row r="181" spans="3:7" ht="15.75" customHeight="1" x14ac:dyDescent="0.2">
      <c r="C181" s="47" t="s">
        <v>14</v>
      </c>
      <c r="D181" s="96"/>
      <c r="E181" s="96"/>
      <c r="F181" s="96"/>
      <c r="G181" s="55">
        <f t="shared" si="15"/>
        <v>0</v>
      </c>
    </row>
    <row r="182" spans="3:7" ht="15.75" customHeight="1" x14ac:dyDescent="0.2">
      <c r="C182" s="47" t="s">
        <v>176</v>
      </c>
      <c r="D182" s="96"/>
      <c r="E182" s="96"/>
      <c r="F182" s="96"/>
      <c r="G182" s="55">
        <f t="shared" si="15"/>
        <v>0</v>
      </c>
    </row>
    <row r="183" spans="3:7" ht="15.75" customHeight="1" x14ac:dyDescent="0.2">
      <c r="C183" s="51" t="s">
        <v>179</v>
      </c>
      <c r="D183" s="61">
        <f>SUM(D176:D182)</f>
        <v>0</v>
      </c>
      <c r="E183" s="61">
        <f>SUM(E176:E182)</f>
        <v>0</v>
      </c>
      <c r="F183" s="61">
        <f>SUM(F176:F182)</f>
        <v>0</v>
      </c>
      <c r="G183" s="55">
        <f t="shared" si="15"/>
        <v>0</v>
      </c>
    </row>
    <row r="184" spans="3:7" ht="15.75" customHeight="1" x14ac:dyDescent="0.2"/>
    <row r="185" spans="3:7" ht="15.75" customHeight="1" x14ac:dyDescent="0.2">
      <c r="C185" s="333" t="s">
        <v>542</v>
      </c>
      <c r="D185" s="334"/>
      <c r="E185" s="334"/>
      <c r="F185" s="334"/>
      <c r="G185" s="335"/>
    </row>
    <row r="186" spans="3:7" ht="19.5" customHeight="1" thickBot="1" x14ac:dyDescent="0.25">
      <c r="C186" s="58" t="s">
        <v>543</v>
      </c>
      <c r="D186" s="59">
        <f>'1) Budget Table'!D178</f>
        <v>455015</v>
      </c>
      <c r="E186" s="59">
        <f>'1) Budget Table'!E178</f>
        <v>285000</v>
      </c>
      <c r="F186" s="59">
        <f>'1) Budget Table'!F178</f>
        <v>492225</v>
      </c>
      <c r="G186" s="60">
        <f t="shared" ref="G186:G194" si="16">SUM(D186:F186)</f>
        <v>1232240</v>
      </c>
    </row>
    <row r="187" spans="3:7" ht="15.75" customHeight="1" x14ac:dyDescent="0.2">
      <c r="C187" s="56" t="s">
        <v>10</v>
      </c>
      <c r="D187" s="200">
        <v>245015</v>
      </c>
      <c r="E187" s="95">
        <v>175000</v>
      </c>
      <c r="F187" s="95">
        <v>319401</v>
      </c>
      <c r="G187" s="57">
        <f t="shared" si="16"/>
        <v>739416</v>
      </c>
    </row>
    <row r="188" spans="3:7" ht="15.75" customHeight="1" x14ac:dyDescent="0.2">
      <c r="C188" s="47" t="s">
        <v>11</v>
      </c>
      <c r="D188" s="96"/>
      <c r="E188" s="20"/>
      <c r="F188" s="20"/>
      <c r="G188" s="55">
        <f t="shared" si="16"/>
        <v>0</v>
      </c>
    </row>
    <row r="189" spans="3:7" ht="15.75" customHeight="1" x14ac:dyDescent="0.2">
      <c r="C189" s="47" t="s">
        <v>12</v>
      </c>
      <c r="D189" s="96"/>
      <c r="E189" s="96"/>
      <c r="F189" s="96"/>
      <c r="G189" s="55">
        <f t="shared" si="16"/>
        <v>0</v>
      </c>
    </row>
    <row r="190" spans="3:7" ht="15.75" customHeight="1" x14ac:dyDescent="0.2">
      <c r="C190" s="48" t="s">
        <v>13</v>
      </c>
      <c r="D190" s="96"/>
      <c r="E190" s="96"/>
      <c r="F190" s="96"/>
      <c r="G190" s="55">
        <f t="shared" si="16"/>
        <v>0</v>
      </c>
    </row>
    <row r="191" spans="3:7" ht="15.75" customHeight="1" x14ac:dyDescent="0.2">
      <c r="C191" s="47" t="s">
        <v>17</v>
      </c>
      <c r="D191" s="96"/>
      <c r="E191" s="96"/>
      <c r="F191" s="96"/>
      <c r="G191" s="55">
        <f t="shared" si="16"/>
        <v>0</v>
      </c>
    </row>
    <row r="192" spans="3:7" ht="15.75" customHeight="1" x14ac:dyDescent="0.2">
      <c r="C192" s="47" t="s">
        <v>14</v>
      </c>
      <c r="D192" s="96"/>
      <c r="E192" s="96"/>
      <c r="F192" s="96"/>
      <c r="G192" s="55">
        <f t="shared" si="16"/>
        <v>0</v>
      </c>
    </row>
    <row r="193" spans="3:13" ht="15.75" customHeight="1" x14ac:dyDescent="0.2">
      <c r="C193" s="47" t="s">
        <v>176</v>
      </c>
      <c r="D193" s="96">
        <v>206000</v>
      </c>
      <c r="E193" s="96">
        <v>110000</v>
      </c>
      <c r="F193" s="96">
        <v>172824</v>
      </c>
      <c r="G193" s="55">
        <f t="shared" si="16"/>
        <v>488824</v>
      </c>
    </row>
    <row r="194" spans="3:13" ht="15.75" customHeight="1" x14ac:dyDescent="0.2">
      <c r="C194" s="51" t="s">
        <v>179</v>
      </c>
      <c r="D194" s="61">
        <f>SUM(D187:D193)</f>
        <v>451015</v>
      </c>
      <c r="E194" s="61">
        <f>SUM(E187:E193)</f>
        <v>285000</v>
      </c>
      <c r="F194" s="61">
        <f>SUM(F187:F193)</f>
        <v>492225</v>
      </c>
      <c r="G194" s="55">
        <f t="shared" si="16"/>
        <v>1228240</v>
      </c>
    </row>
    <row r="195" spans="3:13" ht="15.75" customHeight="1" thickBot="1" x14ac:dyDescent="0.25"/>
    <row r="196" spans="3:13" ht="19.5" customHeight="1" thickBot="1" x14ac:dyDescent="0.25">
      <c r="C196" s="337" t="s">
        <v>18</v>
      </c>
      <c r="D196" s="338"/>
      <c r="E196" s="338"/>
      <c r="F196" s="338"/>
      <c r="G196" s="339"/>
    </row>
    <row r="197" spans="3:13" ht="19.5" customHeight="1" x14ac:dyDescent="0.2">
      <c r="C197" s="73"/>
      <c r="D197" s="331" t="str">
        <f>'1) Budget Table'!D4</f>
        <v>Recipient Organization 1(UNDP)</v>
      </c>
      <c r="E197" s="331" t="str">
        <f>'1) Budget Table'!E4</f>
        <v>Recipient Organization 2(OHCHR)</v>
      </c>
      <c r="F197" s="331" t="str">
        <f>'1) Budget Table'!F4</f>
        <v>Recipient Organization 3(UNHCR)</v>
      </c>
      <c r="G197" s="336" t="s">
        <v>18</v>
      </c>
    </row>
    <row r="198" spans="3:13" ht="19.5" customHeight="1" x14ac:dyDescent="0.2">
      <c r="C198" s="73"/>
      <c r="D198" s="332"/>
      <c r="E198" s="332"/>
      <c r="F198" s="332"/>
      <c r="G198" s="323"/>
    </row>
    <row r="199" spans="3:13" ht="19.5" customHeight="1" x14ac:dyDescent="0.2">
      <c r="C199" s="22" t="s">
        <v>10</v>
      </c>
      <c r="D199" s="74">
        <f>SUM(D176,D165,D154,D143,D131,D120,D109,D98,D86,D75,D64,D53,D41,D30,D19,D8,D187)</f>
        <v>340015</v>
      </c>
      <c r="E199" s="74">
        <f>SUM(E176,E165,E154,E143,E131,E120,E109,E98,E86,E75,E64,E53,E41,E30,E19,E8,E187)</f>
        <v>175000</v>
      </c>
      <c r="F199" s="74">
        <f t="shared" ref="F199" si="17">SUM(F176,F165,F154,F143,F131,F120,F109,F98,F86,F75,F64,F53,F41,F30,F19,F8,F187)</f>
        <v>319401</v>
      </c>
      <c r="G199" s="71">
        <f t="shared" ref="G199:G206" si="18">SUM(D199:F199)</f>
        <v>834416</v>
      </c>
    </row>
    <row r="200" spans="3:13" ht="34.5" customHeight="1" x14ac:dyDescent="0.2">
      <c r="C200" s="22" t="s">
        <v>11</v>
      </c>
      <c r="D200" s="74">
        <f>SUM(D177,D166,D155,D144,D132,D121,D110,D99,D87,D76,D65,D54,D42,D31,D20,D9,D188)</f>
        <v>150000</v>
      </c>
      <c r="E200" s="74">
        <f t="shared" ref="E200:F200" si="19">SUM(E177,E166,E155,E144,E132,E121,E110,E99,E87,E76,E65,E54,E42,E31,E20,E9,E188)</f>
        <v>0</v>
      </c>
      <c r="F200" s="74">
        <f t="shared" si="19"/>
        <v>34050</v>
      </c>
      <c r="G200" s="72">
        <f t="shared" si="18"/>
        <v>184050</v>
      </c>
    </row>
    <row r="201" spans="3:13" ht="48" customHeight="1" x14ac:dyDescent="0.2">
      <c r="C201" s="22" t="s">
        <v>12</v>
      </c>
      <c r="D201" s="74">
        <f t="shared" ref="D201:F205" si="20">SUM(D178,D167,D156,D145,D133,D122,D111,D100,D88,D77,D66,D55,D43,D32,D21,D10,D189)</f>
        <v>30000</v>
      </c>
      <c r="E201" s="74">
        <f t="shared" si="20"/>
        <v>0</v>
      </c>
      <c r="F201" s="74">
        <f t="shared" si="20"/>
        <v>0</v>
      </c>
      <c r="G201" s="72">
        <f t="shared" si="18"/>
        <v>30000</v>
      </c>
    </row>
    <row r="202" spans="3:13" ht="33" customHeight="1" x14ac:dyDescent="0.2">
      <c r="C202" s="29" t="s">
        <v>13</v>
      </c>
      <c r="D202" s="74">
        <f t="shared" si="20"/>
        <v>280000</v>
      </c>
      <c r="E202" s="74">
        <f t="shared" si="20"/>
        <v>100055.76000000001</v>
      </c>
      <c r="F202" s="74">
        <f t="shared" si="20"/>
        <v>67000</v>
      </c>
      <c r="G202" s="72">
        <f t="shared" si="18"/>
        <v>447055.76</v>
      </c>
    </row>
    <row r="203" spans="3:13" ht="21" customHeight="1" x14ac:dyDescent="0.2">
      <c r="C203" s="22" t="s">
        <v>17</v>
      </c>
      <c r="D203" s="74">
        <f t="shared" si="20"/>
        <v>250000</v>
      </c>
      <c r="E203" s="74">
        <f t="shared" si="20"/>
        <v>0</v>
      </c>
      <c r="F203" s="74">
        <f t="shared" si="20"/>
        <v>28000</v>
      </c>
      <c r="G203" s="72">
        <f t="shared" si="18"/>
        <v>278000</v>
      </c>
      <c r="H203" s="26"/>
      <c r="I203" s="26"/>
      <c r="J203" s="26"/>
      <c r="K203" s="26"/>
      <c r="L203" s="26"/>
      <c r="M203" s="25"/>
    </row>
    <row r="204" spans="3:13" ht="39.75" customHeight="1" x14ac:dyDescent="0.2">
      <c r="C204" s="22" t="s">
        <v>14</v>
      </c>
      <c r="D204" s="74">
        <f t="shared" si="20"/>
        <v>405000</v>
      </c>
      <c r="E204" s="74">
        <f t="shared" si="20"/>
        <v>725440</v>
      </c>
      <c r="F204" s="74">
        <f t="shared" si="20"/>
        <v>339500</v>
      </c>
      <c r="G204" s="72">
        <f t="shared" si="18"/>
        <v>1469940</v>
      </c>
      <c r="H204" s="26"/>
      <c r="I204" s="26"/>
      <c r="J204" s="26"/>
      <c r="K204" s="26"/>
      <c r="L204" s="26"/>
      <c r="M204" s="25"/>
    </row>
    <row r="205" spans="3:13" ht="23.25" customHeight="1" x14ac:dyDescent="0.2">
      <c r="C205" s="22" t="s">
        <v>176</v>
      </c>
      <c r="D205" s="131">
        <f t="shared" si="20"/>
        <v>211000</v>
      </c>
      <c r="E205" s="131">
        <f t="shared" si="20"/>
        <v>110000</v>
      </c>
      <c r="F205" s="131">
        <f t="shared" si="20"/>
        <v>172824</v>
      </c>
      <c r="G205" s="72">
        <f t="shared" si="18"/>
        <v>493824</v>
      </c>
      <c r="H205" s="26"/>
      <c r="I205" s="26"/>
      <c r="J205" s="26"/>
      <c r="K205" s="26"/>
      <c r="L205" s="26"/>
      <c r="M205" s="25"/>
    </row>
    <row r="206" spans="3:13" ht="22.5" customHeight="1" x14ac:dyDescent="0.2">
      <c r="C206" s="133" t="s">
        <v>548</v>
      </c>
      <c r="D206" s="132">
        <f>SUM(D199:D205)</f>
        <v>1666015</v>
      </c>
      <c r="E206" s="132">
        <f>SUM(E199:E205)</f>
        <v>1110495.76</v>
      </c>
      <c r="F206" s="132">
        <f>SUM(F199:F205)</f>
        <v>960775</v>
      </c>
      <c r="G206" s="134">
        <f t="shared" si="18"/>
        <v>3737285.76</v>
      </c>
      <c r="H206" s="26"/>
      <c r="I206" s="26"/>
      <c r="J206" s="26"/>
      <c r="K206" s="26"/>
      <c r="L206" s="26"/>
      <c r="M206" s="25"/>
    </row>
    <row r="207" spans="3:13" ht="26.25" customHeight="1" thickBot="1" x14ac:dyDescent="0.25">
      <c r="C207" s="137" t="s">
        <v>546</v>
      </c>
      <c r="D207" s="76">
        <f>D206*0.07</f>
        <v>116621.05000000002</v>
      </c>
      <c r="E207" s="76">
        <f t="shared" ref="E207:G207" si="21">E206*0.07</f>
        <v>77734.703200000004</v>
      </c>
      <c r="F207" s="76">
        <f t="shared" si="21"/>
        <v>67254.25</v>
      </c>
      <c r="G207" s="138">
        <f t="shared" si="21"/>
        <v>261610.00320000001</v>
      </c>
      <c r="H207" s="30"/>
      <c r="I207" s="30"/>
      <c r="J207" s="30"/>
      <c r="K207" s="30"/>
      <c r="L207" s="52"/>
      <c r="M207" s="50"/>
    </row>
    <row r="208" spans="3:13" ht="23.25" customHeight="1" thickBot="1" x14ac:dyDescent="0.25">
      <c r="C208" s="135" t="s">
        <v>547</v>
      </c>
      <c r="D208" s="136">
        <f>SUM(D206:D207)</f>
        <v>1782636.05</v>
      </c>
      <c r="E208" s="136">
        <f t="shared" ref="E208:G208" si="22">SUM(E206:E207)</f>
        <v>1188230.4632000001</v>
      </c>
      <c r="F208" s="136">
        <f t="shared" si="22"/>
        <v>1028029.25</v>
      </c>
      <c r="G208" s="75">
        <f t="shared" si="22"/>
        <v>3998895.7631999999</v>
      </c>
      <c r="H208" s="30"/>
      <c r="I208" s="30"/>
      <c r="J208" s="30"/>
      <c r="K208" s="30"/>
      <c r="L208" s="52"/>
      <c r="M208" s="50"/>
    </row>
    <row r="209" spans="3:13" ht="15.75" customHeight="1" x14ac:dyDescent="0.2">
      <c r="L209" s="53"/>
    </row>
    <row r="210" spans="3:13" ht="15.75" customHeight="1" x14ac:dyDescent="0.2">
      <c r="H210" s="36"/>
      <c r="I210" s="36"/>
      <c r="L210" s="53"/>
    </row>
    <row r="211" spans="3:13" ht="15.75" customHeight="1" x14ac:dyDescent="0.2">
      <c r="H211" s="36"/>
      <c r="I211" s="36"/>
    </row>
    <row r="212" spans="3:13" ht="40.5" customHeight="1" x14ac:dyDescent="0.2">
      <c r="H212" s="36"/>
      <c r="I212" s="36"/>
      <c r="L212" s="54"/>
    </row>
    <row r="213" spans="3:13" ht="24.75" customHeight="1" x14ac:dyDescent="0.2">
      <c r="H213" s="36"/>
      <c r="I213" s="36"/>
      <c r="L213" s="54"/>
    </row>
    <row r="214" spans="3:13" ht="41.25" customHeight="1" x14ac:dyDescent="0.2">
      <c r="H214" s="13"/>
      <c r="I214" s="36"/>
      <c r="L214" s="54"/>
    </row>
    <row r="215" spans="3:13" ht="51.75" customHeight="1" x14ac:dyDescent="0.2">
      <c r="H215" s="13"/>
      <c r="I215" s="36"/>
      <c r="L215" s="54"/>
    </row>
    <row r="216" spans="3:13" ht="42" customHeight="1" x14ac:dyDescent="0.2">
      <c r="H216" s="36"/>
      <c r="I216" s="36"/>
      <c r="L216" s="54"/>
    </row>
    <row r="217" spans="3:13" s="50" customFormat="1" ht="42" customHeight="1" x14ac:dyDescent="0.2">
      <c r="C217" s="49"/>
      <c r="G217" s="49"/>
      <c r="H217" s="49"/>
      <c r="I217" s="36"/>
      <c r="J217" s="49"/>
      <c r="K217" s="49"/>
      <c r="L217" s="54"/>
      <c r="M217" s="49"/>
    </row>
    <row r="218" spans="3:13" s="50" customFormat="1" ht="42" customHeight="1" x14ac:dyDescent="0.2">
      <c r="C218" s="49"/>
      <c r="G218" s="49"/>
      <c r="H218" s="49"/>
      <c r="I218" s="36"/>
      <c r="J218" s="49"/>
      <c r="K218" s="49"/>
      <c r="L218" s="49"/>
      <c r="M218" s="49"/>
    </row>
    <row r="219" spans="3:13" s="50" customFormat="1" ht="63.75" customHeight="1" x14ac:dyDescent="0.2">
      <c r="C219" s="49"/>
      <c r="G219" s="49"/>
      <c r="H219" s="49"/>
      <c r="I219" s="53"/>
      <c r="J219" s="49"/>
      <c r="K219" s="49"/>
      <c r="L219" s="49"/>
      <c r="M219" s="49"/>
    </row>
    <row r="220" spans="3:13" s="50" customFormat="1" ht="42" customHeight="1" x14ac:dyDescent="0.2">
      <c r="C220" s="49"/>
      <c r="G220" s="49"/>
      <c r="H220" s="49"/>
      <c r="I220" s="49"/>
      <c r="J220" s="49"/>
      <c r="K220" s="49"/>
      <c r="L220" s="49"/>
      <c r="M220" s="53"/>
    </row>
    <row r="221" spans="3:13" ht="23.25" customHeight="1" x14ac:dyDescent="0.2"/>
    <row r="222" spans="3:13" ht="27.75" customHeight="1" x14ac:dyDescent="0.2"/>
    <row r="223" spans="3:13" ht="55.5" customHeight="1" x14ac:dyDescent="0.2"/>
    <row r="224" spans="3:13" ht="57.75" customHeight="1" x14ac:dyDescent="0.2"/>
    <row r="225" spans="14:14" ht="21.75" customHeight="1" x14ac:dyDescent="0.2"/>
    <row r="226" spans="14:14" ht="49.5" customHeight="1" x14ac:dyDescent="0.2"/>
    <row r="227" spans="14:14" ht="28.5" customHeight="1" x14ac:dyDescent="0.2"/>
    <row r="228" spans="14:14" ht="28.5" customHeight="1" x14ac:dyDescent="0.2"/>
    <row r="229" spans="14:14" ht="28.5" customHeight="1" x14ac:dyDescent="0.2"/>
    <row r="230" spans="14:14" ht="23.25" customHeight="1" x14ac:dyDescent="0.2">
      <c r="N230" s="53"/>
    </row>
    <row r="231" spans="14:14" ht="43.5" customHeight="1" x14ac:dyDescent="0.2">
      <c r="N231" s="53"/>
    </row>
    <row r="232" spans="14:14" ht="55.5" customHeight="1" x14ac:dyDescent="0.2"/>
    <row r="233" spans="14:14" ht="42.75" customHeight="1" x14ac:dyDescent="0.2">
      <c r="N233" s="53"/>
    </row>
    <row r="234" spans="14:14" ht="21.75" customHeight="1" x14ac:dyDescent="0.2">
      <c r="N234" s="53"/>
    </row>
    <row r="235" spans="14:14" ht="21.75" customHeight="1" x14ac:dyDescent="0.2">
      <c r="N235" s="53"/>
    </row>
    <row r="236" spans="14:14" ht="23.25" customHeight="1" x14ac:dyDescent="0.2"/>
    <row r="237" spans="14:14" ht="23.25" customHeight="1" x14ac:dyDescent="0.2"/>
    <row r="238" spans="14:14" ht="21.75" customHeight="1" x14ac:dyDescent="0.2"/>
    <row r="239" spans="14:14" ht="16.5" customHeight="1" x14ac:dyDescent="0.2"/>
    <row r="240" spans="14:14" ht="29.25" customHeight="1" x14ac:dyDescent="0.2"/>
    <row r="241" ht="24.75" customHeight="1" x14ac:dyDescent="0.2"/>
    <row r="242" ht="33" customHeight="1" x14ac:dyDescent="0.2"/>
    <row r="244" ht="15" customHeight="1" x14ac:dyDescent="0.2"/>
    <row r="245" ht="25.5" customHeight="1" x14ac:dyDescent="0.2"/>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6" priority="18" operator="notEqual">
      <formula>$G$7</formula>
    </cfRule>
  </conditionalFormatting>
  <conditionalFormatting sqref="G26">
    <cfRule type="cellIs" dxfId="25" priority="17" operator="notEqual">
      <formula>$G$18</formula>
    </cfRule>
  </conditionalFormatting>
  <conditionalFormatting sqref="G37">
    <cfRule type="cellIs" dxfId="24" priority="16" operator="notEqual">
      <formula>$G$29</formula>
    </cfRule>
  </conditionalFormatting>
  <conditionalFormatting sqref="G48">
    <cfRule type="cellIs" dxfId="23" priority="15" operator="notEqual">
      <formula>$G$40</formula>
    </cfRule>
  </conditionalFormatting>
  <conditionalFormatting sqref="G60">
    <cfRule type="cellIs" dxfId="22" priority="14" operator="notEqual">
      <formula>$G$52</formula>
    </cfRule>
  </conditionalFormatting>
  <conditionalFormatting sqref="G71">
    <cfRule type="cellIs" dxfId="21" priority="13" operator="notEqual">
      <formula>$G$63</formula>
    </cfRule>
  </conditionalFormatting>
  <conditionalFormatting sqref="G82">
    <cfRule type="cellIs" dxfId="20" priority="12" operator="notEqual">
      <formula>$G$74</formula>
    </cfRule>
  </conditionalFormatting>
  <conditionalFormatting sqref="G93">
    <cfRule type="cellIs" dxfId="19" priority="11" operator="notEqual">
      <formula>$G$85</formula>
    </cfRule>
  </conditionalFormatting>
  <conditionalFormatting sqref="G105">
    <cfRule type="cellIs" dxfId="18" priority="10" operator="notEqual">
      <formula>$G$97</formula>
    </cfRule>
  </conditionalFormatting>
  <conditionalFormatting sqref="G116">
    <cfRule type="cellIs" dxfId="17" priority="9" operator="notEqual">
      <formula>$G$108</formula>
    </cfRule>
  </conditionalFormatting>
  <conditionalFormatting sqref="G127">
    <cfRule type="cellIs" dxfId="16" priority="8" operator="notEqual">
      <formula>$G$119</formula>
    </cfRule>
  </conditionalFormatting>
  <conditionalFormatting sqref="G138">
    <cfRule type="cellIs" dxfId="15" priority="7" operator="notEqual">
      <formula>$G$130</formula>
    </cfRule>
  </conditionalFormatting>
  <conditionalFormatting sqref="G150">
    <cfRule type="cellIs" dxfId="14" priority="6" operator="notEqual">
      <formula>$G$142</formula>
    </cfRule>
  </conditionalFormatting>
  <conditionalFormatting sqref="G161">
    <cfRule type="cellIs" dxfId="13" priority="5" operator="notEqual">
      <formula>$G$153</formula>
    </cfRule>
  </conditionalFormatting>
  <conditionalFormatting sqref="G172">
    <cfRule type="cellIs" dxfId="12" priority="4" operator="notEqual">
      <formula>$G$153</formula>
    </cfRule>
  </conditionalFormatting>
  <conditionalFormatting sqref="G183">
    <cfRule type="cellIs" dxfId="11" priority="3" operator="notEqual">
      <formula>$G$175</formula>
    </cfRule>
  </conditionalFormatting>
  <conditionalFormatting sqref="G194">
    <cfRule type="cellIs" dxfId="10"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DA44A03D-3E21-44CC-900D-0947113D123D}"/>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16</vt:i4>
      </vt:variant>
    </vt:vector>
  </HeadingPairs>
  <TitlesOfParts>
    <vt:vector size="16" baseType="lpstr">
      <vt:lpstr>Instructions</vt:lpstr>
      <vt:lpstr>1) Budget Table</vt:lpstr>
      <vt:lpstr>Sheet3</vt:lpstr>
      <vt:lpstr>Sheet5</vt:lpstr>
      <vt:lpstr>Sheet6</vt:lpstr>
      <vt:lpstr>Sheet7</vt:lpstr>
      <vt:lpstr>Sheet8</vt:lpstr>
      <vt:lpstr>Financial Report-Atlas </vt:lpstr>
      <vt:lpstr>2) By Category</vt:lpstr>
      <vt:lpstr>3) Explanatory Notes</vt:lpstr>
      <vt:lpstr>4) -For PBSO Use-</vt:lpstr>
      <vt:lpstr>5) -For MPTF Use-</vt:lpstr>
      <vt:lpstr>Reporting-Activity Based </vt:lpstr>
      <vt:lpstr>Reporting-Category Based</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SSudan_00130006_Finance Report_nov22.xlsx</dc:title>
  <dc:creator>Jelena Zelenovic</dc:creator>
  <cp:lastModifiedBy>Microsoft Office User</cp:lastModifiedBy>
  <cp:lastPrinted>2017-12-11T22:51:21Z</cp:lastPrinted>
  <dcterms:created xsi:type="dcterms:W3CDTF">2017-11-15T21:17:43Z</dcterms:created>
  <dcterms:modified xsi:type="dcterms:W3CDTF">2022-11-24T08:18:22Z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